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225" windowWidth="27525" windowHeight="1278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нераспред)'!$A:$U,'Всего (с выдел. нераспред)'!$3:$6</definedName>
    <definedName name="_xlnm.Print_Titles" localSheetId="2">Дотации!$A:$A,Дотации!$5:$7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нераспред)'!$A$1:$U$410</definedName>
    <definedName name="_xlnm.Print_Area" localSheetId="2">Дотации!$A$1:$AC$97</definedName>
    <definedName name="_xlnm.Print_Area" localSheetId="5">Иные!$A$1:$IO$209</definedName>
    <definedName name="_xlnm.Print_Area" localSheetId="0">'Итого по видам(с учет нераспр.)'!$A$1:$G$204</definedName>
    <definedName name="_xlnm.Print_Area" localSheetId="4">'Субвенции '!$A$1:$CS$398</definedName>
    <definedName name="_xlnm.Print_Area" localSheetId="3">Субсидии!$A$1:$JQ$410</definedName>
  </definedNames>
  <calcPr calcId="145621" iterate="1"/>
</workbook>
</file>

<file path=xl/calcChain.xml><?xml version="1.0" encoding="utf-8"?>
<calcChain xmlns="http://schemas.openxmlformats.org/spreadsheetml/2006/main">
  <c r="B7" i="8" l="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U25" i="8"/>
  <c r="U108" i="8"/>
  <c r="U177" i="8"/>
  <c r="U294" i="8"/>
  <c r="U320" i="8"/>
  <c r="U324" i="8"/>
  <c r="U338" i="8"/>
  <c r="U351" i="8"/>
  <c r="R11" i="8"/>
  <c r="R8" i="8" s="1"/>
  <c r="R12" i="8"/>
  <c r="R9" i="8" s="1"/>
  <c r="R15" i="8"/>
  <c r="R14" i="8" s="1"/>
  <c r="R16" i="8"/>
  <c r="R24" i="8"/>
  <c r="R23" i="8" s="1"/>
  <c r="R25" i="8"/>
  <c r="R26" i="8"/>
  <c r="R28" i="8"/>
  <c r="R38" i="8"/>
  <c r="R37" i="8" s="1"/>
  <c r="R40" i="8"/>
  <c r="R45" i="8"/>
  <c r="R53" i="8"/>
  <c r="R52" i="8" s="1"/>
  <c r="R54" i="8"/>
  <c r="R56" i="8"/>
  <c r="R58" i="8"/>
  <c r="R57" i="8" s="1"/>
  <c r="R59" i="8"/>
  <c r="R66" i="8"/>
  <c r="R76" i="8"/>
  <c r="R75" i="8" s="1"/>
  <c r="R77" i="8"/>
  <c r="R82" i="8"/>
  <c r="R81" i="8" s="1"/>
  <c r="R83" i="8"/>
  <c r="R93" i="8"/>
  <c r="R99" i="8"/>
  <c r="R98" i="8" s="1"/>
  <c r="R100" i="8"/>
  <c r="R104" i="8"/>
  <c r="R103" i="8" s="1"/>
  <c r="R108" i="8"/>
  <c r="R112" i="8"/>
  <c r="R116" i="8"/>
  <c r="R115" i="8" s="1"/>
  <c r="R119" i="8"/>
  <c r="R121" i="8"/>
  <c r="R125" i="8"/>
  <c r="R124" i="8" s="1"/>
  <c r="R130" i="8"/>
  <c r="R134" i="8"/>
  <c r="R139" i="8"/>
  <c r="R138" i="8" s="1"/>
  <c r="R140" i="8"/>
  <c r="R152" i="8"/>
  <c r="R151" i="8" s="1"/>
  <c r="R156" i="8"/>
  <c r="R161" i="8"/>
  <c r="R162" i="8"/>
  <c r="R163" i="8"/>
  <c r="R164" i="8"/>
  <c r="R165" i="8"/>
  <c r="R176" i="8"/>
  <c r="R175" i="8" s="1"/>
  <c r="R177" i="8"/>
  <c r="R181" i="8"/>
  <c r="R188" i="8"/>
  <c r="R189" i="8"/>
  <c r="R190" i="8"/>
  <c r="R203" i="8"/>
  <c r="R202" i="8" s="1"/>
  <c r="R204" i="8"/>
  <c r="R205" i="8"/>
  <c r="R207" i="8"/>
  <c r="R206" i="8" s="1"/>
  <c r="R213" i="8"/>
  <c r="R219" i="8"/>
  <c r="R218" i="8" s="1"/>
  <c r="R220" i="8"/>
  <c r="R221" i="8"/>
  <c r="R222" i="8"/>
  <c r="R223" i="8"/>
  <c r="R225" i="8"/>
  <c r="R226" i="8"/>
  <c r="R228" i="8"/>
  <c r="R227" i="8" s="1"/>
  <c r="R232" i="8"/>
  <c r="R235" i="8"/>
  <c r="R234" i="8" s="1"/>
  <c r="R236" i="8"/>
  <c r="R242" i="8"/>
  <c r="R244" i="8"/>
  <c r="R248" i="8"/>
  <c r="R247" i="8" s="1"/>
  <c r="R250" i="8"/>
  <c r="R254" i="8"/>
  <c r="R257" i="8"/>
  <c r="R261" i="8"/>
  <c r="R260" i="8" s="1"/>
  <c r="R262" i="8"/>
  <c r="R263" i="8"/>
  <c r="R264" i="8"/>
  <c r="R265" i="8"/>
  <c r="R266" i="8"/>
  <c r="R267" i="8"/>
  <c r="R268" i="8"/>
  <c r="R269" i="8"/>
  <c r="R270" i="8"/>
  <c r="R271" i="8"/>
  <c r="R272" i="8"/>
  <c r="R273" i="8"/>
  <c r="R275" i="8"/>
  <c r="R274" i="8" s="1"/>
  <c r="R276" i="8"/>
  <c r="R282" i="8"/>
  <c r="R283" i="8"/>
  <c r="R291" i="8"/>
  <c r="R293" i="8"/>
  <c r="R292" i="8" s="1"/>
  <c r="R294" i="8"/>
  <c r="R304" i="8"/>
  <c r="R303" i="8" s="1"/>
  <c r="R310" i="8"/>
  <c r="R311" i="8"/>
  <c r="R314" i="8"/>
  <c r="R313" i="8" s="1"/>
  <c r="R320" i="8"/>
  <c r="R323" i="8"/>
  <c r="R322" i="8" s="1"/>
  <c r="R324" i="8"/>
  <c r="R331" i="8"/>
  <c r="R332" i="8"/>
  <c r="R338" i="8"/>
  <c r="R342" i="8"/>
  <c r="R341" i="8" s="1"/>
  <c r="R348" i="8"/>
  <c r="R350" i="8"/>
  <c r="R351" i="8"/>
  <c r="R352" i="8"/>
  <c r="R353" i="8"/>
  <c r="R359" i="8"/>
  <c r="R362" i="8"/>
  <c r="R361" i="8" s="1"/>
  <c r="R366" i="8"/>
  <c r="R367" i="8"/>
  <c r="R368" i="8"/>
  <c r="R370" i="8"/>
  <c r="R371" i="8"/>
  <c r="R372" i="8"/>
  <c r="R376" i="8"/>
  <c r="R377" i="8"/>
  <c r="R384" i="8"/>
  <c r="R383" i="8" s="1"/>
  <c r="R391" i="8"/>
  <c r="R39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U130" i="8"/>
  <c r="U134" i="8"/>
  <c r="T134" i="8"/>
  <c r="S134" i="8"/>
  <c r="BT10" i="12"/>
  <c r="BS10" i="12"/>
  <c r="BT9" i="12"/>
  <c r="BS9" i="12"/>
  <c r="BS8" i="12"/>
  <c r="HX10" i="12"/>
  <c r="HW10" i="12"/>
  <c r="GA10" i="12"/>
  <c r="HW9" i="12"/>
  <c r="DU9" i="12"/>
  <c r="E19" i="12"/>
  <c r="E60" i="12"/>
  <c r="E61" i="12"/>
  <c r="E51" i="12"/>
  <c r="E48" i="12"/>
  <c r="E67" i="12"/>
  <c r="E75" i="12"/>
  <c r="E131" i="12"/>
  <c r="E141" i="12"/>
  <c r="E147" i="12"/>
  <c r="E164" i="12"/>
  <c r="B183" i="12"/>
  <c r="C183" i="12"/>
  <c r="D183" i="12"/>
  <c r="B184" i="12"/>
  <c r="C184" i="12"/>
  <c r="D184" i="12"/>
  <c r="B13" i="12"/>
  <c r="C13" i="12"/>
  <c r="D13" i="12"/>
  <c r="B14" i="12"/>
  <c r="C14" i="12"/>
  <c r="D14" i="12"/>
  <c r="B15" i="12"/>
  <c r="C15" i="12"/>
  <c r="D15" i="12"/>
  <c r="B16" i="12"/>
  <c r="C16" i="12"/>
  <c r="D16" i="12"/>
  <c r="B17" i="12"/>
  <c r="C17" i="12"/>
  <c r="D17" i="12"/>
  <c r="B18" i="12"/>
  <c r="C18" i="12"/>
  <c r="D18" i="12"/>
  <c r="B19" i="12"/>
  <c r="C19" i="12"/>
  <c r="D19" i="12"/>
  <c r="B20" i="12"/>
  <c r="C20" i="12"/>
  <c r="D20" i="12"/>
  <c r="B21" i="12"/>
  <c r="C21" i="12"/>
  <c r="D21" i="12"/>
  <c r="B22" i="12"/>
  <c r="C22" i="12"/>
  <c r="D22" i="12"/>
  <c r="B23" i="12"/>
  <c r="C23" i="12"/>
  <c r="D23" i="12"/>
  <c r="B24" i="12"/>
  <c r="C24" i="12"/>
  <c r="D24" i="12"/>
  <c r="B25" i="12"/>
  <c r="C25" i="12"/>
  <c r="D25" i="12"/>
  <c r="B26" i="12"/>
  <c r="C26" i="12"/>
  <c r="D26" i="12"/>
  <c r="B27" i="12"/>
  <c r="C27" i="12"/>
  <c r="D27" i="12"/>
  <c r="B28" i="12"/>
  <c r="C28" i="12"/>
  <c r="D28" i="12"/>
  <c r="B29" i="12"/>
  <c r="C29" i="12"/>
  <c r="D29" i="12"/>
  <c r="B30" i="12"/>
  <c r="C30" i="12"/>
  <c r="D30" i="12"/>
  <c r="B31" i="12"/>
  <c r="C31" i="12"/>
  <c r="D31" i="12"/>
  <c r="B32" i="12"/>
  <c r="C32" i="12"/>
  <c r="D32" i="12"/>
  <c r="B33" i="12"/>
  <c r="C33" i="12"/>
  <c r="D33" i="12"/>
  <c r="B34" i="12"/>
  <c r="C34" i="12"/>
  <c r="D34" i="12"/>
  <c r="B35" i="12"/>
  <c r="C35" i="12"/>
  <c r="D35" i="12"/>
  <c r="B36" i="12"/>
  <c r="C36" i="12"/>
  <c r="D36" i="12"/>
  <c r="B37" i="12"/>
  <c r="C37" i="12"/>
  <c r="D37" i="12"/>
  <c r="B38" i="12"/>
  <c r="C38" i="12"/>
  <c r="D38" i="12"/>
  <c r="B39" i="12"/>
  <c r="C39" i="12"/>
  <c r="D39" i="12"/>
  <c r="B40" i="12"/>
  <c r="C40" i="12"/>
  <c r="D40" i="12"/>
  <c r="B41" i="12"/>
  <c r="C41" i="12"/>
  <c r="D41" i="12"/>
  <c r="B42" i="12"/>
  <c r="C42" i="12"/>
  <c r="D42" i="12"/>
  <c r="B43" i="12"/>
  <c r="C43" i="12"/>
  <c r="D43" i="12"/>
  <c r="B44" i="12"/>
  <c r="C44" i="12"/>
  <c r="D44" i="12"/>
  <c r="B45" i="12"/>
  <c r="C45" i="12"/>
  <c r="D45" i="12"/>
  <c r="B46" i="12"/>
  <c r="C46" i="12"/>
  <c r="D46" i="12"/>
  <c r="B47" i="12"/>
  <c r="C47" i="12"/>
  <c r="D47" i="12"/>
  <c r="B48" i="12"/>
  <c r="C48" i="12"/>
  <c r="D48" i="12"/>
  <c r="B49" i="12"/>
  <c r="C49" i="12"/>
  <c r="D49" i="12"/>
  <c r="B50" i="12"/>
  <c r="C50" i="12"/>
  <c r="D50" i="12"/>
  <c r="B51" i="12"/>
  <c r="C51" i="12"/>
  <c r="D51" i="12"/>
  <c r="B52" i="12"/>
  <c r="C52" i="12"/>
  <c r="D52" i="12"/>
  <c r="B53" i="12"/>
  <c r="C53" i="12"/>
  <c r="D53" i="12"/>
  <c r="B54" i="12"/>
  <c r="C54" i="12"/>
  <c r="D54" i="12"/>
  <c r="B55" i="12"/>
  <c r="C55" i="12"/>
  <c r="D55" i="12"/>
  <c r="B56" i="12"/>
  <c r="C56" i="12"/>
  <c r="D56" i="12"/>
  <c r="B57" i="12"/>
  <c r="C57" i="12"/>
  <c r="D57" i="12"/>
  <c r="B58" i="12"/>
  <c r="C58" i="12"/>
  <c r="D58" i="12"/>
  <c r="B59" i="12"/>
  <c r="C59" i="12"/>
  <c r="D59" i="12"/>
  <c r="B60" i="12"/>
  <c r="C60" i="12"/>
  <c r="D60" i="12"/>
  <c r="B61" i="12"/>
  <c r="C61" i="12"/>
  <c r="D61" i="12"/>
  <c r="B62" i="12"/>
  <c r="C62" i="12"/>
  <c r="D62" i="12"/>
  <c r="B63" i="12"/>
  <c r="C63" i="12"/>
  <c r="D63" i="12"/>
  <c r="B64" i="12"/>
  <c r="C64" i="12"/>
  <c r="D64" i="12"/>
  <c r="B65" i="12"/>
  <c r="C65" i="12"/>
  <c r="D65" i="12"/>
  <c r="B66" i="12"/>
  <c r="C66" i="12"/>
  <c r="D66" i="12"/>
  <c r="B67" i="12"/>
  <c r="C67" i="12"/>
  <c r="D67" i="12"/>
  <c r="B68" i="12"/>
  <c r="C68" i="12"/>
  <c r="D68" i="12"/>
  <c r="B69" i="12"/>
  <c r="C69" i="12"/>
  <c r="D69" i="12"/>
  <c r="B70" i="12"/>
  <c r="C70" i="12"/>
  <c r="D70" i="12"/>
  <c r="B71" i="12"/>
  <c r="C71" i="12"/>
  <c r="D71" i="12"/>
  <c r="B72" i="12"/>
  <c r="C72" i="12"/>
  <c r="D72" i="12"/>
  <c r="B73" i="12"/>
  <c r="C73" i="12"/>
  <c r="D73" i="12"/>
  <c r="B74" i="12"/>
  <c r="C74" i="12"/>
  <c r="D74" i="12"/>
  <c r="B75" i="12"/>
  <c r="C75" i="12"/>
  <c r="D75" i="12"/>
  <c r="B76" i="12"/>
  <c r="C76" i="12"/>
  <c r="D76" i="12"/>
  <c r="B77" i="12"/>
  <c r="C77" i="12"/>
  <c r="D77" i="12"/>
  <c r="B78" i="12"/>
  <c r="C78" i="12"/>
  <c r="D78" i="12"/>
  <c r="B79" i="12"/>
  <c r="C79" i="12"/>
  <c r="D79" i="12"/>
  <c r="B80" i="12"/>
  <c r="C80" i="12"/>
  <c r="D80" i="12"/>
  <c r="B81" i="12"/>
  <c r="C81" i="12"/>
  <c r="D81" i="12"/>
  <c r="B82" i="12"/>
  <c r="C82" i="12"/>
  <c r="D82" i="12"/>
  <c r="B83" i="12"/>
  <c r="C83" i="12"/>
  <c r="D83" i="12"/>
  <c r="B84" i="12"/>
  <c r="C84" i="12"/>
  <c r="D84" i="12"/>
  <c r="B85" i="12"/>
  <c r="C85" i="12"/>
  <c r="D85" i="12"/>
  <c r="B86" i="12"/>
  <c r="C86" i="12"/>
  <c r="D86" i="12"/>
  <c r="B87" i="12"/>
  <c r="C87" i="12"/>
  <c r="D87" i="12"/>
  <c r="B88" i="12"/>
  <c r="C88" i="12"/>
  <c r="D88" i="12"/>
  <c r="B89" i="12"/>
  <c r="C89" i="12"/>
  <c r="D89" i="12"/>
  <c r="B90" i="12"/>
  <c r="C90" i="12"/>
  <c r="D90" i="12"/>
  <c r="B91" i="12"/>
  <c r="C91" i="12"/>
  <c r="D91" i="12"/>
  <c r="B92" i="12"/>
  <c r="C92" i="12"/>
  <c r="D92" i="12"/>
  <c r="B93" i="12"/>
  <c r="C93" i="12"/>
  <c r="D93" i="12"/>
  <c r="B94" i="12"/>
  <c r="C94" i="12"/>
  <c r="D94" i="12"/>
  <c r="B95" i="12"/>
  <c r="C95" i="12"/>
  <c r="D95" i="12"/>
  <c r="B96" i="12"/>
  <c r="C96" i="12"/>
  <c r="D96" i="12"/>
  <c r="B97" i="12"/>
  <c r="C97" i="12"/>
  <c r="D97" i="12"/>
  <c r="B98" i="12"/>
  <c r="C98" i="12"/>
  <c r="D98" i="12"/>
  <c r="B99" i="12"/>
  <c r="C99" i="12"/>
  <c r="D99" i="12"/>
  <c r="B100" i="12"/>
  <c r="C100" i="12"/>
  <c r="D100" i="12"/>
  <c r="B101" i="12"/>
  <c r="C101" i="12"/>
  <c r="D101" i="12"/>
  <c r="B102" i="12"/>
  <c r="C102" i="12"/>
  <c r="D102" i="12"/>
  <c r="B103" i="12"/>
  <c r="C103" i="12"/>
  <c r="D103" i="12"/>
  <c r="B104" i="12"/>
  <c r="C104" i="12"/>
  <c r="D104" i="12"/>
  <c r="B105" i="12"/>
  <c r="C105" i="12"/>
  <c r="D105" i="12"/>
  <c r="B106" i="12"/>
  <c r="C106" i="12"/>
  <c r="D106" i="12"/>
  <c r="B107" i="12"/>
  <c r="C107" i="12"/>
  <c r="D107" i="12"/>
  <c r="B108" i="12"/>
  <c r="C108" i="12"/>
  <c r="D108" i="12"/>
  <c r="B109" i="12"/>
  <c r="C109" i="12"/>
  <c r="D109" i="12"/>
  <c r="B110" i="12"/>
  <c r="C110" i="12"/>
  <c r="D110" i="12"/>
  <c r="B111" i="12"/>
  <c r="C111" i="12"/>
  <c r="D111" i="12"/>
  <c r="B112" i="12"/>
  <c r="C112" i="12"/>
  <c r="D112" i="12"/>
  <c r="B113" i="12"/>
  <c r="C113" i="12"/>
  <c r="D113" i="12"/>
  <c r="B114" i="12"/>
  <c r="C114" i="12"/>
  <c r="D114" i="12"/>
  <c r="B115" i="12"/>
  <c r="C115" i="12"/>
  <c r="D115" i="12"/>
  <c r="B116" i="12"/>
  <c r="C116" i="12"/>
  <c r="D116" i="12"/>
  <c r="B117" i="12"/>
  <c r="C117" i="12"/>
  <c r="D117" i="12"/>
  <c r="B118" i="12"/>
  <c r="C118" i="12"/>
  <c r="D118" i="12"/>
  <c r="B119" i="12"/>
  <c r="C119" i="12"/>
  <c r="D119" i="12"/>
  <c r="B120" i="12"/>
  <c r="C120" i="12"/>
  <c r="D120" i="12"/>
  <c r="B121" i="12"/>
  <c r="C121" i="12"/>
  <c r="D121" i="12"/>
  <c r="B122" i="12"/>
  <c r="C122" i="12"/>
  <c r="D122" i="12"/>
  <c r="B123" i="12"/>
  <c r="C123" i="12"/>
  <c r="D123" i="12"/>
  <c r="B124" i="12"/>
  <c r="C124" i="12"/>
  <c r="D124" i="12"/>
  <c r="B125" i="12"/>
  <c r="C125" i="12"/>
  <c r="D125" i="12"/>
  <c r="B126" i="12"/>
  <c r="C126" i="12"/>
  <c r="D126" i="12"/>
  <c r="B127" i="12"/>
  <c r="C127" i="12"/>
  <c r="D127" i="12"/>
  <c r="B128" i="12"/>
  <c r="C128" i="12"/>
  <c r="D128" i="12"/>
  <c r="B129" i="12"/>
  <c r="C129" i="12"/>
  <c r="D129" i="12"/>
  <c r="B130" i="12"/>
  <c r="C130" i="12"/>
  <c r="D130" i="12"/>
  <c r="B131" i="12"/>
  <c r="C131" i="12"/>
  <c r="D131" i="12"/>
  <c r="B132" i="12"/>
  <c r="C132" i="12"/>
  <c r="D132" i="12"/>
  <c r="B133" i="12"/>
  <c r="C133" i="12"/>
  <c r="D133" i="12"/>
  <c r="B134" i="12"/>
  <c r="C134" i="12"/>
  <c r="D134" i="12"/>
  <c r="B135" i="12"/>
  <c r="C135" i="12"/>
  <c r="D135" i="12"/>
  <c r="B136" i="12"/>
  <c r="C136" i="12"/>
  <c r="D136" i="12"/>
  <c r="B137" i="12"/>
  <c r="C137" i="12"/>
  <c r="D137" i="12"/>
  <c r="B138" i="12"/>
  <c r="C138" i="12"/>
  <c r="D138" i="12"/>
  <c r="B139" i="12"/>
  <c r="C139" i="12"/>
  <c r="D139" i="12"/>
  <c r="B140" i="12"/>
  <c r="C140" i="12"/>
  <c r="D140" i="12"/>
  <c r="B141" i="12"/>
  <c r="C141" i="12"/>
  <c r="D141" i="12"/>
  <c r="B142" i="12"/>
  <c r="C142" i="12"/>
  <c r="D142" i="12"/>
  <c r="B143" i="12"/>
  <c r="C143" i="12"/>
  <c r="D143" i="12"/>
  <c r="B144" i="12"/>
  <c r="C144" i="12"/>
  <c r="D144" i="12"/>
  <c r="B145" i="12"/>
  <c r="C145" i="12"/>
  <c r="D145" i="12"/>
  <c r="B146" i="12"/>
  <c r="C146" i="12"/>
  <c r="D146" i="12"/>
  <c r="B147" i="12"/>
  <c r="C147" i="12"/>
  <c r="D147" i="12"/>
  <c r="B148" i="12"/>
  <c r="C148" i="12"/>
  <c r="D148" i="12"/>
  <c r="B149" i="12"/>
  <c r="C149" i="12"/>
  <c r="D149" i="12"/>
  <c r="B150" i="12"/>
  <c r="C150" i="12"/>
  <c r="D150" i="12"/>
  <c r="B151" i="12"/>
  <c r="C151" i="12"/>
  <c r="D151" i="12"/>
  <c r="B152" i="12"/>
  <c r="C152" i="12"/>
  <c r="D152" i="12"/>
  <c r="B153" i="12"/>
  <c r="C153" i="12"/>
  <c r="D153" i="12"/>
  <c r="B154" i="12"/>
  <c r="C154" i="12"/>
  <c r="D154" i="12"/>
  <c r="B155" i="12"/>
  <c r="C155" i="12"/>
  <c r="D155" i="12"/>
  <c r="B156" i="12"/>
  <c r="C156" i="12"/>
  <c r="D156" i="12"/>
  <c r="B157" i="12"/>
  <c r="C157" i="12"/>
  <c r="D157" i="12"/>
  <c r="B158" i="12"/>
  <c r="C158" i="12"/>
  <c r="D158" i="12"/>
  <c r="B159" i="12"/>
  <c r="C159" i="12"/>
  <c r="D159" i="12"/>
  <c r="B160" i="12"/>
  <c r="C160" i="12"/>
  <c r="D160" i="12"/>
  <c r="B161" i="12"/>
  <c r="C161" i="12"/>
  <c r="D161" i="12"/>
  <c r="B162" i="12"/>
  <c r="C162" i="12"/>
  <c r="D162" i="12"/>
  <c r="B163" i="12"/>
  <c r="C163" i="12"/>
  <c r="D163" i="12"/>
  <c r="B164" i="12"/>
  <c r="C164" i="12"/>
  <c r="D164" i="12"/>
  <c r="B165" i="12"/>
  <c r="C165" i="12"/>
  <c r="D165" i="12"/>
  <c r="B166" i="12"/>
  <c r="C166" i="12"/>
  <c r="D166" i="12"/>
  <c r="B167" i="12"/>
  <c r="C167" i="12"/>
  <c r="D167" i="12"/>
  <c r="B168" i="12"/>
  <c r="C168" i="12"/>
  <c r="D168" i="12"/>
  <c r="B169" i="12"/>
  <c r="C169" i="12"/>
  <c r="D169" i="12"/>
  <c r="B170" i="12"/>
  <c r="C170" i="12"/>
  <c r="D170" i="12"/>
  <c r="B171" i="12"/>
  <c r="C171" i="12"/>
  <c r="D171" i="12"/>
  <c r="B172" i="12"/>
  <c r="C172" i="12"/>
  <c r="D172" i="12"/>
  <c r="B173" i="12"/>
  <c r="C173" i="12"/>
  <c r="D173" i="12"/>
  <c r="B174" i="12"/>
  <c r="C174" i="12"/>
  <c r="D174" i="12"/>
  <c r="B175" i="12"/>
  <c r="C175" i="12"/>
  <c r="D175" i="12"/>
  <c r="B176" i="12"/>
  <c r="C176" i="12"/>
  <c r="D176" i="12"/>
  <c r="B177" i="12"/>
  <c r="C177" i="12"/>
  <c r="D177" i="12"/>
  <c r="B178" i="12"/>
  <c r="C178" i="12"/>
  <c r="D178" i="12"/>
  <c r="B179" i="12"/>
  <c r="C179" i="12"/>
  <c r="D179" i="12"/>
  <c r="B180" i="12"/>
  <c r="C180" i="12"/>
  <c r="D180" i="12"/>
  <c r="B181" i="12"/>
  <c r="C181" i="12"/>
  <c r="D181" i="12"/>
  <c r="B182" i="12"/>
  <c r="C182" i="12"/>
  <c r="D182" i="12"/>
  <c r="B12" i="12"/>
  <c r="C12" i="12"/>
  <c r="D12" i="12"/>
  <c r="B11" i="12"/>
  <c r="C11" i="12"/>
  <c r="D11" i="12"/>
  <c r="B9" i="12"/>
  <c r="C9" i="12"/>
  <c r="D9" i="12"/>
  <c r="B10" i="12"/>
  <c r="C10" i="12"/>
  <c r="D10" i="12"/>
  <c r="D8" i="12"/>
  <c r="B8" i="12"/>
  <c r="C8" i="12"/>
  <c r="IO63" i="12"/>
  <c r="IN62" i="12"/>
  <c r="IO62" i="12" s="1"/>
  <c r="IM62" i="12"/>
  <c r="IO182" i="12"/>
  <c r="IO181" i="12"/>
  <c r="IO180" i="12"/>
  <c r="IN178" i="12"/>
  <c r="IM178" i="12"/>
  <c r="IO168" i="12"/>
  <c r="IN167" i="12"/>
  <c r="IM167" i="12"/>
  <c r="IO158" i="12"/>
  <c r="IN157" i="12"/>
  <c r="IM157" i="12"/>
  <c r="IO155" i="12"/>
  <c r="IN154" i="12"/>
  <c r="IO154" i="12" s="1"/>
  <c r="IM154" i="12"/>
  <c r="IO149" i="12"/>
  <c r="IN148" i="12"/>
  <c r="IM148" i="12"/>
  <c r="IO109" i="12"/>
  <c r="IN108" i="12"/>
  <c r="IM108" i="12"/>
  <c r="IO99" i="12"/>
  <c r="IN98" i="12"/>
  <c r="IM98" i="12"/>
  <c r="IO96" i="12"/>
  <c r="IN95" i="12"/>
  <c r="IM95" i="12"/>
  <c r="IO95" i="12" s="1"/>
  <c r="IO85" i="12"/>
  <c r="IN84" i="12"/>
  <c r="IM84" i="12"/>
  <c r="IO81" i="12"/>
  <c r="IN80" i="12"/>
  <c r="IM80" i="12"/>
  <c r="IO78" i="12"/>
  <c r="IN77" i="12"/>
  <c r="IM77" i="12"/>
  <c r="IO74" i="12"/>
  <c r="IN73" i="12"/>
  <c r="IO73" i="12" s="1"/>
  <c r="IM73" i="12"/>
  <c r="IO66" i="12"/>
  <c r="IN65" i="12"/>
  <c r="IM65" i="12"/>
  <c r="IO50" i="12"/>
  <c r="IN49" i="12"/>
  <c r="IO49" i="12" s="1"/>
  <c r="IM49" i="12"/>
  <c r="IO47" i="12"/>
  <c r="IN46" i="12"/>
  <c r="IM46" i="12"/>
  <c r="IO46" i="12" s="1"/>
  <c r="IO43" i="12"/>
  <c r="IN42" i="12"/>
  <c r="IM42" i="12"/>
  <c r="IO39" i="12"/>
  <c r="IN38" i="12"/>
  <c r="IM38" i="12"/>
  <c r="IO31" i="12"/>
  <c r="IN30" i="12"/>
  <c r="IM30" i="12"/>
  <c r="IO23" i="12"/>
  <c r="IN22" i="12"/>
  <c r="IM22" i="12"/>
  <c r="IO18" i="12"/>
  <c r="IN17" i="12"/>
  <c r="IM17" i="12"/>
  <c r="IO17" i="12" s="1"/>
  <c r="IO15" i="12"/>
  <c r="IN14" i="12"/>
  <c r="IM14" i="12"/>
  <c r="IO12" i="12"/>
  <c r="IN11" i="12"/>
  <c r="IM11" i="12"/>
  <c r="IN9" i="12"/>
  <c r="IM9" i="12"/>
  <c r="IK182" i="12"/>
  <c r="IJ178" i="12"/>
  <c r="II178" i="12"/>
  <c r="II184" i="12" s="1"/>
  <c r="E167" i="7" s="1"/>
  <c r="D166" i="7"/>
  <c r="IG182" i="12"/>
  <c r="IG181" i="12"/>
  <c r="IG180" i="12"/>
  <c r="IG179" i="12"/>
  <c r="IF178" i="12"/>
  <c r="IE178" i="12"/>
  <c r="IG172" i="12"/>
  <c r="IF171" i="12"/>
  <c r="IE171" i="12"/>
  <c r="IG168" i="12"/>
  <c r="IF167" i="12"/>
  <c r="IE167" i="12"/>
  <c r="IG163" i="12"/>
  <c r="IF162" i="12"/>
  <c r="IE162" i="12"/>
  <c r="IG158" i="12"/>
  <c r="IF157" i="12"/>
  <c r="IE157" i="12"/>
  <c r="IG155" i="12"/>
  <c r="IF154" i="12"/>
  <c r="IE154" i="12"/>
  <c r="IG149" i="12"/>
  <c r="IF148" i="12"/>
  <c r="IE148" i="12"/>
  <c r="IG146" i="12"/>
  <c r="IF145" i="12"/>
  <c r="IE145" i="12"/>
  <c r="IG143" i="12"/>
  <c r="IF142" i="12"/>
  <c r="IE142" i="12"/>
  <c r="IG140" i="12"/>
  <c r="IF139" i="12"/>
  <c r="IE139" i="12"/>
  <c r="IG136" i="12"/>
  <c r="IF135" i="12"/>
  <c r="IE135" i="12"/>
  <c r="IG130" i="12"/>
  <c r="IF129" i="12"/>
  <c r="IE129" i="12"/>
  <c r="IG126" i="12"/>
  <c r="IF125" i="12"/>
  <c r="IE125" i="12"/>
  <c r="IG123" i="12"/>
  <c r="IF122" i="12"/>
  <c r="IE122" i="12"/>
  <c r="IG109" i="12"/>
  <c r="IF108" i="12"/>
  <c r="IE108" i="12"/>
  <c r="IG104" i="12"/>
  <c r="IF103" i="12"/>
  <c r="IE103" i="12"/>
  <c r="IG99" i="12"/>
  <c r="IF98" i="12"/>
  <c r="IE98" i="12"/>
  <c r="IG96" i="12"/>
  <c r="IF95" i="12"/>
  <c r="IE95" i="12"/>
  <c r="IG88" i="12"/>
  <c r="IF87" i="12"/>
  <c r="IE87" i="12"/>
  <c r="IG85" i="12"/>
  <c r="IF84" i="12"/>
  <c r="IE84" i="12"/>
  <c r="IG81" i="12"/>
  <c r="IF80" i="12"/>
  <c r="IE80" i="12"/>
  <c r="IG78" i="12"/>
  <c r="IF77" i="12"/>
  <c r="IE77" i="12"/>
  <c r="IG74" i="12"/>
  <c r="IF73" i="12"/>
  <c r="IE73" i="12"/>
  <c r="IG70" i="12"/>
  <c r="IF69" i="12"/>
  <c r="IE69" i="12"/>
  <c r="IG66" i="12"/>
  <c r="IF65" i="12"/>
  <c r="IE65" i="12"/>
  <c r="IG63" i="12"/>
  <c r="IF62" i="12"/>
  <c r="IE62" i="12"/>
  <c r="IG59" i="12"/>
  <c r="IF58" i="12"/>
  <c r="IE58" i="12"/>
  <c r="IG54" i="12"/>
  <c r="IF53" i="12"/>
  <c r="IE53" i="12"/>
  <c r="IG50" i="12"/>
  <c r="IF49" i="12"/>
  <c r="IE49" i="12"/>
  <c r="IG47" i="12"/>
  <c r="IF46" i="12"/>
  <c r="IE46" i="12"/>
  <c r="IG43" i="12"/>
  <c r="IF42" i="12"/>
  <c r="IE42" i="12"/>
  <c r="IG39" i="12"/>
  <c r="IF38" i="12"/>
  <c r="IE38" i="12"/>
  <c r="IG31" i="12"/>
  <c r="IF30" i="12"/>
  <c r="IE30" i="12"/>
  <c r="IG27" i="12"/>
  <c r="IF26" i="12"/>
  <c r="IE26" i="12"/>
  <c r="IG23" i="12"/>
  <c r="IF22" i="12"/>
  <c r="IE22" i="12"/>
  <c r="IG18" i="12"/>
  <c r="IF17" i="12"/>
  <c r="IE17" i="12"/>
  <c r="IG15" i="12"/>
  <c r="IF14" i="12"/>
  <c r="IE14" i="12"/>
  <c r="IG12" i="12"/>
  <c r="IF11" i="12"/>
  <c r="IE11" i="12"/>
  <c r="IF9" i="12"/>
  <c r="IE9" i="12"/>
  <c r="IC30" i="12"/>
  <c r="IC31" i="12"/>
  <c r="IB30" i="12"/>
  <c r="IA30" i="12"/>
  <c r="IC88" i="12"/>
  <c r="HZ87" i="12"/>
  <c r="IB87" i="12"/>
  <c r="IC87" i="12" s="1"/>
  <c r="IA87" i="12"/>
  <c r="IA178" i="12"/>
  <c r="IB9" i="12"/>
  <c r="IA9" i="12"/>
  <c r="HY75" i="12"/>
  <c r="HY28" i="12"/>
  <c r="D164" i="7"/>
  <c r="HW178" i="12"/>
  <c r="HX167" i="12"/>
  <c r="HW167" i="12"/>
  <c r="HX145" i="12"/>
  <c r="HW145" i="12"/>
  <c r="HX142" i="12"/>
  <c r="HW142" i="12"/>
  <c r="HX122" i="12"/>
  <c r="HW122" i="12"/>
  <c r="HX73" i="12"/>
  <c r="HW73" i="12"/>
  <c r="HX26" i="12"/>
  <c r="HW26" i="12"/>
  <c r="HX9" i="12"/>
  <c r="GS179" i="12"/>
  <c r="GG126" i="12"/>
  <c r="GC163" i="12"/>
  <c r="GC50" i="12"/>
  <c r="GC12" i="12"/>
  <c r="FQ144" i="12"/>
  <c r="FQ19" i="12"/>
  <c r="EK81" i="12"/>
  <c r="R10" i="8" l="1"/>
  <c r="R7" i="8" s="1"/>
  <c r="R405" i="8" s="1"/>
  <c r="HY10" i="12"/>
  <c r="IO30" i="12"/>
  <c r="IO65" i="12"/>
  <c r="IO148" i="12"/>
  <c r="IO22" i="12"/>
  <c r="IG162" i="12"/>
  <c r="IO80" i="12"/>
  <c r="IO167" i="12"/>
  <c r="IO108" i="12"/>
  <c r="IG17" i="12"/>
  <c r="IG84" i="12"/>
  <c r="IO42" i="12"/>
  <c r="IO157" i="12"/>
  <c r="IO98" i="12"/>
  <c r="IG148" i="12"/>
  <c r="IG53" i="12"/>
  <c r="IG129" i="12"/>
  <c r="IO14" i="12"/>
  <c r="IO84" i="12"/>
  <c r="IO178" i="12"/>
  <c r="IO77" i="12"/>
  <c r="IO38" i="12"/>
  <c r="IN8" i="12"/>
  <c r="IN184" i="12" s="1"/>
  <c r="F168" i="7" s="1"/>
  <c r="IO9" i="12"/>
  <c r="IO11" i="12"/>
  <c r="IM8" i="12"/>
  <c r="IM184" i="12" s="1"/>
  <c r="E168" i="7" s="1"/>
  <c r="IK178" i="12"/>
  <c r="IJ184" i="12"/>
  <c r="IG178" i="12"/>
  <c r="IG171" i="12"/>
  <c r="IG167" i="12"/>
  <c r="IG157" i="12"/>
  <c r="IG154" i="12"/>
  <c r="IG145" i="12"/>
  <c r="IG142" i="12"/>
  <c r="IG139" i="12"/>
  <c r="IG135" i="12"/>
  <c r="IG125" i="12"/>
  <c r="IG122" i="12"/>
  <c r="IG108" i="12"/>
  <c r="IG103" i="12"/>
  <c r="IG98" i="12"/>
  <c r="IG95" i="12"/>
  <c r="IG87" i="12"/>
  <c r="IG80" i="12"/>
  <c r="IG77" i="12"/>
  <c r="IG73" i="12"/>
  <c r="IG69" i="12"/>
  <c r="IG65" i="12"/>
  <c r="IG62" i="12"/>
  <c r="IG58" i="12"/>
  <c r="IG49" i="12"/>
  <c r="IG46" i="12"/>
  <c r="IG42" i="12"/>
  <c r="IG38" i="12"/>
  <c r="IG30" i="12"/>
  <c r="IG26" i="12"/>
  <c r="IG22" i="12"/>
  <c r="IE8" i="12"/>
  <c r="IE184" i="12" s="1"/>
  <c r="E166" i="7" s="1"/>
  <c r="IF8" i="12"/>
  <c r="IF184" i="12" s="1"/>
  <c r="IG14" i="12"/>
  <c r="IG9" i="12"/>
  <c r="IG11" i="12"/>
  <c r="IA8" i="12"/>
  <c r="IA184" i="12" s="1"/>
  <c r="E165" i="7" s="1"/>
  <c r="IC9" i="12"/>
  <c r="IB8" i="12"/>
  <c r="HW8" i="12"/>
  <c r="HW184" i="12" s="1"/>
  <c r="E164" i="7" s="1"/>
  <c r="HY73" i="12"/>
  <c r="HX8" i="12"/>
  <c r="HX184" i="12" s="1"/>
  <c r="HY26" i="12"/>
  <c r="G168" i="7" l="1"/>
  <c r="IO8" i="12"/>
  <c r="IO184" i="12"/>
  <c r="IK184" i="12"/>
  <c r="F167" i="7"/>
  <c r="G167" i="7" s="1"/>
  <c r="IG8" i="12"/>
  <c r="IG184" i="12"/>
  <c r="F166" i="7"/>
  <c r="G166" i="7" s="1"/>
  <c r="IB184" i="12"/>
  <c r="IC8" i="12"/>
  <c r="HY8" i="12"/>
  <c r="HY184" i="12"/>
  <c r="F164" i="7"/>
  <c r="G164" i="7" s="1"/>
  <c r="DX179" i="12"/>
  <c r="DY169" i="12"/>
  <c r="DX156" i="12"/>
  <c r="DY44" i="12"/>
  <c r="DX24" i="12"/>
  <c r="BU181" i="12"/>
  <c r="BU88" i="12"/>
  <c r="BU61" i="12"/>
  <c r="BT58" i="12"/>
  <c r="BU58" i="12" s="1"/>
  <c r="BS58" i="12"/>
  <c r="D163" i="7"/>
  <c r="HU179" i="12"/>
  <c r="HT178" i="12"/>
  <c r="HS178" i="12"/>
  <c r="HT9" i="12"/>
  <c r="HS9" i="12"/>
  <c r="HT8" i="12"/>
  <c r="HS8" i="12"/>
  <c r="D162" i="7"/>
  <c r="HQ179" i="12"/>
  <c r="HQ180" i="12"/>
  <c r="HQ181" i="12"/>
  <c r="HP145" i="12"/>
  <c r="HO145" i="12"/>
  <c r="HQ146" i="12"/>
  <c r="HQ136" i="12"/>
  <c r="HQ123" i="12"/>
  <c r="HQ104" i="12"/>
  <c r="HQ99" i="12"/>
  <c r="HP26" i="12"/>
  <c r="HQ26" i="12" s="1"/>
  <c r="HO26" i="12"/>
  <c r="HQ27" i="12"/>
  <c r="HQ18" i="12"/>
  <c r="HQ182" i="12"/>
  <c r="HP178" i="12"/>
  <c r="HO178" i="12"/>
  <c r="HQ178" i="12" s="1"/>
  <c r="HQ172" i="12"/>
  <c r="HP171" i="12"/>
  <c r="HO171" i="12"/>
  <c r="HQ168" i="12"/>
  <c r="HP167" i="12"/>
  <c r="HO167" i="12"/>
  <c r="HQ167" i="12" s="1"/>
  <c r="HQ163" i="12"/>
  <c r="HP162" i="12"/>
  <c r="HO162" i="12"/>
  <c r="HQ158" i="12"/>
  <c r="HP157" i="12"/>
  <c r="HO157" i="12"/>
  <c r="HQ155" i="12"/>
  <c r="HP154" i="12"/>
  <c r="HO154" i="12"/>
  <c r="HQ149" i="12"/>
  <c r="HP148" i="12"/>
  <c r="HO148" i="12"/>
  <c r="HQ143" i="12"/>
  <c r="HP142" i="12"/>
  <c r="HO142" i="12"/>
  <c r="HQ140" i="12"/>
  <c r="HP139" i="12"/>
  <c r="HO139" i="12"/>
  <c r="HP135" i="12"/>
  <c r="HO135" i="12"/>
  <c r="HQ130" i="12"/>
  <c r="HP129" i="12"/>
  <c r="HO129" i="12"/>
  <c r="HQ126" i="12"/>
  <c r="HP125" i="12"/>
  <c r="HO125" i="12"/>
  <c r="HP122" i="12"/>
  <c r="HQ122" i="12" s="1"/>
  <c r="HO122" i="12"/>
  <c r="HQ109" i="12"/>
  <c r="HP108" i="12"/>
  <c r="HO108" i="12"/>
  <c r="HP103" i="12"/>
  <c r="HQ103" i="12" s="1"/>
  <c r="HO103" i="12"/>
  <c r="HP98" i="12"/>
  <c r="HO98" i="12"/>
  <c r="HQ96" i="12"/>
  <c r="HP95" i="12"/>
  <c r="HO95" i="12"/>
  <c r="HQ88" i="12"/>
  <c r="HP87" i="12"/>
  <c r="HO87" i="12"/>
  <c r="HQ85" i="12"/>
  <c r="HP84" i="12"/>
  <c r="HO84" i="12"/>
  <c r="HQ81" i="12"/>
  <c r="HP80" i="12"/>
  <c r="HO80" i="12"/>
  <c r="HQ78" i="12"/>
  <c r="HP77" i="12"/>
  <c r="HO77" i="12"/>
  <c r="HQ77" i="12" s="1"/>
  <c r="HQ74" i="12"/>
  <c r="HP73" i="12"/>
  <c r="HO73" i="12"/>
  <c r="HQ70" i="12"/>
  <c r="HP69" i="12"/>
  <c r="HO69" i="12"/>
  <c r="HQ66" i="12"/>
  <c r="HP65" i="12"/>
  <c r="HO65" i="12"/>
  <c r="HQ63" i="12"/>
  <c r="HP62" i="12"/>
  <c r="HO62" i="12"/>
  <c r="HQ59" i="12"/>
  <c r="HP58" i="12"/>
  <c r="HO58" i="12"/>
  <c r="HQ54" i="12"/>
  <c r="HP53" i="12"/>
  <c r="HO53" i="12"/>
  <c r="HQ50" i="12"/>
  <c r="HP49" i="12"/>
  <c r="HO49" i="12"/>
  <c r="HQ47" i="12"/>
  <c r="HP46" i="12"/>
  <c r="HO46" i="12"/>
  <c r="HQ46" i="12" s="1"/>
  <c r="HQ43" i="12"/>
  <c r="HP42" i="12"/>
  <c r="HO42" i="12"/>
  <c r="HQ39" i="12"/>
  <c r="HP38" i="12"/>
  <c r="HO38" i="12"/>
  <c r="HQ31" i="12"/>
  <c r="HP30" i="12"/>
  <c r="HO30" i="12"/>
  <c r="HQ23" i="12"/>
  <c r="HP22" i="12"/>
  <c r="HO22" i="12"/>
  <c r="HP17" i="12"/>
  <c r="HO17" i="12"/>
  <c r="HQ17" i="12" s="1"/>
  <c r="HQ15" i="12"/>
  <c r="HP14" i="12"/>
  <c r="HO14" i="12"/>
  <c r="HQ12" i="12"/>
  <c r="HP11" i="12"/>
  <c r="HO11" i="12"/>
  <c r="HP9" i="12"/>
  <c r="HO9" i="12"/>
  <c r="D157" i="7"/>
  <c r="D158" i="7"/>
  <c r="D159" i="7"/>
  <c r="D160" i="7"/>
  <c r="D161" i="7"/>
  <c r="HM123" i="12"/>
  <c r="HL178" i="12"/>
  <c r="HK178" i="12"/>
  <c r="HL122" i="12"/>
  <c r="HK122" i="12"/>
  <c r="HK8" i="12" s="1"/>
  <c r="HL9" i="12"/>
  <c r="HK9" i="12"/>
  <c r="HH178" i="12"/>
  <c r="HG178" i="12"/>
  <c r="HI155" i="12"/>
  <c r="HH154" i="12"/>
  <c r="HH8" i="12" s="1"/>
  <c r="HG154" i="12"/>
  <c r="HG8" i="12" s="1"/>
  <c r="HH9" i="12"/>
  <c r="HG9" i="12"/>
  <c r="HE179" i="12"/>
  <c r="HD178" i="12"/>
  <c r="HC178" i="12"/>
  <c r="HD9" i="12"/>
  <c r="HC9" i="12"/>
  <c r="HD8" i="12"/>
  <c r="HC8" i="12"/>
  <c r="HA179" i="12"/>
  <c r="GZ178" i="12"/>
  <c r="GY178" i="12"/>
  <c r="GZ8" i="12"/>
  <c r="GY8" i="12"/>
  <c r="GY184" i="12" s="1"/>
  <c r="E158" i="7" s="1"/>
  <c r="GZ9" i="12"/>
  <c r="GY9" i="12"/>
  <c r="GW109" i="12"/>
  <c r="GW182" i="12"/>
  <c r="GW140" i="12"/>
  <c r="GW130" i="12"/>
  <c r="GW81" i="12"/>
  <c r="GW78" i="12"/>
  <c r="GV178" i="12"/>
  <c r="GU178" i="12"/>
  <c r="GW178" i="12" s="1"/>
  <c r="GW172" i="12"/>
  <c r="GV171" i="12"/>
  <c r="GU171" i="12"/>
  <c r="GW168" i="12"/>
  <c r="GV167" i="12"/>
  <c r="GU167" i="12"/>
  <c r="GW167" i="12" s="1"/>
  <c r="GW163" i="12"/>
  <c r="GV162" i="12"/>
  <c r="GU162" i="12"/>
  <c r="GW158" i="12"/>
  <c r="GV157" i="12"/>
  <c r="GU157" i="12"/>
  <c r="GW155" i="12"/>
  <c r="GV154" i="12"/>
  <c r="GU154" i="12"/>
  <c r="GW149" i="12"/>
  <c r="GV148" i="12"/>
  <c r="GU148" i="12"/>
  <c r="GW143" i="12"/>
  <c r="GV142" i="12"/>
  <c r="GU142" i="12"/>
  <c r="GV139" i="12"/>
  <c r="GU139" i="12"/>
  <c r="GV135" i="12"/>
  <c r="GU135" i="12"/>
  <c r="GV129" i="12"/>
  <c r="GU129" i="12"/>
  <c r="GW126" i="12"/>
  <c r="GV125" i="12"/>
  <c r="GU125" i="12"/>
  <c r="GW125" i="12" s="1"/>
  <c r="GV122" i="12"/>
  <c r="GU122" i="12"/>
  <c r="GV108" i="12"/>
  <c r="GW108" i="12" s="1"/>
  <c r="GU108" i="12"/>
  <c r="GV103" i="12"/>
  <c r="GU103" i="12"/>
  <c r="GV98" i="12"/>
  <c r="GU98" i="12"/>
  <c r="GW96" i="12"/>
  <c r="GV95" i="12"/>
  <c r="GU95" i="12"/>
  <c r="GW95" i="12" s="1"/>
  <c r="GW88" i="12"/>
  <c r="GV87" i="12"/>
  <c r="GU87" i="12"/>
  <c r="GW85" i="12"/>
  <c r="GV84" i="12"/>
  <c r="GU84" i="12"/>
  <c r="GV80" i="12"/>
  <c r="GU80" i="12"/>
  <c r="GV77" i="12"/>
  <c r="GU77" i="12"/>
  <c r="GW74" i="12"/>
  <c r="GV73" i="12"/>
  <c r="GU73" i="12"/>
  <c r="GW70" i="12"/>
  <c r="GV69" i="12"/>
  <c r="GU69" i="12"/>
  <c r="GW66" i="12"/>
  <c r="GV65" i="12"/>
  <c r="GU65" i="12"/>
  <c r="GW63" i="12"/>
  <c r="GV62" i="12"/>
  <c r="GU62" i="12"/>
  <c r="GW59" i="12"/>
  <c r="GV58" i="12"/>
  <c r="GU58" i="12"/>
  <c r="GW54" i="12"/>
  <c r="GV53" i="12"/>
  <c r="GU53" i="12"/>
  <c r="GW50" i="12"/>
  <c r="GV49" i="12"/>
  <c r="GU49" i="12"/>
  <c r="GW49" i="12" s="1"/>
  <c r="GW47" i="12"/>
  <c r="GV46" i="12"/>
  <c r="GU46" i="12"/>
  <c r="GW43" i="12"/>
  <c r="GV42" i="12"/>
  <c r="GU42" i="12"/>
  <c r="GW39" i="12"/>
  <c r="GV38" i="12"/>
  <c r="GU38" i="12"/>
  <c r="GW31" i="12"/>
  <c r="GV30" i="12"/>
  <c r="GU30" i="12"/>
  <c r="GW23" i="12"/>
  <c r="GV22" i="12"/>
  <c r="GU22" i="12"/>
  <c r="GV17" i="12"/>
  <c r="GU17" i="12"/>
  <c r="GW15" i="12"/>
  <c r="GV14" i="12"/>
  <c r="GU14" i="12"/>
  <c r="GW12" i="12"/>
  <c r="GV11" i="12"/>
  <c r="GU11" i="12"/>
  <c r="GV9" i="12"/>
  <c r="GU9" i="12"/>
  <c r="FM66" i="12"/>
  <c r="FL178" i="12"/>
  <c r="FL171" i="12"/>
  <c r="FL167" i="12"/>
  <c r="FL162" i="12"/>
  <c r="FL157" i="12"/>
  <c r="FL154" i="12"/>
  <c r="FL148" i="12"/>
  <c r="FL145" i="12"/>
  <c r="FL142" i="12"/>
  <c r="FL139" i="12"/>
  <c r="FL135" i="12"/>
  <c r="FL129" i="12"/>
  <c r="FL125" i="12"/>
  <c r="FL122" i="12"/>
  <c r="FL108" i="12"/>
  <c r="FL103" i="12"/>
  <c r="FL98" i="12"/>
  <c r="FL95" i="12"/>
  <c r="FL87" i="12"/>
  <c r="FL84" i="12"/>
  <c r="FL80" i="12"/>
  <c r="FL77" i="12"/>
  <c r="FL73" i="12"/>
  <c r="FL69" i="12"/>
  <c r="FL65" i="12"/>
  <c r="FL62" i="12"/>
  <c r="FL58" i="12"/>
  <c r="FL53" i="12"/>
  <c r="FL49" i="12"/>
  <c r="FL46" i="12"/>
  <c r="FL42" i="12"/>
  <c r="FL38" i="12"/>
  <c r="FL30" i="12"/>
  <c r="FL26" i="12"/>
  <c r="FL22" i="12"/>
  <c r="FL17" i="12"/>
  <c r="FL14" i="12"/>
  <c r="FL11" i="12"/>
  <c r="FL10" i="12"/>
  <c r="FL9" i="12"/>
  <c r="D148" i="7"/>
  <c r="FI31" i="12"/>
  <c r="FH178" i="12"/>
  <c r="FH171" i="12"/>
  <c r="FH167" i="12"/>
  <c r="FH162" i="12"/>
  <c r="FH157" i="12"/>
  <c r="FH154" i="12"/>
  <c r="FH148" i="12"/>
  <c r="FH145" i="12"/>
  <c r="FH142" i="12"/>
  <c r="FH139" i="12"/>
  <c r="FH135" i="12"/>
  <c r="FH129" i="12"/>
  <c r="FH125" i="12"/>
  <c r="FH122" i="12"/>
  <c r="FH108" i="12"/>
  <c r="FH103" i="12"/>
  <c r="FH98" i="12"/>
  <c r="FH95" i="12"/>
  <c r="FH87" i="12"/>
  <c r="FH84" i="12"/>
  <c r="FH80" i="12"/>
  <c r="FH77" i="12"/>
  <c r="FH73" i="12"/>
  <c r="FH69" i="12"/>
  <c r="FH65" i="12"/>
  <c r="FH62" i="12"/>
  <c r="FH58" i="12"/>
  <c r="FH53" i="12"/>
  <c r="FH49" i="12"/>
  <c r="FH46" i="12"/>
  <c r="FH42" i="12"/>
  <c r="FH38" i="12"/>
  <c r="FH30" i="12"/>
  <c r="FH26" i="12"/>
  <c r="FH22" i="12"/>
  <c r="FH17" i="12"/>
  <c r="FH14" i="12"/>
  <c r="FH11" i="12"/>
  <c r="FH10" i="12"/>
  <c r="FH9" i="12"/>
  <c r="D147" i="7"/>
  <c r="D146" i="7"/>
  <c r="FA123" i="12"/>
  <c r="EZ178" i="12"/>
  <c r="EZ171" i="12"/>
  <c r="EZ167" i="12"/>
  <c r="EZ162" i="12"/>
  <c r="EZ157" i="12"/>
  <c r="EZ154" i="12"/>
  <c r="EZ148" i="12"/>
  <c r="EZ145" i="12"/>
  <c r="EZ142" i="12"/>
  <c r="EZ139" i="12"/>
  <c r="EZ135" i="12"/>
  <c r="EZ129" i="12"/>
  <c r="EZ125" i="12"/>
  <c r="EZ122" i="12"/>
  <c r="EZ108" i="12"/>
  <c r="EZ103" i="12"/>
  <c r="EZ98" i="12"/>
  <c r="EZ95" i="12"/>
  <c r="EZ87" i="12"/>
  <c r="EZ84" i="12"/>
  <c r="EZ80" i="12"/>
  <c r="EZ77" i="12"/>
  <c r="EZ73" i="12"/>
  <c r="EZ69" i="12"/>
  <c r="EZ65" i="12"/>
  <c r="EZ62" i="12"/>
  <c r="EZ58" i="12"/>
  <c r="EZ53" i="12"/>
  <c r="EZ49" i="12"/>
  <c r="EZ46" i="12"/>
  <c r="EZ42" i="12"/>
  <c r="EZ38" i="12"/>
  <c r="EZ30" i="12"/>
  <c r="EZ26" i="12"/>
  <c r="EZ22" i="12"/>
  <c r="EZ17" i="12"/>
  <c r="EZ14" i="12"/>
  <c r="EZ11" i="12"/>
  <c r="EZ10" i="12"/>
  <c r="EZ9" i="12"/>
  <c r="D145" i="7"/>
  <c r="EV178" i="12"/>
  <c r="EV171" i="12"/>
  <c r="EV167" i="12"/>
  <c r="EV162" i="12"/>
  <c r="EV157" i="12"/>
  <c r="EV154" i="12"/>
  <c r="EV148" i="12"/>
  <c r="EV145" i="12"/>
  <c r="EV142" i="12"/>
  <c r="EV139" i="12"/>
  <c r="EV135" i="12"/>
  <c r="EV129" i="12"/>
  <c r="EV125" i="12"/>
  <c r="EV122" i="12"/>
  <c r="EV108" i="12"/>
  <c r="EV103" i="12"/>
  <c r="EV98" i="12"/>
  <c r="EV95" i="12"/>
  <c r="EV87" i="12"/>
  <c r="EV84" i="12"/>
  <c r="EV80" i="12"/>
  <c r="EV77" i="12"/>
  <c r="EV73" i="12"/>
  <c r="EV69" i="12"/>
  <c r="EV65" i="12"/>
  <c r="EV62" i="12"/>
  <c r="EV58" i="12"/>
  <c r="EV53" i="12"/>
  <c r="EV49" i="12"/>
  <c r="EV46" i="12"/>
  <c r="EV42" i="12"/>
  <c r="EV38" i="12"/>
  <c r="EV30" i="12"/>
  <c r="EV26" i="12"/>
  <c r="EV22" i="12"/>
  <c r="EV17" i="12"/>
  <c r="EV14" i="12"/>
  <c r="EV11" i="12"/>
  <c r="EV10" i="12"/>
  <c r="EV9" i="12"/>
  <c r="D144" i="7"/>
  <c r="D137" i="7"/>
  <c r="DQ177" i="12"/>
  <c r="DP178" i="12"/>
  <c r="DP171" i="12"/>
  <c r="DP167" i="12"/>
  <c r="DP162" i="12"/>
  <c r="DP157" i="12"/>
  <c r="DP154" i="12"/>
  <c r="DP148" i="12"/>
  <c r="DP145" i="12"/>
  <c r="DP142" i="12"/>
  <c r="DP139" i="12"/>
  <c r="DP135" i="12"/>
  <c r="DP129" i="12"/>
  <c r="DP125" i="12"/>
  <c r="DP122" i="12"/>
  <c r="DP11" i="12"/>
  <c r="DP10" i="12"/>
  <c r="DP9" i="12"/>
  <c r="D136" i="7"/>
  <c r="D135" i="7"/>
  <c r="D134" i="7"/>
  <c r="D133" i="7"/>
  <c r="D132" i="7"/>
  <c r="DA181" i="12"/>
  <c r="DA179" i="12"/>
  <c r="CZ178" i="12"/>
  <c r="CY178" i="12"/>
  <c r="CZ171" i="12"/>
  <c r="CY171" i="12"/>
  <c r="DA169" i="12"/>
  <c r="CZ167" i="12"/>
  <c r="CY167" i="12"/>
  <c r="CZ162" i="12"/>
  <c r="CY162" i="12"/>
  <c r="CZ157" i="12"/>
  <c r="CY157" i="12"/>
  <c r="CZ154" i="12"/>
  <c r="CY154" i="12"/>
  <c r="CZ148" i="12"/>
  <c r="CY148" i="12"/>
  <c r="CZ145" i="12"/>
  <c r="CY145" i="12"/>
  <c r="CZ142" i="12"/>
  <c r="CY142" i="12"/>
  <c r="CZ139" i="12"/>
  <c r="CY139" i="12"/>
  <c r="CZ135" i="12"/>
  <c r="CY135" i="12"/>
  <c r="CZ129" i="12"/>
  <c r="CY129" i="12"/>
  <c r="CZ125" i="12"/>
  <c r="CY125" i="12"/>
  <c r="DA124" i="12"/>
  <c r="CZ122" i="12"/>
  <c r="CY122" i="12"/>
  <c r="CZ103" i="12"/>
  <c r="CY103" i="12"/>
  <c r="CZ98" i="12"/>
  <c r="CY98" i="12"/>
  <c r="DA97" i="12"/>
  <c r="CZ95" i="12"/>
  <c r="CY95" i="12"/>
  <c r="CZ87" i="12"/>
  <c r="CY87" i="12"/>
  <c r="CZ84" i="12"/>
  <c r="CY84" i="12"/>
  <c r="CZ80" i="12"/>
  <c r="CY80" i="12"/>
  <c r="CZ77" i="12"/>
  <c r="CY77" i="12"/>
  <c r="CZ73" i="12"/>
  <c r="CY73" i="12"/>
  <c r="CZ69" i="12"/>
  <c r="CY69" i="12"/>
  <c r="CZ65" i="12"/>
  <c r="CY65" i="12"/>
  <c r="CZ62" i="12"/>
  <c r="CY62" i="12"/>
  <c r="CZ58" i="12"/>
  <c r="CY58" i="12"/>
  <c r="CZ53" i="12"/>
  <c r="CY53" i="12"/>
  <c r="CZ49" i="12"/>
  <c r="CY49" i="12"/>
  <c r="CZ46" i="12"/>
  <c r="CY46" i="12"/>
  <c r="DA44" i="12"/>
  <c r="CZ42" i="12"/>
  <c r="CY42" i="12"/>
  <c r="DA40" i="12"/>
  <c r="CZ38" i="12"/>
  <c r="CY38" i="12"/>
  <c r="CZ30" i="12"/>
  <c r="CY30" i="12"/>
  <c r="CZ26" i="12"/>
  <c r="CY26" i="12"/>
  <c r="CZ22" i="12"/>
  <c r="CY22" i="12"/>
  <c r="CZ17" i="12"/>
  <c r="CY17" i="12"/>
  <c r="CZ14" i="12"/>
  <c r="CY14" i="12"/>
  <c r="CZ11" i="12"/>
  <c r="CY11" i="12"/>
  <c r="CZ10" i="12"/>
  <c r="CY10" i="12"/>
  <c r="CZ9" i="12"/>
  <c r="CY9" i="12"/>
  <c r="CW179" i="12"/>
  <c r="CW124" i="12"/>
  <c r="CV178" i="12"/>
  <c r="CV171" i="12"/>
  <c r="CV167" i="12"/>
  <c r="CV162" i="12"/>
  <c r="CV157" i="12"/>
  <c r="CV154" i="12"/>
  <c r="CV148" i="12"/>
  <c r="CV145" i="12"/>
  <c r="CV142" i="12"/>
  <c r="CV139" i="12"/>
  <c r="CV135" i="12"/>
  <c r="CV129" i="12"/>
  <c r="CV125" i="12"/>
  <c r="CV122" i="12"/>
  <c r="CV103" i="12"/>
  <c r="CV98" i="12"/>
  <c r="CV95" i="12"/>
  <c r="CV87" i="12"/>
  <c r="CV84" i="12"/>
  <c r="CV80" i="12"/>
  <c r="CV77" i="12"/>
  <c r="CV73" i="12"/>
  <c r="CV69" i="12"/>
  <c r="CV65" i="12"/>
  <c r="CV62" i="12"/>
  <c r="CV58" i="12"/>
  <c r="CV53" i="12"/>
  <c r="CV49" i="12"/>
  <c r="CV46" i="12"/>
  <c r="CV42" i="12"/>
  <c r="CV38" i="12"/>
  <c r="CV30" i="12"/>
  <c r="CV26" i="12"/>
  <c r="CV22" i="12"/>
  <c r="CV17" i="12"/>
  <c r="CV14" i="12"/>
  <c r="CV11" i="12"/>
  <c r="CV10" i="12"/>
  <c r="CV9" i="12"/>
  <c r="CR178" i="12"/>
  <c r="CR171" i="12"/>
  <c r="CR167" i="12"/>
  <c r="CR162" i="12"/>
  <c r="CR157" i="12"/>
  <c r="CR154" i="12"/>
  <c r="CR148" i="12"/>
  <c r="CR145" i="12"/>
  <c r="CR142" i="12"/>
  <c r="CR139" i="12"/>
  <c r="CR135" i="12"/>
  <c r="CR129" i="12"/>
  <c r="CR125" i="12"/>
  <c r="CR122" i="12"/>
  <c r="CR108" i="12"/>
  <c r="CR103" i="12"/>
  <c r="CR98" i="12"/>
  <c r="CR95" i="12"/>
  <c r="CR87" i="12"/>
  <c r="CR84" i="12"/>
  <c r="CR80" i="12"/>
  <c r="CR77" i="12"/>
  <c r="CR73" i="12"/>
  <c r="CR69" i="12"/>
  <c r="CR65" i="12"/>
  <c r="CR62" i="12"/>
  <c r="CR58" i="12"/>
  <c r="CR53" i="12"/>
  <c r="CR49" i="12"/>
  <c r="CR46" i="12"/>
  <c r="CR42" i="12"/>
  <c r="CR38" i="12"/>
  <c r="CR30" i="12"/>
  <c r="CR26" i="12"/>
  <c r="CR22" i="12"/>
  <c r="CR17" i="12"/>
  <c r="CR14" i="12"/>
  <c r="CR11" i="12"/>
  <c r="CR10" i="12"/>
  <c r="CR9" i="12"/>
  <c r="D130" i="7"/>
  <c r="D131" i="7"/>
  <c r="D129" i="7"/>
  <c r="BM179" i="12"/>
  <c r="D122" i="7"/>
  <c r="D123" i="7"/>
  <c r="D121" i="7"/>
  <c r="D120" i="7"/>
  <c r="D110" i="7"/>
  <c r="R178" i="12"/>
  <c r="R171" i="12"/>
  <c r="R167" i="12"/>
  <c r="R162" i="12"/>
  <c r="R157" i="12"/>
  <c r="R154" i="12"/>
  <c r="R148" i="12"/>
  <c r="R145" i="12"/>
  <c r="R142" i="12"/>
  <c r="R139" i="12"/>
  <c r="R135" i="12"/>
  <c r="R129" i="12"/>
  <c r="R125" i="12"/>
  <c r="R122" i="12"/>
  <c r="R108" i="12"/>
  <c r="R103" i="12"/>
  <c r="R98" i="12"/>
  <c r="R95" i="12"/>
  <c r="R87" i="12"/>
  <c r="R84" i="12"/>
  <c r="R80" i="12"/>
  <c r="R77" i="12"/>
  <c r="R73" i="12"/>
  <c r="R69" i="12"/>
  <c r="R65" i="12"/>
  <c r="R62" i="12"/>
  <c r="R58" i="12"/>
  <c r="R53" i="12"/>
  <c r="R49" i="12"/>
  <c r="R46" i="12"/>
  <c r="R42" i="12"/>
  <c r="R38" i="12"/>
  <c r="R30" i="12"/>
  <c r="R26" i="12"/>
  <c r="R22" i="12"/>
  <c r="R17" i="12"/>
  <c r="R14" i="12"/>
  <c r="R11" i="12"/>
  <c r="R10" i="12"/>
  <c r="R9" i="12"/>
  <c r="AS179" i="12"/>
  <c r="AP178" i="12"/>
  <c r="AP184" i="12" s="1"/>
  <c r="D117" i="7" s="1"/>
  <c r="AP171" i="12"/>
  <c r="AP167" i="12"/>
  <c r="AP162" i="12"/>
  <c r="AP157" i="12"/>
  <c r="AP154" i="12"/>
  <c r="AP148" i="12"/>
  <c r="AP145" i="12"/>
  <c r="AP142" i="12"/>
  <c r="AP139" i="12"/>
  <c r="AP135" i="12"/>
  <c r="AP129" i="12"/>
  <c r="AP125" i="12"/>
  <c r="AP122" i="12"/>
  <c r="AP108" i="12"/>
  <c r="AP103" i="12"/>
  <c r="AP98" i="12"/>
  <c r="AP95" i="12"/>
  <c r="AP87" i="12"/>
  <c r="AP84" i="12"/>
  <c r="AP80" i="12"/>
  <c r="AP77" i="12"/>
  <c r="AP73" i="12"/>
  <c r="AP69" i="12"/>
  <c r="AP65" i="12"/>
  <c r="AP62" i="12"/>
  <c r="AP58" i="12"/>
  <c r="AP53" i="12"/>
  <c r="AP49" i="12"/>
  <c r="AP46" i="12"/>
  <c r="AP42" i="12"/>
  <c r="AP38" i="12"/>
  <c r="AP30" i="12"/>
  <c r="AP26" i="12"/>
  <c r="AP22" i="12"/>
  <c r="AP17" i="12"/>
  <c r="AP14" i="12"/>
  <c r="AP11" i="12"/>
  <c r="AR178" i="12"/>
  <c r="AR184" i="12" s="1"/>
  <c r="AR171" i="12"/>
  <c r="AR167" i="12"/>
  <c r="AR162" i="12"/>
  <c r="AR157" i="12"/>
  <c r="AR154" i="12"/>
  <c r="AR148" i="12"/>
  <c r="AR145" i="12"/>
  <c r="AR142" i="12"/>
  <c r="AR139" i="12"/>
  <c r="AR135" i="12"/>
  <c r="AR129" i="12"/>
  <c r="AR125" i="12"/>
  <c r="AR122" i="12"/>
  <c r="AR108" i="12"/>
  <c r="AR103" i="12"/>
  <c r="AR98" i="12"/>
  <c r="AR95" i="12"/>
  <c r="AR87" i="12"/>
  <c r="AR84" i="12"/>
  <c r="AR80" i="12"/>
  <c r="AR77" i="12"/>
  <c r="AR73" i="12"/>
  <c r="AR69" i="12"/>
  <c r="AR65" i="12"/>
  <c r="AR62" i="12"/>
  <c r="AR58" i="12"/>
  <c r="AR53" i="12"/>
  <c r="AR49" i="12"/>
  <c r="AR46" i="12"/>
  <c r="AR42" i="12"/>
  <c r="AR38" i="12"/>
  <c r="AR30" i="12"/>
  <c r="AR26" i="12"/>
  <c r="AR22" i="12"/>
  <c r="AR17" i="12"/>
  <c r="AR14" i="12"/>
  <c r="AR11" i="12"/>
  <c r="AX178" i="12"/>
  <c r="AX171" i="12"/>
  <c r="AX167" i="12"/>
  <c r="AX162" i="12"/>
  <c r="AX157" i="12"/>
  <c r="AX154" i="12"/>
  <c r="AX148" i="12"/>
  <c r="AX145" i="12"/>
  <c r="AX142" i="12"/>
  <c r="AX139" i="12"/>
  <c r="AX135" i="12"/>
  <c r="AX129" i="12"/>
  <c r="AX125" i="12"/>
  <c r="AX122" i="12"/>
  <c r="AX108" i="12"/>
  <c r="AX103" i="12"/>
  <c r="AX98" i="12"/>
  <c r="AX95" i="12"/>
  <c r="AX87" i="12"/>
  <c r="AX84" i="12"/>
  <c r="AX80" i="12"/>
  <c r="AX77" i="12"/>
  <c r="AX73" i="12"/>
  <c r="AX69" i="12"/>
  <c r="AX65" i="12"/>
  <c r="AX62" i="12"/>
  <c r="AX58" i="12"/>
  <c r="AX53" i="12"/>
  <c r="AX49" i="12"/>
  <c r="AX46" i="12"/>
  <c r="AX42" i="12"/>
  <c r="AX38" i="12"/>
  <c r="AX30" i="12"/>
  <c r="AX26" i="12"/>
  <c r="AX22" i="12"/>
  <c r="AX17" i="12"/>
  <c r="AX14" i="12"/>
  <c r="AX11" i="12"/>
  <c r="AX10" i="12"/>
  <c r="AX9" i="12"/>
  <c r="GW80" i="12" l="1"/>
  <c r="HQ14" i="12"/>
  <c r="HQ98" i="12"/>
  <c r="HQ80" i="12"/>
  <c r="HQ129" i="12"/>
  <c r="HQ11" i="12"/>
  <c r="GW77" i="12"/>
  <c r="HQ53" i="12"/>
  <c r="HQ84" i="12"/>
  <c r="HQ148" i="12"/>
  <c r="IC184" i="12"/>
  <c r="F165" i="7"/>
  <c r="G165" i="7" s="1"/>
  <c r="GW22" i="12"/>
  <c r="GW84" i="12"/>
  <c r="HQ135" i="12"/>
  <c r="HQ145" i="12"/>
  <c r="GW142" i="12"/>
  <c r="HQ58" i="12"/>
  <c r="GW58" i="12"/>
  <c r="GW129" i="12"/>
  <c r="GW171" i="12"/>
  <c r="HM122" i="12"/>
  <c r="HQ42" i="12"/>
  <c r="FL8" i="12"/>
  <c r="FL184" i="12" s="1"/>
  <c r="F148" i="7" s="1"/>
  <c r="GW162" i="12"/>
  <c r="R8" i="12"/>
  <c r="R184" i="12" s="1"/>
  <c r="D111" i="7" s="1"/>
  <c r="FH8" i="12"/>
  <c r="FH184" i="12" s="1"/>
  <c r="GW14" i="12"/>
  <c r="GW30" i="12"/>
  <c r="GW65" i="12"/>
  <c r="GW157" i="12"/>
  <c r="HD184" i="12"/>
  <c r="F159" i="7" s="1"/>
  <c r="HQ22" i="12"/>
  <c r="HQ62" i="12"/>
  <c r="HQ95" i="12"/>
  <c r="HU178" i="12"/>
  <c r="HG184" i="12"/>
  <c r="E160" i="7" s="1"/>
  <c r="DA167" i="12"/>
  <c r="HQ125" i="12"/>
  <c r="DA122" i="12"/>
  <c r="DP8" i="12"/>
  <c r="DP184" i="12" s="1"/>
  <c r="GW154" i="12"/>
  <c r="AX8" i="12"/>
  <c r="AX184" i="12" s="1"/>
  <c r="D119" i="7" s="1"/>
  <c r="EV8" i="12"/>
  <c r="EV184" i="12" s="1"/>
  <c r="EZ8" i="12"/>
  <c r="EZ184" i="12" s="1"/>
  <c r="F145" i="7" s="1"/>
  <c r="HQ108" i="12"/>
  <c r="HT184" i="12"/>
  <c r="F163" i="7" s="1"/>
  <c r="HS184" i="12"/>
  <c r="E163" i="7" s="1"/>
  <c r="HQ171" i="12"/>
  <c r="HQ162" i="12"/>
  <c r="HQ157" i="12"/>
  <c r="HQ154" i="12"/>
  <c r="HQ142" i="12"/>
  <c r="HQ139" i="12"/>
  <c r="HQ87" i="12"/>
  <c r="HQ73" i="12"/>
  <c r="HQ69" i="12"/>
  <c r="HQ65" i="12"/>
  <c r="HQ49" i="12"/>
  <c r="HQ38" i="12"/>
  <c r="HQ30" i="12"/>
  <c r="HQ9" i="12"/>
  <c r="HO8" i="12"/>
  <c r="HO184" i="12" s="1"/>
  <c r="E162" i="7" s="1"/>
  <c r="HP8" i="12"/>
  <c r="HK184" i="12"/>
  <c r="E161" i="7" s="1"/>
  <c r="HL8" i="12"/>
  <c r="HL184" i="12" s="1"/>
  <c r="HM9" i="12"/>
  <c r="HM8" i="12"/>
  <c r="HI154" i="12"/>
  <c r="HI8" i="12"/>
  <c r="HI9" i="12"/>
  <c r="HH184" i="12"/>
  <c r="HE178" i="12"/>
  <c r="HC184" i="12"/>
  <c r="E159" i="7" s="1"/>
  <c r="HA178" i="12"/>
  <c r="GZ184" i="12"/>
  <c r="GW148" i="12"/>
  <c r="GW139" i="12"/>
  <c r="GW87" i="12"/>
  <c r="GW73" i="12"/>
  <c r="GW69" i="12"/>
  <c r="GW62" i="12"/>
  <c r="GW53" i="12"/>
  <c r="GW46" i="12"/>
  <c r="GW42" i="12"/>
  <c r="GW38" i="12"/>
  <c r="GU8" i="12"/>
  <c r="GU184" i="12" s="1"/>
  <c r="E157" i="7" s="1"/>
  <c r="GW9" i="12"/>
  <c r="GW11" i="12"/>
  <c r="GV8" i="12"/>
  <c r="DA178" i="12"/>
  <c r="DA95" i="12"/>
  <c r="DA42" i="12"/>
  <c r="DA38" i="12"/>
  <c r="DA10" i="12"/>
  <c r="CZ8" i="12"/>
  <c r="CZ184" i="12" s="1"/>
  <c r="CY8" i="12"/>
  <c r="CY184" i="12" s="1"/>
  <c r="E132" i="7" s="1"/>
  <c r="CV8" i="12"/>
  <c r="CV184" i="12" s="1"/>
  <c r="CR8" i="12"/>
  <c r="CR184" i="12" s="1"/>
  <c r="DA184" i="12" l="1"/>
  <c r="F132" i="7"/>
  <c r="G132" i="7" s="1"/>
  <c r="HI184" i="12"/>
  <c r="F160" i="7"/>
  <c r="G160" i="7" s="1"/>
  <c r="HU184" i="12"/>
  <c r="G163" i="7"/>
  <c r="HA184" i="12"/>
  <c r="F158" i="7"/>
  <c r="G158" i="7" s="1"/>
  <c r="HM184" i="12"/>
  <c r="F161" i="7"/>
  <c r="G161" i="7" s="1"/>
  <c r="HE184" i="12"/>
  <c r="G159" i="7"/>
  <c r="DA8" i="12"/>
  <c r="HQ8" i="12"/>
  <c r="HP184" i="12"/>
  <c r="GV184" i="12"/>
  <c r="GW8" i="12"/>
  <c r="AN178" i="12"/>
  <c r="AN171" i="12"/>
  <c r="AN167" i="12"/>
  <c r="AN162" i="12"/>
  <c r="AN157" i="12"/>
  <c r="AN154" i="12"/>
  <c r="AN148" i="12"/>
  <c r="AN145" i="12"/>
  <c r="AN142" i="12"/>
  <c r="AN139" i="12"/>
  <c r="AN135" i="12"/>
  <c r="AN129" i="12"/>
  <c r="AN125" i="12"/>
  <c r="AN122" i="12"/>
  <c r="AN108" i="12"/>
  <c r="AN103" i="12"/>
  <c r="AN98" i="12"/>
  <c r="AN95" i="12"/>
  <c r="AN87" i="12"/>
  <c r="AN84" i="12"/>
  <c r="AN80" i="12"/>
  <c r="AN77" i="12"/>
  <c r="AN73" i="12"/>
  <c r="AN69" i="12"/>
  <c r="AN65" i="12"/>
  <c r="AN62" i="12"/>
  <c r="AN58" i="12"/>
  <c r="AN53" i="12"/>
  <c r="AN49" i="12"/>
  <c r="AN46" i="12"/>
  <c r="AN42" i="12"/>
  <c r="AN38" i="12"/>
  <c r="AN30" i="12"/>
  <c r="AN26" i="12"/>
  <c r="AN22" i="12"/>
  <c r="AN17" i="12"/>
  <c r="AN14" i="12"/>
  <c r="AN11" i="12"/>
  <c r="AN9" i="12"/>
  <c r="AL178" i="12"/>
  <c r="AL171" i="12"/>
  <c r="AL167" i="12"/>
  <c r="AL162" i="12"/>
  <c r="AL157" i="12"/>
  <c r="AL154" i="12"/>
  <c r="AL148" i="12"/>
  <c r="AL145" i="12"/>
  <c r="AL142" i="12"/>
  <c r="AL139" i="12"/>
  <c r="AL135" i="12"/>
  <c r="AL129" i="12"/>
  <c r="AL125" i="12"/>
  <c r="AL122" i="12"/>
  <c r="AL108" i="12"/>
  <c r="AL103" i="12"/>
  <c r="AL98" i="12"/>
  <c r="AL95" i="12"/>
  <c r="AL87" i="12"/>
  <c r="AL84" i="12"/>
  <c r="AL80" i="12"/>
  <c r="AL77" i="12"/>
  <c r="AL73" i="12"/>
  <c r="AL69" i="12"/>
  <c r="AL65" i="12"/>
  <c r="AL62" i="12"/>
  <c r="AL58" i="12"/>
  <c r="AL53" i="12"/>
  <c r="AL49" i="12"/>
  <c r="AL46" i="12"/>
  <c r="AL42" i="12"/>
  <c r="AL38" i="12"/>
  <c r="AL30" i="12"/>
  <c r="AL26" i="12"/>
  <c r="AL22" i="12"/>
  <c r="AL17" i="12"/>
  <c r="AL14" i="12"/>
  <c r="AL11" i="12"/>
  <c r="AL9" i="12"/>
  <c r="J178" i="12"/>
  <c r="J171" i="12"/>
  <c r="J167" i="12"/>
  <c r="J162" i="12"/>
  <c r="J157" i="12"/>
  <c r="J154" i="12"/>
  <c r="J148" i="12"/>
  <c r="J145" i="12"/>
  <c r="J142" i="12"/>
  <c r="J139" i="12"/>
  <c r="J135" i="12"/>
  <c r="J129" i="12"/>
  <c r="J125" i="12"/>
  <c r="J122" i="12"/>
  <c r="J108" i="12"/>
  <c r="J103" i="12"/>
  <c r="J98" i="12"/>
  <c r="J95" i="12"/>
  <c r="J87" i="12"/>
  <c r="J84" i="12"/>
  <c r="J80" i="12"/>
  <c r="J77" i="12"/>
  <c r="J73" i="12"/>
  <c r="J69" i="12"/>
  <c r="J65" i="12"/>
  <c r="J62" i="12"/>
  <c r="J58" i="12"/>
  <c r="J53" i="12"/>
  <c r="J49" i="12"/>
  <c r="J46" i="12"/>
  <c r="J42" i="12"/>
  <c r="J38" i="12"/>
  <c r="J30" i="12"/>
  <c r="J26" i="12"/>
  <c r="J22" i="12"/>
  <c r="J17" i="12"/>
  <c r="J14" i="12"/>
  <c r="J11" i="12"/>
  <c r="J10" i="12"/>
  <c r="J9" i="12"/>
  <c r="AJ178" i="12"/>
  <c r="AJ171" i="12"/>
  <c r="AJ167" i="12"/>
  <c r="AJ162" i="12"/>
  <c r="AJ157" i="12"/>
  <c r="AJ154" i="12"/>
  <c r="AJ148" i="12"/>
  <c r="AJ145" i="12"/>
  <c r="AJ142" i="12"/>
  <c r="AJ139" i="12"/>
  <c r="AJ135" i="12"/>
  <c r="AJ129" i="12"/>
  <c r="AJ125" i="12"/>
  <c r="AJ122" i="12"/>
  <c r="AJ108" i="12"/>
  <c r="AJ103" i="12"/>
  <c r="AJ98" i="12"/>
  <c r="AJ95" i="12"/>
  <c r="AJ87" i="12"/>
  <c r="AJ84" i="12"/>
  <c r="AJ80" i="12"/>
  <c r="AJ77" i="12"/>
  <c r="AJ73" i="12"/>
  <c r="AJ69" i="12"/>
  <c r="AJ65" i="12"/>
  <c r="AJ62" i="12"/>
  <c r="AJ58" i="12"/>
  <c r="AJ53" i="12"/>
  <c r="AJ49" i="12"/>
  <c r="AJ46" i="12"/>
  <c r="AJ42" i="12"/>
  <c r="AJ38" i="12"/>
  <c r="AJ30" i="12"/>
  <c r="AJ26" i="12"/>
  <c r="AJ22" i="12"/>
  <c r="AJ17" i="12"/>
  <c r="AJ14" i="12"/>
  <c r="AJ11" i="12"/>
  <c r="AJ9" i="12"/>
  <c r="AH178" i="12"/>
  <c r="AH171" i="12"/>
  <c r="AH167" i="12"/>
  <c r="AH162" i="12"/>
  <c r="AH157" i="12"/>
  <c r="AH154" i="12"/>
  <c r="AH148" i="12"/>
  <c r="AH145" i="12"/>
  <c r="AH142" i="12"/>
  <c r="AH139" i="12"/>
  <c r="AH135" i="12"/>
  <c r="AH129" i="12"/>
  <c r="AH125" i="12"/>
  <c r="AH122" i="12"/>
  <c r="AH108" i="12"/>
  <c r="AH103" i="12"/>
  <c r="AH98" i="12"/>
  <c r="AH95" i="12"/>
  <c r="AH87" i="12"/>
  <c r="AH84" i="12"/>
  <c r="AH80" i="12"/>
  <c r="AH77" i="12"/>
  <c r="AH73" i="12"/>
  <c r="AH69" i="12"/>
  <c r="AH65" i="12"/>
  <c r="AH62" i="12"/>
  <c r="AH58" i="12"/>
  <c r="AH53" i="12"/>
  <c r="AH49" i="12"/>
  <c r="AH46" i="12"/>
  <c r="AH42" i="12"/>
  <c r="AH38" i="12"/>
  <c r="AH30" i="12"/>
  <c r="AH26" i="12"/>
  <c r="AH22" i="12"/>
  <c r="AH17" i="12"/>
  <c r="AH14" i="12"/>
  <c r="AH11" i="12"/>
  <c r="AH9" i="12"/>
  <c r="D114" i="7"/>
  <c r="D113" i="7"/>
  <c r="X178" i="12"/>
  <c r="X171" i="12"/>
  <c r="X167" i="12"/>
  <c r="X162" i="12"/>
  <c r="X157" i="12"/>
  <c r="X154" i="12"/>
  <c r="X148" i="12"/>
  <c r="X145" i="12"/>
  <c r="X142" i="12"/>
  <c r="X139" i="12"/>
  <c r="X135" i="12"/>
  <c r="X129" i="12"/>
  <c r="X125" i="12"/>
  <c r="X122" i="12"/>
  <c r="X108" i="12"/>
  <c r="X103" i="12"/>
  <c r="X98" i="12"/>
  <c r="X95" i="12"/>
  <c r="X87" i="12"/>
  <c r="X84" i="12"/>
  <c r="X80" i="12"/>
  <c r="X77" i="12"/>
  <c r="X73" i="12"/>
  <c r="X69" i="12"/>
  <c r="X65" i="12"/>
  <c r="X62" i="12"/>
  <c r="X58" i="12"/>
  <c r="X53" i="12"/>
  <c r="X49" i="12"/>
  <c r="X46" i="12"/>
  <c r="X42" i="12"/>
  <c r="X38" i="12"/>
  <c r="X30" i="12"/>
  <c r="X26" i="12"/>
  <c r="X22" i="12"/>
  <c r="X17" i="12"/>
  <c r="X14" i="12"/>
  <c r="X11" i="12"/>
  <c r="X10" i="12"/>
  <c r="X9" i="12"/>
  <c r="V178" i="12"/>
  <c r="V171" i="12"/>
  <c r="V167" i="12"/>
  <c r="V162" i="12"/>
  <c r="V157" i="12"/>
  <c r="V154" i="12"/>
  <c r="V148" i="12"/>
  <c r="V145" i="12"/>
  <c r="V142" i="12"/>
  <c r="V139" i="12"/>
  <c r="V135" i="12"/>
  <c r="V129" i="12"/>
  <c r="V125" i="12"/>
  <c r="V122" i="12"/>
  <c r="V108" i="12"/>
  <c r="V103" i="12"/>
  <c r="V98" i="12"/>
  <c r="V95" i="12"/>
  <c r="V87" i="12"/>
  <c r="V84" i="12"/>
  <c r="V80" i="12"/>
  <c r="V77" i="12"/>
  <c r="V73" i="12"/>
  <c r="V69" i="12"/>
  <c r="V65" i="12"/>
  <c r="V62" i="12"/>
  <c r="V58" i="12"/>
  <c r="V53" i="12"/>
  <c r="V49" i="12"/>
  <c r="V46" i="12"/>
  <c r="V42" i="12"/>
  <c r="V38" i="12"/>
  <c r="V30" i="12"/>
  <c r="V26" i="12"/>
  <c r="V22" i="12"/>
  <c r="V17" i="12"/>
  <c r="V14" i="12"/>
  <c r="V11" i="12"/>
  <c r="V10" i="12"/>
  <c r="V9" i="12"/>
  <c r="H178" i="12"/>
  <c r="H171" i="12"/>
  <c r="H167" i="12"/>
  <c r="H162" i="12"/>
  <c r="H157" i="12"/>
  <c r="H154" i="12"/>
  <c r="H148" i="12"/>
  <c r="H145" i="12"/>
  <c r="H142" i="12"/>
  <c r="H139" i="12"/>
  <c r="H135" i="12"/>
  <c r="H129" i="12"/>
  <c r="H125" i="12"/>
  <c r="H122" i="12"/>
  <c r="H108" i="12"/>
  <c r="H103" i="12"/>
  <c r="H98" i="12"/>
  <c r="H95" i="12"/>
  <c r="H87" i="12"/>
  <c r="H84" i="12"/>
  <c r="H80" i="12"/>
  <c r="H77" i="12"/>
  <c r="H73" i="12"/>
  <c r="H69" i="12"/>
  <c r="H65" i="12"/>
  <c r="H62" i="12"/>
  <c r="H58" i="12"/>
  <c r="H53" i="12"/>
  <c r="H49" i="12"/>
  <c r="H46" i="12"/>
  <c r="H42" i="12"/>
  <c r="H38" i="12"/>
  <c r="H30" i="12"/>
  <c r="H26" i="12"/>
  <c r="H22" i="12"/>
  <c r="H17" i="12"/>
  <c r="H14" i="12"/>
  <c r="H11" i="12"/>
  <c r="H10" i="12"/>
  <c r="H9" i="12"/>
  <c r="F178" i="12"/>
  <c r="F171" i="12"/>
  <c r="F167" i="12"/>
  <c r="F162" i="12"/>
  <c r="F157" i="12"/>
  <c r="F154" i="12"/>
  <c r="F148" i="12"/>
  <c r="F145" i="12"/>
  <c r="F142" i="12"/>
  <c r="F139" i="12"/>
  <c r="F135" i="12"/>
  <c r="F129" i="12"/>
  <c r="F125" i="12"/>
  <c r="F122" i="12"/>
  <c r="F108" i="12"/>
  <c r="F103" i="12"/>
  <c r="F98" i="12"/>
  <c r="F95" i="12"/>
  <c r="F87" i="12"/>
  <c r="F84" i="12"/>
  <c r="F80" i="12"/>
  <c r="F77" i="12"/>
  <c r="F73" i="12"/>
  <c r="F69" i="12"/>
  <c r="F65" i="12"/>
  <c r="F62" i="12"/>
  <c r="F58" i="12"/>
  <c r="F53" i="12"/>
  <c r="F49" i="12"/>
  <c r="F46" i="12"/>
  <c r="F42" i="12"/>
  <c r="F38" i="12"/>
  <c r="F30" i="12"/>
  <c r="F26" i="12"/>
  <c r="F22" i="12"/>
  <c r="F17" i="12"/>
  <c r="F14" i="12"/>
  <c r="F11" i="12"/>
  <c r="F10" i="12"/>
  <c r="F9" i="12"/>
  <c r="AT178" i="12"/>
  <c r="AT184" i="12" s="1"/>
  <c r="D118" i="7" s="1"/>
  <c r="X8" i="12" l="1"/>
  <c r="X184" i="12" s="1"/>
  <c r="J8" i="12"/>
  <c r="J184" i="12" s="1"/>
  <c r="D109" i="7" s="1"/>
  <c r="GW184" i="12"/>
  <c r="F157" i="7"/>
  <c r="G157" i="7" s="1"/>
  <c r="H8" i="12"/>
  <c r="H184" i="12" s="1"/>
  <c r="AJ8" i="12"/>
  <c r="AJ184" i="12" s="1"/>
  <c r="AN8" i="12"/>
  <c r="AN184" i="12" s="1"/>
  <c r="HQ184" i="12"/>
  <c r="F162" i="7"/>
  <c r="G162" i="7" s="1"/>
  <c r="AL8" i="12"/>
  <c r="AL184" i="12" s="1"/>
  <c r="D116" i="7" s="1"/>
  <c r="AH8" i="12"/>
  <c r="AH184" i="12" s="1"/>
  <c r="D115" i="7" s="1"/>
  <c r="V8" i="12"/>
  <c r="V184" i="12" s="1"/>
  <c r="D112" i="7" s="1"/>
  <c r="F8" i="12"/>
  <c r="F184" i="12" s="1"/>
  <c r="D108" i="7" s="1"/>
  <c r="N10" i="8"/>
  <c r="N404" i="8"/>
  <c r="N403" i="8"/>
  <c r="N402" i="8"/>
  <c r="N401" i="8"/>
  <c r="N400" i="8"/>
  <c r="N399" i="8"/>
  <c r="N398" i="8"/>
  <c r="N392" i="8" s="1"/>
  <c r="N397" i="8"/>
  <c r="N396" i="8"/>
  <c r="N395" i="8"/>
  <c r="N394" i="8"/>
  <c r="N393" i="8"/>
  <c r="N391" i="8"/>
  <c r="N390" i="8"/>
  <c r="N383" i="8" s="1"/>
  <c r="N389" i="8"/>
  <c r="N388" i="8"/>
  <c r="N387" i="8"/>
  <c r="N386" i="8"/>
  <c r="N385" i="8"/>
  <c r="N384" i="8"/>
  <c r="N382" i="8"/>
  <c r="N381" i="8"/>
  <c r="N380" i="8"/>
  <c r="N379" i="8"/>
  <c r="N378" i="8"/>
  <c r="N377" i="8"/>
  <c r="N376" i="8"/>
  <c r="N375" i="8"/>
  <c r="N374" i="8"/>
  <c r="N370" i="8" s="1"/>
  <c r="N373" i="8"/>
  <c r="N372" i="8"/>
  <c r="N371" i="8"/>
  <c r="N369" i="8"/>
  <c r="N368" i="8"/>
  <c r="N367" i="8"/>
  <c r="N366" i="8"/>
  <c r="N365" i="8"/>
  <c r="N364" i="8"/>
  <c r="N363" i="8"/>
  <c r="N362" i="8"/>
  <c r="N361" i="8" s="1"/>
  <c r="N360" i="8"/>
  <c r="N358" i="8"/>
  <c r="N357" i="8"/>
  <c r="N356" i="8"/>
  <c r="N355" i="8"/>
  <c r="N354" i="8"/>
  <c r="N353" i="8"/>
  <c r="N352" i="8" s="1"/>
  <c r="N351" i="8"/>
  <c r="N350" i="8"/>
  <c r="N349" i="8"/>
  <c r="N348" i="8"/>
  <c r="N347" i="8"/>
  <c r="N346" i="8"/>
  <c r="N345" i="8"/>
  <c r="N344" i="8"/>
  <c r="N343" i="8"/>
  <c r="N342" i="8"/>
  <c r="N341" i="8"/>
  <c r="N340" i="8"/>
  <c r="N339" i="8"/>
  <c r="N338" i="8"/>
  <c r="N337" i="8"/>
  <c r="N336" i="8"/>
  <c r="N335" i="8"/>
  <c r="N334" i="8"/>
  <c r="N333" i="8"/>
  <c r="N331" i="8" s="1"/>
  <c r="N332" i="8"/>
  <c r="N330" i="8"/>
  <c r="N329" i="8"/>
  <c r="N328" i="8"/>
  <c r="N327" i="8"/>
  <c r="N326" i="8"/>
  <c r="N325" i="8"/>
  <c r="N322" i="8" s="1"/>
  <c r="N323" i="8"/>
  <c r="N321" i="8"/>
  <c r="N320" i="8"/>
  <c r="N319" i="8"/>
  <c r="N318" i="8"/>
  <c r="N317" i="8"/>
  <c r="N316" i="8"/>
  <c r="N313" i="8" s="1"/>
  <c r="N315" i="8"/>
  <c r="N314" i="8"/>
  <c r="N312" i="8"/>
  <c r="N311" i="8"/>
  <c r="N310" i="8"/>
  <c r="N309" i="8"/>
  <c r="N308" i="8"/>
  <c r="N307" i="8"/>
  <c r="N306" i="8"/>
  <c r="N305" i="8"/>
  <c r="N304" i="8"/>
  <c r="N303" i="8" s="1"/>
  <c r="N302" i="8"/>
  <c r="N301" i="8"/>
  <c r="N300" i="8"/>
  <c r="N292" i="8" s="1"/>
  <c r="N299" i="8"/>
  <c r="N298" i="8"/>
  <c r="N297" i="8"/>
  <c r="N296" i="8"/>
  <c r="N295" i="8"/>
  <c r="N293" i="8"/>
  <c r="N291" i="8"/>
  <c r="N290" i="8"/>
  <c r="N289" i="8"/>
  <c r="N288" i="8"/>
  <c r="N287" i="8"/>
  <c r="N286" i="8"/>
  <c r="N285" i="8"/>
  <c r="N284" i="8"/>
  <c r="N283" i="8"/>
  <c r="N282" i="8" s="1"/>
  <c r="N281" i="8"/>
  <c r="N280" i="8"/>
  <c r="N279" i="8"/>
  <c r="N278" i="8"/>
  <c r="N277" i="8"/>
  <c r="N275" i="8"/>
  <c r="N274" i="8"/>
  <c r="N273" i="8"/>
  <c r="N272" i="8"/>
  <c r="N271" i="8"/>
  <c r="N270" i="8"/>
  <c r="N269" i="8"/>
  <c r="N268" i="8"/>
  <c r="N267" i="8"/>
  <c r="N266" i="8"/>
  <c r="N260" i="8" s="1"/>
  <c r="N265" i="8"/>
  <c r="N264" i="8"/>
  <c r="N263" i="8"/>
  <c r="N262" i="8"/>
  <c r="N261" i="8"/>
  <c r="N259" i="8"/>
  <c r="N258" i="8"/>
  <c r="N257" i="8"/>
  <c r="N256" i="8"/>
  <c r="N255" i="8"/>
  <c r="N254" i="8"/>
  <c r="N253" i="8"/>
  <c r="N252" i="8"/>
  <c r="N251" i="8"/>
  <c r="N250" i="8"/>
  <c r="N247" i="8" s="1"/>
  <c r="N249" i="8"/>
  <c r="N248" i="8"/>
  <c r="N246" i="8"/>
  <c r="N245" i="8"/>
  <c r="N244" i="8"/>
  <c r="N243" i="8"/>
  <c r="N242" i="8"/>
  <c r="N234" i="8" s="1"/>
  <c r="N241" i="8"/>
  <c r="N240" i="8"/>
  <c r="N239" i="8"/>
  <c r="N238" i="8"/>
  <c r="N237" i="8"/>
  <c r="N235" i="8"/>
  <c r="N233" i="8"/>
  <c r="N227" i="8" s="1"/>
  <c r="N232" i="8"/>
  <c r="N231" i="8"/>
  <c r="N230" i="8"/>
  <c r="N229" i="8"/>
  <c r="N228" i="8"/>
  <c r="N226" i="8"/>
  <c r="N225" i="8"/>
  <c r="N218" i="8" s="1"/>
  <c r="N224" i="8"/>
  <c r="N223" i="8"/>
  <c r="N222" i="8"/>
  <c r="N221" i="8"/>
  <c r="N219" i="8"/>
  <c r="N217" i="8"/>
  <c r="N216" i="8"/>
  <c r="N215" i="8"/>
  <c r="N214" i="8"/>
  <c r="N213" i="8"/>
  <c r="N212" i="8"/>
  <c r="N211" i="8"/>
  <c r="N210" i="8"/>
  <c r="N209" i="8"/>
  <c r="N208" i="8"/>
  <c r="N206" i="8" s="1"/>
  <c r="N207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88" i="8" s="1"/>
  <c r="N191" i="8"/>
  <c r="N189" i="8"/>
  <c r="N187" i="8"/>
  <c r="N186" i="8"/>
  <c r="N185" i="8"/>
  <c r="N184" i="8"/>
  <c r="N183" i="8"/>
  <c r="N175" i="8" s="1"/>
  <c r="N182" i="8"/>
  <c r="N181" i="8"/>
  <c r="N180" i="8"/>
  <c r="N179" i="8"/>
  <c r="N178" i="8"/>
  <c r="N176" i="8"/>
  <c r="N174" i="8"/>
  <c r="N173" i="8"/>
  <c r="N172" i="8"/>
  <c r="N171" i="8"/>
  <c r="N170" i="8"/>
  <c r="N169" i="8"/>
  <c r="N168" i="8"/>
  <c r="N167" i="8"/>
  <c r="N166" i="8"/>
  <c r="N162" i="8" s="1"/>
  <c r="N165" i="8"/>
  <c r="N163" i="8"/>
  <c r="N161" i="8"/>
  <c r="N160" i="8"/>
  <c r="N159" i="8"/>
  <c r="N158" i="8"/>
  <c r="N157" i="8"/>
  <c r="N151" i="8" s="1"/>
  <c r="N156" i="8"/>
  <c r="N155" i="8"/>
  <c r="N154" i="8"/>
  <c r="N153" i="8"/>
  <c r="N152" i="8"/>
  <c r="N150" i="8"/>
  <c r="N149" i="8"/>
  <c r="N148" i="8"/>
  <c r="N147" i="8"/>
  <c r="N146" i="8"/>
  <c r="N145" i="8"/>
  <c r="N144" i="8"/>
  <c r="N143" i="8"/>
  <c r="N142" i="8"/>
  <c r="N141" i="8"/>
  <c r="N138" i="8" s="1"/>
  <c r="N139" i="8"/>
  <c r="N137" i="8"/>
  <c r="N136" i="8"/>
  <c r="N135" i="8"/>
  <c r="N134" i="8"/>
  <c r="N133" i="8"/>
  <c r="N132" i="8"/>
  <c r="N124" i="8" s="1"/>
  <c r="N131" i="8"/>
  <c r="N130" i="8"/>
  <c r="N129" i="8"/>
  <c r="N128" i="8"/>
  <c r="N127" i="8"/>
  <c r="N126" i="8"/>
  <c r="N125" i="8"/>
  <c r="N123" i="8"/>
  <c r="N122" i="8"/>
  <c r="N121" i="8"/>
  <c r="N120" i="8"/>
  <c r="N119" i="8"/>
  <c r="N118" i="8"/>
  <c r="N117" i="8"/>
  <c r="N116" i="8"/>
  <c r="N115" i="8" s="1"/>
  <c r="N114" i="8"/>
  <c r="N113" i="8"/>
  <c r="N112" i="8"/>
  <c r="N111" i="8"/>
  <c r="N110" i="8"/>
  <c r="N109" i="8"/>
  <c r="N108" i="8"/>
  <c r="N107" i="8"/>
  <c r="N106" i="8"/>
  <c r="N105" i="8"/>
  <c r="N104" i="8"/>
  <c r="N103" i="8" s="1"/>
  <c r="N102" i="8"/>
  <c r="N101" i="8"/>
  <c r="N100" i="8"/>
  <c r="N98" i="8" s="1"/>
  <c r="N99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1" i="8" s="1"/>
  <c r="N82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8" i="8"/>
  <c r="N57" i="8" s="1"/>
  <c r="N56" i="8"/>
  <c r="N55" i="8"/>
  <c r="N53" i="8"/>
  <c r="N52" i="8" s="1"/>
  <c r="N51" i="8"/>
  <c r="N50" i="8"/>
  <c r="N49" i="8"/>
  <c r="N48" i="8"/>
  <c r="N47" i="8"/>
  <c r="N46" i="8"/>
  <c r="N45" i="8"/>
  <c r="N44" i="8"/>
  <c r="N43" i="8"/>
  <c r="N42" i="8"/>
  <c r="N41" i="8"/>
  <c r="N37" i="8" s="1"/>
  <c r="N39" i="8"/>
  <c r="N38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 s="1"/>
  <c r="N22" i="8"/>
  <c r="N21" i="8"/>
  <c r="N20" i="8"/>
  <c r="N19" i="8"/>
  <c r="N18" i="8"/>
  <c r="N17" i="8"/>
  <c r="N16" i="8"/>
  <c r="N14" i="8" s="1"/>
  <c r="N15" i="8"/>
  <c r="N13" i="8"/>
  <c r="N12" i="8"/>
  <c r="N11" i="8"/>
  <c r="N8" i="8"/>
  <c r="B394" i="11"/>
  <c r="C394" i="11"/>
  <c r="D394" i="11"/>
  <c r="B14" i="11"/>
  <c r="C14" i="11"/>
  <c r="D14" i="11"/>
  <c r="B15" i="11"/>
  <c r="C15" i="11"/>
  <c r="D15" i="11"/>
  <c r="B16" i="11"/>
  <c r="C16" i="11"/>
  <c r="D16" i="11"/>
  <c r="B17" i="11"/>
  <c r="C17" i="11"/>
  <c r="D17" i="11"/>
  <c r="B18" i="11"/>
  <c r="C18" i="11"/>
  <c r="D18" i="11"/>
  <c r="B19" i="11"/>
  <c r="C19" i="11"/>
  <c r="D19" i="11"/>
  <c r="B20" i="11"/>
  <c r="C20" i="11"/>
  <c r="D20" i="11"/>
  <c r="B21" i="11"/>
  <c r="C21" i="11"/>
  <c r="D21" i="11"/>
  <c r="B22" i="11"/>
  <c r="C22" i="11"/>
  <c r="D22" i="11"/>
  <c r="B23" i="11"/>
  <c r="C23" i="11"/>
  <c r="D23" i="11"/>
  <c r="B24" i="11"/>
  <c r="C24" i="11"/>
  <c r="D24" i="11"/>
  <c r="B25" i="11"/>
  <c r="C25" i="11"/>
  <c r="D25" i="11"/>
  <c r="B26" i="11"/>
  <c r="C26" i="11"/>
  <c r="D26" i="11"/>
  <c r="B27" i="11"/>
  <c r="C27" i="11"/>
  <c r="D27" i="11"/>
  <c r="B28" i="11"/>
  <c r="C28" i="11"/>
  <c r="D28" i="11"/>
  <c r="B29" i="11"/>
  <c r="C29" i="11"/>
  <c r="D29" i="11"/>
  <c r="B30" i="11"/>
  <c r="C30" i="11"/>
  <c r="D30" i="11"/>
  <c r="B31" i="11"/>
  <c r="C31" i="11"/>
  <c r="D31" i="11"/>
  <c r="B32" i="11"/>
  <c r="C32" i="11"/>
  <c r="D32" i="11"/>
  <c r="B33" i="11"/>
  <c r="C33" i="11"/>
  <c r="D33" i="11"/>
  <c r="B34" i="11"/>
  <c r="C34" i="11"/>
  <c r="D34" i="11"/>
  <c r="B35" i="11"/>
  <c r="C35" i="11"/>
  <c r="D35" i="11"/>
  <c r="B36" i="11"/>
  <c r="C36" i="11"/>
  <c r="D36" i="11"/>
  <c r="B37" i="11"/>
  <c r="C37" i="11"/>
  <c r="D37" i="11"/>
  <c r="B38" i="11"/>
  <c r="C38" i="11"/>
  <c r="D38" i="11"/>
  <c r="B39" i="11"/>
  <c r="C39" i="11"/>
  <c r="D39" i="11"/>
  <c r="B40" i="11"/>
  <c r="C40" i="11"/>
  <c r="D40" i="11"/>
  <c r="B41" i="11"/>
  <c r="C41" i="11"/>
  <c r="D41" i="11"/>
  <c r="B42" i="11"/>
  <c r="C42" i="11"/>
  <c r="D42" i="11"/>
  <c r="B43" i="11"/>
  <c r="C43" i="11"/>
  <c r="D43" i="11"/>
  <c r="B44" i="11"/>
  <c r="C44" i="11"/>
  <c r="D44" i="11"/>
  <c r="B45" i="11"/>
  <c r="C45" i="11"/>
  <c r="D45" i="11"/>
  <c r="B46" i="11"/>
  <c r="C46" i="11"/>
  <c r="D46" i="11"/>
  <c r="B47" i="11"/>
  <c r="C47" i="11"/>
  <c r="D47" i="11"/>
  <c r="B48" i="11"/>
  <c r="C48" i="11"/>
  <c r="D48" i="11"/>
  <c r="B49" i="11"/>
  <c r="C49" i="11"/>
  <c r="D49" i="11"/>
  <c r="B50" i="11"/>
  <c r="C50" i="11"/>
  <c r="D50" i="11"/>
  <c r="B51" i="11"/>
  <c r="C51" i="11"/>
  <c r="D51" i="11"/>
  <c r="B52" i="11"/>
  <c r="C52" i="11"/>
  <c r="D52" i="11"/>
  <c r="B53" i="11"/>
  <c r="C53" i="11"/>
  <c r="D53" i="11"/>
  <c r="B54" i="11"/>
  <c r="C54" i="11"/>
  <c r="D54" i="11"/>
  <c r="B55" i="11"/>
  <c r="C55" i="11"/>
  <c r="D55" i="11"/>
  <c r="B56" i="11"/>
  <c r="C56" i="11"/>
  <c r="D56" i="11"/>
  <c r="B57" i="11"/>
  <c r="C57" i="11"/>
  <c r="D57" i="11"/>
  <c r="B58" i="11"/>
  <c r="C58" i="11"/>
  <c r="D58" i="11"/>
  <c r="B59" i="11"/>
  <c r="C59" i="11"/>
  <c r="D59" i="11"/>
  <c r="B60" i="11"/>
  <c r="C60" i="11"/>
  <c r="D60" i="11"/>
  <c r="B61" i="11"/>
  <c r="C61" i="11"/>
  <c r="D61" i="11"/>
  <c r="B62" i="11"/>
  <c r="C62" i="11"/>
  <c r="D62" i="11"/>
  <c r="B63" i="11"/>
  <c r="C63" i="11"/>
  <c r="D63" i="11"/>
  <c r="B64" i="11"/>
  <c r="C64" i="11"/>
  <c r="D64" i="11"/>
  <c r="B65" i="11"/>
  <c r="C65" i="11"/>
  <c r="D65" i="11"/>
  <c r="B66" i="11"/>
  <c r="C66" i="11"/>
  <c r="D66" i="11"/>
  <c r="B67" i="11"/>
  <c r="C67" i="11"/>
  <c r="D67" i="11"/>
  <c r="B68" i="11"/>
  <c r="C68" i="11"/>
  <c r="D68" i="11"/>
  <c r="B69" i="11"/>
  <c r="C69" i="11"/>
  <c r="D69" i="11"/>
  <c r="B70" i="11"/>
  <c r="C70" i="11"/>
  <c r="D70" i="11"/>
  <c r="B71" i="11"/>
  <c r="C71" i="11"/>
  <c r="D71" i="11"/>
  <c r="B72" i="11"/>
  <c r="C72" i="11"/>
  <c r="D72" i="11"/>
  <c r="B73" i="11"/>
  <c r="C73" i="11"/>
  <c r="D73" i="11"/>
  <c r="B74" i="11"/>
  <c r="C74" i="11"/>
  <c r="D74" i="11"/>
  <c r="B75" i="11"/>
  <c r="C75" i="11"/>
  <c r="D75" i="11"/>
  <c r="B76" i="11"/>
  <c r="C76" i="11"/>
  <c r="D76" i="11"/>
  <c r="B77" i="11"/>
  <c r="C77" i="11"/>
  <c r="D77" i="11"/>
  <c r="B78" i="11"/>
  <c r="C78" i="11"/>
  <c r="D78" i="11"/>
  <c r="B79" i="11"/>
  <c r="C79" i="11"/>
  <c r="D79" i="11"/>
  <c r="B80" i="11"/>
  <c r="C80" i="11"/>
  <c r="D80" i="11"/>
  <c r="B81" i="11"/>
  <c r="C81" i="11"/>
  <c r="D81" i="11"/>
  <c r="B82" i="11"/>
  <c r="C82" i="11"/>
  <c r="D82" i="11"/>
  <c r="B83" i="11"/>
  <c r="C83" i="11"/>
  <c r="D83" i="11"/>
  <c r="B84" i="11"/>
  <c r="C84" i="11"/>
  <c r="D84" i="11"/>
  <c r="B85" i="11"/>
  <c r="C85" i="11"/>
  <c r="D85" i="11"/>
  <c r="B86" i="11"/>
  <c r="C86" i="11"/>
  <c r="D86" i="11"/>
  <c r="B87" i="11"/>
  <c r="C87" i="11"/>
  <c r="D87" i="11"/>
  <c r="B88" i="11"/>
  <c r="C88" i="11"/>
  <c r="D88" i="11"/>
  <c r="B89" i="11"/>
  <c r="C89" i="11"/>
  <c r="D89" i="11"/>
  <c r="B90" i="11"/>
  <c r="C90" i="11"/>
  <c r="D90" i="11"/>
  <c r="B91" i="11"/>
  <c r="C91" i="11"/>
  <c r="D91" i="11"/>
  <c r="B92" i="11"/>
  <c r="C92" i="11"/>
  <c r="D92" i="11"/>
  <c r="B93" i="11"/>
  <c r="C93" i="11"/>
  <c r="D93" i="11"/>
  <c r="B94" i="11"/>
  <c r="C94" i="11"/>
  <c r="D94" i="11"/>
  <c r="B95" i="11"/>
  <c r="C95" i="11"/>
  <c r="D95" i="11"/>
  <c r="B96" i="11"/>
  <c r="C96" i="11"/>
  <c r="D96" i="11"/>
  <c r="B97" i="11"/>
  <c r="C97" i="11"/>
  <c r="D97" i="11"/>
  <c r="B98" i="11"/>
  <c r="C98" i="11"/>
  <c r="D98" i="11"/>
  <c r="B99" i="11"/>
  <c r="C99" i="11"/>
  <c r="D99" i="11"/>
  <c r="B100" i="11"/>
  <c r="C100" i="11"/>
  <c r="D100" i="11"/>
  <c r="B101" i="11"/>
  <c r="C101" i="11"/>
  <c r="D101" i="11"/>
  <c r="B102" i="11"/>
  <c r="C102" i="11"/>
  <c r="D102" i="11"/>
  <c r="B103" i="11"/>
  <c r="C103" i="11"/>
  <c r="D103" i="11"/>
  <c r="B104" i="11"/>
  <c r="C104" i="11"/>
  <c r="D104" i="11"/>
  <c r="B105" i="11"/>
  <c r="C105" i="11"/>
  <c r="D105" i="11"/>
  <c r="B106" i="11"/>
  <c r="C106" i="11"/>
  <c r="D106" i="11"/>
  <c r="B107" i="11"/>
  <c r="C107" i="11"/>
  <c r="D107" i="11"/>
  <c r="B108" i="11"/>
  <c r="C108" i="11"/>
  <c r="D108" i="11"/>
  <c r="B109" i="11"/>
  <c r="C109" i="11"/>
  <c r="D109" i="11"/>
  <c r="B110" i="11"/>
  <c r="C110" i="11"/>
  <c r="D110" i="11"/>
  <c r="B111" i="11"/>
  <c r="C111" i="11"/>
  <c r="D111" i="11"/>
  <c r="B112" i="11"/>
  <c r="C112" i="11"/>
  <c r="D112" i="11"/>
  <c r="B113" i="11"/>
  <c r="C113" i="11"/>
  <c r="D113" i="11"/>
  <c r="B114" i="11"/>
  <c r="C114" i="11"/>
  <c r="D114" i="11"/>
  <c r="B115" i="11"/>
  <c r="C115" i="11"/>
  <c r="D115" i="11"/>
  <c r="B116" i="11"/>
  <c r="C116" i="11"/>
  <c r="D116" i="11"/>
  <c r="B117" i="11"/>
  <c r="C117" i="11"/>
  <c r="D117" i="11"/>
  <c r="B118" i="11"/>
  <c r="C118" i="11"/>
  <c r="D118" i="11"/>
  <c r="B119" i="11"/>
  <c r="C119" i="11"/>
  <c r="D119" i="11"/>
  <c r="B120" i="11"/>
  <c r="C120" i="11"/>
  <c r="D120" i="11"/>
  <c r="B121" i="11"/>
  <c r="C121" i="11"/>
  <c r="D121" i="11"/>
  <c r="B122" i="11"/>
  <c r="C122" i="11"/>
  <c r="D122" i="11"/>
  <c r="B123" i="11"/>
  <c r="C123" i="11"/>
  <c r="D123" i="11"/>
  <c r="B124" i="11"/>
  <c r="C124" i="11"/>
  <c r="D124" i="11"/>
  <c r="B125" i="11"/>
  <c r="C125" i="11"/>
  <c r="D125" i="11"/>
  <c r="B126" i="11"/>
  <c r="C126" i="11"/>
  <c r="D126" i="11"/>
  <c r="B127" i="11"/>
  <c r="C127" i="11"/>
  <c r="D127" i="11"/>
  <c r="B128" i="11"/>
  <c r="C128" i="11"/>
  <c r="D128" i="11"/>
  <c r="B129" i="11"/>
  <c r="C129" i="11"/>
  <c r="D129" i="11"/>
  <c r="B130" i="11"/>
  <c r="C130" i="11"/>
  <c r="D130" i="11"/>
  <c r="B131" i="11"/>
  <c r="C131" i="11"/>
  <c r="D131" i="11"/>
  <c r="B132" i="11"/>
  <c r="C132" i="11"/>
  <c r="D132" i="11"/>
  <c r="B133" i="11"/>
  <c r="C133" i="11"/>
  <c r="D133" i="11"/>
  <c r="B134" i="11"/>
  <c r="C134" i="11"/>
  <c r="D134" i="11"/>
  <c r="B135" i="11"/>
  <c r="C135" i="11"/>
  <c r="D135" i="11"/>
  <c r="B136" i="11"/>
  <c r="C136" i="11"/>
  <c r="D136" i="11"/>
  <c r="B137" i="11"/>
  <c r="C137" i="11"/>
  <c r="D137" i="11"/>
  <c r="B138" i="11"/>
  <c r="C138" i="11"/>
  <c r="D138" i="11"/>
  <c r="B139" i="11"/>
  <c r="C139" i="11"/>
  <c r="D139" i="11"/>
  <c r="B140" i="11"/>
  <c r="C140" i="11"/>
  <c r="D140" i="11"/>
  <c r="B141" i="11"/>
  <c r="C141" i="11"/>
  <c r="D141" i="11"/>
  <c r="B142" i="11"/>
  <c r="C142" i="11"/>
  <c r="D142" i="11"/>
  <c r="B143" i="11"/>
  <c r="C143" i="11"/>
  <c r="D143" i="11"/>
  <c r="B144" i="11"/>
  <c r="C144" i="11"/>
  <c r="D144" i="11"/>
  <c r="B145" i="11"/>
  <c r="C145" i="11"/>
  <c r="D145" i="11"/>
  <c r="B146" i="11"/>
  <c r="C146" i="11"/>
  <c r="D146" i="11"/>
  <c r="B147" i="11"/>
  <c r="C147" i="11"/>
  <c r="D147" i="11"/>
  <c r="B148" i="11"/>
  <c r="C148" i="11"/>
  <c r="D148" i="11"/>
  <c r="B149" i="11"/>
  <c r="C149" i="11"/>
  <c r="D149" i="11"/>
  <c r="B150" i="11"/>
  <c r="C150" i="11"/>
  <c r="D150" i="11"/>
  <c r="B151" i="11"/>
  <c r="C151" i="11"/>
  <c r="D151" i="11"/>
  <c r="B152" i="11"/>
  <c r="C152" i="11"/>
  <c r="D152" i="11"/>
  <c r="B153" i="11"/>
  <c r="C153" i="11"/>
  <c r="D153" i="11"/>
  <c r="B154" i="11"/>
  <c r="C154" i="11"/>
  <c r="D154" i="11"/>
  <c r="B155" i="11"/>
  <c r="C155" i="11"/>
  <c r="D155" i="11"/>
  <c r="B156" i="11"/>
  <c r="C156" i="11"/>
  <c r="D156" i="11"/>
  <c r="B157" i="11"/>
  <c r="C157" i="11"/>
  <c r="D157" i="11"/>
  <c r="B158" i="11"/>
  <c r="C158" i="11"/>
  <c r="D158" i="11"/>
  <c r="B159" i="11"/>
  <c r="C159" i="11"/>
  <c r="D159" i="11"/>
  <c r="B160" i="11"/>
  <c r="C160" i="11"/>
  <c r="D160" i="11"/>
  <c r="B161" i="11"/>
  <c r="C161" i="11"/>
  <c r="D161" i="11"/>
  <c r="B162" i="11"/>
  <c r="C162" i="11"/>
  <c r="D162" i="11"/>
  <c r="B163" i="11"/>
  <c r="C163" i="11"/>
  <c r="D163" i="11"/>
  <c r="B164" i="11"/>
  <c r="C164" i="11"/>
  <c r="D164" i="11"/>
  <c r="B165" i="11"/>
  <c r="C165" i="11"/>
  <c r="D165" i="11"/>
  <c r="B166" i="11"/>
  <c r="C166" i="11"/>
  <c r="D166" i="11"/>
  <c r="B167" i="11"/>
  <c r="C167" i="11"/>
  <c r="D167" i="11"/>
  <c r="B168" i="11"/>
  <c r="C168" i="11"/>
  <c r="D168" i="11"/>
  <c r="B169" i="11"/>
  <c r="C169" i="11"/>
  <c r="D169" i="11"/>
  <c r="B170" i="11"/>
  <c r="C170" i="11"/>
  <c r="D170" i="11"/>
  <c r="B171" i="11"/>
  <c r="C171" i="11"/>
  <c r="D171" i="11"/>
  <c r="B172" i="11"/>
  <c r="C172" i="11"/>
  <c r="D172" i="11"/>
  <c r="B173" i="11"/>
  <c r="C173" i="11"/>
  <c r="D173" i="11"/>
  <c r="B174" i="11"/>
  <c r="C174" i="11"/>
  <c r="D174" i="11"/>
  <c r="B175" i="11"/>
  <c r="C175" i="11"/>
  <c r="D175" i="11"/>
  <c r="B176" i="11"/>
  <c r="C176" i="11"/>
  <c r="D176" i="11"/>
  <c r="B177" i="11"/>
  <c r="C177" i="11"/>
  <c r="D177" i="11"/>
  <c r="B178" i="11"/>
  <c r="C178" i="11"/>
  <c r="D178" i="11"/>
  <c r="B179" i="11"/>
  <c r="C179" i="11"/>
  <c r="D179" i="11"/>
  <c r="B180" i="11"/>
  <c r="C180" i="11"/>
  <c r="D180" i="11"/>
  <c r="B181" i="11"/>
  <c r="C181" i="11"/>
  <c r="D181" i="11"/>
  <c r="B182" i="11"/>
  <c r="C182" i="11"/>
  <c r="D182" i="11"/>
  <c r="B183" i="11"/>
  <c r="C183" i="11"/>
  <c r="D183" i="11"/>
  <c r="B184" i="11"/>
  <c r="C184" i="11"/>
  <c r="D184" i="11"/>
  <c r="B185" i="11"/>
  <c r="C185" i="11"/>
  <c r="D185" i="11"/>
  <c r="B186" i="11"/>
  <c r="C186" i="11"/>
  <c r="D186" i="11"/>
  <c r="B187" i="11"/>
  <c r="C187" i="11"/>
  <c r="D187" i="11"/>
  <c r="B188" i="11"/>
  <c r="C188" i="11"/>
  <c r="D188" i="11"/>
  <c r="B189" i="11"/>
  <c r="C189" i="11"/>
  <c r="D189" i="11"/>
  <c r="B190" i="11"/>
  <c r="C190" i="11"/>
  <c r="D190" i="11"/>
  <c r="B191" i="11"/>
  <c r="C191" i="11"/>
  <c r="D191" i="11"/>
  <c r="B192" i="11"/>
  <c r="C192" i="11"/>
  <c r="D192" i="11"/>
  <c r="B193" i="11"/>
  <c r="C193" i="11"/>
  <c r="D193" i="11"/>
  <c r="B194" i="11"/>
  <c r="C194" i="11"/>
  <c r="D194" i="11"/>
  <c r="B195" i="11"/>
  <c r="C195" i="11"/>
  <c r="D195" i="11"/>
  <c r="B196" i="11"/>
  <c r="C196" i="11"/>
  <c r="D196" i="11"/>
  <c r="B197" i="11"/>
  <c r="C197" i="11"/>
  <c r="D197" i="11"/>
  <c r="B198" i="11"/>
  <c r="C198" i="11"/>
  <c r="D198" i="11"/>
  <c r="B199" i="11"/>
  <c r="C199" i="11"/>
  <c r="D199" i="11"/>
  <c r="B200" i="11"/>
  <c r="C200" i="11"/>
  <c r="D200" i="11"/>
  <c r="B201" i="11"/>
  <c r="C201" i="11"/>
  <c r="D201" i="11"/>
  <c r="B202" i="11"/>
  <c r="C202" i="11"/>
  <c r="D202" i="11"/>
  <c r="B203" i="11"/>
  <c r="C203" i="11"/>
  <c r="D203" i="11"/>
  <c r="B204" i="11"/>
  <c r="C204" i="11"/>
  <c r="D204" i="11"/>
  <c r="B205" i="11"/>
  <c r="C205" i="11"/>
  <c r="D205" i="11"/>
  <c r="B206" i="11"/>
  <c r="C206" i="11"/>
  <c r="D206" i="11"/>
  <c r="B207" i="11"/>
  <c r="C207" i="11"/>
  <c r="D207" i="11"/>
  <c r="B208" i="11"/>
  <c r="C208" i="11"/>
  <c r="D208" i="11"/>
  <c r="B209" i="11"/>
  <c r="C209" i="11"/>
  <c r="D209" i="11"/>
  <c r="B210" i="11"/>
  <c r="C210" i="11"/>
  <c r="D210" i="11"/>
  <c r="B211" i="11"/>
  <c r="C211" i="11"/>
  <c r="D211" i="11"/>
  <c r="B212" i="11"/>
  <c r="C212" i="11"/>
  <c r="D212" i="11"/>
  <c r="B213" i="11"/>
  <c r="C213" i="11"/>
  <c r="D213" i="11"/>
  <c r="B214" i="11"/>
  <c r="C214" i="11"/>
  <c r="D214" i="11"/>
  <c r="B215" i="11"/>
  <c r="C215" i="11"/>
  <c r="D215" i="11"/>
  <c r="B216" i="11"/>
  <c r="C216" i="11"/>
  <c r="D216" i="11"/>
  <c r="B217" i="11"/>
  <c r="C217" i="11"/>
  <c r="D217" i="11"/>
  <c r="B218" i="11"/>
  <c r="C218" i="11"/>
  <c r="D218" i="11"/>
  <c r="B219" i="11"/>
  <c r="C219" i="11"/>
  <c r="D219" i="11"/>
  <c r="B220" i="11"/>
  <c r="C220" i="11"/>
  <c r="D220" i="11"/>
  <c r="B221" i="11"/>
  <c r="C221" i="11"/>
  <c r="D221" i="11"/>
  <c r="B222" i="11"/>
  <c r="C222" i="11"/>
  <c r="D222" i="11"/>
  <c r="B223" i="11"/>
  <c r="C223" i="11"/>
  <c r="D223" i="11"/>
  <c r="B224" i="11"/>
  <c r="C224" i="11"/>
  <c r="D224" i="11"/>
  <c r="B225" i="11"/>
  <c r="C225" i="11"/>
  <c r="D225" i="11"/>
  <c r="B226" i="11"/>
  <c r="C226" i="11"/>
  <c r="D226" i="11"/>
  <c r="B227" i="11"/>
  <c r="C227" i="11"/>
  <c r="D227" i="11"/>
  <c r="B228" i="11"/>
  <c r="C228" i="11"/>
  <c r="D228" i="11"/>
  <c r="B229" i="11"/>
  <c r="C229" i="11"/>
  <c r="D229" i="11"/>
  <c r="B230" i="11"/>
  <c r="C230" i="11"/>
  <c r="D230" i="11"/>
  <c r="B231" i="11"/>
  <c r="C231" i="11"/>
  <c r="D231" i="11"/>
  <c r="B232" i="11"/>
  <c r="C232" i="11"/>
  <c r="D232" i="11"/>
  <c r="B233" i="11"/>
  <c r="C233" i="11"/>
  <c r="D233" i="11"/>
  <c r="B234" i="11"/>
  <c r="C234" i="11"/>
  <c r="D234" i="11"/>
  <c r="B235" i="11"/>
  <c r="C235" i="11"/>
  <c r="D235" i="11"/>
  <c r="B236" i="11"/>
  <c r="C236" i="11"/>
  <c r="D236" i="11"/>
  <c r="B237" i="11"/>
  <c r="C237" i="11"/>
  <c r="D237" i="11"/>
  <c r="B238" i="11"/>
  <c r="C238" i="11"/>
  <c r="D238" i="11"/>
  <c r="B239" i="11"/>
  <c r="C239" i="11"/>
  <c r="D239" i="11"/>
  <c r="B240" i="11"/>
  <c r="C240" i="11"/>
  <c r="D240" i="11"/>
  <c r="B241" i="11"/>
  <c r="C241" i="11"/>
  <c r="D241" i="11"/>
  <c r="B242" i="11"/>
  <c r="C242" i="11"/>
  <c r="D242" i="11"/>
  <c r="B243" i="11"/>
  <c r="C243" i="11"/>
  <c r="D243" i="11"/>
  <c r="B244" i="11"/>
  <c r="C244" i="11"/>
  <c r="D244" i="11"/>
  <c r="B245" i="11"/>
  <c r="C245" i="11"/>
  <c r="D245" i="11"/>
  <c r="B246" i="11"/>
  <c r="C246" i="11"/>
  <c r="D246" i="11"/>
  <c r="B247" i="11"/>
  <c r="C247" i="11"/>
  <c r="D247" i="11"/>
  <c r="B248" i="11"/>
  <c r="C248" i="11"/>
  <c r="D248" i="11"/>
  <c r="B249" i="11"/>
  <c r="C249" i="11"/>
  <c r="D249" i="11"/>
  <c r="B250" i="11"/>
  <c r="C250" i="11"/>
  <c r="D250" i="11"/>
  <c r="B251" i="11"/>
  <c r="C251" i="11"/>
  <c r="D251" i="11"/>
  <c r="B252" i="11"/>
  <c r="C252" i="11"/>
  <c r="D252" i="11"/>
  <c r="B253" i="11"/>
  <c r="C253" i="11"/>
  <c r="D253" i="11"/>
  <c r="B254" i="11"/>
  <c r="C254" i="11"/>
  <c r="D254" i="11"/>
  <c r="B255" i="11"/>
  <c r="C255" i="11"/>
  <c r="D255" i="11"/>
  <c r="B256" i="11"/>
  <c r="C256" i="11"/>
  <c r="D256" i="11"/>
  <c r="B257" i="11"/>
  <c r="C257" i="11"/>
  <c r="D257" i="11"/>
  <c r="B258" i="11"/>
  <c r="C258" i="11"/>
  <c r="D258" i="11"/>
  <c r="B259" i="11"/>
  <c r="C259" i="11"/>
  <c r="D259" i="11"/>
  <c r="B260" i="11"/>
  <c r="C260" i="11"/>
  <c r="D260" i="11"/>
  <c r="B261" i="11"/>
  <c r="C261" i="11"/>
  <c r="D261" i="11"/>
  <c r="B262" i="11"/>
  <c r="C262" i="11"/>
  <c r="D262" i="11"/>
  <c r="B263" i="11"/>
  <c r="C263" i="11"/>
  <c r="D263" i="11"/>
  <c r="B264" i="11"/>
  <c r="C264" i="11"/>
  <c r="D264" i="11"/>
  <c r="B265" i="11"/>
  <c r="C265" i="11"/>
  <c r="D265" i="11"/>
  <c r="B266" i="11"/>
  <c r="C266" i="11"/>
  <c r="D266" i="11"/>
  <c r="B267" i="11"/>
  <c r="C267" i="11"/>
  <c r="D267" i="11"/>
  <c r="B268" i="11"/>
  <c r="C268" i="11"/>
  <c r="D268" i="11"/>
  <c r="B269" i="11"/>
  <c r="C269" i="11"/>
  <c r="D269" i="11"/>
  <c r="B270" i="11"/>
  <c r="C270" i="11"/>
  <c r="D270" i="11"/>
  <c r="B271" i="11"/>
  <c r="C271" i="11"/>
  <c r="D271" i="11"/>
  <c r="B272" i="11"/>
  <c r="C272" i="11"/>
  <c r="D272" i="11"/>
  <c r="B273" i="11"/>
  <c r="C273" i="11"/>
  <c r="D273" i="11"/>
  <c r="B274" i="11"/>
  <c r="C274" i="11"/>
  <c r="D274" i="11"/>
  <c r="B275" i="11"/>
  <c r="C275" i="11"/>
  <c r="D275" i="11"/>
  <c r="B276" i="11"/>
  <c r="C276" i="11"/>
  <c r="D276" i="11"/>
  <c r="B277" i="11"/>
  <c r="C277" i="11"/>
  <c r="D277" i="11"/>
  <c r="B278" i="11"/>
  <c r="C278" i="11"/>
  <c r="D278" i="11"/>
  <c r="B279" i="11"/>
  <c r="C279" i="11"/>
  <c r="D279" i="11"/>
  <c r="B280" i="11"/>
  <c r="C280" i="11"/>
  <c r="D280" i="11"/>
  <c r="B281" i="11"/>
  <c r="C281" i="11"/>
  <c r="D281" i="11"/>
  <c r="B282" i="11"/>
  <c r="C282" i="11"/>
  <c r="D282" i="11"/>
  <c r="B283" i="11"/>
  <c r="C283" i="11"/>
  <c r="D283" i="11"/>
  <c r="B284" i="11"/>
  <c r="C284" i="11"/>
  <c r="D284" i="11"/>
  <c r="B285" i="11"/>
  <c r="C285" i="11"/>
  <c r="D285" i="11"/>
  <c r="B286" i="11"/>
  <c r="C286" i="11"/>
  <c r="D286" i="11"/>
  <c r="B287" i="11"/>
  <c r="C287" i="11"/>
  <c r="D287" i="11"/>
  <c r="B288" i="11"/>
  <c r="C288" i="11"/>
  <c r="D288" i="11"/>
  <c r="B289" i="11"/>
  <c r="C289" i="11"/>
  <c r="D289" i="11"/>
  <c r="B290" i="11"/>
  <c r="C290" i="11"/>
  <c r="D290" i="11"/>
  <c r="B291" i="11"/>
  <c r="C291" i="11"/>
  <c r="D291" i="11"/>
  <c r="B292" i="11"/>
  <c r="C292" i="11"/>
  <c r="D292" i="11"/>
  <c r="B293" i="11"/>
  <c r="C293" i="11"/>
  <c r="D293" i="11"/>
  <c r="B294" i="11"/>
  <c r="C294" i="11"/>
  <c r="D294" i="11"/>
  <c r="B295" i="11"/>
  <c r="C295" i="11"/>
  <c r="D295" i="11"/>
  <c r="B296" i="11"/>
  <c r="C296" i="11"/>
  <c r="D296" i="11"/>
  <c r="B297" i="11"/>
  <c r="C297" i="11"/>
  <c r="D297" i="11"/>
  <c r="B298" i="11"/>
  <c r="C298" i="11"/>
  <c r="D298" i="11"/>
  <c r="B299" i="11"/>
  <c r="C299" i="11"/>
  <c r="D299" i="11"/>
  <c r="B300" i="11"/>
  <c r="C300" i="11"/>
  <c r="D300" i="11"/>
  <c r="B301" i="11"/>
  <c r="C301" i="11"/>
  <c r="D301" i="11"/>
  <c r="B302" i="11"/>
  <c r="C302" i="11"/>
  <c r="D302" i="11"/>
  <c r="B303" i="11"/>
  <c r="C303" i="11"/>
  <c r="D303" i="11"/>
  <c r="B304" i="11"/>
  <c r="C304" i="11"/>
  <c r="D304" i="11"/>
  <c r="B305" i="11"/>
  <c r="C305" i="11"/>
  <c r="D305" i="11"/>
  <c r="B306" i="11"/>
  <c r="C306" i="11"/>
  <c r="D306" i="11"/>
  <c r="B307" i="11"/>
  <c r="C307" i="11"/>
  <c r="D307" i="11"/>
  <c r="B308" i="11"/>
  <c r="C308" i="11"/>
  <c r="D308" i="11"/>
  <c r="B309" i="11"/>
  <c r="C309" i="11"/>
  <c r="D309" i="11"/>
  <c r="B310" i="11"/>
  <c r="C310" i="11"/>
  <c r="D310" i="11"/>
  <c r="B311" i="11"/>
  <c r="C311" i="11"/>
  <c r="D311" i="11"/>
  <c r="B312" i="11"/>
  <c r="C312" i="11"/>
  <c r="D312" i="11"/>
  <c r="B313" i="11"/>
  <c r="C313" i="11"/>
  <c r="D313" i="11"/>
  <c r="B314" i="11"/>
  <c r="C314" i="11"/>
  <c r="D314" i="11"/>
  <c r="B315" i="11"/>
  <c r="C315" i="11"/>
  <c r="D315" i="11"/>
  <c r="B316" i="11"/>
  <c r="C316" i="11"/>
  <c r="D316" i="11"/>
  <c r="B317" i="11"/>
  <c r="C317" i="11"/>
  <c r="D317" i="11"/>
  <c r="B318" i="11"/>
  <c r="C318" i="11"/>
  <c r="D318" i="11"/>
  <c r="B319" i="11"/>
  <c r="C319" i="11"/>
  <c r="D319" i="11"/>
  <c r="B320" i="11"/>
  <c r="C320" i="11"/>
  <c r="D320" i="11"/>
  <c r="B321" i="11"/>
  <c r="C321" i="11"/>
  <c r="D321" i="11"/>
  <c r="B322" i="11"/>
  <c r="C322" i="11"/>
  <c r="D322" i="11"/>
  <c r="B323" i="11"/>
  <c r="C323" i="11"/>
  <c r="D323" i="11"/>
  <c r="B324" i="11"/>
  <c r="C324" i="11"/>
  <c r="D324" i="11"/>
  <c r="B325" i="11"/>
  <c r="C325" i="11"/>
  <c r="D325" i="11"/>
  <c r="B326" i="11"/>
  <c r="C326" i="11"/>
  <c r="D326" i="11"/>
  <c r="B327" i="11"/>
  <c r="C327" i="11"/>
  <c r="D327" i="11"/>
  <c r="B328" i="11"/>
  <c r="C328" i="11"/>
  <c r="D328" i="11"/>
  <c r="B329" i="11"/>
  <c r="C329" i="11"/>
  <c r="D329" i="11"/>
  <c r="B330" i="11"/>
  <c r="C330" i="11"/>
  <c r="D330" i="11"/>
  <c r="B331" i="11"/>
  <c r="C331" i="11"/>
  <c r="D331" i="11"/>
  <c r="B332" i="11"/>
  <c r="C332" i="11"/>
  <c r="D332" i="11"/>
  <c r="B333" i="11"/>
  <c r="C333" i="11"/>
  <c r="D333" i="11"/>
  <c r="B334" i="11"/>
  <c r="C334" i="11"/>
  <c r="D334" i="11"/>
  <c r="B335" i="11"/>
  <c r="C335" i="11"/>
  <c r="D335" i="11"/>
  <c r="B336" i="11"/>
  <c r="C336" i="11"/>
  <c r="D336" i="11"/>
  <c r="B337" i="11"/>
  <c r="C337" i="11"/>
  <c r="D337" i="11"/>
  <c r="B338" i="11"/>
  <c r="C338" i="11"/>
  <c r="D338" i="11"/>
  <c r="B339" i="11"/>
  <c r="C339" i="11"/>
  <c r="D339" i="11"/>
  <c r="B340" i="11"/>
  <c r="C340" i="11"/>
  <c r="D340" i="11"/>
  <c r="B341" i="11"/>
  <c r="C341" i="11"/>
  <c r="D341" i="11"/>
  <c r="B342" i="11"/>
  <c r="C342" i="11"/>
  <c r="D342" i="11"/>
  <c r="B343" i="11"/>
  <c r="C343" i="11"/>
  <c r="D343" i="11"/>
  <c r="B344" i="11"/>
  <c r="C344" i="11"/>
  <c r="D344" i="11"/>
  <c r="B345" i="11"/>
  <c r="C345" i="11"/>
  <c r="D345" i="11"/>
  <c r="B346" i="11"/>
  <c r="C346" i="11"/>
  <c r="D346" i="11"/>
  <c r="B347" i="11"/>
  <c r="C347" i="11"/>
  <c r="D347" i="11"/>
  <c r="B348" i="11"/>
  <c r="C348" i="11"/>
  <c r="D348" i="11"/>
  <c r="B349" i="11"/>
  <c r="C349" i="11"/>
  <c r="D349" i="11"/>
  <c r="B350" i="11"/>
  <c r="C350" i="11"/>
  <c r="D350" i="11"/>
  <c r="B351" i="11"/>
  <c r="C351" i="11"/>
  <c r="D351" i="11"/>
  <c r="B352" i="11"/>
  <c r="C352" i="11"/>
  <c r="D352" i="11"/>
  <c r="B353" i="11"/>
  <c r="C353" i="11"/>
  <c r="D353" i="11"/>
  <c r="B354" i="11"/>
  <c r="C354" i="11"/>
  <c r="D354" i="11"/>
  <c r="B355" i="11"/>
  <c r="C355" i="11"/>
  <c r="D355" i="11"/>
  <c r="B356" i="11"/>
  <c r="C356" i="11"/>
  <c r="D356" i="11"/>
  <c r="B357" i="11"/>
  <c r="C357" i="11"/>
  <c r="D357" i="11"/>
  <c r="B358" i="11"/>
  <c r="C358" i="11"/>
  <c r="D358" i="11"/>
  <c r="B359" i="11"/>
  <c r="C359" i="11"/>
  <c r="D359" i="11"/>
  <c r="B360" i="11"/>
  <c r="C360" i="11"/>
  <c r="D360" i="11"/>
  <c r="B361" i="11"/>
  <c r="C361" i="11"/>
  <c r="D361" i="11"/>
  <c r="B362" i="11"/>
  <c r="C362" i="11"/>
  <c r="D362" i="11"/>
  <c r="B363" i="11"/>
  <c r="C363" i="11"/>
  <c r="D363" i="11"/>
  <c r="B364" i="11"/>
  <c r="C364" i="11"/>
  <c r="D364" i="11"/>
  <c r="B365" i="11"/>
  <c r="C365" i="11"/>
  <c r="D365" i="11"/>
  <c r="B366" i="11"/>
  <c r="C366" i="11"/>
  <c r="D366" i="11"/>
  <c r="B367" i="11"/>
  <c r="C367" i="11"/>
  <c r="D367" i="11"/>
  <c r="B368" i="11"/>
  <c r="C368" i="11"/>
  <c r="D368" i="11"/>
  <c r="B369" i="11"/>
  <c r="C369" i="11"/>
  <c r="D369" i="11"/>
  <c r="B370" i="11"/>
  <c r="C370" i="11"/>
  <c r="D370" i="11"/>
  <c r="B371" i="11"/>
  <c r="C371" i="11"/>
  <c r="D371" i="11"/>
  <c r="B372" i="11"/>
  <c r="C372" i="11"/>
  <c r="D372" i="11"/>
  <c r="B373" i="11"/>
  <c r="C373" i="11"/>
  <c r="D373" i="11"/>
  <c r="B374" i="11"/>
  <c r="C374" i="11"/>
  <c r="D374" i="11"/>
  <c r="B375" i="11"/>
  <c r="C375" i="11"/>
  <c r="D375" i="11"/>
  <c r="B376" i="11"/>
  <c r="C376" i="11"/>
  <c r="D376" i="11"/>
  <c r="B377" i="11"/>
  <c r="C377" i="11"/>
  <c r="D377" i="11"/>
  <c r="B378" i="11"/>
  <c r="C378" i="11"/>
  <c r="D378" i="11"/>
  <c r="B379" i="11"/>
  <c r="C379" i="11"/>
  <c r="D379" i="11"/>
  <c r="B380" i="11"/>
  <c r="C380" i="11"/>
  <c r="D380" i="11"/>
  <c r="B381" i="11"/>
  <c r="C381" i="11"/>
  <c r="D381" i="11"/>
  <c r="B382" i="11"/>
  <c r="C382" i="11"/>
  <c r="D382" i="11"/>
  <c r="B383" i="11"/>
  <c r="C383" i="11"/>
  <c r="D383" i="11"/>
  <c r="B384" i="11"/>
  <c r="C384" i="11"/>
  <c r="D384" i="11"/>
  <c r="B385" i="11"/>
  <c r="C385" i="11"/>
  <c r="D385" i="11"/>
  <c r="B386" i="11"/>
  <c r="C386" i="11"/>
  <c r="D386" i="11"/>
  <c r="B387" i="11"/>
  <c r="C387" i="11"/>
  <c r="D387" i="11"/>
  <c r="B388" i="11"/>
  <c r="C388" i="11"/>
  <c r="D388" i="11"/>
  <c r="B389" i="11"/>
  <c r="C389" i="11"/>
  <c r="D389" i="11"/>
  <c r="B390" i="11"/>
  <c r="C390" i="11"/>
  <c r="D390" i="11"/>
  <c r="B391" i="11"/>
  <c r="C391" i="11"/>
  <c r="D391" i="11"/>
  <c r="B392" i="11"/>
  <c r="C392" i="11"/>
  <c r="D392" i="11"/>
  <c r="B393" i="11"/>
  <c r="C393" i="11"/>
  <c r="D393" i="11"/>
  <c r="B13" i="11"/>
  <c r="C13" i="11"/>
  <c r="D13" i="11"/>
  <c r="B11" i="11"/>
  <c r="C11" i="11"/>
  <c r="D11" i="11"/>
  <c r="B12" i="11"/>
  <c r="C12" i="11"/>
  <c r="D12" i="11"/>
  <c r="D10" i="11"/>
  <c r="B10" i="11"/>
  <c r="C10" i="11"/>
  <c r="D107" i="7" l="1"/>
  <c r="N7" i="8"/>
  <c r="N405" i="8" s="1"/>
  <c r="N9" i="8"/>
  <c r="CH394" i="11"/>
  <c r="D106" i="7"/>
  <c r="D104" i="7"/>
  <c r="CJ388" i="11"/>
  <c r="CJ381" i="11"/>
  <c r="CJ372" i="11"/>
  <c r="CJ359" i="11"/>
  <c r="CJ350" i="11"/>
  <c r="CJ342" i="11"/>
  <c r="CJ331" i="11"/>
  <c r="CJ321" i="11"/>
  <c r="CJ313" i="11"/>
  <c r="CJ304" i="11"/>
  <c r="CJ294" i="11"/>
  <c r="CJ284" i="11"/>
  <c r="CJ274" i="11"/>
  <c r="CJ267" i="11"/>
  <c r="CJ253" i="11"/>
  <c r="CJ240" i="11"/>
  <c r="CJ228" i="11"/>
  <c r="CJ221" i="11"/>
  <c r="CJ213" i="11"/>
  <c r="CJ201" i="11"/>
  <c r="CJ197" i="11"/>
  <c r="CJ184" i="11"/>
  <c r="CJ172" i="11"/>
  <c r="CJ160" i="11"/>
  <c r="CJ149" i="11"/>
  <c r="CJ137" i="11"/>
  <c r="CJ123" i="11"/>
  <c r="CJ114" i="11"/>
  <c r="CJ102" i="11"/>
  <c r="CJ97" i="11"/>
  <c r="CJ81" i="11"/>
  <c r="CJ75" i="11"/>
  <c r="CJ58" i="11"/>
  <c r="CJ54" i="11"/>
  <c r="CJ40" i="11"/>
  <c r="CJ26" i="11"/>
  <c r="CJ17" i="11"/>
  <c r="CJ13" i="11"/>
  <c r="CJ10" i="11" s="1"/>
  <c r="CJ394" i="11" s="1"/>
  <c r="CJ12" i="11"/>
  <c r="CJ11" i="11"/>
  <c r="BN388" i="11"/>
  <c r="BN381" i="11"/>
  <c r="BN372" i="11"/>
  <c r="BN359" i="11"/>
  <c r="BN350" i="11"/>
  <c r="BN342" i="11"/>
  <c r="BN331" i="11"/>
  <c r="BN321" i="11"/>
  <c r="BN313" i="11"/>
  <c r="BN304" i="11"/>
  <c r="BN294" i="11"/>
  <c r="BN284" i="11"/>
  <c r="BN274" i="11"/>
  <c r="BN267" i="11"/>
  <c r="BN253" i="11"/>
  <c r="BN240" i="11"/>
  <c r="BN228" i="11"/>
  <c r="BN221" i="11"/>
  <c r="BN213" i="11"/>
  <c r="BN201" i="11"/>
  <c r="BN197" i="11"/>
  <c r="BN184" i="11"/>
  <c r="BN172" i="11"/>
  <c r="BN160" i="11"/>
  <c r="BN149" i="11"/>
  <c r="BN137" i="11"/>
  <c r="BN123" i="11"/>
  <c r="BN114" i="11"/>
  <c r="BN102" i="11"/>
  <c r="BN97" i="11"/>
  <c r="BN81" i="11"/>
  <c r="BN75" i="11"/>
  <c r="BN58" i="11"/>
  <c r="BN54" i="11"/>
  <c r="BN40" i="11"/>
  <c r="BN26" i="11"/>
  <c r="BN17" i="11"/>
  <c r="BN13" i="11"/>
  <c r="BN12" i="11"/>
  <c r="BN11" i="11"/>
  <c r="BZ388" i="11"/>
  <c r="BZ381" i="11"/>
  <c r="BZ372" i="11"/>
  <c r="BZ359" i="11"/>
  <c r="BZ350" i="11"/>
  <c r="BZ342" i="11"/>
  <c r="BZ331" i="11"/>
  <c r="BZ321" i="11"/>
  <c r="BZ313" i="11"/>
  <c r="BZ304" i="11"/>
  <c r="BZ294" i="11"/>
  <c r="BZ284" i="11"/>
  <c r="BZ274" i="11"/>
  <c r="BZ267" i="11"/>
  <c r="BZ253" i="11"/>
  <c r="BZ240" i="11"/>
  <c r="BZ228" i="11"/>
  <c r="BZ221" i="11"/>
  <c r="BZ213" i="11"/>
  <c r="BZ201" i="11"/>
  <c r="BZ197" i="11"/>
  <c r="BZ184" i="11"/>
  <c r="BZ172" i="11"/>
  <c r="BZ160" i="11"/>
  <c r="BZ149" i="11"/>
  <c r="BZ137" i="11"/>
  <c r="BZ123" i="11"/>
  <c r="BZ114" i="11"/>
  <c r="BZ102" i="11"/>
  <c r="BZ97" i="11"/>
  <c r="BZ81" i="11"/>
  <c r="BZ75" i="11"/>
  <c r="BZ58" i="11"/>
  <c r="BZ54" i="11"/>
  <c r="BZ40" i="11"/>
  <c r="BZ26" i="11"/>
  <c r="BZ17" i="11"/>
  <c r="BZ13" i="11"/>
  <c r="BZ12" i="11"/>
  <c r="BZ11" i="11"/>
  <c r="BF381" i="11"/>
  <c r="BF372" i="11"/>
  <c r="BF359" i="11"/>
  <c r="BF350" i="11"/>
  <c r="BF342" i="11"/>
  <c r="BF331" i="11"/>
  <c r="BF321" i="11"/>
  <c r="BF313" i="11"/>
  <c r="BF304" i="11"/>
  <c r="BF294" i="11"/>
  <c r="BF284" i="11"/>
  <c r="BF274" i="11"/>
  <c r="BF267" i="11"/>
  <c r="BF253" i="11"/>
  <c r="BF240" i="11"/>
  <c r="BF228" i="11"/>
  <c r="BF221" i="11"/>
  <c r="BF213" i="11"/>
  <c r="BF201" i="11"/>
  <c r="BF197" i="11"/>
  <c r="BF184" i="11"/>
  <c r="BF172" i="11"/>
  <c r="BF160" i="11"/>
  <c r="BF149" i="11"/>
  <c r="BF137" i="11"/>
  <c r="BF123" i="11"/>
  <c r="BF114" i="11"/>
  <c r="BF102" i="11"/>
  <c r="BF97" i="11"/>
  <c r="BF81" i="11"/>
  <c r="BF75" i="11"/>
  <c r="BF58" i="11"/>
  <c r="BF54" i="11"/>
  <c r="BF40" i="11"/>
  <c r="BF26" i="11"/>
  <c r="BF17" i="11"/>
  <c r="BF13" i="11"/>
  <c r="BF12" i="11"/>
  <c r="BF11" i="11"/>
  <c r="CD388" i="11"/>
  <c r="CD381" i="11"/>
  <c r="CD372" i="11"/>
  <c r="CD359" i="11"/>
  <c r="CD350" i="11"/>
  <c r="CD342" i="11"/>
  <c r="CD331" i="11"/>
  <c r="CD321" i="11"/>
  <c r="CD313" i="11"/>
  <c r="CD304" i="11"/>
  <c r="CD294" i="11"/>
  <c r="CD284" i="11"/>
  <c r="CD274" i="11"/>
  <c r="CD267" i="11"/>
  <c r="CD253" i="11"/>
  <c r="CD240" i="11"/>
  <c r="CD228" i="11"/>
  <c r="CD221" i="11"/>
  <c r="CD213" i="11"/>
  <c r="CD201" i="11"/>
  <c r="CD197" i="11"/>
  <c r="CD184" i="11"/>
  <c r="CD172" i="11"/>
  <c r="CD160" i="11"/>
  <c r="CD149" i="11"/>
  <c r="CD137" i="11"/>
  <c r="CD123" i="11"/>
  <c r="CD114" i="11"/>
  <c r="CD102" i="11"/>
  <c r="CD97" i="11"/>
  <c r="CD81" i="11"/>
  <c r="CD75" i="11"/>
  <c r="CD58" i="11"/>
  <c r="CD54" i="11"/>
  <c r="CD40" i="11"/>
  <c r="CD26" i="11"/>
  <c r="CD17" i="11"/>
  <c r="CD13" i="11"/>
  <c r="CD12" i="11"/>
  <c r="CD11" i="11"/>
  <c r="CL388" i="11"/>
  <c r="CL394" i="11"/>
  <c r="CO54" i="11"/>
  <c r="CO55" i="11"/>
  <c r="D105" i="7"/>
  <c r="BV388" i="11"/>
  <c r="BV381" i="11"/>
  <c r="BV372" i="11"/>
  <c r="BV359" i="11"/>
  <c r="BV350" i="11"/>
  <c r="BV342" i="11"/>
  <c r="BV331" i="11"/>
  <c r="BV321" i="11"/>
  <c r="BV313" i="11"/>
  <c r="BV304" i="11"/>
  <c r="BV294" i="11"/>
  <c r="BV284" i="11"/>
  <c r="BV274" i="11"/>
  <c r="BV267" i="11"/>
  <c r="BV253" i="11"/>
  <c r="BV240" i="11"/>
  <c r="BV228" i="11"/>
  <c r="BV221" i="11"/>
  <c r="BV213" i="11"/>
  <c r="BV201" i="11"/>
  <c r="BV197" i="11"/>
  <c r="BV184" i="11"/>
  <c r="BV172" i="11"/>
  <c r="BV160" i="11"/>
  <c r="BV149" i="11"/>
  <c r="BV137" i="11"/>
  <c r="BV123" i="11"/>
  <c r="BV114" i="11"/>
  <c r="BV102" i="11"/>
  <c r="BV97" i="11"/>
  <c r="BV81" i="11"/>
  <c r="BV75" i="11"/>
  <c r="BV58" i="11"/>
  <c r="BV54" i="11"/>
  <c r="BV40" i="11"/>
  <c r="BV26" i="11"/>
  <c r="BV17" i="11"/>
  <c r="BV13" i="11"/>
  <c r="BV12" i="11"/>
  <c r="BV11" i="11"/>
  <c r="BR388" i="11"/>
  <c r="BR381" i="11"/>
  <c r="BR372" i="11"/>
  <c r="BR359" i="11"/>
  <c r="BR350" i="11"/>
  <c r="BR342" i="11"/>
  <c r="BR331" i="11"/>
  <c r="BR321" i="11"/>
  <c r="BR313" i="11"/>
  <c r="BR304" i="11"/>
  <c r="BR294" i="11"/>
  <c r="BR284" i="11"/>
  <c r="BR274" i="11"/>
  <c r="BR267" i="11"/>
  <c r="BR253" i="11"/>
  <c r="BR240" i="11"/>
  <c r="BR228" i="11"/>
  <c r="BR221" i="11"/>
  <c r="BR213" i="11"/>
  <c r="BR201" i="11"/>
  <c r="BR197" i="11"/>
  <c r="BR184" i="11"/>
  <c r="BR172" i="11"/>
  <c r="BR160" i="11"/>
  <c r="BR149" i="11"/>
  <c r="BR137" i="11"/>
  <c r="BR123" i="11"/>
  <c r="BR114" i="11"/>
  <c r="BR102" i="11"/>
  <c r="BR97" i="11"/>
  <c r="BR81" i="11"/>
  <c r="BR75" i="11"/>
  <c r="BR58" i="11"/>
  <c r="BR54" i="11"/>
  <c r="BR40" i="11"/>
  <c r="BR26" i="11"/>
  <c r="BR17" i="11"/>
  <c r="BR13" i="11"/>
  <c r="BR12" i="11"/>
  <c r="BR11" i="11"/>
  <c r="BJ388" i="11"/>
  <c r="BJ381" i="11"/>
  <c r="BJ372" i="11"/>
  <c r="BJ359" i="11"/>
  <c r="BJ350" i="11"/>
  <c r="BJ342" i="11"/>
  <c r="BJ331" i="11"/>
  <c r="BJ321" i="11"/>
  <c r="BJ313" i="11"/>
  <c r="BJ304" i="11"/>
  <c r="BJ294" i="11"/>
  <c r="BJ284" i="11"/>
  <c r="BJ274" i="11"/>
  <c r="BJ267" i="11"/>
  <c r="BJ253" i="11"/>
  <c r="BJ240" i="11"/>
  <c r="BJ228" i="11"/>
  <c r="BJ221" i="11"/>
  <c r="BJ213" i="11"/>
  <c r="BJ201" i="11"/>
  <c r="BJ197" i="11"/>
  <c r="BJ184" i="11"/>
  <c r="BJ172" i="11"/>
  <c r="BJ160" i="11"/>
  <c r="BJ149" i="11"/>
  <c r="BJ137" i="11"/>
  <c r="BJ123" i="11"/>
  <c r="BJ114" i="11"/>
  <c r="BJ102" i="11"/>
  <c r="BJ97" i="11"/>
  <c r="BJ81" i="11"/>
  <c r="BJ75" i="11"/>
  <c r="BJ58" i="11"/>
  <c r="BJ54" i="11"/>
  <c r="BJ40" i="11"/>
  <c r="BJ26" i="11"/>
  <c r="BJ17" i="11"/>
  <c r="BJ13" i="11"/>
  <c r="BJ12" i="11"/>
  <c r="BJ11" i="11"/>
  <c r="BL388" i="11"/>
  <c r="BL381" i="11"/>
  <c r="BL372" i="11"/>
  <c r="BL359" i="11"/>
  <c r="BL350" i="11"/>
  <c r="BL342" i="11"/>
  <c r="BL331" i="11"/>
  <c r="BL321" i="11"/>
  <c r="BL313" i="11"/>
  <c r="BL304" i="11"/>
  <c r="BL294" i="11"/>
  <c r="BL284" i="11"/>
  <c r="BL274" i="11"/>
  <c r="BL267" i="11"/>
  <c r="BL253" i="11"/>
  <c r="BL240" i="11"/>
  <c r="BL228" i="11"/>
  <c r="BL221" i="11"/>
  <c r="BL213" i="11"/>
  <c r="BL201" i="11"/>
  <c r="BL197" i="11"/>
  <c r="BL184" i="11"/>
  <c r="BL172" i="11"/>
  <c r="BL160" i="11"/>
  <c r="BL149" i="11"/>
  <c r="BL137" i="11"/>
  <c r="BL123" i="11"/>
  <c r="BL114" i="11"/>
  <c r="BL102" i="11"/>
  <c r="BL97" i="11"/>
  <c r="BL81" i="11"/>
  <c r="BL75" i="11"/>
  <c r="BL58" i="11"/>
  <c r="BL54" i="11"/>
  <c r="BL40" i="11"/>
  <c r="BL26" i="11"/>
  <c r="BL17" i="11"/>
  <c r="BL13" i="11"/>
  <c r="BL12" i="11"/>
  <c r="BL11" i="11"/>
  <c r="BB388" i="11"/>
  <c r="BB381" i="11"/>
  <c r="BB372" i="11"/>
  <c r="BB359" i="11"/>
  <c r="BB350" i="11"/>
  <c r="BB342" i="11"/>
  <c r="BB331" i="11"/>
  <c r="BB321" i="11"/>
  <c r="BB313" i="11"/>
  <c r="BB304" i="11"/>
  <c r="BB294" i="11"/>
  <c r="BB284" i="11"/>
  <c r="BB274" i="11"/>
  <c r="BB267" i="11"/>
  <c r="BB253" i="11"/>
  <c r="BB240" i="11"/>
  <c r="BB228" i="11"/>
  <c r="BB221" i="11"/>
  <c r="BB213" i="11"/>
  <c r="BB201" i="11"/>
  <c r="BB197" i="11"/>
  <c r="BB184" i="11"/>
  <c r="BB172" i="11"/>
  <c r="BB160" i="11"/>
  <c r="BB149" i="11"/>
  <c r="BB137" i="11"/>
  <c r="BB123" i="11"/>
  <c r="BB114" i="11"/>
  <c r="BB102" i="11"/>
  <c r="BB97" i="11"/>
  <c r="BB81" i="11"/>
  <c r="BB75" i="11"/>
  <c r="BB58" i="11"/>
  <c r="BB54" i="11"/>
  <c r="BB40" i="11"/>
  <c r="BB26" i="11"/>
  <c r="BB17" i="11"/>
  <c r="BB13" i="11"/>
  <c r="BB12" i="11"/>
  <c r="BB11" i="11"/>
  <c r="BD388" i="11"/>
  <c r="BD381" i="11"/>
  <c r="BD372" i="11"/>
  <c r="BD359" i="11"/>
  <c r="BD350" i="11"/>
  <c r="BD342" i="11"/>
  <c r="BD331" i="11"/>
  <c r="BD321" i="11"/>
  <c r="BD313" i="11"/>
  <c r="BD304" i="11"/>
  <c r="BD294" i="11"/>
  <c r="BD284" i="11"/>
  <c r="BD274" i="11"/>
  <c r="BD267" i="11"/>
  <c r="BD253" i="11"/>
  <c r="BD240" i="11"/>
  <c r="BD228" i="11"/>
  <c r="BD221" i="11"/>
  <c r="BD213" i="11"/>
  <c r="BD201" i="11"/>
  <c r="BD197" i="11"/>
  <c r="BD184" i="11"/>
  <c r="BD172" i="11"/>
  <c r="BD160" i="11"/>
  <c r="BD149" i="11"/>
  <c r="BD137" i="11"/>
  <c r="BD123" i="11"/>
  <c r="BD114" i="11"/>
  <c r="BD102" i="11"/>
  <c r="BD97" i="11"/>
  <c r="BD81" i="11"/>
  <c r="BD75" i="11"/>
  <c r="BD58" i="11"/>
  <c r="BD54" i="11"/>
  <c r="BD40" i="11"/>
  <c r="BD26" i="11"/>
  <c r="BD17" i="11"/>
  <c r="BD13" i="11"/>
  <c r="BD12" i="11"/>
  <c r="BD11" i="11"/>
  <c r="AX388" i="11"/>
  <c r="AX381" i="11"/>
  <c r="AX372" i="11"/>
  <c r="AX359" i="11"/>
  <c r="AX350" i="11"/>
  <c r="AX342" i="11"/>
  <c r="AX331" i="11"/>
  <c r="AX321" i="11"/>
  <c r="AX313" i="11"/>
  <c r="AX304" i="11"/>
  <c r="AX294" i="11"/>
  <c r="AX284" i="11"/>
  <c r="AX274" i="11"/>
  <c r="AX267" i="11"/>
  <c r="AX253" i="11"/>
  <c r="AX240" i="11"/>
  <c r="AX228" i="11"/>
  <c r="AX221" i="11"/>
  <c r="AX213" i="11"/>
  <c r="AX201" i="11"/>
  <c r="AX197" i="11"/>
  <c r="AX184" i="11"/>
  <c r="AX172" i="11"/>
  <c r="AX160" i="11"/>
  <c r="AX149" i="11"/>
  <c r="AX137" i="11"/>
  <c r="AX123" i="11"/>
  <c r="AX114" i="11"/>
  <c r="AX102" i="11"/>
  <c r="AX97" i="11"/>
  <c r="AX81" i="11"/>
  <c r="AX75" i="11"/>
  <c r="AX58" i="11"/>
  <c r="AX54" i="11"/>
  <c r="AX40" i="11"/>
  <c r="AX26" i="11"/>
  <c r="AX17" i="11"/>
  <c r="AX13" i="11"/>
  <c r="AX12" i="11"/>
  <c r="AX11" i="11"/>
  <c r="AL388" i="11"/>
  <c r="AL381" i="11"/>
  <c r="AL372" i="11"/>
  <c r="AL359" i="11"/>
  <c r="AL350" i="11"/>
  <c r="AL342" i="11"/>
  <c r="AL331" i="11"/>
  <c r="AL321" i="11"/>
  <c r="AL313" i="11"/>
  <c r="AL304" i="11"/>
  <c r="AL294" i="11"/>
  <c r="AL284" i="11"/>
  <c r="AL274" i="11"/>
  <c r="AL267" i="11"/>
  <c r="AL253" i="11"/>
  <c r="AL240" i="11"/>
  <c r="AL228" i="11"/>
  <c r="AL221" i="11"/>
  <c r="AL213" i="11"/>
  <c r="AL201" i="11"/>
  <c r="AL197" i="11"/>
  <c r="AL184" i="11"/>
  <c r="AL172" i="11"/>
  <c r="AL160" i="11"/>
  <c r="AL149" i="11"/>
  <c r="AL137" i="11"/>
  <c r="AL123" i="11"/>
  <c r="AL114" i="11"/>
  <c r="AL102" i="11"/>
  <c r="AL97" i="11"/>
  <c r="AL81" i="11"/>
  <c r="AL75" i="11"/>
  <c r="AL58" i="11"/>
  <c r="AL54" i="11"/>
  <c r="AL40" i="11"/>
  <c r="AL26" i="11"/>
  <c r="AL17" i="11"/>
  <c r="AL13" i="11"/>
  <c r="AL10" i="11" s="1"/>
  <c r="AL394" i="11" s="1"/>
  <c r="D92" i="7" s="1"/>
  <c r="AL12" i="11"/>
  <c r="AL11" i="11"/>
  <c r="AO184" i="11"/>
  <c r="AO137" i="11"/>
  <c r="AO138" i="11"/>
  <c r="AO26" i="11"/>
  <c r="AO27" i="11"/>
  <c r="AH388" i="11"/>
  <c r="AH381" i="11"/>
  <c r="AH372" i="11"/>
  <c r="AH359" i="11"/>
  <c r="AH350" i="11"/>
  <c r="AH342" i="11"/>
  <c r="AH331" i="11"/>
  <c r="AH321" i="11"/>
  <c r="AH313" i="11"/>
  <c r="AH304" i="11"/>
  <c r="AH294" i="11"/>
  <c r="AH284" i="11"/>
  <c r="AH274" i="11"/>
  <c r="AH267" i="11"/>
  <c r="AH253" i="11"/>
  <c r="AH240" i="11"/>
  <c r="AH228" i="11"/>
  <c r="AH221" i="11"/>
  <c r="AH213" i="11"/>
  <c r="AH201" i="11"/>
  <c r="AH197" i="11"/>
  <c r="AH184" i="11"/>
  <c r="AH172" i="11"/>
  <c r="AH160" i="11"/>
  <c r="AH149" i="11"/>
  <c r="AH137" i="11"/>
  <c r="AH123" i="11"/>
  <c r="AH114" i="11"/>
  <c r="AH102" i="11"/>
  <c r="AH97" i="11"/>
  <c r="AH81" i="11"/>
  <c r="AH75" i="11"/>
  <c r="AH58" i="11"/>
  <c r="AH54" i="11"/>
  <c r="AH40" i="11"/>
  <c r="AH26" i="11"/>
  <c r="AH17" i="11"/>
  <c r="AH13" i="11"/>
  <c r="AH12" i="11"/>
  <c r="AH11" i="11"/>
  <c r="AO13" i="11"/>
  <c r="BN10" i="11" l="1"/>
  <c r="BN394" i="11" s="1"/>
  <c r="D99" i="7" s="1"/>
  <c r="BZ10" i="11"/>
  <c r="BZ394" i="11" s="1"/>
  <c r="D102" i="7" s="1"/>
  <c r="BF10" i="11"/>
  <c r="BF394" i="11" s="1"/>
  <c r="D97" i="7" s="1"/>
  <c r="CD10" i="11"/>
  <c r="CD394" i="11" s="1"/>
  <c r="D103" i="7" s="1"/>
  <c r="BV10" i="11"/>
  <c r="BV394" i="11" s="1"/>
  <c r="D101" i="7" s="1"/>
  <c r="BR10" i="11"/>
  <c r="BR394" i="11" s="1"/>
  <c r="D100" i="7" s="1"/>
  <c r="BJ10" i="11"/>
  <c r="BJ394" i="11" s="1"/>
  <c r="D98" i="7" s="1"/>
  <c r="BL10" i="11"/>
  <c r="BL394" i="11" s="1"/>
  <c r="BB10" i="11"/>
  <c r="BB394" i="11" s="1"/>
  <c r="D96" i="7" s="1"/>
  <c r="BD10" i="11"/>
  <c r="BD394" i="11" s="1"/>
  <c r="AX10" i="11"/>
  <c r="AX394" i="11" s="1"/>
  <c r="D95" i="7" s="1"/>
  <c r="AH10" i="11"/>
  <c r="AH394" i="11" s="1"/>
  <c r="D91" i="7" s="1"/>
  <c r="AD388" i="11"/>
  <c r="AD381" i="11"/>
  <c r="AD372" i="11"/>
  <c r="AD359" i="11"/>
  <c r="AD350" i="11"/>
  <c r="AD342" i="11"/>
  <c r="AD331" i="11"/>
  <c r="AD321" i="11"/>
  <c r="AD313" i="11"/>
  <c r="AD304" i="11"/>
  <c r="AD294" i="11"/>
  <c r="AD284" i="11"/>
  <c r="AD274" i="11"/>
  <c r="AD267" i="11"/>
  <c r="AD253" i="11"/>
  <c r="AD240" i="11"/>
  <c r="AD228" i="11"/>
  <c r="AD221" i="11"/>
  <c r="AD213" i="11"/>
  <c r="AD201" i="11"/>
  <c r="AD197" i="11"/>
  <c r="AD184" i="11"/>
  <c r="AD172" i="11"/>
  <c r="AD160" i="11"/>
  <c r="AD149" i="11"/>
  <c r="AD137" i="11"/>
  <c r="AD123" i="11"/>
  <c r="AD114" i="11"/>
  <c r="AD102" i="11"/>
  <c r="AD97" i="11"/>
  <c r="AD81" i="11"/>
  <c r="AD75" i="11"/>
  <c r="AD58" i="11"/>
  <c r="AD54" i="11"/>
  <c r="AD40" i="11"/>
  <c r="AD26" i="11"/>
  <c r="AD17" i="11"/>
  <c r="AD13" i="11"/>
  <c r="AD12" i="11"/>
  <c r="AD11" i="11"/>
  <c r="R388" i="11"/>
  <c r="R381" i="11"/>
  <c r="R372" i="11"/>
  <c r="R359" i="11"/>
  <c r="R350" i="11"/>
  <c r="R342" i="11"/>
  <c r="R331" i="11"/>
  <c r="R321" i="11"/>
  <c r="R313" i="11"/>
  <c r="R304" i="11"/>
  <c r="R294" i="11"/>
  <c r="R284" i="11"/>
  <c r="R274" i="11"/>
  <c r="R267" i="11"/>
  <c r="R253" i="11"/>
  <c r="R240" i="11"/>
  <c r="R228" i="11"/>
  <c r="R221" i="11"/>
  <c r="R213" i="11"/>
  <c r="R201" i="11"/>
  <c r="R197" i="11"/>
  <c r="R184" i="11"/>
  <c r="R172" i="11"/>
  <c r="R160" i="11"/>
  <c r="R149" i="11"/>
  <c r="R137" i="11"/>
  <c r="R123" i="11"/>
  <c r="R114" i="11"/>
  <c r="R102" i="11"/>
  <c r="R97" i="11"/>
  <c r="R81" i="11"/>
  <c r="R75" i="11"/>
  <c r="R58" i="11"/>
  <c r="R54" i="11"/>
  <c r="R40" i="11"/>
  <c r="R26" i="11"/>
  <c r="R17" i="11"/>
  <c r="R13" i="11"/>
  <c r="R12" i="11"/>
  <c r="R11" i="11"/>
  <c r="J388" i="11"/>
  <c r="J381" i="11"/>
  <c r="J372" i="11"/>
  <c r="J359" i="11"/>
  <c r="J350" i="11"/>
  <c r="J342" i="11"/>
  <c r="J331" i="11"/>
  <c r="J321" i="11"/>
  <c r="J313" i="11"/>
  <c r="J304" i="11"/>
  <c r="J294" i="11"/>
  <c r="J284" i="11"/>
  <c r="J274" i="11"/>
  <c r="J267" i="11"/>
  <c r="J253" i="11"/>
  <c r="J240" i="11"/>
  <c r="J228" i="11"/>
  <c r="J221" i="11"/>
  <c r="J213" i="11"/>
  <c r="J201" i="11"/>
  <c r="J197" i="11"/>
  <c r="J184" i="11"/>
  <c r="J172" i="11"/>
  <c r="J160" i="11"/>
  <c r="J149" i="11"/>
  <c r="J137" i="11"/>
  <c r="J123" i="11"/>
  <c r="J114" i="11"/>
  <c r="J102" i="11"/>
  <c r="J97" i="11"/>
  <c r="J81" i="11"/>
  <c r="J75" i="11"/>
  <c r="J58" i="11"/>
  <c r="J54" i="11"/>
  <c r="J40" i="11"/>
  <c r="J26" i="11"/>
  <c r="J17" i="11"/>
  <c r="J13" i="11"/>
  <c r="J10" i="11" s="1"/>
  <c r="J394" i="11" s="1"/>
  <c r="J12" i="11"/>
  <c r="J11" i="11"/>
  <c r="AD10" i="11" l="1"/>
  <c r="AD394" i="11" s="1"/>
  <c r="R10" i="11"/>
  <c r="R394" i="11" s="1"/>
  <c r="D87" i="7" s="1"/>
  <c r="D85" i="7"/>
  <c r="N388" i="11"/>
  <c r="N381" i="11"/>
  <c r="N372" i="11"/>
  <c r="N359" i="11"/>
  <c r="N350" i="11"/>
  <c r="N342" i="11"/>
  <c r="N331" i="11"/>
  <c r="N321" i="11"/>
  <c r="N313" i="11"/>
  <c r="N304" i="11"/>
  <c r="N294" i="11"/>
  <c r="N284" i="11"/>
  <c r="N274" i="11"/>
  <c r="N267" i="11"/>
  <c r="N253" i="11"/>
  <c r="N240" i="11"/>
  <c r="N228" i="11"/>
  <c r="N221" i="11"/>
  <c r="N213" i="11"/>
  <c r="N201" i="11"/>
  <c r="N197" i="11"/>
  <c r="N184" i="11"/>
  <c r="N172" i="11"/>
  <c r="N160" i="11"/>
  <c r="N149" i="11"/>
  <c r="N137" i="11"/>
  <c r="N123" i="11"/>
  <c r="N114" i="11"/>
  <c r="N102" i="11"/>
  <c r="N97" i="11"/>
  <c r="N81" i="11"/>
  <c r="N75" i="11"/>
  <c r="N58" i="11"/>
  <c r="N54" i="11"/>
  <c r="N40" i="11"/>
  <c r="N26" i="11"/>
  <c r="N17" i="11"/>
  <c r="N13" i="11"/>
  <c r="N12" i="11"/>
  <c r="N11" i="11"/>
  <c r="Q275" i="11"/>
  <c r="CS14" i="11"/>
  <c r="CQ11" i="11"/>
  <c r="CS391" i="11"/>
  <c r="CS389" i="11"/>
  <c r="CR388" i="11"/>
  <c r="CQ388" i="11"/>
  <c r="CP388" i="11"/>
  <c r="CS382" i="11"/>
  <c r="CR381" i="11"/>
  <c r="CQ381" i="11"/>
  <c r="CS373" i="11"/>
  <c r="CR372" i="11"/>
  <c r="CQ372" i="11"/>
  <c r="CS360" i="11"/>
  <c r="CR359" i="11"/>
  <c r="CS359" i="11" s="1"/>
  <c r="CQ359" i="11"/>
  <c r="CS332" i="11"/>
  <c r="CR331" i="11"/>
  <c r="CQ331" i="11"/>
  <c r="CS295" i="11"/>
  <c r="CR294" i="11"/>
  <c r="CQ294" i="11"/>
  <c r="CS285" i="11"/>
  <c r="CR284" i="11"/>
  <c r="CS284" i="11" s="1"/>
  <c r="CQ284" i="11"/>
  <c r="CS268" i="11"/>
  <c r="CR267" i="11"/>
  <c r="CS267" i="11" s="1"/>
  <c r="CQ267" i="11"/>
  <c r="CS254" i="11"/>
  <c r="CR253" i="11"/>
  <c r="CQ253" i="11"/>
  <c r="CS229" i="11"/>
  <c r="CR228" i="11"/>
  <c r="CQ228" i="11"/>
  <c r="CS222" i="11"/>
  <c r="CR221" i="11"/>
  <c r="CQ221" i="11"/>
  <c r="CS214" i="11"/>
  <c r="CR213" i="11"/>
  <c r="CQ213" i="11"/>
  <c r="CS202" i="11"/>
  <c r="CR201" i="11"/>
  <c r="CS201" i="11" s="1"/>
  <c r="CQ201" i="11"/>
  <c r="CS173" i="11"/>
  <c r="CR172" i="11"/>
  <c r="CQ172" i="11"/>
  <c r="CS150" i="11"/>
  <c r="CR149" i="11"/>
  <c r="CS149" i="11" s="1"/>
  <c r="CQ149" i="11"/>
  <c r="CS138" i="11"/>
  <c r="CR137" i="11"/>
  <c r="CS137" i="11" s="1"/>
  <c r="CQ137" i="11"/>
  <c r="CS124" i="11"/>
  <c r="CR123" i="11"/>
  <c r="CQ123" i="11"/>
  <c r="CS115" i="11"/>
  <c r="CR114" i="11"/>
  <c r="CS114" i="11" s="1"/>
  <c r="CQ114" i="11"/>
  <c r="CS98" i="11"/>
  <c r="CR97" i="11"/>
  <c r="CQ97" i="11"/>
  <c r="CS82" i="11"/>
  <c r="CR81" i="11"/>
  <c r="CS81" i="11" s="1"/>
  <c r="CQ81" i="11"/>
  <c r="CS76" i="11"/>
  <c r="CR75" i="11"/>
  <c r="CQ75" i="11"/>
  <c r="CS59" i="11"/>
  <c r="CR58" i="11"/>
  <c r="CS58" i="11" s="1"/>
  <c r="CQ58" i="11"/>
  <c r="CS55" i="11"/>
  <c r="CR54" i="11"/>
  <c r="CQ54" i="11"/>
  <c r="CS41" i="11"/>
  <c r="CR40" i="11"/>
  <c r="CS40" i="11" s="1"/>
  <c r="CQ40" i="11"/>
  <c r="CS27" i="11"/>
  <c r="CR26" i="11"/>
  <c r="CS26" i="11" s="1"/>
  <c r="CQ26" i="11"/>
  <c r="CR13" i="11"/>
  <c r="CQ13" i="11"/>
  <c r="CR12" i="11"/>
  <c r="CQ12" i="11"/>
  <c r="CR11" i="11"/>
  <c r="Z388" i="11"/>
  <c r="Z381" i="11"/>
  <c r="Z372" i="11"/>
  <c r="Z359" i="11"/>
  <c r="Z350" i="11"/>
  <c r="Z342" i="11"/>
  <c r="Z331" i="11"/>
  <c r="Z321" i="11"/>
  <c r="Z313" i="11"/>
  <c r="Z304" i="11"/>
  <c r="Z294" i="11"/>
  <c r="Z284" i="11"/>
  <c r="Z274" i="11"/>
  <c r="Z267" i="11"/>
  <c r="Z253" i="11"/>
  <c r="Z240" i="11"/>
  <c r="Z228" i="11"/>
  <c r="Z221" i="11"/>
  <c r="Z213" i="11"/>
  <c r="Z201" i="11"/>
  <c r="Z197" i="11"/>
  <c r="Z184" i="11"/>
  <c r="Z172" i="11"/>
  <c r="Z160" i="11"/>
  <c r="Z149" i="11"/>
  <c r="Z137" i="11"/>
  <c r="Z123" i="11"/>
  <c r="Z114" i="11"/>
  <c r="Z102" i="11"/>
  <c r="Z97" i="11"/>
  <c r="Z81" i="11"/>
  <c r="Z75" i="11"/>
  <c r="Z58" i="11"/>
  <c r="Z54" i="11"/>
  <c r="Z40" i="11"/>
  <c r="Z26" i="11"/>
  <c r="Z17" i="11"/>
  <c r="Z13" i="11"/>
  <c r="Z12" i="11"/>
  <c r="Z11" i="11"/>
  <c r="D90" i="7" l="1"/>
  <c r="N10" i="11"/>
  <c r="N394" i="11" s="1"/>
  <c r="D86" i="7" s="1"/>
  <c r="CP394" i="11"/>
  <c r="CS388" i="11"/>
  <c r="CS381" i="11"/>
  <c r="CS372" i="11"/>
  <c r="CS331" i="11"/>
  <c r="CS294" i="11"/>
  <c r="CS253" i="11"/>
  <c r="CS228" i="11"/>
  <c r="CS221" i="11"/>
  <c r="CS213" i="11"/>
  <c r="CS172" i="11"/>
  <c r="CS123" i="11"/>
  <c r="CS97" i="11"/>
  <c r="CS75" i="11"/>
  <c r="CS54" i="11"/>
  <c r="CQ10" i="11"/>
  <c r="CQ394" i="11" s="1"/>
  <c r="E106" i="7" s="1"/>
  <c r="CS11" i="11"/>
  <c r="CS13" i="11"/>
  <c r="CR10" i="11"/>
  <c r="Z10" i="11"/>
  <c r="Z394" i="11" s="1"/>
  <c r="F388" i="11"/>
  <c r="F381" i="11"/>
  <c r="F372" i="11"/>
  <c r="F359" i="11"/>
  <c r="F350" i="11"/>
  <c r="F342" i="11"/>
  <c r="F331" i="11"/>
  <c r="F321" i="11"/>
  <c r="F313" i="11"/>
  <c r="F304" i="11"/>
  <c r="F294" i="11"/>
  <c r="F284" i="11"/>
  <c r="F274" i="11"/>
  <c r="F267" i="11"/>
  <c r="F253" i="11"/>
  <c r="F240" i="11"/>
  <c r="F228" i="11"/>
  <c r="F221" i="11"/>
  <c r="F213" i="11"/>
  <c r="F201" i="11"/>
  <c r="F197" i="11"/>
  <c r="F184" i="11"/>
  <c r="F172" i="11"/>
  <c r="F160" i="11"/>
  <c r="F149" i="11"/>
  <c r="F137" i="11"/>
  <c r="F123" i="11"/>
  <c r="F114" i="11"/>
  <c r="F102" i="11"/>
  <c r="F97" i="11"/>
  <c r="F81" i="11"/>
  <c r="F75" i="11"/>
  <c r="F58" i="11"/>
  <c r="F54" i="11"/>
  <c r="F40" i="11"/>
  <c r="F26" i="11"/>
  <c r="F17" i="11"/>
  <c r="F13" i="11"/>
  <c r="F12" i="11"/>
  <c r="F11" i="11"/>
  <c r="V388" i="11"/>
  <c r="V381" i="11"/>
  <c r="V372" i="11"/>
  <c r="V359" i="11"/>
  <c r="V350" i="11"/>
  <c r="V342" i="11"/>
  <c r="V331" i="11"/>
  <c r="V321" i="11"/>
  <c r="V313" i="11"/>
  <c r="V304" i="11"/>
  <c r="V294" i="11"/>
  <c r="V284" i="11"/>
  <c r="V274" i="11"/>
  <c r="V267" i="11"/>
  <c r="V253" i="11"/>
  <c r="V240" i="11"/>
  <c r="V228" i="11"/>
  <c r="V221" i="11"/>
  <c r="V213" i="11"/>
  <c r="V201" i="11"/>
  <c r="V197" i="11"/>
  <c r="V184" i="11"/>
  <c r="V172" i="11"/>
  <c r="V160" i="11"/>
  <c r="V149" i="11"/>
  <c r="V137" i="11"/>
  <c r="V123" i="11"/>
  <c r="V114" i="11"/>
  <c r="V102" i="11"/>
  <c r="V97" i="11"/>
  <c r="V81" i="11"/>
  <c r="V75" i="11"/>
  <c r="V58" i="11"/>
  <c r="V54" i="11"/>
  <c r="V40" i="11"/>
  <c r="V26" i="11"/>
  <c r="V17" i="11"/>
  <c r="V13" i="11"/>
  <c r="V12" i="11"/>
  <c r="V11" i="11"/>
  <c r="Y343" i="11"/>
  <c r="CR394" i="11" l="1"/>
  <c r="CS10" i="11"/>
  <c r="F10" i="11"/>
  <c r="F394" i="11" s="1"/>
  <c r="V10" i="11"/>
  <c r="V394" i="11" s="1"/>
  <c r="CS394" i="11" l="1"/>
  <c r="F106" i="7"/>
  <c r="G106" i="7" s="1"/>
  <c r="AP388" i="11"/>
  <c r="AP381" i="11"/>
  <c r="AP372" i="11"/>
  <c r="AP359" i="11"/>
  <c r="AP350" i="11"/>
  <c r="AP342" i="11"/>
  <c r="AP331" i="11"/>
  <c r="AP321" i="11"/>
  <c r="AP313" i="11"/>
  <c r="AP304" i="11"/>
  <c r="AP294" i="11"/>
  <c r="AP284" i="11"/>
  <c r="AP274" i="11"/>
  <c r="AP267" i="11"/>
  <c r="AP253" i="11"/>
  <c r="AP240" i="11"/>
  <c r="AP228" i="11"/>
  <c r="AP221" i="11"/>
  <c r="AP213" i="11"/>
  <c r="AP201" i="11"/>
  <c r="AP197" i="11"/>
  <c r="AP184" i="11"/>
  <c r="AP172" i="11"/>
  <c r="AP160" i="11"/>
  <c r="AP149" i="11"/>
  <c r="AP137" i="11"/>
  <c r="AP123" i="11"/>
  <c r="AP114" i="11"/>
  <c r="AP102" i="11"/>
  <c r="AP97" i="11"/>
  <c r="AP81" i="11"/>
  <c r="AP75" i="11"/>
  <c r="AP58" i="11"/>
  <c r="AP54" i="11"/>
  <c r="AP40" i="11"/>
  <c r="AP26" i="11"/>
  <c r="AP17" i="11"/>
  <c r="AP13" i="11"/>
  <c r="AP12" i="11"/>
  <c r="AP11" i="11"/>
  <c r="AT267" i="11"/>
  <c r="AT388" i="11"/>
  <c r="AT381" i="11"/>
  <c r="AT372" i="11"/>
  <c r="AT359" i="11"/>
  <c r="AT350" i="11"/>
  <c r="AT342" i="11"/>
  <c r="AT331" i="11"/>
  <c r="AT321" i="11"/>
  <c r="AT313" i="11"/>
  <c r="AT304" i="11"/>
  <c r="AT294" i="11"/>
  <c r="AT284" i="11"/>
  <c r="AT274" i="11"/>
  <c r="AT253" i="11"/>
  <c r="AT240" i="11"/>
  <c r="AT228" i="11"/>
  <c r="AT221" i="11"/>
  <c r="AT213" i="11"/>
  <c r="AT201" i="11"/>
  <c r="AT197" i="11"/>
  <c r="AT184" i="11"/>
  <c r="AT172" i="11"/>
  <c r="AT160" i="11"/>
  <c r="AT149" i="11"/>
  <c r="AT137" i="11"/>
  <c r="AT123" i="11"/>
  <c r="AT114" i="11"/>
  <c r="AT102" i="11"/>
  <c r="AT97" i="11"/>
  <c r="AT81" i="11"/>
  <c r="AT75" i="11"/>
  <c r="AT58" i="11"/>
  <c r="AT54" i="11"/>
  <c r="AT40" i="11"/>
  <c r="AT26" i="11"/>
  <c r="AT17" i="11"/>
  <c r="AT13" i="11"/>
  <c r="AT12" i="11"/>
  <c r="AT11" i="11"/>
  <c r="D84" i="7"/>
  <c r="D88" i="7"/>
  <c r="D89" i="7"/>
  <c r="AP10" i="11" l="1"/>
  <c r="AP394" i="11" s="1"/>
  <c r="D93" i="7" s="1"/>
  <c r="AT10" i="11"/>
  <c r="AT394" i="11" s="1"/>
  <c r="D94" i="7" s="1"/>
  <c r="J405" i="8"/>
  <c r="J11" i="8"/>
  <c r="J12" i="8"/>
  <c r="J10" i="8" s="1"/>
  <c r="J13" i="8"/>
  <c r="J9" i="8" s="1"/>
  <c r="J15" i="8"/>
  <c r="J8" i="8" s="1"/>
  <c r="J16" i="8"/>
  <c r="J17" i="8"/>
  <c r="J18" i="8"/>
  <c r="J19" i="8"/>
  <c r="J20" i="8"/>
  <c r="J21" i="8"/>
  <c r="J22" i="8"/>
  <c r="J24" i="8"/>
  <c r="J25" i="8"/>
  <c r="J26" i="8"/>
  <c r="J27" i="8"/>
  <c r="J28" i="8"/>
  <c r="J29" i="8"/>
  <c r="J30" i="8"/>
  <c r="J31" i="8"/>
  <c r="J23" i="8" s="1"/>
  <c r="J32" i="8"/>
  <c r="J33" i="8"/>
  <c r="J34" i="8"/>
  <c r="J35" i="8"/>
  <c r="J36" i="8"/>
  <c r="J38" i="8"/>
  <c r="J37" i="8" s="1"/>
  <c r="J39" i="8"/>
  <c r="J40" i="8"/>
  <c r="J41" i="8"/>
  <c r="J43" i="8"/>
  <c r="J44" i="8"/>
  <c r="J45" i="8"/>
  <c r="J46" i="8"/>
  <c r="J47" i="8"/>
  <c r="J50" i="8"/>
  <c r="J51" i="8"/>
  <c r="J53" i="8"/>
  <c r="J54" i="8"/>
  <c r="J55" i="8"/>
  <c r="J56" i="8"/>
  <c r="J52" i="8" s="1"/>
  <c r="J58" i="8"/>
  <c r="J57" i="8" s="1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6" i="8"/>
  <c r="J75" i="8" s="1"/>
  <c r="J77" i="8"/>
  <c r="J78" i="8"/>
  <c r="J79" i="8"/>
  <c r="J80" i="8"/>
  <c r="J82" i="8"/>
  <c r="J81" i="8" s="1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4" i="8"/>
  <c r="J103" i="8" s="1"/>
  <c r="J105" i="8"/>
  <c r="J106" i="8"/>
  <c r="J107" i="8"/>
  <c r="J108" i="8"/>
  <c r="J109" i="8"/>
  <c r="J110" i="8"/>
  <c r="J111" i="8"/>
  <c r="J112" i="8"/>
  <c r="J113" i="8"/>
  <c r="J114" i="8"/>
  <c r="J116" i="8"/>
  <c r="J115" i="8" s="1"/>
  <c r="J117" i="8"/>
  <c r="J118" i="8"/>
  <c r="J119" i="8"/>
  <c r="J120" i="8"/>
  <c r="J121" i="8"/>
  <c r="J122" i="8"/>
  <c r="J123" i="8"/>
  <c r="J125" i="8"/>
  <c r="J126" i="8"/>
  <c r="J127" i="8"/>
  <c r="J128" i="8"/>
  <c r="J124" i="8" s="1"/>
  <c r="J129" i="8"/>
  <c r="J130" i="8"/>
  <c r="J131" i="8"/>
  <c r="J132" i="8"/>
  <c r="J133" i="8"/>
  <c r="J134" i="8"/>
  <c r="J135" i="8"/>
  <c r="J137" i="8"/>
  <c r="J139" i="8"/>
  <c r="J138" i="8" s="1"/>
  <c r="J140" i="8"/>
  <c r="J141" i="8"/>
  <c r="J142" i="8"/>
  <c r="J144" i="8"/>
  <c r="J145" i="8"/>
  <c r="J146" i="8"/>
  <c r="J147" i="8"/>
  <c r="J148" i="8"/>
  <c r="J149" i="8"/>
  <c r="J152" i="8"/>
  <c r="J153" i="8"/>
  <c r="J154" i="8"/>
  <c r="J155" i="8"/>
  <c r="J151" i="8" s="1"/>
  <c r="J156" i="8"/>
  <c r="J157" i="8"/>
  <c r="J158" i="8"/>
  <c r="J159" i="8"/>
  <c r="J160" i="8"/>
  <c r="J161" i="8"/>
  <c r="J163" i="8"/>
  <c r="J162" i="8" s="1"/>
  <c r="J164" i="8"/>
  <c r="J165" i="8"/>
  <c r="J166" i="8"/>
  <c r="J167" i="8"/>
  <c r="J168" i="8"/>
  <c r="J169" i="8"/>
  <c r="J170" i="8"/>
  <c r="J171" i="8"/>
  <c r="J172" i="8"/>
  <c r="J173" i="8"/>
  <c r="J174" i="8"/>
  <c r="J176" i="8"/>
  <c r="J177" i="8"/>
  <c r="J178" i="8"/>
  <c r="J179" i="8"/>
  <c r="J180" i="8"/>
  <c r="J175" i="8" s="1"/>
  <c r="J181" i="8"/>
  <c r="J182" i="8"/>
  <c r="J183" i="8"/>
  <c r="J184" i="8"/>
  <c r="J185" i="8"/>
  <c r="J186" i="8"/>
  <c r="J187" i="8"/>
  <c r="J189" i="8"/>
  <c r="J188" i="8" s="1"/>
  <c r="J190" i="8"/>
  <c r="J191" i="8"/>
  <c r="J192" i="8"/>
  <c r="J193" i="8"/>
  <c r="J194" i="8"/>
  <c r="J195" i="8"/>
  <c r="J196" i="8"/>
  <c r="J197" i="8"/>
  <c r="J198" i="8"/>
  <c r="J199" i="8"/>
  <c r="J200" i="8"/>
  <c r="J201" i="8"/>
  <c r="J203" i="8"/>
  <c r="J202" i="8" s="1"/>
  <c r="J204" i="8"/>
  <c r="J205" i="8"/>
  <c r="J207" i="8"/>
  <c r="J206" i="8" s="1"/>
  <c r="J208" i="8"/>
  <c r="J209" i="8"/>
  <c r="J210" i="8"/>
  <c r="J211" i="8"/>
  <c r="J212" i="8"/>
  <c r="J213" i="8"/>
  <c r="J214" i="8"/>
  <c r="J215" i="8"/>
  <c r="J216" i="8"/>
  <c r="J217" i="8"/>
  <c r="J219" i="8"/>
  <c r="J218" i="8" s="1"/>
  <c r="J220" i="8"/>
  <c r="J221" i="8"/>
  <c r="J222" i="8"/>
  <c r="J223" i="8"/>
  <c r="J224" i="8"/>
  <c r="J225" i="8"/>
  <c r="J226" i="8"/>
  <c r="J228" i="8"/>
  <c r="J227" i="8" s="1"/>
  <c r="J229" i="8"/>
  <c r="J230" i="8"/>
  <c r="J231" i="8"/>
  <c r="J232" i="8"/>
  <c r="J233" i="8"/>
  <c r="J235" i="8"/>
  <c r="J234" i="8" s="1"/>
  <c r="J236" i="8"/>
  <c r="J237" i="8"/>
  <c r="J238" i="8"/>
  <c r="J239" i="8"/>
  <c r="J240" i="8"/>
  <c r="J241" i="8"/>
  <c r="J242" i="8"/>
  <c r="J243" i="8"/>
  <c r="J244" i="8"/>
  <c r="J245" i="8"/>
  <c r="J246" i="8"/>
  <c r="J248" i="8"/>
  <c r="J249" i="8"/>
  <c r="J250" i="8"/>
  <c r="J251" i="8"/>
  <c r="J252" i="8"/>
  <c r="J247" i="8" s="1"/>
  <c r="J253" i="8"/>
  <c r="J254" i="8"/>
  <c r="J255" i="8"/>
  <c r="J256" i="8"/>
  <c r="J257" i="8"/>
  <c r="J258" i="8"/>
  <c r="J259" i="8"/>
  <c r="J261" i="8"/>
  <c r="J260" i="8" s="1"/>
  <c r="J262" i="8"/>
  <c r="J263" i="8"/>
  <c r="J264" i="8"/>
  <c r="J265" i="8"/>
  <c r="J266" i="8"/>
  <c r="J267" i="8"/>
  <c r="J268" i="8"/>
  <c r="J269" i="8"/>
  <c r="J270" i="8"/>
  <c r="J271" i="8"/>
  <c r="J272" i="8"/>
  <c r="J273" i="8"/>
  <c r="J275" i="8"/>
  <c r="J274" i="8" s="1"/>
  <c r="J276" i="8"/>
  <c r="J277" i="8"/>
  <c r="J278" i="8"/>
  <c r="J279" i="8"/>
  <c r="J280" i="8"/>
  <c r="J281" i="8"/>
  <c r="J283" i="8"/>
  <c r="J282" i="8" s="1"/>
  <c r="J284" i="8"/>
  <c r="J285" i="8"/>
  <c r="J286" i="8"/>
  <c r="J287" i="8"/>
  <c r="J288" i="8"/>
  <c r="J289" i="8"/>
  <c r="J290" i="8"/>
  <c r="J291" i="8"/>
  <c r="J293" i="8"/>
  <c r="J292" i="8" s="1"/>
  <c r="J294" i="8"/>
  <c r="J295" i="8"/>
  <c r="J296" i="8"/>
  <c r="J297" i="8"/>
  <c r="J298" i="8"/>
  <c r="J299" i="8"/>
  <c r="J300" i="8"/>
  <c r="J301" i="8"/>
  <c r="J302" i="8"/>
  <c r="J304" i="8"/>
  <c r="J305" i="8"/>
  <c r="J306" i="8"/>
  <c r="J307" i="8"/>
  <c r="J308" i="8"/>
  <c r="J303" i="8" s="1"/>
  <c r="J309" i="8"/>
  <c r="J310" i="8"/>
  <c r="J311" i="8"/>
  <c r="J312" i="8"/>
  <c r="J314" i="8"/>
  <c r="J313" i="8" s="1"/>
  <c r="J316" i="8"/>
  <c r="J317" i="8"/>
  <c r="J318" i="8"/>
  <c r="J319" i="8"/>
  <c r="J320" i="8"/>
  <c r="J321" i="8"/>
  <c r="J323" i="8"/>
  <c r="J322" i="8" s="1"/>
  <c r="J324" i="8"/>
  <c r="J325" i="8"/>
  <c r="J326" i="8"/>
  <c r="J327" i="8"/>
  <c r="J328" i="8"/>
  <c r="J329" i="8"/>
  <c r="J330" i="8"/>
  <c r="J332" i="8"/>
  <c r="J331" i="8" s="1"/>
  <c r="J333" i="8"/>
  <c r="J334" i="8"/>
  <c r="J335" i="8"/>
  <c r="J336" i="8"/>
  <c r="J337" i="8"/>
  <c r="J338" i="8"/>
  <c r="J339" i="8"/>
  <c r="J340" i="8"/>
  <c r="J342" i="8"/>
  <c r="J341" i="8" s="1"/>
  <c r="J343" i="8"/>
  <c r="J345" i="8"/>
  <c r="J346" i="8"/>
  <c r="J348" i="8"/>
  <c r="J349" i="8"/>
  <c r="J350" i="8"/>
  <c r="J351" i="8"/>
  <c r="J353" i="8"/>
  <c r="J354" i="8"/>
  <c r="J355" i="8"/>
  <c r="J356" i="8"/>
  <c r="J357" i="8"/>
  <c r="J358" i="8"/>
  <c r="J359" i="8"/>
  <c r="J360" i="8"/>
  <c r="J352" i="8" s="1"/>
  <c r="J362" i="8"/>
  <c r="J361" i="8" s="1"/>
  <c r="J364" i="8"/>
  <c r="J365" i="8"/>
  <c r="J366" i="8"/>
  <c r="J367" i="8"/>
  <c r="J368" i="8"/>
  <c r="J371" i="8"/>
  <c r="J372" i="8"/>
  <c r="J373" i="8"/>
  <c r="J374" i="8"/>
  <c r="J375" i="8"/>
  <c r="J376" i="8"/>
  <c r="J377" i="8"/>
  <c r="J378" i="8"/>
  <c r="J370" i="8" s="1"/>
  <c r="J379" i="8"/>
  <c r="J380" i="8"/>
  <c r="J381" i="8"/>
  <c r="J382" i="8"/>
  <c r="J384" i="8"/>
  <c r="J383" i="8" s="1"/>
  <c r="J385" i="8"/>
  <c r="J386" i="8"/>
  <c r="J387" i="8"/>
  <c r="J388" i="8"/>
  <c r="J389" i="8"/>
  <c r="J390" i="8"/>
  <c r="J391" i="8"/>
  <c r="J393" i="8"/>
  <c r="J392" i="8" s="1"/>
  <c r="J394" i="8"/>
  <c r="J395" i="8"/>
  <c r="J396" i="8"/>
  <c r="J397" i="8"/>
  <c r="J398" i="8"/>
  <c r="J399" i="8"/>
  <c r="J400" i="8"/>
  <c r="J401" i="8"/>
  <c r="J402" i="8"/>
  <c r="J403" i="8"/>
  <c r="J404" i="8"/>
  <c r="FL10" i="10"/>
  <c r="FL360" i="10"/>
  <c r="FL269" i="10"/>
  <c r="FL183" i="10"/>
  <c r="FJ9" i="10"/>
  <c r="FK9" i="10"/>
  <c r="FL9" i="10"/>
  <c r="ED10" i="10"/>
  <c r="F10" i="10"/>
  <c r="G10" i="10"/>
  <c r="H10" i="10"/>
  <c r="E268" i="10"/>
  <c r="B394" i="10"/>
  <c r="C394" i="10"/>
  <c r="D394" i="10"/>
  <c r="B395" i="10"/>
  <c r="C395" i="10"/>
  <c r="B12" i="10"/>
  <c r="C12" i="10"/>
  <c r="D12" i="10"/>
  <c r="B13" i="10"/>
  <c r="C13" i="10"/>
  <c r="D13" i="10"/>
  <c r="B14" i="10"/>
  <c r="C14" i="10"/>
  <c r="D14" i="10"/>
  <c r="B15" i="10"/>
  <c r="C15" i="10"/>
  <c r="D15" i="10"/>
  <c r="B16" i="10"/>
  <c r="C16" i="10"/>
  <c r="D16" i="10"/>
  <c r="B17" i="10"/>
  <c r="C17" i="10"/>
  <c r="D17" i="10"/>
  <c r="B18" i="10"/>
  <c r="C18" i="10"/>
  <c r="D18" i="10"/>
  <c r="B19" i="10"/>
  <c r="C19" i="10"/>
  <c r="D19" i="10"/>
  <c r="B20" i="10"/>
  <c r="C20" i="10"/>
  <c r="D20" i="10"/>
  <c r="B21" i="10"/>
  <c r="C21" i="10"/>
  <c r="D21" i="10"/>
  <c r="B22" i="10"/>
  <c r="C22" i="10"/>
  <c r="D22" i="10"/>
  <c r="B23" i="10"/>
  <c r="C23" i="10"/>
  <c r="D23" i="10"/>
  <c r="B24" i="10"/>
  <c r="C24" i="10"/>
  <c r="D24" i="10"/>
  <c r="B25" i="10"/>
  <c r="C25" i="10"/>
  <c r="D25" i="10"/>
  <c r="B26" i="10"/>
  <c r="C26" i="10"/>
  <c r="D26" i="10"/>
  <c r="B27" i="10"/>
  <c r="C27" i="10"/>
  <c r="D27" i="10"/>
  <c r="B28" i="10"/>
  <c r="C28" i="10"/>
  <c r="D28" i="10"/>
  <c r="B29" i="10"/>
  <c r="C29" i="10"/>
  <c r="D29" i="10"/>
  <c r="B30" i="10"/>
  <c r="C30" i="10"/>
  <c r="D30" i="10"/>
  <c r="B31" i="10"/>
  <c r="C31" i="10"/>
  <c r="D31" i="10"/>
  <c r="B32" i="10"/>
  <c r="C32" i="10"/>
  <c r="D32" i="10"/>
  <c r="B33" i="10"/>
  <c r="C33" i="10"/>
  <c r="D33" i="10"/>
  <c r="B34" i="10"/>
  <c r="C34" i="10"/>
  <c r="D34" i="10"/>
  <c r="B35" i="10"/>
  <c r="C35" i="10"/>
  <c r="D35" i="10"/>
  <c r="B36" i="10"/>
  <c r="C36" i="10"/>
  <c r="D36" i="10"/>
  <c r="B37" i="10"/>
  <c r="C37" i="10"/>
  <c r="D37" i="10"/>
  <c r="B38" i="10"/>
  <c r="C38" i="10"/>
  <c r="D38" i="10"/>
  <c r="B39" i="10"/>
  <c r="C39" i="10"/>
  <c r="D39" i="10"/>
  <c r="B40" i="10"/>
  <c r="C40" i="10"/>
  <c r="D40" i="10"/>
  <c r="B41" i="10"/>
  <c r="C41" i="10"/>
  <c r="D41" i="10"/>
  <c r="B42" i="10"/>
  <c r="C42" i="10"/>
  <c r="D42" i="10"/>
  <c r="B43" i="10"/>
  <c r="C43" i="10"/>
  <c r="D43" i="10"/>
  <c r="B44" i="10"/>
  <c r="C44" i="10"/>
  <c r="D44" i="10"/>
  <c r="B45" i="10"/>
  <c r="C45" i="10"/>
  <c r="D45" i="10"/>
  <c r="B46" i="10"/>
  <c r="C46" i="10"/>
  <c r="D46" i="10"/>
  <c r="B47" i="10"/>
  <c r="C47" i="10"/>
  <c r="D47" i="10"/>
  <c r="B48" i="10"/>
  <c r="C48" i="10"/>
  <c r="D48" i="10"/>
  <c r="B49" i="10"/>
  <c r="C49" i="10"/>
  <c r="D49" i="10"/>
  <c r="B50" i="10"/>
  <c r="C50" i="10"/>
  <c r="D50" i="10"/>
  <c r="B51" i="10"/>
  <c r="C51" i="10"/>
  <c r="D51" i="10"/>
  <c r="B52" i="10"/>
  <c r="C52" i="10"/>
  <c r="D52" i="10"/>
  <c r="B53" i="10"/>
  <c r="C53" i="10"/>
  <c r="D53" i="10"/>
  <c r="B54" i="10"/>
  <c r="C54" i="10"/>
  <c r="D54" i="10"/>
  <c r="B55" i="10"/>
  <c r="C55" i="10"/>
  <c r="D55" i="10"/>
  <c r="B56" i="10"/>
  <c r="C56" i="10"/>
  <c r="D56" i="10"/>
  <c r="B57" i="10"/>
  <c r="C57" i="10"/>
  <c r="D57" i="10"/>
  <c r="B58" i="10"/>
  <c r="C58" i="10"/>
  <c r="D58" i="10"/>
  <c r="B59" i="10"/>
  <c r="C59" i="10"/>
  <c r="D59" i="10"/>
  <c r="B60" i="10"/>
  <c r="C60" i="10"/>
  <c r="D60" i="10"/>
  <c r="B61" i="10"/>
  <c r="C61" i="10"/>
  <c r="D61" i="10"/>
  <c r="B62" i="10"/>
  <c r="C62" i="10"/>
  <c r="D62" i="10"/>
  <c r="B63" i="10"/>
  <c r="C63" i="10"/>
  <c r="D63" i="10"/>
  <c r="B64" i="10"/>
  <c r="C64" i="10"/>
  <c r="D64" i="10"/>
  <c r="B65" i="10"/>
  <c r="C65" i="10"/>
  <c r="D65" i="10"/>
  <c r="B66" i="10"/>
  <c r="C66" i="10"/>
  <c r="D66" i="10"/>
  <c r="B67" i="10"/>
  <c r="C67" i="10"/>
  <c r="D67" i="10"/>
  <c r="B68" i="10"/>
  <c r="C68" i="10"/>
  <c r="D68" i="10"/>
  <c r="B69" i="10"/>
  <c r="C69" i="10"/>
  <c r="D69" i="10"/>
  <c r="B70" i="10"/>
  <c r="C70" i="10"/>
  <c r="D70" i="10"/>
  <c r="B71" i="10"/>
  <c r="C71" i="10"/>
  <c r="D71" i="10"/>
  <c r="B72" i="10"/>
  <c r="C72" i="10"/>
  <c r="D72" i="10"/>
  <c r="B73" i="10"/>
  <c r="C73" i="10"/>
  <c r="D73" i="10"/>
  <c r="B74" i="10"/>
  <c r="C74" i="10"/>
  <c r="D74" i="10"/>
  <c r="B75" i="10"/>
  <c r="C75" i="10"/>
  <c r="D75" i="10"/>
  <c r="B76" i="10"/>
  <c r="C76" i="10"/>
  <c r="D76" i="10"/>
  <c r="B77" i="10"/>
  <c r="C77" i="10"/>
  <c r="D77" i="10"/>
  <c r="B78" i="10"/>
  <c r="C78" i="10"/>
  <c r="D78" i="10"/>
  <c r="B79" i="10"/>
  <c r="C79" i="10"/>
  <c r="D79" i="10"/>
  <c r="B80" i="10"/>
  <c r="C80" i="10"/>
  <c r="D80" i="10"/>
  <c r="B81" i="10"/>
  <c r="C81" i="10"/>
  <c r="D81" i="10"/>
  <c r="B82" i="10"/>
  <c r="C82" i="10"/>
  <c r="D82" i="10"/>
  <c r="B83" i="10"/>
  <c r="C83" i="10"/>
  <c r="D83" i="10"/>
  <c r="B84" i="10"/>
  <c r="C84" i="10"/>
  <c r="D84" i="10"/>
  <c r="B85" i="10"/>
  <c r="C85" i="10"/>
  <c r="D85" i="10"/>
  <c r="B86" i="10"/>
  <c r="C86" i="10"/>
  <c r="D86" i="10"/>
  <c r="B87" i="10"/>
  <c r="C87" i="10"/>
  <c r="D87" i="10"/>
  <c r="B88" i="10"/>
  <c r="C88" i="10"/>
  <c r="D88" i="10"/>
  <c r="B89" i="10"/>
  <c r="C89" i="10"/>
  <c r="D89" i="10"/>
  <c r="B90" i="10"/>
  <c r="C90" i="10"/>
  <c r="D90" i="10"/>
  <c r="B91" i="10"/>
  <c r="C91" i="10"/>
  <c r="D91" i="10"/>
  <c r="B92" i="10"/>
  <c r="C92" i="10"/>
  <c r="D92" i="10"/>
  <c r="B93" i="10"/>
  <c r="C93" i="10"/>
  <c r="D93" i="10"/>
  <c r="B94" i="10"/>
  <c r="C94" i="10"/>
  <c r="D94" i="10"/>
  <c r="B95" i="10"/>
  <c r="C95" i="10"/>
  <c r="D95" i="10"/>
  <c r="B96" i="10"/>
  <c r="C96" i="10"/>
  <c r="D96" i="10"/>
  <c r="B97" i="10"/>
  <c r="C97" i="10"/>
  <c r="D97" i="10"/>
  <c r="B98" i="10"/>
  <c r="C98" i="10"/>
  <c r="D98" i="10"/>
  <c r="B99" i="10"/>
  <c r="C99" i="10"/>
  <c r="D99" i="10"/>
  <c r="B100" i="10"/>
  <c r="C100" i="10"/>
  <c r="D100" i="10"/>
  <c r="B101" i="10"/>
  <c r="C101" i="10"/>
  <c r="D101" i="10"/>
  <c r="B102" i="10"/>
  <c r="C102" i="10"/>
  <c r="D102" i="10"/>
  <c r="B103" i="10"/>
  <c r="C103" i="10"/>
  <c r="D103" i="10"/>
  <c r="B104" i="10"/>
  <c r="C104" i="10"/>
  <c r="D104" i="10"/>
  <c r="B105" i="10"/>
  <c r="C105" i="10"/>
  <c r="D105" i="10"/>
  <c r="B106" i="10"/>
  <c r="C106" i="10"/>
  <c r="D106" i="10"/>
  <c r="B107" i="10"/>
  <c r="C107" i="10"/>
  <c r="D107" i="10"/>
  <c r="B108" i="10"/>
  <c r="C108" i="10"/>
  <c r="D108" i="10"/>
  <c r="B109" i="10"/>
  <c r="C109" i="10"/>
  <c r="D109" i="10"/>
  <c r="B110" i="10"/>
  <c r="C110" i="10"/>
  <c r="D110" i="10"/>
  <c r="B111" i="10"/>
  <c r="C111" i="10"/>
  <c r="D111" i="10"/>
  <c r="B112" i="10"/>
  <c r="C112" i="10"/>
  <c r="D112" i="10"/>
  <c r="B113" i="10"/>
  <c r="C113" i="10"/>
  <c r="D113" i="10"/>
  <c r="B114" i="10"/>
  <c r="C114" i="10"/>
  <c r="D114" i="10"/>
  <c r="B115" i="10"/>
  <c r="C115" i="10"/>
  <c r="D115" i="10"/>
  <c r="B116" i="10"/>
  <c r="C116" i="10"/>
  <c r="D116" i="10"/>
  <c r="B117" i="10"/>
  <c r="C117" i="10"/>
  <c r="D117" i="10"/>
  <c r="B118" i="10"/>
  <c r="C118" i="10"/>
  <c r="D118" i="10"/>
  <c r="B119" i="10"/>
  <c r="C119" i="10"/>
  <c r="D119" i="10"/>
  <c r="B120" i="10"/>
  <c r="C120" i="10"/>
  <c r="D120" i="10"/>
  <c r="B121" i="10"/>
  <c r="C121" i="10"/>
  <c r="D121" i="10"/>
  <c r="B122" i="10"/>
  <c r="C122" i="10"/>
  <c r="D122" i="10"/>
  <c r="B123" i="10"/>
  <c r="C123" i="10"/>
  <c r="D123" i="10"/>
  <c r="B124" i="10"/>
  <c r="C124" i="10"/>
  <c r="D124" i="10"/>
  <c r="B125" i="10"/>
  <c r="C125" i="10"/>
  <c r="D125" i="10"/>
  <c r="B126" i="10"/>
  <c r="C126" i="10"/>
  <c r="D126" i="10"/>
  <c r="B127" i="10"/>
  <c r="C127" i="10"/>
  <c r="D127" i="10"/>
  <c r="B128" i="10"/>
  <c r="C128" i="10"/>
  <c r="D128" i="10"/>
  <c r="B129" i="10"/>
  <c r="C129" i="10"/>
  <c r="D129" i="10"/>
  <c r="B130" i="10"/>
  <c r="C130" i="10"/>
  <c r="D130" i="10"/>
  <c r="B131" i="10"/>
  <c r="C131" i="10"/>
  <c r="D131" i="10"/>
  <c r="B132" i="10"/>
  <c r="C132" i="10"/>
  <c r="D132" i="10"/>
  <c r="B133" i="10"/>
  <c r="C133" i="10"/>
  <c r="D133" i="10"/>
  <c r="B134" i="10"/>
  <c r="C134" i="10"/>
  <c r="D134" i="10"/>
  <c r="B135" i="10"/>
  <c r="C135" i="10"/>
  <c r="D135" i="10"/>
  <c r="B136" i="10"/>
  <c r="C136" i="10"/>
  <c r="D136" i="10"/>
  <c r="B137" i="10"/>
  <c r="C137" i="10"/>
  <c r="D137" i="10"/>
  <c r="B138" i="10"/>
  <c r="C138" i="10"/>
  <c r="D138" i="10"/>
  <c r="B139" i="10"/>
  <c r="C139" i="10"/>
  <c r="D139" i="10"/>
  <c r="B140" i="10"/>
  <c r="C140" i="10"/>
  <c r="D140" i="10"/>
  <c r="B141" i="10"/>
  <c r="C141" i="10"/>
  <c r="D141" i="10"/>
  <c r="B142" i="10"/>
  <c r="C142" i="10"/>
  <c r="D142" i="10"/>
  <c r="B143" i="10"/>
  <c r="C143" i="10"/>
  <c r="D143" i="10"/>
  <c r="B144" i="10"/>
  <c r="C144" i="10"/>
  <c r="D144" i="10"/>
  <c r="B145" i="10"/>
  <c r="C145" i="10"/>
  <c r="D145" i="10"/>
  <c r="B146" i="10"/>
  <c r="C146" i="10"/>
  <c r="D146" i="10"/>
  <c r="B147" i="10"/>
  <c r="C147" i="10"/>
  <c r="D147" i="10"/>
  <c r="B148" i="10"/>
  <c r="C148" i="10"/>
  <c r="D148" i="10"/>
  <c r="B149" i="10"/>
  <c r="C149" i="10"/>
  <c r="D149" i="10"/>
  <c r="B150" i="10"/>
  <c r="C150" i="10"/>
  <c r="D150" i="10"/>
  <c r="B151" i="10"/>
  <c r="C151" i="10"/>
  <c r="D151" i="10"/>
  <c r="B152" i="10"/>
  <c r="C152" i="10"/>
  <c r="D152" i="10"/>
  <c r="B153" i="10"/>
  <c r="C153" i="10"/>
  <c r="D153" i="10"/>
  <c r="B154" i="10"/>
  <c r="C154" i="10"/>
  <c r="D154" i="10"/>
  <c r="B155" i="10"/>
  <c r="C155" i="10"/>
  <c r="D155" i="10"/>
  <c r="B156" i="10"/>
  <c r="C156" i="10"/>
  <c r="D156" i="10"/>
  <c r="B157" i="10"/>
  <c r="C157" i="10"/>
  <c r="D157" i="10"/>
  <c r="B158" i="10"/>
  <c r="C158" i="10"/>
  <c r="D158" i="10"/>
  <c r="B159" i="10"/>
  <c r="C159" i="10"/>
  <c r="D159" i="10"/>
  <c r="B160" i="10"/>
  <c r="C160" i="10"/>
  <c r="D160" i="10"/>
  <c r="B161" i="10"/>
  <c r="C161" i="10"/>
  <c r="D161" i="10"/>
  <c r="B162" i="10"/>
  <c r="C162" i="10"/>
  <c r="D162" i="10"/>
  <c r="B163" i="10"/>
  <c r="C163" i="10"/>
  <c r="D163" i="10"/>
  <c r="B164" i="10"/>
  <c r="C164" i="10"/>
  <c r="D164" i="10"/>
  <c r="B165" i="10"/>
  <c r="C165" i="10"/>
  <c r="D165" i="10"/>
  <c r="B166" i="10"/>
  <c r="C166" i="10"/>
  <c r="D166" i="10"/>
  <c r="B167" i="10"/>
  <c r="C167" i="10"/>
  <c r="D167" i="10"/>
  <c r="B168" i="10"/>
  <c r="C168" i="10"/>
  <c r="D168" i="10"/>
  <c r="B169" i="10"/>
  <c r="C169" i="10"/>
  <c r="D169" i="10"/>
  <c r="B170" i="10"/>
  <c r="C170" i="10"/>
  <c r="D170" i="10"/>
  <c r="B171" i="10"/>
  <c r="C171" i="10"/>
  <c r="D171" i="10"/>
  <c r="B172" i="10"/>
  <c r="C172" i="10"/>
  <c r="D172" i="10"/>
  <c r="B173" i="10"/>
  <c r="C173" i="10"/>
  <c r="D173" i="10"/>
  <c r="B174" i="10"/>
  <c r="C174" i="10"/>
  <c r="D174" i="10"/>
  <c r="B175" i="10"/>
  <c r="C175" i="10"/>
  <c r="D175" i="10"/>
  <c r="B176" i="10"/>
  <c r="C176" i="10"/>
  <c r="D176" i="10"/>
  <c r="B177" i="10"/>
  <c r="C177" i="10"/>
  <c r="D177" i="10"/>
  <c r="B178" i="10"/>
  <c r="C178" i="10"/>
  <c r="D178" i="10"/>
  <c r="B179" i="10"/>
  <c r="C179" i="10"/>
  <c r="D179" i="10"/>
  <c r="B180" i="10"/>
  <c r="C180" i="10"/>
  <c r="D180" i="10"/>
  <c r="B181" i="10"/>
  <c r="C181" i="10"/>
  <c r="D181" i="10"/>
  <c r="B182" i="10"/>
  <c r="C182" i="10"/>
  <c r="D182" i="10"/>
  <c r="B183" i="10"/>
  <c r="C183" i="10"/>
  <c r="D183" i="10"/>
  <c r="B184" i="10"/>
  <c r="C184" i="10"/>
  <c r="D184" i="10"/>
  <c r="B185" i="10"/>
  <c r="C185" i="10"/>
  <c r="D185" i="10"/>
  <c r="B186" i="10"/>
  <c r="C186" i="10"/>
  <c r="D186" i="10"/>
  <c r="B187" i="10"/>
  <c r="C187" i="10"/>
  <c r="D187" i="10"/>
  <c r="B188" i="10"/>
  <c r="C188" i="10"/>
  <c r="D188" i="10"/>
  <c r="B189" i="10"/>
  <c r="C189" i="10"/>
  <c r="D189" i="10"/>
  <c r="B190" i="10"/>
  <c r="C190" i="10"/>
  <c r="D190" i="10"/>
  <c r="B191" i="10"/>
  <c r="C191" i="10"/>
  <c r="D191" i="10"/>
  <c r="B192" i="10"/>
  <c r="C192" i="10"/>
  <c r="D192" i="10"/>
  <c r="B193" i="10"/>
  <c r="C193" i="10"/>
  <c r="D193" i="10"/>
  <c r="B194" i="10"/>
  <c r="C194" i="10"/>
  <c r="D194" i="10"/>
  <c r="B195" i="10"/>
  <c r="C195" i="10"/>
  <c r="D195" i="10"/>
  <c r="B196" i="10"/>
  <c r="C196" i="10"/>
  <c r="D196" i="10"/>
  <c r="B197" i="10"/>
  <c r="C197" i="10"/>
  <c r="D197" i="10"/>
  <c r="B198" i="10"/>
  <c r="C198" i="10"/>
  <c r="D198" i="10"/>
  <c r="B199" i="10"/>
  <c r="C199" i="10"/>
  <c r="D199" i="10"/>
  <c r="B200" i="10"/>
  <c r="C200" i="10"/>
  <c r="D200" i="10"/>
  <c r="B201" i="10"/>
  <c r="C201" i="10"/>
  <c r="D201" i="10"/>
  <c r="B202" i="10"/>
  <c r="C202" i="10"/>
  <c r="D202" i="10"/>
  <c r="B203" i="10"/>
  <c r="C203" i="10"/>
  <c r="D203" i="10"/>
  <c r="B204" i="10"/>
  <c r="C204" i="10"/>
  <c r="D204" i="10"/>
  <c r="B205" i="10"/>
  <c r="C205" i="10"/>
  <c r="D205" i="10"/>
  <c r="B206" i="10"/>
  <c r="C206" i="10"/>
  <c r="D206" i="10"/>
  <c r="B207" i="10"/>
  <c r="C207" i="10"/>
  <c r="D207" i="10"/>
  <c r="B208" i="10"/>
  <c r="C208" i="10"/>
  <c r="D208" i="10"/>
  <c r="B209" i="10"/>
  <c r="C209" i="10"/>
  <c r="D209" i="10"/>
  <c r="B210" i="10"/>
  <c r="C210" i="10"/>
  <c r="D210" i="10"/>
  <c r="B211" i="10"/>
  <c r="C211" i="10"/>
  <c r="D211" i="10"/>
  <c r="B212" i="10"/>
  <c r="C212" i="10"/>
  <c r="D212" i="10"/>
  <c r="B213" i="10"/>
  <c r="C213" i="10"/>
  <c r="D213" i="10"/>
  <c r="B214" i="10"/>
  <c r="C214" i="10"/>
  <c r="D214" i="10"/>
  <c r="B215" i="10"/>
  <c r="C215" i="10"/>
  <c r="D215" i="10"/>
  <c r="B216" i="10"/>
  <c r="C216" i="10"/>
  <c r="D216" i="10"/>
  <c r="B217" i="10"/>
  <c r="C217" i="10"/>
  <c r="D217" i="10"/>
  <c r="B218" i="10"/>
  <c r="C218" i="10"/>
  <c r="D218" i="10"/>
  <c r="B219" i="10"/>
  <c r="C219" i="10"/>
  <c r="D219" i="10"/>
  <c r="B220" i="10"/>
  <c r="C220" i="10"/>
  <c r="D220" i="10"/>
  <c r="B221" i="10"/>
  <c r="C221" i="10"/>
  <c r="D221" i="10"/>
  <c r="B222" i="10"/>
  <c r="C222" i="10"/>
  <c r="D222" i="10"/>
  <c r="B223" i="10"/>
  <c r="C223" i="10"/>
  <c r="D223" i="10"/>
  <c r="B224" i="10"/>
  <c r="C224" i="10"/>
  <c r="D224" i="10"/>
  <c r="B225" i="10"/>
  <c r="C225" i="10"/>
  <c r="D225" i="10"/>
  <c r="B226" i="10"/>
  <c r="C226" i="10"/>
  <c r="D226" i="10"/>
  <c r="B227" i="10"/>
  <c r="C227" i="10"/>
  <c r="D227" i="10"/>
  <c r="B228" i="10"/>
  <c r="C228" i="10"/>
  <c r="D228" i="10"/>
  <c r="B229" i="10"/>
  <c r="C229" i="10"/>
  <c r="D229" i="10"/>
  <c r="B230" i="10"/>
  <c r="C230" i="10"/>
  <c r="D230" i="10"/>
  <c r="B231" i="10"/>
  <c r="C231" i="10"/>
  <c r="D231" i="10"/>
  <c r="B232" i="10"/>
  <c r="C232" i="10"/>
  <c r="D232" i="10"/>
  <c r="B233" i="10"/>
  <c r="C233" i="10"/>
  <c r="D233" i="10"/>
  <c r="B234" i="10"/>
  <c r="C234" i="10"/>
  <c r="D234" i="10"/>
  <c r="B235" i="10"/>
  <c r="C235" i="10"/>
  <c r="D235" i="10"/>
  <c r="B236" i="10"/>
  <c r="C236" i="10"/>
  <c r="D236" i="10"/>
  <c r="B237" i="10"/>
  <c r="C237" i="10"/>
  <c r="D237" i="10"/>
  <c r="B238" i="10"/>
  <c r="C238" i="10"/>
  <c r="D238" i="10"/>
  <c r="B239" i="10"/>
  <c r="C239" i="10"/>
  <c r="D239" i="10"/>
  <c r="B240" i="10"/>
  <c r="C240" i="10"/>
  <c r="D240" i="10"/>
  <c r="B241" i="10"/>
  <c r="C241" i="10"/>
  <c r="D241" i="10"/>
  <c r="B242" i="10"/>
  <c r="C242" i="10"/>
  <c r="D242" i="10"/>
  <c r="B243" i="10"/>
  <c r="C243" i="10"/>
  <c r="D243" i="10"/>
  <c r="B244" i="10"/>
  <c r="C244" i="10"/>
  <c r="D244" i="10"/>
  <c r="B245" i="10"/>
  <c r="C245" i="10"/>
  <c r="D245" i="10"/>
  <c r="B246" i="10"/>
  <c r="C246" i="10"/>
  <c r="D246" i="10"/>
  <c r="B247" i="10"/>
  <c r="C247" i="10"/>
  <c r="D247" i="10"/>
  <c r="B248" i="10"/>
  <c r="C248" i="10"/>
  <c r="D248" i="10"/>
  <c r="B249" i="10"/>
  <c r="C249" i="10"/>
  <c r="D249" i="10"/>
  <c r="B250" i="10"/>
  <c r="C250" i="10"/>
  <c r="D250" i="10"/>
  <c r="B251" i="10"/>
  <c r="C251" i="10"/>
  <c r="D251" i="10"/>
  <c r="B252" i="10"/>
  <c r="C252" i="10"/>
  <c r="D252" i="10"/>
  <c r="B253" i="10"/>
  <c r="C253" i="10"/>
  <c r="D253" i="10"/>
  <c r="B254" i="10"/>
  <c r="C254" i="10"/>
  <c r="D254" i="10"/>
  <c r="B255" i="10"/>
  <c r="C255" i="10"/>
  <c r="D255" i="10"/>
  <c r="B256" i="10"/>
  <c r="C256" i="10"/>
  <c r="D256" i="10"/>
  <c r="B257" i="10"/>
  <c r="C257" i="10"/>
  <c r="D257" i="10"/>
  <c r="B258" i="10"/>
  <c r="C258" i="10"/>
  <c r="D258" i="10"/>
  <c r="B259" i="10"/>
  <c r="C259" i="10"/>
  <c r="D259" i="10"/>
  <c r="B260" i="10"/>
  <c r="C260" i="10"/>
  <c r="D260" i="10"/>
  <c r="B261" i="10"/>
  <c r="C261" i="10"/>
  <c r="D261" i="10"/>
  <c r="B262" i="10"/>
  <c r="C262" i="10"/>
  <c r="D262" i="10"/>
  <c r="B263" i="10"/>
  <c r="C263" i="10"/>
  <c r="D263" i="10"/>
  <c r="B264" i="10"/>
  <c r="C264" i="10"/>
  <c r="D264" i="10"/>
  <c r="B265" i="10"/>
  <c r="C265" i="10"/>
  <c r="D265" i="10"/>
  <c r="B266" i="10"/>
  <c r="C266" i="10"/>
  <c r="D266" i="10"/>
  <c r="B267" i="10"/>
  <c r="C267" i="10"/>
  <c r="D267" i="10"/>
  <c r="B268" i="10"/>
  <c r="C268" i="10"/>
  <c r="D268" i="10"/>
  <c r="B269" i="10"/>
  <c r="C269" i="10"/>
  <c r="D269" i="10"/>
  <c r="B270" i="10"/>
  <c r="C270" i="10"/>
  <c r="D270" i="10"/>
  <c r="B271" i="10"/>
  <c r="C271" i="10"/>
  <c r="D271" i="10"/>
  <c r="B272" i="10"/>
  <c r="C272" i="10"/>
  <c r="D272" i="10"/>
  <c r="B273" i="10"/>
  <c r="C273" i="10"/>
  <c r="D273" i="10"/>
  <c r="B274" i="10"/>
  <c r="C274" i="10"/>
  <c r="D274" i="10"/>
  <c r="B275" i="10"/>
  <c r="C275" i="10"/>
  <c r="D275" i="10"/>
  <c r="B276" i="10"/>
  <c r="C276" i="10"/>
  <c r="D276" i="10"/>
  <c r="B277" i="10"/>
  <c r="C277" i="10"/>
  <c r="D277" i="10"/>
  <c r="B278" i="10"/>
  <c r="C278" i="10"/>
  <c r="D278" i="10"/>
  <c r="B279" i="10"/>
  <c r="C279" i="10"/>
  <c r="D279" i="10"/>
  <c r="B280" i="10"/>
  <c r="C280" i="10"/>
  <c r="D280" i="10"/>
  <c r="B281" i="10"/>
  <c r="C281" i="10"/>
  <c r="D281" i="10"/>
  <c r="B282" i="10"/>
  <c r="C282" i="10"/>
  <c r="D282" i="10"/>
  <c r="B283" i="10"/>
  <c r="C283" i="10"/>
  <c r="D283" i="10"/>
  <c r="B284" i="10"/>
  <c r="C284" i="10"/>
  <c r="D284" i="10"/>
  <c r="B285" i="10"/>
  <c r="C285" i="10"/>
  <c r="D285" i="10"/>
  <c r="B286" i="10"/>
  <c r="C286" i="10"/>
  <c r="D286" i="10"/>
  <c r="B287" i="10"/>
  <c r="C287" i="10"/>
  <c r="D287" i="10"/>
  <c r="B288" i="10"/>
  <c r="C288" i="10"/>
  <c r="D288" i="10"/>
  <c r="B289" i="10"/>
  <c r="C289" i="10"/>
  <c r="D289" i="10"/>
  <c r="B290" i="10"/>
  <c r="C290" i="10"/>
  <c r="D290" i="10"/>
  <c r="B291" i="10"/>
  <c r="C291" i="10"/>
  <c r="D291" i="10"/>
  <c r="B292" i="10"/>
  <c r="C292" i="10"/>
  <c r="D292" i="10"/>
  <c r="B293" i="10"/>
  <c r="C293" i="10"/>
  <c r="D293" i="10"/>
  <c r="B294" i="10"/>
  <c r="C294" i="10"/>
  <c r="D294" i="10"/>
  <c r="B295" i="10"/>
  <c r="C295" i="10"/>
  <c r="D295" i="10"/>
  <c r="B296" i="10"/>
  <c r="C296" i="10"/>
  <c r="D296" i="10"/>
  <c r="B297" i="10"/>
  <c r="C297" i="10"/>
  <c r="D297" i="10"/>
  <c r="B298" i="10"/>
  <c r="C298" i="10"/>
  <c r="D298" i="10"/>
  <c r="B299" i="10"/>
  <c r="C299" i="10"/>
  <c r="D299" i="10"/>
  <c r="B300" i="10"/>
  <c r="C300" i="10"/>
  <c r="D300" i="10"/>
  <c r="B301" i="10"/>
  <c r="C301" i="10"/>
  <c r="D301" i="10"/>
  <c r="B302" i="10"/>
  <c r="C302" i="10"/>
  <c r="D302" i="10"/>
  <c r="B303" i="10"/>
  <c r="C303" i="10"/>
  <c r="D303" i="10"/>
  <c r="B304" i="10"/>
  <c r="C304" i="10"/>
  <c r="D304" i="10"/>
  <c r="B305" i="10"/>
  <c r="C305" i="10"/>
  <c r="D305" i="10"/>
  <c r="B306" i="10"/>
  <c r="C306" i="10"/>
  <c r="D306" i="10"/>
  <c r="B307" i="10"/>
  <c r="C307" i="10"/>
  <c r="D307" i="10"/>
  <c r="B308" i="10"/>
  <c r="C308" i="10"/>
  <c r="D308" i="10"/>
  <c r="B309" i="10"/>
  <c r="C309" i="10"/>
  <c r="D309" i="10"/>
  <c r="B310" i="10"/>
  <c r="C310" i="10"/>
  <c r="D310" i="10"/>
  <c r="B311" i="10"/>
  <c r="C311" i="10"/>
  <c r="D311" i="10"/>
  <c r="B312" i="10"/>
  <c r="C312" i="10"/>
  <c r="D312" i="10"/>
  <c r="B313" i="10"/>
  <c r="C313" i="10"/>
  <c r="D313" i="10"/>
  <c r="B314" i="10"/>
  <c r="C314" i="10"/>
  <c r="D314" i="10"/>
  <c r="B315" i="10"/>
  <c r="C315" i="10"/>
  <c r="D315" i="10"/>
  <c r="B316" i="10"/>
  <c r="C316" i="10"/>
  <c r="D316" i="10"/>
  <c r="B317" i="10"/>
  <c r="C317" i="10"/>
  <c r="D317" i="10"/>
  <c r="B318" i="10"/>
  <c r="C318" i="10"/>
  <c r="D318" i="10"/>
  <c r="B319" i="10"/>
  <c r="C319" i="10"/>
  <c r="D319" i="10"/>
  <c r="B320" i="10"/>
  <c r="C320" i="10"/>
  <c r="D320" i="10"/>
  <c r="B321" i="10"/>
  <c r="C321" i="10"/>
  <c r="D321" i="10"/>
  <c r="B322" i="10"/>
  <c r="C322" i="10"/>
  <c r="D322" i="10"/>
  <c r="B323" i="10"/>
  <c r="C323" i="10"/>
  <c r="D323" i="10"/>
  <c r="B324" i="10"/>
  <c r="C324" i="10"/>
  <c r="D324" i="10"/>
  <c r="B325" i="10"/>
  <c r="C325" i="10"/>
  <c r="D325" i="10"/>
  <c r="B326" i="10"/>
  <c r="C326" i="10"/>
  <c r="D326" i="10"/>
  <c r="B327" i="10"/>
  <c r="C327" i="10"/>
  <c r="D327" i="10"/>
  <c r="B328" i="10"/>
  <c r="C328" i="10"/>
  <c r="D328" i="10"/>
  <c r="B329" i="10"/>
  <c r="C329" i="10"/>
  <c r="D329" i="10"/>
  <c r="B330" i="10"/>
  <c r="C330" i="10"/>
  <c r="D330" i="10"/>
  <c r="B331" i="10"/>
  <c r="C331" i="10"/>
  <c r="D331" i="10"/>
  <c r="B332" i="10"/>
  <c r="C332" i="10"/>
  <c r="D332" i="10"/>
  <c r="B333" i="10"/>
  <c r="C333" i="10"/>
  <c r="D333" i="10"/>
  <c r="B334" i="10"/>
  <c r="C334" i="10"/>
  <c r="D334" i="10"/>
  <c r="B335" i="10"/>
  <c r="C335" i="10"/>
  <c r="D335" i="10"/>
  <c r="B336" i="10"/>
  <c r="C336" i="10"/>
  <c r="D336" i="10"/>
  <c r="B337" i="10"/>
  <c r="C337" i="10"/>
  <c r="D337" i="10"/>
  <c r="B338" i="10"/>
  <c r="C338" i="10"/>
  <c r="D338" i="10"/>
  <c r="B339" i="10"/>
  <c r="C339" i="10"/>
  <c r="D339" i="10"/>
  <c r="B340" i="10"/>
  <c r="C340" i="10"/>
  <c r="D340" i="10"/>
  <c r="B341" i="10"/>
  <c r="C341" i="10"/>
  <c r="D341" i="10"/>
  <c r="B342" i="10"/>
  <c r="C342" i="10"/>
  <c r="D342" i="10"/>
  <c r="B343" i="10"/>
  <c r="C343" i="10"/>
  <c r="D343" i="10"/>
  <c r="B344" i="10"/>
  <c r="C344" i="10"/>
  <c r="D344" i="10"/>
  <c r="B345" i="10"/>
  <c r="C345" i="10"/>
  <c r="D345" i="10"/>
  <c r="B346" i="10"/>
  <c r="C346" i="10"/>
  <c r="D346" i="10"/>
  <c r="B347" i="10"/>
  <c r="C347" i="10"/>
  <c r="D347" i="10"/>
  <c r="B348" i="10"/>
  <c r="C348" i="10"/>
  <c r="D348" i="10"/>
  <c r="B349" i="10"/>
  <c r="C349" i="10"/>
  <c r="D349" i="10"/>
  <c r="B350" i="10"/>
  <c r="C350" i="10"/>
  <c r="D350" i="10"/>
  <c r="B351" i="10"/>
  <c r="C351" i="10"/>
  <c r="D351" i="10"/>
  <c r="B352" i="10"/>
  <c r="C352" i="10"/>
  <c r="D352" i="10"/>
  <c r="B353" i="10"/>
  <c r="C353" i="10"/>
  <c r="D353" i="10"/>
  <c r="B354" i="10"/>
  <c r="C354" i="10"/>
  <c r="D354" i="10"/>
  <c r="B355" i="10"/>
  <c r="C355" i="10"/>
  <c r="D355" i="10"/>
  <c r="B356" i="10"/>
  <c r="C356" i="10"/>
  <c r="D356" i="10"/>
  <c r="B357" i="10"/>
  <c r="C357" i="10"/>
  <c r="D357" i="10"/>
  <c r="B358" i="10"/>
  <c r="C358" i="10"/>
  <c r="D358" i="10"/>
  <c r="B359" i="10"/>
  <c r="C359" i="10"/>
  <c r="D359" i="10"/>
  <c r="B360" i="10"/>
  <c r="C360" i="10"/>
  <c r="D360" i="10"/>
  <c r="B361" i="10"/>
  <c r="C361" i="10"/>
  <c r="D361" i="10"/>
  <c r="B362" i="10"/>
  <c r="C362" i="10"/>
  <c r="D362" i="10"/>
  <c r="B363" i="10"/>
  <c r="C363" i="10"/>
  <c r="D363" i="10"/>
  <c r="B364" i="10"/>
  <c r="C364" i="10"/>
  <c r="D364" i="10"/>
  <c r="B365" i="10"/>
  <c r="C365" i="10"/>
  <c r="D365" i="10"/>
  <c r="B366" i="10"/>
  <c r="C366" i="10"/>
  <c r="D366" i="10"/>
  <c r="B367" i="10"/>
  <c r="C367" i="10"/>
  <c r="D367" i="10"/>
  <c r="B368" i="10"/>
  <c r="C368" i="10"/>
  <c r="D368" i="10"/>
  <c r="B369" i="10"/>
  <c r="C369" i="10"/>
  <c r="D369" i="10"/>
  <c r="B370" i="10"/>
  <c r="C370" i="10"/>
  <c r="D370" i="10"/>
  <c r="B371" i="10"/>
  <c r="C371" i="10"/>
  <c r="D371" i="10"/>
  <c r="B372" i="10"/>
  <c r="C372" i="10"/>
  <c r="D372" i="10"/>
  <c r="B373" i="10"/>
  <c r="C373" i="10"/>
  <c r="D373" i="10"/>
  <c r="B374" i="10"/>
  <c r="C374" i="10"/>
  <c r="D374" i="10"/>
  <c r="B375" i="10"/>
  <c r="C375" i="10"/>
  <c r="D375" i="10"/>
  <c r="B376" i="10"/>
  <c r="C376" i="10"/>
  <c r="D376" i="10"/>
  <c r="B377" i="10"/>
  <c r="C377" i="10"/>
  <c r="D377" i="10"/>
  <c r="B378" i="10"/>
  <c r="C378" i="10"/>
  <c r="D378" i="10"/>
  <c r="B379" i="10"/>
  <c r="C379" i="10"/>
  <c r="D379" i="10"/>
  <c r="B380" i="10"/>
  <c r="C380" i="10"/>
  <c r="D380" i="10"/>
  <c r="B381" i="10"/>
  <c r="C381" i="10"/>
  <c r="D381" i="10"/>
  <c r="B382" i="10"/>
  <c r="C382" i="10"/>
  <c r="D382" i="10"/>
  <c r="B383" i="10"/>
  <c r="C383" i="10"/>
  <c r="D383" i="10"/>
  <c r="B384" i="10"/>
  <c r="C384" i="10"/>
  <c r="D384" i="10"/>
  <c r="B385" i="10"/>
  <c r="C385" i="10"/>
  <c r="D385" i="10"/>
  <c r="B386" i="10"/>
  <c r="C386" i="10"/>
  <c r="D386" i="10"/>
  <c r="B387" i="10"/>
  <c r="C387" i="10"/>
  <c r="D387" i="10"/>
  <c r="B388" i="10"/>
  <c r="C388" i="10"/>
  <c r="D388" i="10"/>
  <c r="B389" i="10"/>
  <c r="C389" i="10"/>
  <c r="D389" i="10"/>
  <c r="B390" i="10"/>
  <c r="C390" i="10"/>
  <c r="D390" i="10"/>
  <c r="B391" i="10"/>
  <c r="C391" i="10"/>
  <c r="D391" i="10"/>
  <c r="B392" i="10"/>
  <c r="C392" i="10"/>
  <c r="D392" i="10"/>
  <c r="B393" i="10"/>
  <c r="C393" i="10"/>
  <c r="D393" i="10"/>
  <c r="B9" i="10"/>
  <c r="C9" i="10"/>
  <c r="D9" i="10"/>
  <c r="B10" i="10"/>
  <c r="C10" i="10"/>
  <c r="D10" i="10"/>
  <c r="B11" i="10"/>
  <c r="C11" i="10"/>
  <c r="D11" i="10"/>
  <c r="B8" i="10"/>
  <c r="C8" i="10"/>
  <c r="DA390" i="10"/>
  <c r="CZ389" i="10"/>
  <c r="DA389" i="10" s="1"/>
  <c r="CY389" i="10"/>
  <c r="BV395" i="10"/>
  <c r="JI390" i="10"/>
  <c r="JI384" i="10"/>
  <c r="IS102" i="10"/>
  <c r="IO383" i="10"/>
  <c r="IO361" i="10"/>
  <c r="IO320" i="10"/>
  <c r="IO322" i="10"/>
  <c r="IO278" i="10"/>
  <c r="IO243" i="10"/>
  <c r="IO199" i="10"/>
  <c r="IO200" i="10"/>
  <c r="IO90" i="10"/>
  <c r="IO88" i="10"/>
  <c r="IO31" i="10"/>
  <c r="IO12" i="10"/>
  <c r="D74" i="7"/>
  <c r="IK390" i="10"/>
  <c r="IJ389" i="10"/>
  <c r="II389" i="10"/>
  <c r="IK383" i="10"/>
  <c r="IJ382" i="10"/>
  <c r="II382" i="10"/>
  <c r="IJ373" i="10"/>
  <c r="II373" i="10"/>
  <c r="IJ360" i="10"/>
  <c r="II360" i="10"/>
  <c r="IJ353" i="10"/>
  <c r="II353" i="10"/>
  <c r="IJ344" i="10"/>
  <c r="II344" i="10"/>
  <c r="IK336" i="10"/>
  <c r="IJ335" i="10"/>
  <c r="II335" i="10"/>
  <c r="IK325" i="10"/>
  <c r="IJ325" i="10"/>
  <c r="II325" i="10"/>
  <c r="IK316" i="10"/>
  <c r="IJ316" i="10"/>
  <c r="II316" i="10"/>
  <c r="IK308" i="10"/>
  <c r="IJ308" i="10"/>
  <c r="II308" i="10"/>
  <c r="IK299" i="10"/>
  <c r="IJ298" i="10"/>
  <c r="II298" i="10"/>
  <c r="IK291" i="10"/>
  <c r="IK289" i="10"/>
  <c r="IJ287" i="10"/>
  <c r="II287" i="10"/>
  <c r="IJ277" i="10"/>
  <c r="II277" i="10"/>
  <c r="IK270" i="10"/>
  <c r="IJ269" i="10"/>
  <c r="II269" i="10"/>
  <c r="IK255" i="10"/>
  <c r="IJ255" i="10"/>
  <c r="II255" i="10"/>
  <c r="IK242" i="10"/>
  <c r="IJ242" i="10"/>
  <c r="II242" i="10"/>
  <c r="IK230" i="10"/>
  <c r="IJ229" i="10"/>
  <c r="II229" i="10"/>
  <c r="IK222" i="10"/>
  <c r="IJ222" i="10"/>
  <c r="II222" i="10"/>
  <c r="IK213" i="10"/>
  <c r="IJ213" i="10"/>
  <c r="II213" i="10"/>
  <c r="IK201" i="10"/>
  <c r="IJ201" i="10"/>
  <c r="II201" i="10"/>
  <c r="IK197" i="10"/>
  <c r="IJ197" i="10"/>
  <c r="II197" i="10"/>
  <c r="IK184" i="10"/>
  <c r="IJ183" i="10"/>
  <c r="II183" i="10"/>
  <c r="IK171" i="10"/>
  <c r="IJ170" i="10"/>
  <c r="II170" i="10"/>
  <c r="IK157" i="10"/>
  <c r="IJ157" i="10"/>
  <c r="II157" i="10"/>
  <c r="IK146" i="10"/>
  <c r="IJ146" i="10"/>
  <c r="II146" i="10"/>
  <c r="IK135" i="10"/>
  <c r="IJ135" i="10"/>
  <c r="II135" i="10"/>
  <c r="IK122" i="10"/>
  <c r="IJ122" i="10"/>
  <c r="II122" i="10"/>
  <c r="IK113" i="10"/>
  <c r="IJ113" i="10"/>
  <c r="II113" i="10"/>
  <c r="IK101" i="10"/>
  <c r="IJ101" i="10"/>
  <c r="II101" i="10"/>
  <c r="IK96" i="10"/>
  <c r="IJ96" i="10"/>
  <c r="II96" i="10"/>
  <c r="IK81" i="10"/>
  <c r="II10" i="10"/>
  <c r="II79" i="10"/>
  <c r="IK73" i="10"/>
  <c r="IJ73" i="10"/>
  <c r="II73" i="10"/>
  <c r="IK57" i="10"/>
  <c r="IJ55" i="10"/>
  <c r="II55" i="10"/>
  <c r="IK52" i="10"/>
  <c r="IJ50" i="10"/>
  <c r="IK50" i="10" s="1"/>
  <c r="II50" i="10"/>
  <c r="IJ38" i="10"/>
  <c r="II38" i="10"/>
  <c r="IK24" i="10"/>
  <c r="IJ24" i="10"/>
  <c r="II24" i="10"/>
  <c r="IJ15" i="10"/>
  <c r="II15" i="10"/>
  <c r="IJ11" i="10"/>
  <c r="II11" i="10"/>
  <c r="IJ10" i="10"/>
  <c r="IJ9" i="10"/>
  <c r="II9" i="10"/>
  <c r="IF81" i="10"/>
  <c r="IE81" i="10"/>
  <c r="IG336" i="10"/>
  <c r="IG299" i="10"/>
  <c r="IG289" i="10"/>
  <c r="IG291" i="10"/>
  <c r="IG270" i="10"/>
  <c r="IG230" i="10"/>
  <c r="IG184" i="10"/>
  <c r="IG171" i="10"/>
  <c r="IG57" i="10"/>
  <c r="IG52" i="10"/>
  <c r="D83" i="7" l="1"/>
  <c r="J7" i="8"/>
  <c r="J14" i="8"/>
  <c r="IK335" i="10"/>
  <c r="IK298" i="10"/>
  <c r="IK287" i="10"/>
  <c r="IK269" i="10"/>
  <c r="IK229" i="10"/>
  <c r="IK183" i="10"/>
  <c r="IK170" i="10"/>
  <c r="IK55" i="10"/>
  <c r="IK9" i="10"/>
  <c r="IK382" i="10"/>
  <c r="II8" i="10"/>
  <c r="II395" i="10" s="1"/>
  <c r="E74" i="7" s="1"/>
  <c r="IK389" i="10"/>
  <c r="IK10" i="10"/>
  <c r="IJ79" i="10"/>
  <c r="IK79" i="10" s="1"/>
  <c r="IJ8" i="10" l="1"/>
  <c r="BZ389" i="10"/>
  <c r="BZ382" i="10"/>
  <c r="BZ373" i="10"/>
  <c r="BZ360" i="10"/>
  <c r="BZ353" i="10"/>
  <c r="BZ344" i="10"/>
  <c r="BZ335" i="10"/>
  <c r="BZ325" i="10"/>
  <c r="BZ316" i="10"/>
  <c r="BZ308" i="10"/>
  <c r="BZ298" i="10"/>
  <c r="BZ287" i="10"/>
  <c r="BZ277" i="10"/>
  <c r="BZ269" i="10"/>
  <c r="BZ255" i="10"/>
  <c r="BZ242" i="10"/>
  <c r="BZ229" i="10"/>
  <c r="BZ222" i="10"/>
  <c r="BZ213" i="10"/>
  <c r="BZ201" i="10"/>
  <c r="BZ197" i="10"/>
  <c r="BZ183" i="10"/>
  <c r="BZ170" i="10"/>
  <c r="BZ157" i="10"/>
  <c r="BZ146" i="10"/>
  <c r="BZ135" i="10"/>
  <c r="BZ122" i="10"/>
  <c r="BZ113" i="10"/>
  <c r="BZ101" i="10"/>
  <c r="BZ96" i="10"/>
  <c r="BZ79" i="10"/>
  <c r="BZ73" i="10"/>
  <c r="BZ55" i="10"/>
  <c r="BZ50" i="10"/>
  <c r="BZ38" i="10"/>
  <c r="BZ24" i="10"/>
  <c r="BZ15" i="10"/>
  <c r="BZ11" i="10"/>
  <c r="BZ10" i="10"/>
  <c r="BZ9" i="10"/>
  <c r="IJ395" i="10" l="1"/>
  <c r="F74" i="7" s="1"/>
  <c r="G74" i="7" s="1"/>
  <c r="IK8" i="10"/>
  <c r="IK395" i="10" s="1"/>
  <c r="BZ8" i="10"/>
  <c r="BZ395" i="10" s="1"/>
  <c r="AH389" i="10"/>
  <c r="AH382" i="10"/>
  <c r="AH373" i="10"/>
  <c r="AH360" i="10"/>
  <c r="AH353" i="10"/>
  <c r="AH344" i="10"/>
  <c r="AH335" i="10"/>
  <c r="AH325" i="10"/>
  <c r="AH316" i="10"/>
  <c r="AH308" i="10"/>
  <c r="AH298" i="10"/>
  <c r="AH287" i="10"/>
  <c r="AH277" i="10"/>
  <c r="AH269" i="10"/>
  <c r="AH255" i="10"/>
  <c r="AH242" i="10"/>
  <c r="AH229" i="10"/>
  <c r="AH222" i="10"/>
  <c r="AH213" i="10"/>
  <c r="AH201" i="10"/>
  <c r="AH197" i="10"/>
  <c r="AH183" i="10"/>
  <c r="AH170" i="10"/>
  <c r="AH157" i="10"/>
  <c r="AH146" i="10"/>
  <c r="AH135" i="10"/>
  <c r="AH122" i="10"/>
  <c r="AH113" i="10"/>
  <c r="AH101" i="10"/>
  <c r="AH96" i="10"/>
  <c r="AH79" i="10"/>
  <c r="AH73" i="10"/>
  <c r="AH55" i="10"/>
  <c r="AH50" i="10"/>
  <c r="AH38" i="10"/>
  <c r="AH24" i="10"/>
  <c r="AH15" i="10"/>
  <c r="AH11" i="10"/>
  <c r="AH10" i="10"/>
  <c r="AH9" i="10"/>
  <c r="EL389" i="10"/>
  <c r="EL382" i="10"/>
  <c r="EL373" i="10"/>
  <c r="EL360" i="10"/>
  <c r="EL353" i="10"/>
  <c r="EL344" i="10"/>
  <c r="EL335" i="10"/>
  <c r="EL325" i="10"/>
  <c r="EL316" i="10"/>
  <c r="EL308" i="10"/>
  <c r="EL298" i="10"/>
  <c r="EL287" i="10"/>
  <c r="EL277" i="10"/>
  <c r="EL269" i="10"/>
  <c r="EL255" i="10"/>
  <c r="EL242" i="10"/>
  <c r="EL229" i="10"/>
  <c r="EL222" i="10"/>
  <c r="EL213" i="10"/>
  <c r="EL201" i="10"/>
  <c r="EL197" i="10"/>
  <c r="EL183" i="10"/>
  <c r="EL170" i="10"/>
  <c r="EL157" i="10"/>
  <c r="EL146" i="10"/>
  <c r="EL135" i="10"/>
  <c r="EL122" i="10"/>
  <c r="EL113" i="10"/>
  <c r="EL101" i="10"/>
  <c r="EL96" i="10"/>
  <c r="EL79" i="10"/>
  <c r="EL73" i="10"/>
  <c r="EL55" i="10"/>
  <c r="EL50" i="10"/>
  <c r="EL38" i="10"/>
  <c r="EL24" i="10"/>
  <c r="EL15" i="10"/>
  <c r="EL11" i="10"/>
  <c r="EL10" i="10"/>
  <c r="EL9" i="10"/>
  <c r="EH389" i="10"/>
  <c r="EH382" i="10"/>
  <c r="EH373" i="10"/>
  <c r="EH360" i="10"/>
  <c r="EH353" i="10"/>
  <c r="EH344" i="10"/>
  <c r="EH335" i="10"/>
  <c r="EH325" i="10"/>
  <c r="EH316" i="10"/>
  <c r="EH308" i="10"/>
  <c r="EH298" i="10"/>
  <c r="EH287" i="10"/>
  <c r="EH277" i="10"/>
  <c r="EH269" i="10"/>
  <c r="EH255" i="10"/>
  <c r="EH242" i="10"/>
  <c r="EH229" i="10"/>
  <c r="EH222" i="10"/>
  <c r="EH213" i="10"/>
  <c r="EH201" i="10"/>
  <c r="EH197" i="10"/>
  <c r="EH183" i="10"/>
  <c r="EH170" i="10"/>
  <c r="EH157" i="10"/>
  <c r="EH146" i="10"/>
  <c r="EH135" i="10"/>
  <c r="EH122" i="10"/>
  <c r="EH113" i="10"/>
  <c r="EH101" i="10"/>
  <c r="EH96" i="10"/>
  <c r="EH79" i="10"/>
  <c r="EH73" i="10"/>
  <c r="EH55" i="10"/>
  <c r="EH50" i="10"/>
  <c r="EH38" i="10"/>
  <c r="EH24" i="10"/>
  <c r="EH15" i="10"/>
  <c r="EH11" i="10"/>
  <c r="EH10" i="10"/>
  <c r="EH9" i="10"/>
  <c r="HN389" i="10"/>
  <c r="HN353" i="10"/>
  <c r="HN344" i="10"/>
  <c r="HN335" i="10"/>
  <c r="HN316" i="10"/>
  <c r="HN308" i="10"/>
  <c r="HN298" i="10"/>
  <c r="HN287" i="10"/>
  <c r="HN269" i="10"/>
  <c r="HN229" i="10"/>
  <c r="HN222" i="10"/>
  <c r="HN201" i="10"/>
  <c r="HN197" i="10"/>
  <c r="HN183" i="10"/>
  <c r="HN170" i="10"/>
  <c r="HN157" i="10"/>
  <c r="HN135" i="10"/>
  <c r="HN79" i="10"/>
  <c r="HN38" i="10"/>
  <c r="HN24" i="10"/>
  <c r="HN15" i="10"/>
  <c r="HN11" i="10"/>
  <c r="HN10" i="10"/>
  <c r="HN9" i="10"/>
  <c r="HQ345" i="10"/>
  <c r="HP170" i="10"/>
  <c r="HQ194" i="10"/>
  <c r="HQ144" i="10"/>
  <c r="HQ80" i="10"/>
  <c r="HP9" i="10"/>
  <c r="HJ389" i="10"/>
  <c r="HJ395" i="10" s="1"/>
  <c r="HF389" i="10"/>
  <c r="HF353" i="10"/>
  <c r="HF344" i="10"/>
  <c r="HF335" i="10"/>
  <c r="HF316" i="10"/>
  <c r="HF287" i="10"/>
  <c r="HF269" i="10"/>
  <c r="HF229" i="10"/>
  <c r="HF222" i="10"/>
  <c r="HF201" i="10"/>
  <c r="HF197" i="10"/>
  <c r="HF170" i="10"/>
  <c r="HF122" i="10"/>
  <c r="HF101" i="10"/>
  <c r="HF79" i="10"/>
  <c r="HF38" i="10"/>
  <c r="HF24" i="10"/>
  <c r="HF15" i="10"/>
  <c r="HF11" i="10"/>
  <c r="HF10" i="10"/>
  <c r="HF9" i="10"/>
  <c r="HH170" i="10"/>
  <c r="V389" i="10"/>
  <c r="V395" i="10" s="1"/>
  <c r="DJ9" i="10"/>
  <c r="DJ10" i="10"/>
  <c r="DJ373" i="10"/>
  <c r="DJ8" i="10" s="1"/>
  <c r="DJ395" i="10" s="1"/>
  <c r="DF389" i="10"/>
  <c r="DF382" i="10"/>
  <c r="DF373" i="10"/>
  <c r="DF360" i="10"/>
  <c r="DF353" i="10"/>
  <c r="DF344" i="10"/>
  <c r="DF335" i="10"/>
  <c r="DF325" i="10"/>
  <c r="DF316" i="10"/>
  <c r="DF308" i="10"/>
  <c r="DF298" i="10"/>
  <c r="DF287" i="10"/>
  <c r="DF277" i="10"/>
  <c r="DF269" i="10"/>
  <c r="DF255" i="10"/>
  <c r="DF242" i="10"/>
  <c r="DF229" i="10"/>
  <c r="DF222" i="10"/>
  <c r="DF213" i="10"/>
  <c r="DF201" i="10"/>
  <c r="DF197" i="10"/>
  <c r="DF183" i="10"/>
  <c r="DF170" i="10"/>
  <c r="DF157" i="10"/>
  <c r="DF146" i="10"/>
  <c r="DF135" i="10"/>
  <c r="DF122" i="10"/>
  <c r="DF113" i="10"/>
  <c r="DF101" i="10"/>
  <c r="DF96" i="10"/>
  <c r="DF79" i="10"/>
  <c r="DF73" i="10"/>
  <c r="DF55" i="10"/>
  <c r="DF50" i="10"/>
  <c r="DF38" i="10"/>
  <c r="DF24" i="10"/>
  <c r="DF15" i="10"/>
  <c r="DF11" i="10"/>
  <c r="DF10" i="10"/>
  <c r="DF9" i="10"/>
  <c r="DR389" i="10"/>
  <c r="DR382" i="10"/>
  <c r="DR373" i="10"/>
  <c r="DR360" i="10"/>
  <c r="DR353" i="10"/>
  <c r="DR344" i="10"/>
  <c r="DR335" i="10"/>
  <c r="DR325" i="10"/>
  <c r="DR316" i="10"/>
  <c r="DR308" i="10"/>
  <c r="DR298" i="10"/>
  <c r="DR287" i="10"/>
  <c r="DR277" i="10"/>
  <c r="DR269" i="10"/>
  <c r="DR255" i="10"/>
  <c r="DR242" i="10"/>
  <c r="DR229" i="10"/>
  <c r="DR222" i="10"/>
  <c r="DR213" i="10"/>
  <c r="DR201" i="10"/>
  <c r="DR197" i="10"/>
  <c r="DR183" i="10"/>
  <c r="DR170" i="10"/>
  <c r="DR157" i="10"/>
  <c r="DR146" i="10"/>
  <c r="DR135" i="10"/>
  <c r="DR122" i="10"/>
  <c r="DR113" i="10"/>
  <c r="DR101" i="10"/>
  <c r="DR96" i="10"/>
  <c r="DR79" i="10"/>
  <c r="DR73" i="10"/>
  <c r="DR55" i="10"/>
  <c r="DR50" i="10"/>
  <c r="DR38" i="10"/>
  <c r="DR24" i="10"/>
  <c r="DR15" i="10"/>
  <c r="DR11" i="10"/>
  <c r="DR10" i="10"/>
  <c r="DR9" i="10"/>
  <c r="AP382" i="10"/>
  <c r="AP373" i="10"/>
  <c r="AP360" i="10"/>
  <c r="AP353" i="10"/>
  <c r="AP344" i="10"/>
  <c r="AP335" i="10"/>
  <c r="AP325" i="10"/>
  <c r="AP316" i="10"/>
  <c r="AP308" i="10"/>
  <c r="AP298" i="10"/>
  <c r="AP287" i="10"/>
  <c r="AP277" i="10"/>
  <c r="AP269" i="10"/>
  <c r="AP255" i="10"/>
  <c r="AP242" i="10"/>
  <c r="AP229" i="10"/>
  <c r="AP222" i="10"/>
  <c r="AP213" i="10"/>
  <c r="AP201" i="10"/>
  <c r="AP197" i="10"/>
  <c r="AP183" i="10"/>
  <c r="AP170" i="10"/>
  <c r="AP157" i="10"/>
  <c r="AP146" i="10"/>
  <c r="AP135" i="10"/>
  <c r="AP122" i="10"/>
  <c r="AP113" i="10"/>
  <c r="AP101" i="10"/>
  <c r="AP96" i="10"/>
  <c r="AP79" i="10"/>
  <c r="AP73" i="10"/>
  <c r="AP55" i="10"/>
  <c r="AP50" i="10"/>
  <c r="AP38" i="10"/>
  <c r="AP24" i="10"/>
  <c r="AP15" i="10"/>
  <c r="AP11" i="10"/>
  <c r="AP10" i="10"/>
  <c r="AP9" i="10"/>
  <c r="HB389" i="10"/>
  <c r="HB382" i="10"/>
  <c r="HB373" i="10"/>
  <c r="HB360" i="10"/>
  <c r="HB353" i="10"/>
  <c r="HB344" i="10"/>
  <c r="HB335" i="10"/>
  <c r="HB325" i="10"/>
  <c r="HB316" i="10"/>
  <c r="HB308" i="10"/>
  <c r="HB298" i="10"/>
  <c r="HB287" i="10"/>
  <c r="HB277" i="10"/>
  <c r="HB269" i="10"/>
  <c r="HB255" i="10"/>
  <c r="HB242" i="10"/>
  <c r="HB229" i="10"/>
  <c r="HB222" i="10"/>
  <c r="HB213" i="10"/>
  <c r="HB201" i="10"/>
  <c r="HB197" i="10"/>
  <c r="HB183" i="10"/>
  <c r="HB170" i="10"/>
  <c r="HB157" i="10"/>
  <c r="HB146" i="10"/>
  <c r="HB135" i="10"/>
  <c r="HB122" i="10"/>
  <c r="HB113" i="10"/>
  <c r="HB101" i="10"/>
  <c r="HB96" i="10"/>
  <c r="HB79" i="10"/>
  <c r="HB73" i="10"/>
  <c r="HB55" i="10"/>
  <c r="HB50" i="10"/>
  <c r="HB38" i="10"/>
  <c r="HB24" i="10"/>
  <c r="HB15" i="10"/>
  <c r="HB11" i="10"/>
  <c r="HB10" i="10"/>
  <c r="HB9" i="10"/>
  <c r="EL8" i="10" l="1"/>
  <c r="EL395" i="10" s="1"/>
  <c r="AP8" i="10"/>
  <c r="AP395" i="10" s="1"/>
  <c r="EH8" i="10"/>
  <c r="EH395" i="10" s="1"/>
  <c r="HB8" i="10"/>
  <c r="HB395" i="10" s="1"/>
  <c r="DR8" i="10"/>
  <c r="DR395" i="10" s="1"/>
  <c r="AH8" i="10"/>
  <c r="AH395" i="10" s="1"/>
  <c r="HN8" i="10"/>
  <c r="HN395" i="10" s="1"/>
  <c r="HF8" i="10"/>
  <c r="HF395" i="10" s="1"/>
  <c r="DF8" i="10"/>
  <c r="DF395" i="10" s="1"/>
  <c r="BN389" i="10"/>
  <c r="BN382" i="10"/>
  <c r="BN9" i="10"/>
  <c r="BN8" i="10"/>
  <c r="BN395" i="10" s="1"/>
  <c r="BF389" i="10" l="1"/>
  <c r="BF382" i="10"/>
  <c r="BF373" i="10"/>
  <c r="BF360" i="10"/>
  <c r="BF353" i="10"/>
  <c r="BF344" i="10"/>
  <c r="BF335" i="10"/>
  <c r="BF325" i="10"/>
  <c r="BF316" i="10"/>
  <c r="BF308" i="10"/>
  <c r="BF298" i="10"/>
  <c r="BF287" i="10"/>
  <c r="BF277" i="10"/>
  <c r="BF269" i="10"/>
  <c r="BF255" i="10"/>
  <c r="BF242" i="10"/>
  <c r="BF229" i="10"/>
  <c r="BF222" i="10"/>
  <c r="BF213" i="10"/>
  <c r="BF201" i="10"/>
  <c r="BF197" i="10"/>
  <c r="BF183" i="10"/>
  <c r="BF170" i="10"/>
  <c r="BF157" i="10"/>
  <c r="BF146" i="10"/>
  <c r="BF135" i="10"/>
  <c r="BF122" i="10"/>
  <c r="BF113" i="10"/>
  <c r="BF101" i="10"/>
  <c r="BF96" i="10"/>
  <c r="BF79" i="10"/>
  <c r="BF73" i="10"/>
  <c r="BF55" i="10"/>
  <c r="BF50" i="10"/>
  <c r="BF38" i="10"/>
  <c r="BF24" i="10"/>
  <c r="BF15" i="10"/>
  <c r="BF11" i="10"/>
  <c r="BF10" i="10"/>
  <c r="BF9" i="10"/>
  <c r="AX389" i="10"/>
  <c r="AX382" i="10"/>
  <c r="AX373" i="10"/>
  <c r="AX360" i="10"/>
  <c r="AX353" i="10"/>
  <c r="AX344" i="10"/>
  <c r="AX335" i="10"/>
  <c r="AX325" i="10"/>
  <c r="AX316" i="10"/>
  <c r="AX308" i="10"/>
  <c r="AX298" i="10"/>
  <c r="AX287" i="10"/>
  <c r="AX277" i="10"/>
  <c r="AX269" i="10"/>
  <c r="AX255" i="10"/>
  <c r="AX242" i="10"/>
  <c r="AX229" i="10"/>
  <c r="AX222" i="10"/>
  <c r="AX213" i="10"/>
  <c r="AX201" i="10"/>
  <c r="AX197" i="10"/>
  <c r="AX183" i="10"/>
  <c r="AX170" i="10"/>
  <c r="AX157" i="10"/>
  <c r="AX146" i="10"/>
  <c r="AX135" i="10"/>
  <c r="AX122" i="10"/>
  <c r="AX113" i="10"/>
  <c r="AX101" i="10"/>
  <c r="AX96" i="10"/>
  <c r="AX79" i="10"/>
  <c r="AX73" i="10"/>
  <c r="AX8" i="10" s="1"/>
  <c r="AX395" i="10" s="1"/>
  <c r="AX55" i="10"/>
  <c r="AX50" i="10"/>
  <c r="AX38" i="10"/>
  <c r="AX24" i="10"/>
  <c r="AX15" i="10"/>
  <c r="AX11" i="10"/>
  <c r="AX10" i="10"/>
  <c r="AX9" i="10"/>
  <c r="BF8" i="10" l="1"/>
  <c r="BF395" i="10" s="1"/>
  <c r="AT382" i="10"/>
  <c r="AT373" i="10"/>
  <c r="AT360" i="10"/>
  <c r="AT353" i="10"/>
  <c r="AT344" i="10"/>
  <c r="AT335" i="10"/>
  <c r="AT325" i="10"/>
  <c r="AT316" i="10"/>
  <c r="AT308" i="10"/>
  <c r="AT298" i="10"/>
  <c r="AT287" i="10"/>
  <c r="AT277" i="10"/>
  <c r="AT269" i="10"/>
  <c r="AT255" i="10"/>
  <c r="AT242" i="10"/>
  <c r="AT229" i="10"/>
  <c r="AT222" i="10"/>
  <c r="AT213" i="10"/>
  <c r="AT201" i="10"/>
  <c r="AT197" i="10"/>
  <c r="AT183" i="10"/>
  <c r="AT170" i="10"/>
  <c r="AT157" i="10"/>
  <c r="AT146" i="10"/>
  <c r="AT135" i="10"/>
  <c r="AT122" i="10"/>
  <c r="AT113" i="10"/>
  <c r="AT101" i="10"/>
  <c r="AT96" i="10"/>
  <c r="AT79" i="10"/>
  <c r="AT73" i="10"/>
  <c r="AT55" i="10"/>
  <c r="AT50" i="10"/>
  <c r="AT38" i="10"/>
  <c r="AT24" i="10"/>
  <c r="AT15" i="10"/>
  <c r="AT11" i="10"/>
  <c r="AT10" i="10"/>
  <c r="AT9" i="10"/>
  <c r="GX389" i="10"/>
  <c r="GX382" i="10"/>
  <c r="GX373" i="10"/>
  <c r="GX287" i="10"/>
  <c r="GX269" i="10"/>
  <c r="GX55" i="10"/>
  <c r="GX79" i="10"/>
  <c r="GX9" i="10"/>
  <c r="CP50" i="10"/>
  <c r="CP8" i="10" s="1"/>
  <c r="CP395" i="10" s="1"/>
  <c r="CP9" i="10"/>
  <c r="CP10" i="10"/>
  <c r="CL389" i="10"/>
  <c r="CL382" i="10"/>
  <c r="CL373" i="10"/>
  <c r="CL360" i="10"/>
  <c r="CL353" i="10"/>
  <c r="CL344" i="10"/>
  <c r="CL335" i="10"/>
  <c r="CL325" i="10"/>
  <c r="CL316" i="10"/>
  <c r="CL308" i="10"/>
  <c r="CL298" i="10"/>
  <c r="CL287" i="10"/>
  <c r="CL277" i="10"/>
  <c r="CL269" i="10"/>
  <c r="CL255" i="10"/>
  <c r="CL242" i="10"/>
  <c r="CL229" i="10"/>
  <c r="CL222" i="10"/>
  <c r="CL213" i="10"/>
  <c r="CL201" i="10"/>
  <c r="CL197" i="10"/>
  <c r="CL183" i="10"/>
  <c r="CL170" i="10"/>
  <c r="CL157" i="10"/>
  <c r="CL146" i="10"/>
  <c r="CL135" i="10"/>
  <c r="CL122" i="10"/>
  <c r="CL113" i="10"/>
  <c r="CL101" i="10"/>
  <c r="CL96" i="10"/>
  <c r="CL79" i="10"/>
  <c r="CL73" i="10"/>
  <c r="CL55" i="10"/>
  <c r="CL50" i="10"/>
  <c r="CL38" i="10"/>
  <c r="CL24" i="10"/>
  <c r="CL15" i="10"/>
  <c r="CL11" i="10"/>
  <c r="CL10" i="10"/>
  <c r="CL9" i="10"/>
  <c r="CT389" i="10"/>
  <c r="CT382" i="10"/>
  <c r="CT373" i="10"/>
  <c r="CT360" i="10"/>
  <c r="CT353" i="10"/>
  <c r="CT344" i="10"/>
  <c r="CT335" i="10"/>
  <c r="CT325" i="10"/>
  <c r="CT316" i="10"/>
  <c r="CT308" i="10"/>
  <c r="CT298" i="10"/>
  <c r="CT287" i="10"/>
  <c r="CT277" i="10"/>
  <c r="CT269" i="10"/>
  <c r="CT255" i="10"/>
  <c r="CT242" i="10"/>
  <c r="CT229" i="10"/>
  <c r="CT222" i="10"/>
  <c r="CT213" i="10"/>
  <c r="CT201" i="10"/>
  <c r="CT197" i="10"/>
  <c r="CT183" i="10"/>
  <c r="CT170" i="10"/>
  <c r="CT157" i="10"/>
  <c r="CT146" i="10"/>
  <c r="CT135" i="10"/>
  <c r="CT122" i="10"/>
  <c r="CT113" i="10"/>
  <c r="CT101" i="10"/>
  <c r="CT96" i="10"/>
  <c r="CT79" i="10"/>
  <c r="CT73" i="10"/>
  <c r="CT55" i="10"/>
  <c r="CT50" i="10"/>
  <c r="CT38" i="10"/>
  <c r="CT24" i="10"/>
  <c r="CT15" i="10"/>
  <c r="CT11" i="10"/>
  <c r="CT10" i="10"/>
  <c r="CT9" i="10"/>
  <c r="DE390" i="10"/>
  <c r="R8" i="10"/>
  <c r="R395" i="10" s="1"/>
  <c r="R9" i="10"/>
  <c r="R344" i="10"/>
  <c r="FV389" i="10"/>
  <c r="FV382" i="10"/>
  <c r="FV373" i="10"/>
  <c r="FV360" i="10"/>
  <c r="FV353" i="10"/>
  <c r="FV344" i="10"/>
  <c r="FV335" i="10"/>
  <c r="FV325" i="10"/>
  <c r="FV316" i="10"/>
  <c r="FV308" i="10"/>
  <c r="FV298" i="10"/>
  <c r="FV287" i="10"/>
  <c r="FV277" i="10"/>
  <c r="FV269" i="10"/>
  <c r="FV255" i="10"/>
  <c r="FV242" i="10"/>
  <c r="FV229" i="10"/>
  <c r="FV222" i="10"/>
  <c r="FV213" i="10"/>
  <c r="FV201" i="10"/>
  <c r="FV197" i="10"/>
  <c r="FV183" i="10"/>
  <c r="FV170" i="10"/>
  <c r="FV157" i="10"/>
  <c r="FV146" i="10"/>
  <c r="FV135" i="10"/>
  <c r="FV122" i="10"/>
  <c r="FV113" i="10"/>
  <c r="FV101" i="10"/>
  <c r="FV96" i="10"/>
  <c r="FV79" i="10"/>
  <c r="FV73" i="10"/>
  <c r="FV55" i="10"/>
  <c r="FV50" i="10"/>
  <c r="FV38" i="10"/>
  <c r="FV24" i="10"/>
  <c r="FV15" i="10"/>
  <c r="FV11" i="10"/>
  <c r="FV10" i="10"/>
  <c r="FV9" i="10"/>
  <c r="FF389" i="10"/>
  <c r="FF382" i="10"/>
  <c r="FF373" i="10"/>
  <c r="FF360" i="10"/>
  <c r="FF353" i="10"/>
  <c r="FF344" i="10"/>
  <c r="FF335" i="10"/>
  <c r="FF325" i="10"/>
  <c r="FF316" i="10"/>
  <c r="FF308" i="10"/>
  <c r="FF298" i="10"/>
  <c r="FF287" i="10"/>
  <c r="FF277" i="10"/>
  <c r="FF269" i="10"/>
  <c r="FF255" i="10"/>
  <c r="FF242" i="10"/>
  <c r="FF229" i="10"/>
  <c r="FF222" i="10"/>
  <c r="FF213" i="10"/>
  <c r="FF201" i="10"/>
  <c r="FF197" i="10"/>
  <c r="FF183" i="10"/>
  <c r="FF170" i="10"/>
  <c r="FF157" i="10"/>
  <c r="FF146" i="10"/>
  <c r="FF135" i="10"/>
  <c r="FF122" i="10"/>
  <c r="FF113" i="10"/>
  <c r="FF101" i="10"/>
  <c r="FF96" i="10"/>
  <c r="FF79" i="10"/>
  <c r="FF73" i="10"/>
  <c r="FF55" i="10"/>
  <c r="FF50" i="10"/>
  <c r="FF38" i="10"/>
  <c r="FF24" i="10"/>
  <c r="FF15" i="10"/>
  <c r="FF11" i="10"/>
  <c r="FF10" i="10"/>
  <c r="FF9" i="10"/>
  <c r="FZ389" i="10"/>
  <c r="FZ382" i="10"/>
  <c r="FZ373" i="10"/>
  <c r="FZ360" i="10"/>
  <c r="FZ353" i="10"/>
  <c r="FZ344" i="10"/>
  <c r="FZ335" i="10"/>
  <c r="FZ325" i="10"/>
  <c r="FZ316" i="10"/>
  <c r="FZ308" i="10"/>
  <c r="FZ298" i="10"/>
  <c r="FZ287" i="10"/>
  <c r="FZ277" i="10"/>
  <c r="FZ269" i="10"/>
  <c r="FZ255" i="10"/>
  <c r="FZ242" i="10"/>
  <c r="FZ229" i="10"/>
  <c r="FZ222" i="10"/>
  <c r="FZ213" i="10"/>
  <c r="FZ201" i="10"/>
  <c r="FZ197" i="10"/>
  <c r="FZ183" i="10"/>
  <c r="FZ170" i="10"/>
  <c r="FZ157" i="10"/>
  <c r="FZ146" i="10"/>
  <c r="FZ135" i="10"/>
  <c r="FZ122" i="10"/>
  <c r="FZ113" i="10"/>
  <c r="FZ101" i="10"/>
  <c r="FZ96" i="10"/>
  <c r="FZ79" i="10"/>
  <c r="FZ73" i="10"/>
  <c r="FZ55" i="10"/>
  <c r="FZ50" i="10"/>
  <c r="FZ38" i="10"/>
  <c r="FZ24" i="10"/>
  <c r="FZ15" i="10"/>
  <c r="FZ11" i="10"/>
  <c r="FZ10" i="10"/>
  <c r="FZ9" i="10"/>
  <c r="F382" i="10"/>
  <c r="F373" i="10"/>
  <c r="F360" i="10"/>
  <c r="F353" i="10"/>
  <c r="F344" i="10"/>
  <c r="F335" i="10"/>
  <c r="F325" i="10"/>
  <c r="F316" i="10"/>
  <c r="F308" i="10"/>
  <c r="F298" i="10"/>
  <c r="F287" i="10"/>
  <c r="F277" i="10"/>
  <c r="F269" i="10"/>
  <c r="F255" i="10"/>
  <c r="F242" i="10"/>
  <c r="F229" i="10"/>
  <c r="F222" i="10"/>
  <c r="F213" i="10"/>
  <c r="F201" i="10"/>
  <c r="F197" i="10"/>
  <c r="F183" i="10"/>
  <c r="F170" i="10"/>
  <c r="F157" i="10"/>
  <c r="F146" i="10"/>
  <c r="F135" i="10"/>
  <c r="F122" i="10"/>
  <c r="F113" i="10"/>
  <c r="F101" i="10"/>
  <c r="F96" i="10"/>
  <c r="F79" i="10"/>
  <c r="F73" i="10"/>
  <c r="F55" i="10"/>
  <c r="F50" i="10"/>
  <c r="F38" i="10"/>
  <c r="F24" i="10"/>
  <c r="F15" i="10"/>
  <c r="F11" i="10"/>
  <c r="F9" i="10"/>
  <c r="ET389" i="10"/>
  <c r="ET382" i="10"/>
  <c r="ET373" i="10"/>
  <c r="ET360" i="10"/>
  <c r="ET353" i="10"/>
  <c r="ET344" i="10"/>
  <c r="ET335" i="10"/>
  <c r="ET325" i="10"/>
  <c r="ET316" i="10"/>
  <c r="ET308" i="10"/>
  <c r="ET298" i="10"/>
  <c r="ET287" i="10"/>
  <c r="ET277" i="10"/>
  <c r="ET269" i="10"/>
  <c r="ET255" i="10"/>
  <c r="ET242" i="10"/>
  <c r="ET229" i="10"/>
  <c r="ET222" i="10"/>
  <c r="ET213" i="10"/>
  <c r="ET201" i="10"/>
  <c r="ET197" i="10"/>
  <c r="ET183" i="10"/>
  <c r="ET170" i="10"/>
  <c r="ET157" i="10"/>
  <c r="ET146" i="10"/>
  <c r="ET135" i="10"/>
  <c r="ET122" i="10"/>
  <c r="ET113" i="10"/>
  <c r="ET101" i="10"/>
  <c r="ET96" i="10"/>
  <c r="ET79" i="10"/>
  <c r="ET73" i="10"/>
  <c r="ET55" i="10"/>
  <c r="ET50" i="10"/>
  <c r="ET38" i="10"/>
  <c r="ET24" i="10"/>
  <c r="ET15" i="10"/>
  <c r="ET11" i="10"/>
  <c r="ET10" i="10"/>
  <c r="ET9" i="10"/>
  <c r="EP353" i="10"/>
  <c r="EP389" i="10"/>
  <c r="EP382" i="10"/>
  <c r="EP373" i="10"/>
  <c r="EP360" i="10"/>
  <c r="EP344" i="10"/>
  <c r="EP335" i="10"/>
  <c r="EP325" i="10"/>
  <c r="EP316" i="10"/>
  <c r="EP308" i="10"/>
  <c r="EP298" i="10"/>
  <c r="EP287" i="10"/>
  <c r="EP277" i="10"/>
  <c r="EP269" i="10"/>
  <c r="EP255" i="10"/>
  <c r="EP242" i="10"/>
  <c r="EP229" i="10"/>
  <c r="EP222" i="10"/>
  <c r="EP213" i="10"/>
  <c r="EP201" i="10"/>
  <c r="EP197" i="10"/>
  <c r="EP183" i="10"/>
  <c r="EP170" i="10"/>
  <c r="EP157" i="10"/>
  <c r="EP146" i="10"/>
  <c r="EP135" i="10"/>
  <c r="EP122" i="10"/>
  <c r="EP113" i="10"/>
  <c r="EP101" i="10"/>
  <c r="EP96" i="10"/>
  <c r="EP79" i="10"/>
  <c r="EP73" i="10"/>
  <c r="EP55" i="10"/>
  <c r="EP50" i="10"/>
  <c r="EP38" i="10"/>
  <c r="EP24" i="10"/>
  <c r="EP15" i="10"/>
  <c r="EP11" i="10"/>
  <c r="EP10" i="10"/>
  <c r="EP9" i="10"/>
  <c r="ES383" i="10"/>
  <c r="ES361" i="10"/>
  <c r="ES309" i="10"/>
  <c r="ES288" i="10"/>
  <c r="ES299" i="10"/>
  <c r="ES256" i="10"/>
  <c r="ES198" i="10"/>
  <c r="ES202" i="10"/>
  <c r="ES214" i="10"/>
  <c r="ES171" i="10"/>
  <c r="ES184" i="10"/>
  <c r="ES102" i="10"/>
  <c r="ES12" i="10"/>
  <c r="ES16" i="10"/>
  <c r="ES25" i="10"/>
  <c r="FU354" i="10"/>
  <c r="FU309" i="10"/>
  <c r="FU123" i="10"/>
  <c r="FU51" i="10"/>
  <c r="FU25" i="10"/>
  <c r="FN389" i="10"/>
  <c r="FN382" i="10"/>
  <c r="FN373" i="10"/>
  <c r="FN360" i="10"/>
  <c r="FN353" i="10"/>
  <c r="FN344" i="10"/>
  <c r="FN335" i="10"/>
  <c r="FN325" i="10"/>
  <c r="FN316" i="10"/>
  <c r="FN308" i="10"/>
  <c r="FN298" i="10"/>
  <c r="FN287" i="10"/>
  <c r="FN277" i="10"/>
  <c r="FN269" i="10"/>
  <c r="FN255" i="10"/>
  <c r="FN242" i="10"/>
  <c r="FN229" i="10"/>
  <c r="FN222" i="10"/>
  <c r="FN213" i="10"/>
  <c r="FN201" i="10"/>
  <c r="FN197" i="10"/>
  <c r="FN183" i="10"/>
  <c r="FN170" i="10"/>
  <c r="FN157" i="10"/>
  <c r="FN146" i="10"/>
  <c r="FN135" i="10"/>
  <c r="FN122" i="10"/>
  <c r="FN113" i="10"/>
  <c r="FN101" i="10"/>
  <c r="FN96" i="10"/>
  <c r="FN79" i="10"/>
  <c r="FN73" i="10"/>
  <c r="FN55" i="10"/>
  <c r="FN50" i="10"/>
  <c r="FN38" i="10"/>
  <c r="FN24" i="10"/>
  <c r="FN15" i="10"/>
  <c r="FN11" i="10"/>
  <c r="FN10" i="10"/>
  <c r="FN9" i="10"/>
  <c r="N389" i="10"/>
  <c r="N395" i="10" s="1"/>
  <c r="EX9" i="10"/>
  <c r="EX79" i="10"/>
  <c r="EX55" i="10"/>
  <c r="J389" i="10"/>
  <c r="J382" i="10"/>
  <c r="J373" i="10"/>
  <c r="J360" i="10"/>
  <c r="J353" i="10"/>
  <c r="J344" i="10"/>
  <c r="J335" i="10"/>
  <c r="J325" i="10"/>
  <c r="J316" i="10"/>
  <c r="J308" i="10"/>
  <c r="J298" i="10"/>
  <c r="J287" i="10"/>
  <c r="J277" i="10"/>
  <c r="J269" i="10"/>
  <c r="J255" i="10"/>
  <c r="J242" i="10"/>
  <c r="J229" i="10"/>
  <c r="J222" i="10"/>
  <c r="J213" i="10"/>
  <c r="J201" i="10"/>
  <c r="J197" i="10"/>
  <c r="J183" i="10"/>
  <c r="J170" i="10"/>
  <c r="J157" i="10"/>
  <c r="J146" i="10"/>
  <c r="J135" i="10"/>
  <c r="J122" i="10"/>
  <c r="J113" i="10"/>
  <c r="J101" i="10"/>
  <c r="J96" i="10"/>
  <c r="J79" i="10"/>
  <c r="J73" i="10"/>
  <c r="J55" i="10"/>
  <c r="J50" i="10"/>
  <c r="J38" i="10"/>
  <c r="J24" i="10"/>
  <c r="J15" i="10"/>
  <c r="J11" i="10"/>
  <c r="J10" i="10"/>
  <c r="J9" i="10"/>
  <c r="GT9" i="10"/>
  <c r="GT50" i="10"/>
  <c r="GT8" i="10" s="1"/>
  <c r="GT395" i="10" s="1"/>
  <c r="GP9" i="10"/>
  <c r="GS51" i="10"/>
  <c r="GO51" i="10"/>
  <c r="GP50" i="10"/>
  <c r="GP8" i="10" s="1"/>
  <c r="GP395" i="10" s="1"/>
  <c r="GH389" i="10"/>
  <c r="GH382" i="10"/>
  <c r="GH373" i="10"/>
  <c r="GH360" i="10"/>
  <c r="GH353" i="10"/>
  <c r="GH344" i="10"/>
  <c r="GH335" i="10"/>
  <c r="GH325" i="10"/>
  <c r="GH316" i="10"/>
  <c r="GH308" i="10"/>
  <c r="GH298" i="10"/>
  <c r="GH287" i="10"/>
  <c r="GH277" i="10"/>
  <c r="GH269" i="10"/>
  <c r="GH255" i="10"/>
  <c r="GH242" i="10"/>
  <c r="GH229" i="10"/>
  <c r="GH222" i="10"/>
  <c r="GH213" i="10"/>
  <c r="GH201" i="10"/>
  <c r="GH197" i="10"/>
  <c r="GH183" i="10"/>
  <c r="GH170" i="10"/>
  <c r="GH157" i="10"/>
  <c r="GH146" i="10"/>
  <c r="GH135" i="10"/>
  <c r="GH122" i="10"/>
  <c r="GH113" i="10"/>
  <c r="GH101" i="10"/>
  <c r="GH96" i="10"/>
  <c r="GH79" i="10"/>
  <c r="GH73" i="10"/>
  <c r="GH55" i="10"/>
  <c r="GH50" i="10"/>
  <c r="GH38" i="10"/>
  <c r="GH24" i="10"/>
  <c r="GH15" i="10"/>
  <c r="GH11" i="10"/>
  <c r="GH10" i="10"/>
  <c r="GH9" i="10"/>
  <c r="GD389" i="10"/>
  <c r="GD382" i="10"/>
  <c r="GD373" i="10"/>
  <c r="GD360" i="10"/>
  <c r="GD353" i="10"/>
  <c r="GD344" i="10"/>
  <c r="GD335" i="10"/>
  <c r="GD325" i="10"/>
  <c r="GD316" i="10"/>
  <c r="GD308" i="10"/>
  <c r="GD298" i="10"/>
  <c r="GD287" i="10"/>
  <c r="GD277" i="10"/>
  <c r="GD269" i="10"/>
  <c r="GD255" i="10"/>
  <c r="GD242" i="10"/>
  <c r="GD229" i="10"/>
  <c r="GD222" i="10"/>
  <c r="GD213" i="10"/>
  <c r="GD201" i="10"/>
  <c r="GD197" i="10"/>
  <c r="GD183" i="10"/>
  <c r="GD170" i="10"/>
  <c r="GD157" i="10"/>
  <c r="GD146" i="10"/>
  <c r="GD135" i="10"/>
  <c r="GD122" i="10"/>
  <c r="GD113" i="10"/>
  <c r="GD101" i="10"/>
  <c r="GD96" i="10"/>
  <c r="GD79" i="10"/>
  <c r="GD73" i="10"/>
  <c r="GD55" i="10"/>
  <c r="GD50" i="10"/>
  <c r="GD38" i="10"/>
  <c r="GD24" i="10"/>
  <c r="GD15" i="10"/>
  <c r="GD11" i="10"/>
  <c r="GD10" i="10"/>
  <c r="GD9" i="10"/>
  <c r="ED344" i="10"/>
  <c r="ED325" i="10"/>
  <c r="ED8" i="10" s="1"/>
  <c r="ED395" i="10" s="1"/>
  <c r="ED9" i="10"/>
  <c r="ED135" i="10"/>
  <c r="CK393" i="10"/>
  <c r="CK392" i="10"/>
  <c r="CK391" i="10"/>
  <c r="CK390" i="10"/>
  <c r="CJ389" i="10"/>
  <c r="CI389" i="10"/>
  <c r="CK383" i="10"/>
  <c r="CJ382" i="10"/>
  <c r="CI382" i="10"/>
  <c r="CK374" i="10"/>
  <c r="CK373" i="10"/>
  <c r="CJ373" i="10"/>
  <c r="CI373" i="10"/>
  <c r="CK361" i="10"/>
  <c r="CJ360" i="10"/>
  <c r="CI360" i="10"/>
  <c r="CK354" i="10"/>
  <c r="CJ353" i="10"/>
  <c r="CI353" i="10"/>
  <c r="CK345" i="10"/>
  <c r="CJ344" i="10"/>
  <c r="CI344" i="10"/>
  <c r="CK336" i="10"/>
  <c r="CJ335" i="10"/>
  <c r="CI335" i="10"/>
  <c r="CK326" i="10"/>
  <c r="CK325" i="10"/>
  <c r="CJ325" i="10"/>
  <c r="CI325" i="10"/>
  <c r="CK317" i="10"/>
  <c r="CK316" i="10" s="1"/>
  <c r="CJ316" i="10"/>
  <c r="CI316" i="10"/>
  <c r="CK309" i="10"/>
  <c r="CK308" i="10" s="1"/>
  <c r="CJ308" i="10"/>
  <c r="CI308" i="10"/>
  <c r="CK299" i="10"/>
  <c r="CK298" i="10" s="1"/>
  <c r="CJ298" i="10"/>
  <c r="CI298" i="10"/>
  <c r="CK288" i="10"/>
  <c r="CK287" i="10" s="1"/>
  <c r="CJ287" i="10"/>
  <c r="CI287" i="10"/>
  <c r="CK278" i="10"/>
  <c r="CK277" i="10" s="1"/>
  <c r="CJ277" i="10"/>
  <c r="CI277" i="10"/>
  <c r="CK270" i="10"/>
  <c r="CK269" i="10" s="1"/>
  <c r="CJ269" i="10"/>
  <c r="CI269" i="10"/>
  <c r="CK256" i="10"/>
  <c r="CK255" i="10"/>
  <c r="CJ255" i="10"/>
  <c r="CI255" i="10"/>
  <c r="CK243" i="10"/>
  <c r="CK242" i="10" s="1"/>
  <c r="CJ242" i="10"/>
  <c r="CI242" i="10"/>
  <c r="CK230" i="10"/>
  <c r="CK229" i="10" s="1"/>
  <c r="CJ229" i="10"/>
  <c r="CI229" i="10"/>
  <c r="CK223" i="10"/>
  <c r="CK222" i="10"/>
  <c r="CJ222" i="10"/>
  <c r="CI222" i="10"/>
  <c r="CK214" i="10"/>
  <c r="CK213" i="10"/>
  <c r="CJ213" i="10"/>
  <c r="CI213" i="10"/>
  <c r="CK202" i="10"/>
  <c r="CK201" i="10"/>
  <c r="CJ201" i="10"/>
  <c r="CI201" i="10"/>
  <c r="CK198" i="10"/>
  <c r="CK197" i="10" s="1"/>
  <c r="CJ197" i="10"/>
  <c r="CI197" i="10"/>
  <c r="CK184" i="10"/>
  <c r="CK183" i="10" s="1"/>
  <c r="CJ183" i="10"/>
  <c r="CI183" i="10"/>
  <c r="CK171" i="10"/>
  <c r="CK170" i="10" s="1"/>
  <c r="CJ170" i="10"/>
  <c r="CI170" i="10"/>
  <c r="CK158" i="10"/>
  <c r="CK157" i="10" s="1"/>
  <c r="CJ157" i="10"/>
  <c r="CI157" i="10"/>
  <c r="CK147" i="10"/>
  <c r="CK146" i="10" s="1"/>
  <c r="CJ146" i="10"/>
  <c r="CI146" i="10"/>
  <c r="CK136" i="10"/>
  <c r="CK135" i="10" s="1"/>
  <c r="CJ135" i="10"/>
  <c r="CI135" i="10"/>
  <c r="CK123" i="10"/>
  <c r="CK122" i="10"/>
  <c r="CJ122" i="10"/>
  <c r="CI122" i="10"/>
  <c r="CK114" i="10"/>
  <c r="CK113" i="10" s="1"/>
  <c r="CJ113" i="10"/>
  <c r="CI113" i="10"/>
  <c r="CK102" i="10"/>
  <c r="CK101" i="10" s="1"/>
  <c r="CJ101" i="10"/>
  <c r="CI101" i="10"/>
  <c r="CK97" i="10"/>
  <c r="CK96" i="10" s="1"/>
  <c r="CJ96" i="10"/>
  <c r="CI96" i="10"/>
  <c r="CK80" i="10"/>
  <c r="CK79" i="10" s="1"/>
  <c r="CJ79" i="10"/>
  <c r="CI79" i="10"/>
  <c r="CK74" i="10"/>
  <c r="CK73" i="10" s="1"/>
  <c r="CJ73" i="10"/>
  <c r="CI73" i="10"/>
  <c r="CK56" i="10"/>
  <c r="CK55" i="10" s="1"/>
  <c r="CJ55" i="10"/>
  <c r="CI55" i="10"/>
  <c r="CK51" i="10"/>
  <c r="CK50" i="10" s="1"/>
  <c r="CJ50" i="10"/>
  <c r="CI50" i="10"/>
  <c r="CK39" i="10"/>
  <c r="CJ38" i="10"/>
  <c r="CI38" i="10"/>
  <c r="CK25" i="10"/>
  <c r="CK24" i="10" s="1"/>
  <c r="CJ24" i="10"/>
  <c r="CI24" i="10"/>
  <c r="CK16" i="10"/>
  <c r="CJ15" i="10"/>
  <c r="CI15" i="10"/>
  <c r="CK12" i="10"/>
  <c r="CJ11" i="10"/>
  <c r="CI11" i="10"/>
  <c r="CJ10" i="10"/>
  <c r="CI10" i="10"/>
  <c r="CJ9" i="10"/>
  <c r="CI9" i="10"/>
  <c r="CH395" i="10"/>
  <c r="D35" i="7" s="1"/>
  <c r="CD389" i="10"/>
  <c r="CD382" i="10"/>
  <c r="CD373" i="10"/>
  <c r="CD360" i="10"/>
  <c r="CD353" i="10"/>
  <c r="CD344" i="10"/>
  <c r="CD335" i="10"/>
  <c r="CD325" i="10"/>
  <c r="CD316" i="10"/>
  <c r="CD308" i="10"/>
  <c r="CD298" i="10"/>
  <c r="CD287" i="10"/>
  <c r="CD277" i="10"/>
  <c r="CD269" i="10"/>
  <c r="CD255" i="10"/>
  <c r="CD242" i="10"/>
  <c r="CD229" i="10"/>
  <c r="CD222" i="10"/>
  <c r="CD213" i="10"/>
  <c r="CD201" i="10"/>
  <c r="CD197" i="10"/>
  <c r="CD183" i="10"/>
  <c r="CD170" i="10"/>
  <c r="CD157" i="10"/>
  <c r="CD146" i="10"/>
  <c r="CD135" i="10"/>
  <c r="CD122" i="10"/>
  <c r="CD113" i="10"/>
  <c r="CD101" i="10"/>
  <c r="CD96" i="10"/>
  <c r="CD79" i="10"/>
  <c r="CD73" i="10"/>
  <c r="CD55" i="10"/>
  <c r="CD50" i="10"/>
  <c r="CD38" i="10"/>
  <c r="CD24" i="10"/>
  <c r="CD15" i="10"/>
  <c r="CD11" i="10"/>
  <c r="CD10" i="10"/>
  <c r="CD9" i="10"/>
  <c r="DZ9" i="10"/>
  <c r="DZ10" i="10"/>
  <c r="DZ382" i="10"/>
  <c r="DZ8" i="10" s="1"/>
  <c r="DZ395" i="10" s="1"/>
  <c r="DV389" i="10"/>
  <c r="DV395" i="10" s="1"/>
  <c r="FZ8" i="10" l="1"/>
  <c r="FZ395" i="10" s="1"/>
  <c r="GX8" i="10"/>
  <c r="GX395" i="10" s="1"/>
  <c r="CK360" i="10"/>
  <c r="F8" i="10"/>
  <c r="F395" i="10" s="1"/>
  <c r="FV8" i="10"/>
  <c r="FV395" i="10" s="1"/>
  <c r="CD8" i="10"/>
  <c r="CD395" i="10" s="1"/>
  <c r="EX8" i="10"/>
  <c r="EX395" i="10" s="1"/>
  <c r="J8" i="10"/>
  <c r="J395" i="10" s="1"/>
  <c r="CL8" i="10"/>
  <c r="CL395" i="10" s="1"/>
  <c r="AT8" i="10"/>
  <c r="AT395" i="10" s="1"/>
  <c r="CT8" i="10"/>
  <c r="CT395" i="10" s="1"/>
  <c r="FF8" i="10"/>
  <c r="FF395" i="10" s="1"/>
  <c r="ET8" i="10"/>
  <c r="ET395" i="10" s="1"/>
  <c r="EP8" i="10"/>
  <c r="EP395" i="10" s="1"/>
  <c r="FN8" i="10"/>
  <c r="FN395" i="10" s="1"/>
  <c r="GH8" i="10"/>
  <c r="GH395" i="10" s="1"/>
  <c r="GD8" i="10"/>
  <c r="GD395" i="10" s="1"/>
  <c r="CK389" i="10"/>
  <c r="CK382" i="10"/>
  <c r="CK353" i="10"/>
  <c r="CK344" i="10"/>
  <c r="CK335" i="10"/>
  <c r="CK38" i="10"/>
  <c r="CK11" i="10"/>
  <c r="CI8" i="10"/>
  <c r="CI395" i="10" s="1"/>
  <c r="E35" i="7" s="1"/>
  <c r="CJ8" i="10"/>
  <c r="CJ395" i="10" s="1"/>
  <c r="CK9" i="10"/>
  <c r="CK15" i="10"/>
  <c r="F35" i="7" l="1"/>
  <c r="G35" i="7" s="1"/>
  <c r="CK395" i="10"/>
  <c r="CK8" i="10"/>
  <c r="FM14" i="10"/>
  <c r="FJ11" i="10"/>
  <c r="FJ389" i="10"/>
  <c r="FJ382" i="10"/>
  <c r="FJ373" i="10"/>
  <c r="FJ360" i="10"/>
  <c r="FJ353" i="10"/>
  <c r="FJ344" i="10"/>
  <c r="FJ335" i="10"/>
  <c r="FJ325" i="10"/>
  <c r="FJ316" i="10"/>
  <c r="FJ308" i="10"/>
  <c r="FJ298" i="10"/>
  <c r="FJ287" i="10"/>
  <c r="FJ277" i="10"/>
  <c r="FJ269" i="10"/>
  <c r="FJ255" i="10"/>
  <c r="FJ242" i="10"/>
  <c r="FJ229" i="10"/>
  <c r="FJ222" i="10"/>
  <c r="FJ213" i="10"/>
  <c r="FJ201" i="10"/>
  <c r="FJ197" i="10"/>
  <c r="FJ183" i="10"/>
  <c r="FJ170" i="10"/>
  <c r="FJ157" i="10"/>
  <c r="FJ146" i="10"/>
  <c r="FJ135" i="10"/>
  <c r="FJ122" i="10"/>
  <c r="FJ113" i="10"/>
  <c r="FJ101" i="10"/>
  <c r="FJ96" i="10"/>
  <c r="FJ79" i="10"/>
  <c r="FJ73" i="10"/>
  <c r="FJ55" i="10"/>
  <c r="FJ50" i="10"/>
  <c r="FJ38" i="10"/>
  <c r="FJ24" i="10"/>
  <c r="FJ15" i="10"/>
  <c r="FJ10" i="10"/>
  <c r="BR9" i="10"/>
  <c r="BR50" i="10"/>
  <c r="BR8" i="10" s="1"/>
  <c r="BR395" i="10" s="1"/>
  <c r="D31" i="7" s="1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2" i="7"/>
  <c r="D33" i="7"/>
  <c r="D34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5" i="7"/>
  <c r="D76" i="7"/>
  <c r="D77" i="7"/>
  <c r="D78" i="7"/>
  <c r="D79" i="7"/>
  <c r="D80" i="7"/>
  <c r="D81" i="7"/>
  <c r="D82" i="7"/>
  <c r="FJ8" i="10" l="1"/>
  <c r="FJ395" i="10" s="1"/>
  <c r="D55" i="7" s="1"/>
  <c r="D14" i="7" s="1"/>
  <c r="G393" i="8"/>
  <c r="H393" i="8"/>
  <c r="F393" i="8"/>
  <c r="G58" i="8"/>
  <c r="H58" i="8"/>
  <c r="F58" i="8"/>
  <c r="G8" i="8"/>
  <c r="I9" i="8"/>
  <c r="F53" i="8"/>
  <c r="F52" i="8" s="1"/>
  <c r="F371" i="8"/>
  <c r="I394" i="8"/>
  <c r="G394" i="8"/>
  <c r="H394" i="8"/>
  <c r="F394" i="8"/>
  <c r="F399" i="8"/>
  <c r="F400" i="8"/>
  <c r="F401" i="8"/>
  <c r="F402" i="8"/>
  <c r="F403" i="8"/>
  <c r="F82" i="8"/>
  <c r="F81" i="8" s="1"/>
  <c r="F99" i="8"/>
  <c r="F98" i="8" s="1"/>
  <c r="F103" i="8"/>
  <c r="F104" i="8"/>
  <c r="F116" i="8"/>
  <c r="F115" i="8" s="1"/>
  <c r="F125" i="8"/>
  <c r="F124" i="8" s="1"/>
  <c r="F139" i="8"/>
  <c r="F138" i="8" s="1"/>
  <c r="F151" i="8"/>
  <c r="F152" i="8"/>
  <c r="F163" i="8"/>
  <c r="F162" i="8" s="1"/>
  <c r="F176" i="8"/>
  <c r="F175" i="8" s="1"/>
  <c r="F189" i="8"/>
  <c r="F188" i="8" s="1"/>
  <c r="F202" i="8"/>
  <c r="F203" i="8"/>
  <c r="F207" i="8"/>
  <c r="F206" i="8" s="1"/>
  <c r="F219" i="8"/>
  <c r="F218" i="8" s="1"/>
  <c r="F228" i="8"/>
  <c r="F227" i="8" s="1"/>
  <c r="F234" i="8"/>
  <c r="F235" i="8"/>
  <c r="F248" i="8"/>
  <c r="F247" i="8" s="1"/>
  <c r="F261" i="8"/>
  <c r="F260" i="8" s="1"/>
  <c r="F275" i="8"/>
  <c r="F274" i="8" s="1"/>
  <c r="F282" i="8"/>
  <c r="F283" i="8"/>
  <c r="F293" i="8"/>
  <c r="F292" i="8" s="1"/>
  <c r="F304" i="8"/>
  <c r="F303" i="8" s="1"/>
  <c r="F314" i="8"/>
  <c r="F313" i="8" s="1"/>
  <c r="F322" i="8"/>
  <c r="F323" i="8"/>
  <c r="F332" i="8"/>
  <c r="F331" i="8" s="1"/>
  <c r="F342" i="8"/>
  <c r="F341" i="8" s="1"/>
  <c r="F353" i="8"/>
  <c r="F352" i="8" s="1"/>
  <c r="F361" i="8"/>
  <c r="F362" i="8"/>
  <c r="F370" i="8"/>
  <c r="F384" i="8"/>
  <c r="F383" i="8" s="1"/>
  <c r="F392" i="8"/>
  <c r="F76" i="8"/>
  <c r="F75" i="8" s="1"/>
  <c r="G57" i="8"/>
  <c r="I59" i="8"/>
  <c r="G59" i="8"/>
  <c r="H59" i="8"/>
  <c r="F59" i="8"/>
  <c r="F57" i="8"/>
  <c r="F38" i="8"/>
  <c r="F37" i="8" s="1"/>
  <c r="F24" i="8"/>
  <c r="F23" i="8" s="1"/>
  <c r="F15" i="8"/>
  <c r="F14" i="8" s="1"/>
  <c r="F10" i="8"/>
  <c r="F11" i="8"/>
  <c r="B89" i="9"/>
  <c r="C89" i="9"/>
  <c r="D89" i="9"/>
  <c r="B90" i="9"/>
  <c r="C90" i="9"/>
  <c r="D90" i="9"/>
  <c r="B91" i="9"/>
  <c r="C91" i="9"/>
  <c r="D91" i="9"/>
  <c r="C88" i="9"/>
  <c r="D88" i="9"/>
  <c r="B88" i="9"/>
  <c r="B87" i="9"/>
  <c r="C84" i="9"/>
  <c r="B84" i="9"/>
  <c r="C93" i="9"/>
  <c r="B93" i="9"/>
  <c r="C24" i="9"/>
  <c r="B24" i="9"/>
  <c r="C11" i="9"/>
  <c r="D11" i="9"/>
  <c r="B11" i="9"/>
  <c r="B8" i="9"/>
  <c r="D93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12" i="9"/>
  <c r="B13" i="9"/>
  <c r="C13" i="9"/>
  <c r="D13" i="9"/>
  <c r="B14" i="9"/>
  <c r="C14" i="9"/>
  <c r="D14" i="9"/>
  <c r="B15" i="9"/>
  <c r="C15" i="9"/>
  <c r="D15" i="9"/>
  <c r="B16" i="9"/>
  <c r="C16" i="9"/>
  <c r="D16" i="9"/>
  <c r="B17" i="9"/>
  <c r="C17" i="9"/>
  <c r="D17" i="9"/>
  <c r="B18" i="9"/>
  <c r="C18" i="9"/>
  <c r="D18" i="9"/>
  <c r="B19" i="9"/>
  <c r="C19" i="9"/>
  <c r="D19" i="9"/>
  <c r="B20" i="9"/>
  <c r="C20" i="9"/>
  <c r="D20" i="9"/>
  <c r="B21" i="9"/>
  <c r="C21" i="9"/>
  <c r="D21" i="9"/>
  <c r="B22" i="9"/>
  <c r="C22" i="9"/>
  <c r="D22" i="9"/>
  <c r="B23" i="9"/>
  <c r="C23" i="9"/>
  <c r="D23" i="9"/>
  <c r="D24" i="9"/>
  <c r="B25" i="9"/>
  <c r="C25" i="9"/>
  <c r="D25" i="9"/>
  <c r="B26" i="9"/>
  <c r="C26" i="9"/>
  <c r="D26" i="9"/>
  <c r="B27" i="9"/>
  <c r="C27" i="9"/>
  <c r="D27" i="9"/>
  <c r="B28" i="9"/>
  <c r="C28" i="9"/>
  <c r="D28" i="9"/>
  <c r="B29" i="9"/>
  <c r="C29" i="9"/>
  <c r="D29" i="9"/>
  <c r="B30" i="9"/>
  <c r="C30" i="9"/>
  <c r="D30" i="9"/>
  <c r="B31" i="9"/>
  <c r="C31" i="9"/>
  <c r="D31" i="9"/>
  <c r="B32" i="9"/>
  <c r="C32" i="9"/>
  <c r="D32" i="9"/>
  <c r="B33" i="9"/>
  <c r="C33" i="9"/>
  <c r="D33" i="9"/>
  <c r="B34" i="9"/>
  <c r="C34" i="9"/>
  <c r="D34" i="9"/>
  <c r="B35" i="9"/>
  <c r="C35" i="9"/>
  <c r="D35" i="9"/>
  <c r="B36" i="9"/>
  <c r="C36" i="9"/>
  <c r="D36" i="9"/>
  <c r="B37" i="9"/>
  <c r="C37" i="9"/>
  <c r="D37" i="9"/>
  <c r="B38" i="9"/>
  <c r="C38" i="9"/>
  <c r="D38" i="9"/>
  <c r="B39" i="9"/>
  <c r="C39" i="9"/>
  <c r="D39" i="9"/>
  <c r="B40" i="9"/>
  <c r="C40" i="9"/>
  <c r="D40" i="9"/>
  <c r="B41" i="9"/>
  <c r="C41" i="9"/>
  <c r="D41" i="9"/>
  <c r="B42" i="9"/>
  <c r="C42" i="9"/>
  <c r="D42" i="9"/>
  <c r="B43" i="9"/>
  <c r="C43" i="9"/>
  <c r="D43" i="9"/>
  <c r="B44" i="9"/>
  <c r="C44" i="9"/>
  <c r="D44" i="9"/>
  <c r="B45" i="9"/>
  <c r="C45" i="9"/>
  <c r="D45" i="9"/>
  <c r="B46" i="9"/>
  <c r="C46" i="9"/>
  <c r="D46" i="9"/>
  <c r="B47" i="9"/>
  <c r="C47" i="9"/>
  <c r="D47" i="9"/>
  <c r="B48" i="9"/>
  <c r="C48" i="9"/>
  <c r="D48" i="9"/>
  <c r="B49" i="9"/>
  <c r="C49" i="9"/>
  <c r="D49" i="9"/>
  <c r="B50" i="9"/>
  <c r="C50" i="9"/>
  <c r="D50" i="9"/>
  <c r="B51" i="9"/>
  <c r="C51" i="9"/>
  <c r="D51" i="9"/>
  <c r="B52" i="9"/>
  <c r="C52" i="9"/>
  <c r="D52" i="9"/>
  <c r="B53" i="9"/>
  <c r="C53" i="9"/>
  <c r="D53" i="9"/>
  <c r="B54" i="9"/>
  <c r="C54" i="9"/>
  <c r="D54" i="9"/>
  <c r="B55" i="9"/>
  <c r="C55" i="9"/>
  <c r="D55" i="9"/>
  <c r="B56" i="9"/>
  <c r="C56" i="9"/>
  <c r="D56" i="9"/>
  <c r="B57" i="9"/>
  <c r="C57" i="9"/>
  <c r="D57" i="9"/>
  <c r="B58" i="9"/>
  <c r="C58" i="9"/>
  <c r="D58" i="9"/>
  <c r="B59" i="9"/>
  <c r="C59" i="9"/>
  <c r="D59" i="9"/>
  <c r="B60" i="9"/>
  <c r="C60" i="9"/>
  <c r="D60" i="9"/>
  <c r="B61" i="9"/>
  <c r="C61" i="9"/>
  <c r="D61" i="9"/>
  <c r="B62" i="9"/>
  <c r="C62" i="9"/>
  <c r="D62" i="9"/>
  <c r="B63" i="9"/>
  <c r="C63" i="9"/>
  <c r="D63" i="9"/>
  <c r="B64" i="9"/>
  <c r="C64" i="9"/>
  <c r="D64" i="9"/>
  <c r="B65" i="9"/>
  <c r="C65" i="9"/>
  <c r="D65" i="9"/>
  <c r="B66" i="9"/>
  <c r="C66" i="9"/>
  <c r="D66" i="9"/>
  <c r="B67" i="9"/>
  <c r="C67" i="9"/>
  <c r="D67" i="9"/>
  <c r="B68" i="9"/>
  <c r="C68" i="9"/>
  <c r="D68" i="9"/>
  <c r="B69" i="9"/>
  <c r="C69" i="9"/>
  <c r="D69" i="9"/>
  <c r="B70" i="9"/>
  <c r="C70" i="9"/>
  <c r="D70" i="9"/>
  <c r="B71" i="9"/>
  <c r="C71" i="9"/>
  <c r="D71" i="9"/>
  <c r="B72" i="9"/>
  <c r="C72" i="9"/>
  <c r="D72" i="9"/>
  <c r="B73" i="9"/>
  <c r="C73" i="9"/>
  <c r="D73" i="9"/>
  <c r="B74" i="9"/>
  <c r="C74" i="9"/>
  <c r="D74" i="9"/>
  <c r="B75" i="9"/>
  <c r="C75" i="9"/>
  <c r="D75" i="9"/>
  <c r="B76" i="9"/>
  <c r="C76" i="9"/>
  <c r="D76" i="9"/>
  <c r="B77" i="9"/>
  <c r="C77" i="9"/>
  <c r="D77" i="9"/>
  <c r="B78" i="9"/>
  <c r="C78" i="9"/>
  <c r="D78" i="9"/>
  <c r="B79" i="9"/>
  <c r="C79" i="9"/>
  <c r="D79" i="9"/>
  <c r="B80" i="9"/>
  <c r="C80" i="9"/>
  <c r="D80" i="9"/>
  <c r="B81" i="9"/>
  <c r="C81" i="9"/>
  <c r="D81" i="9"/>
  <c r="B82" i="9"/>
  <c r="C82" i="9"/>
  <c r="D82" i="9"/>
  <c r="B83" i="9"/>
  <c r="C83" i="9"/>
  <c r="D83" i="9"/>
  <c r="D84" i="9"/>
  <c r="B85" i="9"/>
  <c r="C85" i="9"/>
  <c r="D85" i="9"/>
  <c r="B86" i="9"/>
  <c r="C86" i="9"/>
  <c r="D86" i="9"/>
  <c r="B12" i="9"/>
  <c r="C12" i="9"/>
  <c r="D12" i="9"/>
  <c r="E10" i="9"/>
  <c r="B9" i="9"/>
  <c r="C9" i="9"/>
  <c r="D9" i="9"/>
  <c r="B10" i="9"/>
  <c r="C10" i="9"/>
  <c r="D10" i="9"/>
  <c r="C8" i="9"/>
  <c r="D8" i="9"/>
  <c r="U41" i="9"/>
  <c r="T40" i="9"/>
  <c r="S40" i="9"/>
  <c r="AC40" i="9"/>
  <c r="AC41" i="9"/>
  <c r="AB40" i="9"/>
  <c r="AA40" i="9"/>
  <c r="D13" i="7"/>
  <c r="AC91" i="9"/>
  <c r="AB87" i="9"/>
  <c r="AA87" i="9"/>
  <c r="AC85" i="9"/>
  <c r="AB84" i="9"/>
  <c r="AC84" i="9" s="1"/>
  <c r="AA84" i="9"/>
  <c r="Z84" i="9"/>
  <c r="AC83" i="9"/>
  <c r="AB82" i="9"/>
  <c r="AA82" i="9"/>
  <c r="Z82" i="9"/>
  <c r="AB80" i="9"/>
  <c r="AA80" i="9"/>
  <c r="Z80" i="9"/>
  <c r="AC79" i="9"/>
  <c r="AB78" i="9"/>
  <c r="AA78" i="9"/>
  <c r="Z78" i="9"/>
  <c r="AB76" i="9"/>
  <c r="AA76" i="9"/>
  <c r="Z76" i="9"/>
  <c r="AC75" i="9"/>
  <c r="AB74" i="9"/>
  <c r="AC74" i="9" s="1"/>
  <c r="AA74" i="9"/>
  <c r="Z74" i="9"/>
  <c r="AB72" i="9"/>
  <c r="AA72" i="9"/>
  <c r="Z72" i="9"/>
  <c r="AB70" i="9"/>
  <c r="AA70" i="9"/>
  <c r="Z70" i="9"/>
  <c r="AB68" i="9"/>
  <c r="AA68" i="9"/>
  <c r="Z68" i="9"/>
  <c r="AB66" i="9"/>
  <c r="AA66" i="9"/>
  <c r="Z66" i="9"/>
  <c r="AB64" i="9"/>
  <c r="AA64" i="9"/>
  <c r="Z64" i="9"/>
  <c r="AC63" i="9"/>
  <c r="AB62" i="9"/>
  <c r="AC62" i="9" s="1"/>
  <c r="AA62" i="9"/>
  <c r="Z62" i="9"/>
  <c r="AB60" i="9"/>
  <c r="AA60" i="9"/>
  <c r="Z60" i="9"/>
  <c r="AC59" i="9"/>
  <c r="AB58" i="9"/>
  <c r="AC58" i="9" s="1"/>
  <c r="AA58" i="9"/>
  <c r="Z58" i="9"/>
  <c r="AB56" i="9"/>
  <c r="AA56" i="9"/>
  <c r="Z56" i="9"/>
  <c r="AC55" i="9"/>
  <c r="AB54" i="9"/>
  <c r="AA54" i="9"/>
  <c r="Z54" i="9"/>
  <c r="AC53" i="9"/>
  <c r="AB52" i="9"/>
  <c r="AA52" i="9"/>
  <c r="Z52" i="9"/>
  <c r="AB50" i="9"/>
  <c r="AA50" i="9"/>
  <c r="Z50" i="9"/>
  <c r="AC49" i="9"/>
  <c r="AB48" i="9"/>
  <c r="AA48" i="9"/>
  <c r="Z48" i="9"/>
  <c r="AC47" i="9"/>
  <c r="AB46" i="9"/>
  <c r="AA46" i="9"/>
  <c r="Z46" i="9"/>
  <c r="AC45" i="9"/>
  <c r="AB44" i="9"/>
  <c r="AC44" i="9" s="1"/>
  <c r="AA44" i="9"/>
  <c r="Z44" i="9"/>
  <c r="AC43" i="9"/>
  <c r="AB42" i="9"/>
  <c r="AC42" i="9" s="1"/>
  <c r="AA42" i="9"/>
  <c r="Z42" i="9"/>
  <c r="AC39" i="9"/>
  <c r="AB38" i="9"/>
  <c r="AC38" i="9" s="1"/>
  <c r="AA38" i="9"/>
  <c r="Z38" i="9"/>
  <c r="AC37" i="9"/>
  <c r="AB36" i="9"/>
  <c r="AC36" i="9" s="1"/>
  <c r="AA36" i="9"/>
  <c r="Z36" i="9"/>
  <c r="AC35" i="9"/>
  <c r="AB34" i="9"/>
  <c r="AC34" i="9" s="1"/>
  <c r="AA34" i="9"/>
  <c r="Z34" i="9"/>
  <c r="AC33" i="9"/>
  <c r="AB32" i="9"/>
  <c r="AC32" i="9" s="1"/>
  <c r="AA32" i="9"/>
  <c r="Z32" i="9"/>
  <c r="AC31" i="9"/>
  <c r="AB30" i="9"/>
  <c r="AA30" i="9"/>
  <c r="Z30" i="9"/>
  <c r="AC29" i="9"/>
  <c r="AB28" i="9"/>
  <c r="AC28" i="9" s="1"/>
  <c r="AA28" i="9"/>
  <c r="Z28" i="9"/>
  <c r="AB26" i="9"/>
  <c r="AA26" i="9"/>
  <c r="Z26" i="9"/>
  <c r="AC25" i="9"/>
  <c r="AB24" i="9"/>
  <c r="AC24" i="9" s="1"/>
  <c r="AA24" i="9"/>
  <c r="Z24" i="9"/>
  <c r="AB21" i="9"/>
  <c r="AA21" i="9"/>
  <c r="Z21" i="9"/>
  <c r="AB19" i="9"/>
  <c r="AA19" i="9"/>
  <c r="Z19" i="9"/>
  <c r="AB17" i="9"/>
  <c r="AA17" i="9"/>
  <c r="Z17" i="9"/>
  <c r="AB15" i="9"/>
  <c r="AA15" i="9"/>
  <c r="Z15" i="9"/>
  <c r="AC14" i="9"/>
  <c r="AB13" i="9"/>
  <c r="AA13" i="9"/>
  <c r="Z13" i="9"/>
  <c r="AC12" i="9"/>
  <c r="AB11" i="9"/>
  <c r="AA11" i="9"/>
  <c r="Z11" i="9"/>
  <c r="Z8" i="9" s="1"/>
  <c r="AB10" i="9"/>
  <c r="AA10" i="9"/>
  <c r="Z10" i="9"/>
  <c r="AB9" i="9"/>
  <c r="AA9" i="9"/>
  <c r="Z9" i="9"/>
  <c r="Y10" i="9"/>
  <c r="Y23" i="9"/>
  <c r="Y86" i="9"/>
  <c r="N93" i="9"/>
  <c r="J93" i="9"/>
  <c r="H93" i="9"/>
  <c r="G93" i="9"/>
  <c r="X10" i="9"/>
  <c r="X9" i="9"/>
  <c r="Q8" i="9"/>
  <c r="Q9" i="9"/>
  <c r="M8" i="9"/>
  <c r="M9" i="9"/>
  <c r="K8" i="9"/>
  <c r="L8" i="9"/>
  <c r="N8" i="9"/>
  <c r="O8" i="9"/>
  <c r="P8" i="9"/>
  <c r="R8" i="9"/>
  <c r="S8" i="9"/>
  <c r="T8" i="9"/>
  <c r="U8" i="9" s="1"/>
  <c r="V8" i="9"/>
  <c r="K9" i="9"/>
  <c r="L9" i="9"/>
  <c r="N9" i="9"/>
  <c r="O9" i="9"/>
  <c r="P9" i="9"/>
  <c r="R9" i="9"/>
  <c r="S9" i="9"/>
  <c r="T9" i="9"/>
  <c r="U9" i="9" s="1"/>
  <c r="V9" i="9"/>
  <c r="W9" i="9"/>
  <c r="K10" i="9"/>
  <c r="L10" i="9"/>
  <c r="N10" i="9"/>
  <c r="O10" i="9"/>
  <c r="P10" i="9"/>
  <c r="R10" i="9"/>
  <c r="S10" i="9"/>
  <c r="T10" i="9"/>
  <c r="V10" i="9"/>
  <c r="W10" i="9"/>
  <c r="J10" i="9"/>
  <c r="J9" i="9"/>
  <c r="J8" i="9"/>
  <c r="U13" i="9"/>
  <c r="U14" i="9"/>
  <c r="U15" i="9"/>
  <c r="U16" i="9"/>
  <c r="U17" i="9"/>
  <c r="U18" i="9"/>
  <c r="U19" i="9"/>
  <c r="U20" i="9"/>
  <c r="U21" i="9"/>
  <c r="U22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11" i="9"/>
  <c r="U12" i="9"/>
  <c r="Q28" i="9"/>
  <c r="Q29" i="9"/>
  <c r="Q32" i="9"/>
  <c r="Q33" i="9"/>
  <c r="Q34" i="9"/>
  <c r="Q35" i="9"/>
  <c r="Q36" i="9"/>
  <c r="Q37" i="9"/>
  <c r="Q38" i="9"/>
  <c r="Q39" i="9"/>
  <c r="Q42" i="9"/>
  <c r="Q43" i="9"/>
  <c r="Q44" i="9"/>
  <c r="Q45" i="9"/>
  <c r="Q46" i="9"/>
  <c r="Q47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8" i="9"/>
  <c r="Q69" i="9"/>
  <c r="Q72" i="9"/>
  <c r="Q73" i="9"/>
  <c r="Q74" i="9"/>
  <c r="Q75" i="9"/>
  <c r="Q76" i="9"/>
  <c r="Q77" i="9"/>
  <c r="Q78" i="9"/>
  <c r="Q79" i="9"/>
  <c r="Q80" i="9"/>
  <c r="Q81" i="9"/>
  <c r="Q84" i="9"/>
  <c r="Q85" i="9"/>
  <c r="Q24" i="9"/>
  <c r="Q25" i="9"/>
  <c r="Q12" i="9"/>
  <c r="Q11" i="9"/>
  <c r="M13" i="9"/>
  <c r="M14" i="9"/>
  <c r="M15" i="9"/>
  <c r="M16" i="9"/>
  <c r="M17" i="9"/>
  <c r="M18" i="9"/>
  <c r="M21" i="9"/>
  <c r="M22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12" i="9"/>
  <c r="M11" i="9"/>
  <c r="K11" i="9"/>
  <c r="L11" i="9"/>
  <c r="N11" i="9"/>
  <c r="O11" i="9"/>
  <c r="P11" i="9"/>
  <c r="R11" i="9"/>
  <c r="S11" i="9"/>
  <c r="T11" i="9"/>
  <c r="V11" i="9"/>
  <c r="W11" i="9"/>
  <c r="X11" i="9"/>
  <c r="K13" i="9"/>
  <c r="L13" i="9"/>
  <c r="N13" i="9"/>
  <c r="O13" i="9"/>
  <c r="P13" i="9"/>
  <c r="R13" i="9"/>
  <c r="S13" i="9"/>
  <c r="T13" i="9"/>
  <c r="V13" i="9"/>
  <c r="W13" i="9"/>
  <c r="X13" i="9"/>
  <c r="K15" i="9"/>
  <c r="L15" i="9"/>
  <c r="N15" i="9"/>
  <c r="O15" i="9"/>
  <c r="P15" i="9"/>
  <c r="R15" i="9"/>
  <c r="S15" i="9"/>
  <c r="T15" i="9"/>
  <c r="V15" i="9"/>
  <c r="W15" i="9"/>
  <c r="X15" i="9"/>
  <c r="K17" i="9"/>
  <c r="L17" i="9"/>
  <c r="N17" i="9"/>
  <c r="O17" i="9"/>
  <c r="P17" i="9"/>
  <c r="R17" i="9"/>
  <c r="S17" i="9"/>
  <c r="T17" i="9"/>
  <c r="V17" i="9"/>
  <c r="W17" i="9"/>
  <c r="X17" i="9"/>
  <c r="K19" i="9"/>
  <c r="L19" i="9"/>
  <c r="N19" i="9"/>
  <c r="O19" i="9"/>
  <c r="P19" i="9"/>
  <c r="R19" i="9"/>
  <c r="S19" i="9"/>
  <c r="T19" i="9"/>
  <c r="V19" i="9"/>
  <c r="W19" i="9"/>
  <c r="X19" i="9"/>
  <c r="K21" i="9"/>
  <c r="L21" i="9"/>
  <c r="N21" i="9"/>
  <c r="O21" i="9"/>
  <c r="P21" i="9"/>
  <c r="R21" i="9"/>
  <c r="S21" i="9"/>
  <c r="T21" i="9"/>
  <c r="V21" i="9"/>
  <c r="W21" i="9"/>
  <c r="X21" i="9"/>
  <c r="K24" i="9"/>
  <c r="L24" i="9"/>
  <c r="N24" i="9"/>
  <c r="O24" i="9"/>
  <c r="P24" i="9"/>
  <c r="R24" i="9"/>
  <c r="S24" i="9"/>
  <c r="T24" i="9"/>
  <c r="V24" i="9"/>
  <c r="W24" i="9"/>
  <c r="X24" i="9"/>
  <c r="X26" i="9"/>
  <c r="W26" i="9"/>
  <c r="V26" i="9"/>
  <c r="T26" i="9"/>
  <c r="S26" i="9"/>
  <c r="R26" i="9"/>
  <c r="P26" i="9"/>
  <c r="O26" i="9"/>
  <c r="N26" i="9"/>
  <c r="L26" i="9"/>
  <c r="K26" i="9"/>
  <c r="K28" i="9"/>
  <c r="L28" i="9"/>
  <c r="N28" i="9"/>
  <c r="O28" i="9"/>
  <c r="P28" i="9"/>
  <c r="R28" i="9"/>
  <c r="S28" i="9"/>
  <c r="T28" i="9"/>
  <c r="V28" i="9"/>
  <c r="W28" i="9"/>
  <c r="X28" i="9"/>
  <c r="K30" i="9"/>
  <c r="L30" i="9"/>
  <c r="N30" i="9"/>
  <c r="O30" i="9"/>
  <c r="P30" i="9"/>
  <c r="R30" i="9"/>
  <c r="S30" i="9"/>
  <c r="T30" i="9"/>
  <c r="V30" i="9"/>
  <c r="W30" i="9"/>
  <c r="X30" i="9"/>
  <c r="K32" i="9"/>
  <c r="L32" i="9"/>
  <c r="N32" i="9"/>
  <c r="O32" i="9"/>
  <c r="P32" i="9"/>
  <c r="R32" i="9"/>
  <c r="S32" i="9"/>
  <c r="T32" i="9"/>
  <c r="V32" i="9"/>
  <c r="W32" i="9"/>
  <c r="X32" i="9"/>
  <c r="K34" i="9"/>
  <c r="L34" i="9"/>
  <c r="N34" i="9"/>
  <c r="O34" i="9"/>
  <c r="P34" i="9"/>
  <c r="R34" i="9"/>
  <c r="S34" i="9"/>
  <c r="T34" i="9"/>
  <c r="V34" i="9"/>
  <c r="W34" i="9"/>
  <c r="X34" i="9"/>
  <c r="K36" i="9"/>
  <c r="L36" i="9"/>
  <c r="N36" i="9"/>
  <c r="O36" i="9"/>
  <c r="P36" i="9"/>
  <c r="R36" i="9"/>
  <c r="S36" i="9"/>
  <c r="T36" i="9"/>
  <c r="V36" i="9"/>
  <c r="W36" i="9"/>
  <c r="X36" i="9"/>
  <c r="K38" i="9"/>
  <c r="L38" i="9"/>
  <c r="N38" i="9"/>
  <c r="O38" i="9"/>
  <c r="P38" i="9"/>
  <c r="R38" i="9"/>
  <c r="S38" i="9"/>
  <c r="T38" i="9"/>
  <c r="V38" i="9"/>
  <c r="W38" i="9"/>
  <c r="X38" i="9"/>
  <c r="K42" i="9"/>
  <c r="L42" i="9"/>
  <c r="N42" i="9"/>
  <c r="O42" i="9"/>
  <c r="P42" i="9"/>
  <c r="R42" i="9"/>
  <c r="S42" i="9"/>
  <c r="T42" i="9"/>
  <c r="V42" i="9"/>
  <c r="W42" i="9"/>
  <c r="X42" i="9"/>
  <c r="K44" i="9"/>
  <c r="L44" i="9"/>
  <c r="N44" i="9"/>
  <c r="O44" i="9"/>
  <c r="P44" i="9"/>
  <c r="R44" i="9"/>
  <c r="S44" i="9"/>
  <c r="T44" i="9"/>
  <c r="V44" i="9"/>
  <c r="W44" i="9"/>
  <c r="X44" i="9"/>
  <c r="K46" i="9"/>
  <c r="L46" i="9"/>
  <c r="N46" i="9"/>
  <c r="O46" i="9"/>
  <c r="P46" i="9"/>
  <c r="R46" i="9"/>
  <c r="S46" i="9"/>
  <c r="T46" i="9"/>
  <c r="V46" i="9"/>
  <c r="W46" i="9"/>
  <c r="X46" i="9"/>
  <c r="K48" i="9"/>
  <c r="L48" i="9"/>
  <c r="N48" i="9"/>
  <c r="O48" i="9"/>
  <c r="P48" i="9"/>
  <c r="R48" i="9"/>
  <c r="S48" i="9"/>
  <c r="T48" i="9"/>
  <c r="V48" i="9"/>
  <c r="W48" i="9"/>
  <c r="X48" i="9"/>
  <c r="K50" i="9"/>
  <c r="L50" i="9"/>
  <c r="N50" i="9"/>
  <c r="O50" i="9"/>
  <c r="P50" i="9"/>
  <c r="R50" i="9"/>
  <c r="S50" i="9"/>
  <c r="T50" i="9"/>
  <c r="V50" i="9"/>
  <c r="W50" i="9"/>
  <c r="X50" i="9"/>
  <c r="K52" i="9"/>
  <c r="L52" i="9"/>
  <c r="N52" i="9"/>
  <c r="O52" i="9"/>
  <c r="P52" i="9"/>
  <c r="R52" i="9"/>
  <c r="S52" i="9"/>
  <c r="T52" i="9"/>
  <c r="V52" i="9"/>
  <c r="W52" i="9"/>
  <c r="X52" i="9"/>
  <c r="K54" i="9"/>
  <c r="L54" i="9"/>
  <c r="N54" i="9"/>
  <c r="O54" i="9"/>
  <c r="P54" i="9"/>
  <c r="R54" i="9"/>
  <c r="S54" i="9"/>
  <c r="T54" i="9"/>
  <c r="V54" i="9"/>
  <c r="W54" i="9"/>
  <c r="X54" i="9"/>
  <c r="K56" i="9"/>
  <c r="L56" i="9"/>
  <c r="N56" i="9"/>
  <c r="O56" i="9"/>
  <c r="P56" i="9"/>
  <c r="R56" i="9"/>
  <c r="S56" i="9"/>
  <c r="T56" i="9"/>
  <c r="V56" i="9"/>
  <c r="W56" i="9"/>
  <c r="X56" i="9"/>
  <c r="K58" i="9"/>
  <c r="L58" i="9"/>
  <c r="N58" i="9"/>
  <c r="O58" i="9"/>
  <c r="P58" i="9"/>
  <c r="R58" i="9"/>
  <c r="S58" i="9"/>
  <c r="T58" i="9"/>
  <c r="V58" i="9"/>
  <c r="W58" i="9"/>
  <c r="X58" i="9"/>
  <c r="J58" i="9"/>
  <c r="K60" i="9"/>
  <c r="L60" i="9"/>
  <c r="N60" i="9"/>
  <c r="O60" i="9"/>
  <c r="P60" i="9"/>
  <c r="R60" i="9"/>
  <c r="S60" i="9"/>
  <c r="T60" i="9"/>
  <c r="V60" i="9"/>
  <c r="W60" i="9"/>
  <c r="X60" i="9"/>
  <c r="J60" i="9"/>
  <c r="K62" i="9"/>
  <c r="L62" i="9"/>
  <c r="N62" i="9"/>
  <c r="O62" i="9"/>
  <c r="P62" i="9"/>
  <c r="R62" i="9"/>
  <c r="S62" i="9"/>
  <c r="T62" i="9"/>
  <c r="V62" i="9"/>
  <c r="W62" i="9"/>
  <c r="X62" i="9"/>
  <c r="J62" i="9"/>
  <c r="K64" i="9"/>
  <c r="L64" i="9"/>
  <c r="N64" i="9"/>
  <c r="O64" i="9"/>
  <c r="P64" i="9"/>
  <c r="R64" i="9"/>
  <c r="S64" i="9"/>
  <c r="T64" i="9"/>
  <c r="V64" i="9"/>
  <c r="W64" i="9"/>
  <c r="X64" i="9"/>
  <c r="J64" i="9"/>
  <c r="K66" i="9"/>
  <c r="L66" i="9"/>
  <c r="N66" i="9"/>
  <c r="O66" i="9"/>
  <c r="P66" i="9"/>
  <c r="R66" i="9"/>
  <c r="S66" i="9"/>
  <c r="T66" i="9"/>
  <c r="V66" i="9"/>
  <c r="W66" i="9"/>
  <c r="X66" i="9"/>
  <c r="J66" i="9"/>
  <c r="K68" i="9"/>
  <c r="L68" i="9"/>
  <c r="N68" i="9"/>
  <c r="O68" i="9"/>
  <c r="P68" i="9"/>
  <c r="R68" i="9"/>
  <c r="S68" i="9"/>
  <c r="T68" i="9"/>
  <c r="V68" i="9"/>
  <c r="W68" i="9"/>
  <c r="X68" i="9"/>
  <c r="J68" i="9"/>
  <c r="K70" i="9"/>
  <c r="L70" i="9"/>
  <c r="N70" i="9"/>
  <c r="O70" i="9"/>
  <c r="P70" i="9"/>
  <c r="R70" i="9"/>
  <c r="S70" i="9"/>
  <c r="T70" i="9"/>
  <c r="V70" i="9"/>
  <c r="W70" i="9"/>
  <c r="X70" i="9"/>
  <c r="J70" i="9"/>
  <c r="K72" i="9"/>
  <c r="L72" i="9"/>
  <c r="N72" i="9"/>
  <c r="O72" i="9"/>
  <c r="P72" i="9"/>
  <c r="R72" i="9"/>
  <c r="S72" i="9"/>
  <c r="T72" i="9"/>
  <c r="V72" i="9"/>
  <c r="W72" i="9"/>
  <c r="X72" i="9"/>
  <c r="J72" i="9"/>
  <c r="K74" i="9"/>
  <c r="L74" i="9"/>
  <c r="N74" i="9"/>
  <c r="O74" i="9"/>
  <c r="P74" i="9"/>
  <c r="R74" i="9"/>
  <c r="S74" i="9"/>
  <c r="T74" i="9"/>
  <c r="V74" i="9"/>
  <c r="W74" i="9"/>
  <c r="X74" i="9"/>
  <c r="J74" i="9"/>
  <c r="K76" i="9"/>
  <c r="L76" i="9"/>
  <c r="N76" i="9"/>
  <c r="O76" i="9"/>
  <c r="P76" i="9"/>
  <c r="R76" i="9"/>
  <c r="S76" i="9"/>
  <c r="T76" i="9"/>
  <c r="V76" i="9"/>
  <c r="W76" i="9"/>
  <c r="X76" i="9"/>
  <c r="J76" i="9"/>
  <c r="K78" i="9"/>
  <c r="L78" i="9"/>
  <c r="N78" i="9"/>
  <c r="O78" i="9"/>
  <c r="P78" i="9"/>
  <c r="R78" i="9"/>
  <c r="S78" i="9"/>
  <c r="T78" i="9"/>
  <c r="V78" i="9"/>
  <c r="W78" i="9"/>
  <c r="X78" i="9"/>
  <c r="J78" i="9"/>
  <c r="K80" i="9"/>
  <c r="L80" i="9"/>
  <c r="N80" i="9"/>
  <c r="O80" i="9"/>
  <c r="P80" i="9"/>
  <c r="R80" i="9"/>
  <c r="S80" i="9"/>
  <c r="T80" i="9"/>
  <c r="V80" i="9"/>
  <c r="W80" i="9"/>
  <c r="X80" i="9"/>
  <c r="J80" i="9"/>
  <c r="K82" i="9"/>
  <c r="L82" i="9"/>
  <c r="N82" i="9"/>
  <c r="O82" i="9"/>
  <c r="P82" i="9"/>
  <c r="R82" i="9"/>
  <c r="S82" i="9"/>
  <c r="T82" i="9"/>
  <c r="V82" i="9"/>
  <c r="W82" i="9"/>
  <c r="X82" i="9"/>
  <c r="J82" i="9"/>
  <c r="K84" i="9"/>
  <c r="L84" i="9"/>
  <c r="N84" i="9"/>
  <c r="O84" i="9"/>
  <c r="P84" i="9"/>
  <c r="R84" i="9"/>
  <c r="S84" i="9"/>
  <c r="T84" i="9"/>
  <c r="V84" i="9"/>
  <c r="W84" i="9"/>
  <c r="X84" i="9"/>
  <c r="X8" i="9" s="1"/>
  <c r="J84" i="9"/>
  <c r="J56" i="9"/>
  <c r="J54" i="9"/>
  <c r="J52" i="9"/>
  <c r="J50" i="9"/>
  <c r="J48" i="9"/>
  <c r="J46" i="9"/>
  <c r="J44" i="9"/>
  <c r="J42" i="9"/>
  <c r="K40" i="9"/>
  <c r="L40" i="9"/>
  <c r="J40" i="9"/>
  <c r="J38" i="9"/>
  <c r="J36" i="9"/>
  <c r="J34" i="9"/>
  <c r="J32" i="9"/>
  <c r="J30" i="9"/>
  <c r="J28" i="9"/>
  <c r="J26" i="9"/>
  <c r="J24" i="9"/>
  <c r="J21" i="9"/>
  <c r="J19" i="9"/>
  <c r="J17" i="9"/>
  <c r="J15" i="9"/>
  <c r="J13" i="9"/>
  <c r="J11" i="9"/>
  <c r="F8" i="8" l="1"/>
  <c r="F7" i="8"/>
  <c r="F405" i="8" s="1"/>
  <c r="AC87" i="9"/>
  <c r="AC82" i="9"/>
  <c r="AC78" i="9"/>
  <c r="AC54" i="9"/>
  <c r="AC52" i="9"/>
  <c r="AC48" i="9"/>
  <c r="AC46" i="9"/>
  <c r="AC30" i="9"/>
  <c r="AC13" i="9"/>
  <c r="AA8" i="9"/>
  <c r="AA93" i="9" s="1"/>
  <c r="E13" i="7" s="1"/>
  <c r="AC11" i="9"/>
  <c r="AC9" i="9"/>
  <c r="AB8" i="9"/>
  <c r="W8" i="9"/>
  <c r="E9" i="9" l="1"/>
  <c r="AB93" i="9"/>
  <c r="AC8" i="9"/>
  <c r="D12" i="7"/>
  <c r="Y88" i="9"/>
  <c r="X87" i="9"/>
  <c r="Y87" i="9" s="1"/>
  <c r="W87" i="9"/>
  <c r="Y84" i="9"/>
  <c r="Y21" i="9"/>
  <c r="N87" i="9"/>
  <c r="D9" i="7"/>
  <c r="J87" i="9"/>
  <c r="D8" i="7"/>
  <c r="D11" i="7"/>
  <c r="B92" i="9"/>
  <c r="AC93" i="9" l="1"/>
  <c r="F13" i="7"/>
  <c r="W93" i="9"/>
  <c r="E12" i="7" s="1"/>
  <c r="X93" i="9"/>
  <c r="F12" i="7" s="1"/>
  <c r="Y8" i="9"/>
  <c r="D10" i="7"/>
  <c r="D7" i="7" l="1"/>
  <c r="G13" i="7"/>
  <c r="G12" i="7"/>
  <c r="Y93" i="9"/>
  <c r="E24" i="12"/>
  <c r="E137" i="12"/>
  <c r="S310" i="8"/>
  <c r="GR178" i="12"/>
  <c r="GS178" i="12" s="1"/>
  <c r="GQ178" i="12"/>
  <c r="GR171" i="12"/>
  <c r="GQ171" i="12"/>
  <c r="GR167" i="12"/>
  <c r="GQ167" i="12"/>
  <c r="GR162" i="12"/>
  <c r="GQ162" i="12"/>
  <c r="GR157" i="12"/>
  <c r="GQ157" i="12"/>
  <c r="GR154" i="12"/>
  <c r="GQ154" i="12"/>
  <c r="GR148" i="12"/>
  <c r="GQ148" i="12"/>
  <c r="GR145" i="12"/>
  <c r="GQ145" i="12"/>
  <c r="GR142" i="12"/>
  <c r="GQ142" i="12"/>
  <c r="GR139" i="12"/>
  <c r="GQ139" i="12"/>
  <c r="GR135" i="12"/>
  <c r="GQ135" i="12"/>
  <c r="GR129" i="12"/>
  <c r="GQ129" i="12"/>
  <c r="GR122" i="12"/>
  <c r="GQ122" i="12"/>
  <c r="GR108" i="12"/>
  <c r="GQ108" i="12"/>
  <c r="GR103" i="12"/>
  <c r="GQ103" i="12"/>
  <c r="GR98" i="12"/>
  <c r="GQ98" i="12"/>
  <c r="GR95" i="12"/>
  <c r="GQ95" i="12"/>
  <c r="GR87" i="12"/>
  <c r="GQ87" i="12"/>
  <c r="GR84" i="12"/>
  <c r="GQ84" i="12"/>
  <c r="GR80" i="12"/>
  <c r="GQ80" i="12"/>
  <c r="GR77" i="12"/>
  <c r="GQ77" i="12"/>
  <c r="GR73" i="12"/>
  <c r="GQ73" i="12"/>
  <c r="GR69" i="12"/>
  <c r="GQ69" i="12"/>
  <c r="GR65" i="12"/>
  <c r="GQ65" i="12"/>
  <c r="GR62" i="12"/>
  <c r="GQ62" i="12"/>
  <c r="GR58" i="12"/>
  <c r="GQ58" i="12"/>
  <c r="GR53" i="12"/>
  <c r="GQ53" i="12"/>
  <c r="GR49" i="12"/>
  <c r="GQ49" i="12"/>
  <c r="GR46" i="12"/>
  <c r="GQ46" i="12"/>
  <c r="GR42" i="12"/>
  <c r="GQ42" i="12"/>
  <c r="GR38" i="12"/>
  <c r="GQ38" i="12"/>
  <c r="GR30" i="12"/>
  <c r="GQ30" i="12"/>
  <c r="GR26" i="12"/>
  <c r="GQ26" i="12"/>
  <c r="GR22" i="12"/>
  <c r="GQ22" i="12"/>
  <c r="GR17" i="12"/>
  <c r="GQ17" i="12"/>
  <c r="GR14" i="12"/>
  <c r="GQ14" i="12"/>
  <c r="GR11" i="12"/>
  <c r="GQ11" i="12"/>
  <c r="GR10" i="12"/>
  <c r="GQ10" i="12"/>
  <c r="GR9" i="12"/>
  <c r="GQ9" i="12"/>
  <c r="GO104" i="12"/>
  <c r="GN178" i="12"/>
  <c r="GM178" i="12"/>
  <c r="GN171" i="12"/>
  <c r="GM171" i="12"/>
  <c r="GN167" i="12"/>
  <c r="GM167" i="12"/>
  <c r="GN162" i="12"/>
  <c r="GM162" i="12"/>
  <c r="GN157" i="12"/>
  <c r="GM157" i="12"/>
  <c r="GN154" i="12"/>
  <c r="GM154" i="12"/>
  <c r="GN148" i="12"/>
  <c r="GM148" i="12"/>
  <c r="GN145" i="12"/>
  <c r="GM145" i="12"/>
  <c r="GN142" i="12"/>
  <c r="GM142" i="12"/>
  <c r="GN139" i="12"/>
  <c r="GM139" i="12"/>
  <c r="GN135" i="12"/>
  <c r="GM135" i="12"/>
  <c r="GN129" i="12"/>
  <c r="GM129" i="12"/>
  <c r="GN122" i="12"/>
  <c r="GM122" i="12"/>
  <c r="GN108" i="12"/>
  <c r="GM108" i="12"/>
  <c r="GN103" i="12"/>
  <c r="GM103" i="12"/>
  <c r="GN98" i="12"/>
  <c r="GM98" i="12"/>
  <c r="GN95" i="12"/>
  <c r="GM95" i="12"/>
  <c r="GN87" i="12"/>
  <c r="GM87" i="12"/>
  <c r="GN84" i="12"/>
  <c r="GM84" i="12"/>
  <c r="GN80" i="12"/>
  <c r="GM80" i="12"/>
  <c r="GN77" i="12"/>
  <c r="GM77" i="12"/>
  <c r="GN73" i="12"/>
  <c r="GM73" i="12"/>
  <c r="GN69" i="12"/>
  <c r="GM69" i="12"/>
  <c r="GN65" i="12"/>
  <c r="GM65" i="12"/>
  <c r="GN62" i="12"/>
  <c r="GM62" i="12"/>
  <c r="GN58" i="12"/>
  <c r="GM58" i="12"/>
  <c r="GN53" i="12"/>
  <c r="GM53" i="12"/>
  <c r="GN49" i="12"/>
  <c r="GM49" i="12"/>
  <c r="GN46" i="12"/>
  <c r="GM46" i="12"/>
  <c r="GN42" i="12"/>
  <c r="GM42" i="12"/>
  <c r="GN38" i="12"/>
  <c r="GM38" i="12"/>
  <c r="GN30" i="12"/>
  <c r="GM30" i="12"/>
  <c r="GN26" i="12"/>
  <c r="GM26" i="12"/>
  <c r="GN22" i="12"/>
  <c r="GM22" i="12"/>
  <c r="GN17" i="12"/>
  <c r="GM17" i="12"/>
  <c r="GN14" i="12"/>
  <c r="GM14" i="12"/>
  <c r="GN11" i="12"/>
  <c r="GM11" i="12"/>
  <c r="GN10" i="12"/>
  <c r="GM10" i="12"/>
  <c r="GN9" i="12"/>
  <c r="GM9" i="12"/>
  <c r="GK126" i="12"/>
  <c r="GJ178" i="12"/>
  <c r="GI178" i="12"/>
  <c r="GJ171" i="12"/>
  <c r="GI171" i="12"/>
  <c r="GJ167" i="12"/>
  <c r="GI167" i="12"/>
  <c r="GJ162" i="12"/>
  <c r="GI162" i="12"/>
  <c r="GJ157" i="12"/>
  <c r="GI157" i="12"/>
  <c r="GJ154" i="12"/>
  <c r="GI154" i="12"/>
  <c r="GJ148" i="12"/>
  <c r="GI148" i="12"/>
  <c r="GJ145" i="12"/>
  <c r="GI145" i="12"/>
  <c r="GJ142" i="12"/>
  <c r="GI142" i="12"/>
  <c r="GJ139" i="12"/>
  <c r="GI139" i="12"/>
  <c r="GJ135" i="12"/>
  <c r="GI135" i="12"/>
  <c r="GJ129" i="12"/>
  <c r="GI129" i="12"/>
  <c r="GJ125" i="12"/>
  <c r="GI125" i="12"/>
  <c r="GJ122" i="12"/>
  <c r="GI122" i="12"/>
  <c r="GJ108" i="12"/>
  <c r="GI108" i="12"/>
  <c r="GJ103" i="12"/>
  <c r="GI103" i="12"/>
  <c r="GJ98" i="12"/>
  <c r="GI98" i="12"/>
  <c r="GJ95" i="12"/>
  <c r="GI95" i="12"/>
  <c r="GJ87" i="12"/>
  <c r="GI87" i="12"/>
  <c r="GJ84" i="12"/>
  <c r="GI84" i="12"/>
  <c r="GJ80" i="12"/>
  <c r="GI80" i="12"/>
  <c r="GJ77" i="12"/>
  <c r="GI77" i="12"/>
  <c r="GJ73" i="12"/>
  <c r="GI73" i="12"/>
  <c r="GJ69" i="12"/>
  <c r="GI69" i="12"/>
  <c r="GJ65" i="12"/>
  <c r="GI65" i="12"/>
  <c r="GJ62" i="12"/>
  <c r="GI62" i="12"/>
  <c r="GJ58" i="12"/>
  <c r="GI58" i="12"/>
  <c r="GJ53" i="12"/>
  <c r="GI53" i="12"/>
  <c r="GJ49" i="12"/>
  <c r="GI49" i="12"/>
  <c r="GJ46" i="12"/>
  <c r="GI46" i="12"/>
  <c r="GJ42" i="12"/>
  <c r="GI42" i="12"/>
  <c r="GJ38" i="12"/>
  <c r="GI38" i="12"/>
  <c r="GJ30" i="12"/>
  <c r="GI30" i="12"/>
  <c r="GJ26" i="12"/>
  <c r="GI26" i="12"/>
  <c r="GJ22" i="12"/>
  <c r="GI22" i="12"/>
  <c r="GJ17" i="12"/>
  <c r="GI17" i="12"/>
  <c r="GJ14" i="12"/>
  <c r="GI14" i="12"/>
  <c r="GJ11" i="12"/>
  <c r="GI11" i="12"/>
  <c r="GJ10" i="12"/>
  <c r="GI10" i="12"/>
  <c r="GJ9" i="12"/>
  <c r="GI9" i="12"/>
  <c r="GG149" i="12"/>
  <c r="GF178" i="12"/>
  <c r="GE178" i="12"/>
  <c r="GF171" i="12"/>
  <c r="GE171" i="12"/>
  <c r="GF167" i="12"/>
  <c r="GE167" i="12"/>
  <c r="GF162" i="12"/>
  <c r="GE162" i="12"/>
  <c r="GF157" i="12"/>
  <c r="GE157" i="12"/>
  <c r="GF154" i="12"/>
  <c r="GE154" i="12"/>
  <c r="GF148" i="12"/>
  <c r="GE148" i="12"/>
  <c r="GF145" i="12"/>
  <c r="GE145" i="12"/>
  <c r="GF142" i="12"/>
  <c r="GE142" i="12"/>
  <c r="GF139" i="12"/>
  <c r="GE139" i="12"/>
  <c r="GF135" i="12"/>
  <c r="GE135" i="12"/>
  <c r="GF129" i="12"/>
  <c r="GE129" i="12"/>
  <c r="GF125" i="12"/>
  <c r="GG125" i="12" s="1"/>
  <c r="GE125" i="12"/>
  <c r="GF122" i="12"/>
  <c r="GE122" i="12"/>
  <c r="GF108" i="12"/>
  <c r="GE108" i="12"/>
  <c r="GF103" i="12"/>
  <c r="GE103" i="12"/>
  <c r="GF98" i="12"/>
  <c r="GE98" i="12"/>
  <c r="GF95" i="12"/>
  <c r="GE95" i="12"/>
  <c r="GF87" i="12"/>
  <c r="GE87" i="12"/>
  <c r="GF84" i="12"/>
  <c r="GE84" i="12"/>
  <c r="GF80" i="12"/>
  <c r="GE80" i="12"/>
  <c r="GF77" i="12"/>
  <c r="GE77" i="12"/>
  <c r="GF73" i="12"/>
  <c r="GE73" i="12"/>
  <c r="GF69" i="12"/>
  <c r="GE69" i="12"/>
  <c r="GF65" i="12"/>
  <c r="GE65" i="12"/>
  <c r="GF62" i="12"/>
  <c r="GE62" i="12"/>
  <c r="GF58" i="12"/>
  <c r="GE58" i="12"/>
  <c r="GF53" i="12"/>
  <c r="GE53" i="12"/>
  <c r="GF49" i="12"/>
  <c r="GE49" i="12"/>
  <c r="GF46" i="12"/>
  <c r="GE46" i="12"/>
  <c r="GF42" i="12"/>
  <c r="GE42" i="12"/>
  <c r="GF38" i="12"/>
  <c r="GE38" i="12"/>
  <c r="GF30" i="12"/>
  <c r="GE30" i="12"/>
  <c r="GF26" i="12"/>
  <c r="GE26" i="12"/>
  <c r="GF22" i="12"/>
  <c r="GE22" i="12"/>
  <c r="GF17" i="12"/>
  <c r="GE17" i="12"/>
  <c r="GF14" i="12"/>
  <c r="GE14" i="12"/>
  <c r="GF11" i="12"/>
  <c r="GE11" i="12"/>
  <c r="GF10" i="12"/>
  <c r="GE10" i="12"/>
  <c r="GF9" i="12"/>
  <c r="GE9" i="12"/>
  <c r="GC176" i="12"/>
  <c r="GA171" i="12"/>
  <c r="GC126" i="12"/>
  <c r="GC99" i="12"/>
  <c r="GC81" i="12"/>
  <c r="GC78" i="12"/>
  <c r="GC63" i="12"/>
  <c r="GC27" i="12"/>
  <c r="GB178" i="12"/>
  <c r="GA178" i="12"/>
  <c r="GB171" i="12"/>
  <c r="GB167" i="12"/>
  <c r="GA167" i="12"/>
  <c r="GB162" i="12"/>
  <c r="GC162" i="12" s="1"/>
  <c r="GA162" i="12"/>
  <c r="GB157" i="12"/>
  <c r="GA157" i="12"/>
  <c r="GB154" i="12"/>
  <c r="GA154" i="12"/>
  <c r="GB148" i="12"/>
  <c r="GA148" i="12"/>
  <c r="GB145" i="12"/>
  <c r="GA145" i="12"/>
  <c r="GB142" i="12"/>
  <c r="GA142" i="12"/>
  <c r="GB139" i="12"/>
  <c r="GA139" i="12"/>
  <c r="GB135" i="12"/>
  <c r="GA135" i="12"/>
  <c r="GB129" i="12"/>
  <c r="GA129" i="12"/>
  <c r="GB125" i="12"/>
  <c r="GA125" i="12"/>
  <c r="GB122" i="12"/>
  <c r="GA122" i="12"/>
  <c r="GB108" i="12"/>
  <c r="GA108" i="12"/>
  <c r="GB103" i="12"/>
  <c r="GA103" i="12"/>
  <c r="GB98" i="12"/>
  <c r="GA98" i="12"/>
  <c r="GB95" i="12"/>
  <c r="GA95" i="12"/>
  <c r="GB87" i="12"/>
  <c r="GA87" i="12"/>
  <c r="GB84" i="12"/>
  <c r="GA84" i="12"/>
  <c r="GB80" i="12"/>
  <c r="GA80" i="12"/>
  <c r="GB77" i="12"/>
  <c r="GA77" i="12"/>
  <c r="GB73" i="12"/>
  <c r="GA73" i="12"/>
  <c r="GB69" i="12"/>
  <c r="GA69" i="12"/>
  <c r="GB65" i="12"/>
  <c r="GA65" i="12"/>
  <c r="GB62" i="12"/>
  <c r="GA62" i="12"/>
  <c r="GB58" i="12"/>
  <c r="GA58" i="12"/>
  <c r="GB53" i="12"/>
  <c r="GA53" i="12"/>
  <c r="GB49" i="12"/>
  <c r="GA49" i="12"/>
  <c r="GB46" i="12"/>
  <c r="GA46" i="12"/>
  <c r="GB42" i="12"/>
  <c r="GA42" i="12"/>
  <c r="GB38" i="12"/>
  <c r="GA38" i="12"/>
  <c r="GB30" i="12"/>
  <c r="GA30" i="12"/>
  <c r="GB26" i="12"/>
  <c r="GA26" i="12"/>
  <c r="GB22" i="12"/>
  <c r="GA22" i="12"/>
  <c r="GB17" i="12"/>
  <c r="GA17" i="12"/>
  <c r="GB14" i="12"/>
  <c r="GA14" i="12"/>
  <c r="GB11" i="12"/>
  <c r="GA11" i="12"/>
  <c r="GB10" i="12"/>
  <c r="GB9" i="12"/>
  <c r="GA9" i="12"/>
  <c r="FY12" i="12"/>
  <c r="FX178" i="12"/>
  <c r="FW178" i="12"/>
  <c r="FX171" i="12"/>
  <c r="FW171" i="12"/>
  <c r="FX167" i="12"/>
  <c r="FW167" i="12"/>
  <c r="FX162" i="12"/>
  <c r="FW162" i="12"/>
  <c r="FX157" i="12"/>
  <c r="FW157" i="12"/>
  <c r="FX154" i="12"/>
  <c r="FW154" i="12"/>
  <c r="FX148" i="12"/>
  <c r="FW148" i="12"/>
  <c r="FX145" i="12"/>
  <c r="FW145" i="12"/>
  <c r="FX142" i="12"/>
  <c r="FW142" i="12"/>
  <c r="FX139" i="12"/>
  <c r="FW139" i="12"/>
  <c r="FX135" i="12"/>
  <c r="FW135" i="12"/>
  <c r="FX129" i="12"/>
  <c r="FW129" i="12"/>
  <c r="FX125" i="12"/>
  <c r="FW125" i="12"/>
  <c r="FX122" i="12"/>
  <c r="FW122" i="12"/>
  <c r="FX108" i="12"/>
  <c r="FW108" i="12"/>
  <c r="FX103" i="12"/>
  <c r="FW103" i="12"/>
  <c r="FX98" i="12"/>
  <c r="FW98" i="12"/>
  <c r="FX95" i="12"/>
  <c r="FW95" i="12"/>
  <c r="FX87" i="12"/>
  <c r="FW87" i="12"/>
  <c r="FX84" i="12"/>
  <c r="FW84" i="12"/>
  <c r="FX80" i="12"/>
  <c r="FW80" i="12"/>
  <c r="FX77" i="12"/>
  <c r="FW77" i="12"/>
  <c r="FX73" i="12"/>
  <c r="FW73" i="12"/>
  <c r="FX69" i="12"/>
  <c r="FW69" i="12"/>
  <c r="FX65" i="12"/>
  <c r="FW65" i="12"/>
  <c r="FX62" i="12"/>
  <c r="FW62" i="12"/>
  <c r="FX58" i="12"/>
  <c r="FW58" i="12"/>
  <c r="FX53" i="12"/>
  <c r="FW53" i="12"/>
  <c r="FX49" i="12"/>
  <c r="FW49" i="12"/>
  <c r="FX46" i="12"/>
  <c r="FW46" i="12"/>
  <c r="FX42" i="12"/>
  <c r="FW42" i="12"/>
  <c r="FX38" i="12"/>
  <c r="FW38" i="12"/>
  <c r="FX30" i="12"/>
  <c r="FW30" i="12"/>
  <c r="FX26" i="12"/>
  <c r="FW26" i="12"/>
  <c r="FX22" i="12"/>
  <c r="FW22" i="12"/>
  <c r="FX17" i="12"/>
  <c r="FW17" i="12"/>
  <c r="FX14" i="12"/>
  <c r="FW14" i="12"/>
  <c r="FX11" i="12"/>
  <c r="FW11" i="12"/>
  <c r="FX10" i="12"/>
  <c r="FW10" i="12"/>
  <c r="FX9" i="12"/>
  <c r="FW9" i="12"/>
  <c r="FU177" i="12"/>
  <c r="FT178" i="12"/>
  <c r="FS178" i="12"/>
  <c r="FT171" i="12"/>
  <c r="FS171" i="12"/>
  <c r="FT167" i="12"/>
  <c r="FS167" i="12"/>
  <c r="FT162" i="12"/>
  <c r="FS162" i="12"/>
  <c r="FT157" i="12"/>
  <c r="FS157" i="12"/>
  <c r="FT154" i="12"/>
  <c r="FS154" i="12"/>
  <c r="FT148" i="12"/>
  <c r="FS148" i="12"/>
  <c r="FT145" i="12"/>
  <c r="FS145" i="12"/>
  <c r="FT142" i="12"/>
  <c r="FS142" i="12"/>
  <c r="FT139" i="12"/>
  <c r="FS139" i="12"/>
  <c r="FT135" i="12"/>
  <c r="FS135" i="12"/>
  <c r="FT129" i="12"/>
  <c r="FS129" i="12"/>
  <c r="FT125" i="12"/>
  <c r="FS125" i="12"/>
  <c r="FT122" i="12"/>
  <c r="FS122" i="12"/>
  <c r="FT108" i="12"/>
  <c r="FS108" i="12"/>
  <c r="FT103" i="12"/>
  <c r="FS103" i="12"/>
  <c r="FT98" i="12"/>
  <c r="FS98" i="12"/>
  <c r="FT95" i="12"/>
  <c r="FS95" i="12"/>
  <c r="FT87" i="12"/>
  <c r="FS87" i="12"/>
  <c r="FT84" i="12"/>
  <c r="FS84" i="12"/>
  <c r="FT80" i="12"/>
  <c r="FS80" i="12"/>
  <c r="FT77" i="12"/>
  <c r="FS77" i="12"/>
  <c r="FT73" i="12"/>
  <c r="FS73" i="12"/>
  <c r="FT69" i="12"/>
  <c r="FS69" i="12"/>
  <c r="FT65" i="12"/>
  <c r="FS65" i="12"/>
  <c r="FT62" i="12"/>
  <c r="FS62" i="12"/>
  <c r="FT58" i="12"/>
  <c r="FS58" i="12"/>
  <c r="FT53" i="12"/>
  <c r="FS53" i="12"/>
  <c r="FT49" i="12"/>
  <c r="FS49" i="12"/>
  <c r="FT46" i="12"/>
  <c r="FS46" i="12"/>
  <c r="FT42" i="12"/>
  <c r="FS42" i="12"/>
  <c r="FT38" i="12"/>
  <c r="FS38" i="12"/>
  <c r="FT30" i="12"/>
  <c r="FS30" i="12"/>
  <c r="FT26" i="12"/>
  <c r="FS26" i="12"/>
  <c r="FT22" i="12"/>
  <c r="FS22" i="12"/>
  <c r="FT17" i="12"/>
  <c r="FS17" i="12"/>
  <c r="FT14" i="12"/>
  <c r="FS14" i="12"/>
  <c r="FT11" i="12"/>
  <c r="FS11" i="12"/>
  <c r="FT10" i="12"/>
  <c r="FS10" i="12"/>
  <c r="FT9" i="12"/>
  <c r="FS9" i="12"/>
  <c r="EG31" i="12"/>
  <c r="CC126" i="12"/>
  <c r="CC12" i="12"/>
  <c r="BU119" i="12"/>
  <c r="BU138" i="12"/>
  <c r="BT135" i="12"/>
  <c r="BS135" i="12"/>
  <c r="FQ169" i="12"/>
  <c r="FQ79" i="12"/>
  <c r="FQ71" i="12"/>
  <c r="FQ64" i="12"/>
  <c r="FP178" i="12"/>
  <c r="FO178" i="12"/>
  <c r="FP171" i="12"/>
  <c r="FO171" i="12"/>
  <c r="FP167" i="12"/>
  <c r="FO167" i="12"/>
  <c r="FP162" i="12"/>
  <c r="FO162" i="12"/>
  <c r="FP157" i="12"/>
  <c r="FO157" i="12"/>
  <c r="FP154" i="12"/>
  <c r="FO154" i="12"/>
  <c r="FP148" i="12"/>
  <c r="FO148" i="12"/>
  <c r="FP145" i="12"/>
  <c r="FO145" i="12"/>
  <c r="FP142" i="12"/>
  <c r="FO142" i="12"/>
  <c r="FP139" i="12"/>
  <c r="FO139" i="12"/>
  <c r="FP135" i="12"/>
  <c r="FO135" i="12"/>
  <c r="FP129" i="12"/>
  <c r="FO129" i="12"/>
  <c r="FP125" i="12"/>
  <c r="FO125" i="12"/>
  <c r="FP122" i="12"/>
  <c r="FO122" i="12"/>
  <c r="FP108" i="12"/>
  <c r="FO108" i="12"/>
  <c r="FP103" i="12"/>
  <c r="FO103" i="12"/>
  <c r="FP98" i="12"/>
  <c r="FO98" i="12"/>
  <c r="FP95" i="12"/>
  <c r="FO95" i="12"/>
  <c r="FP87" i="12"/>
  <c r="FO87" i="12"/>
  <c r="FP84" i="12"/>
  <c r="FO84" i="12"/>
  <c r="FP80" i="12"/>
  <c r="FO80" i="12"/>
  <c r="FP77" i="12"/>
  <c r="FO77" i="12"/>
  <c r="FP73" i="12"/>
  <c r="FO73" i="12"/>
  <c r="FP69" i="12"/>
  <c r="FO69" i="12"/>
  <c r="FP65" i="12"/>
  <c r="FO65" i="12"/>
  <c r="FP62" i="12"/>
  <c r="FO62" i="12"/>
  <c r="FP58" i="12"/>
  <c r="FO58" i="12"/>
  <c r="FP53" i="12"/>
  <c r="FO53" i="12"/>
  <c r="FP49" i="12"/>
  <c r="FO49" i="12"/>
  <c r="FP46" i="12"/>
  <c r="FO46" i="12"/>
  <c r="FP42" i="12"/>
  <c r="FO42" i="12"/>
  <c r="FP38" i="12"/>
  <c r="FO38" i="12"/>
  <c r="FP30" i="12"/>
  <c r="FO30" i="12"/>
  <c r="FP26" i="12"/>
  <c r="FO26" i="12"/>
  <c r="FP22" i="12"/>
  <c r="FO22" i="12"/>
  <c r="FP17" i="12"/>
  <c r="FO17" i="12"/>
  <c r="FP14" i="12"/>
  <c r="FO14" i="12"/>
  <c r="FP11" i="12"/>
  <c r="FO11" i="12"/>
  <c r="FP10" i="12"/>
  <c r="FQ10" i="12" s="1"/>
  <c r="FO10" i="12"/>
  <c r="FP9" i="12"/>
  <c r="FO9" i="12"/>
  <c r="FK178" i="12"/>
  <c r="FK171" i="12"/>
  <c r="FK167" i="12"/>
  <c r="FK162" i="12"/>
  <c r="FK157" i="12"/>
  <c r="FK154" i="12"/>
  <c r="FK148" i="12"/>
  <c r="FK145" i="12"/>
  <c r="FK142" i="12"/>
  <c r="FK139" i="12"/>
  <c r="FK135" i="12"/>
  <c r="FK129" i="12"/>
  <c r="FK125" i="12"/>
  <c r="FK122" i="12"/>
  <c r="FK108" i="12"/>
  <c r="FK103" i="12"/>
  <c r="FK98" i="12"/>
  <c r="FK95" i="12"/>
  <c r="FK87" i="12"/>
  <c r="FK84" i="12"/>
  <c r="FK80" i="12"/>
  <c r="FK77" i="12"/>
  <c r="FK73" i="12"/>
  <c r="FK69" i="12"/>
  <c r="FK65" i="12"/>
  <c r="FM65" i="12" s="1"/>
  <c r="FK62" i="12"/>
  <c r="FK58" i="12"/>
  <c r="FK53" i="12"/>
  <c r="FK49" i="12"/>
  <c r="FK46" i="12"/>
  <c r="FK42" i="12"/>
  <c r="FK38" i="12"/>
  <c r="FK30" i="12"/>
  <c r="FK26" i="12"/>
  <c r="FK22" i="12"/>
  <c r="FK17" i="12"/>
  <c r="FK14" i="12"/>
  <c r="FK11" i="12"/>
  <c r="FK10" i="12"/>
  <c r="FK9" i="12"/>
  <c r="FI179" i="12"/>
  <c r="FI23" i="12"/>
  <c r="FG178" i="12"/>
  <c r="FG171" i="12"/>
  <c r="FG167" i="12"/>
  <c r="FG162" i="12"/>
  <c r="FG157" i="12"/>
  <c r="FG154" i="12"/>
  <c r="FG148" i="12"/>
  <c r="FG145" i="12"/>
  <c r="FG142" i="12"/>
  <c r="FG139" i="12"/>
  <c r="FG135" i="12"/>
  <c r="FG129" i="12"/>
  <c r="FG125" i="12"/>
  <c r="FG122" i="12"/>
  <c r="FG108" i="12"/>
  <c r="FG103" i="12"/>
  <c r="FG98" i="12"/>
  <c r="FG95" i="12"/>
  <c r="FG87" i="12"/>
  <c r="FG84" i="12"/>
  <c r="FG80" i="12"/>
  <c r="FG77" i="12"/>
  <c r="FG73" i="12"/>
  <c r="FG69" i="12"/>
  <c r="FG65" i="12"/>
  <c r="FG62" i="12"/>
  <c r="FG58" i="12"/>
  <c r="FG53" i="12"/>
  <c r="FG49" i="12"/>
  <c r="FG46" i="12"/>
  <c r="FG42" i="12"/>
  <c r="FG38" i="12"/>
  <c r="FG30" i="12"/>
  <c r="FI30" i="12" s="1"/>
  <c r="FG26" i="12"/>
  <c r="FG22" i="12"/>
  <c r="FG17" i="12"/>
  <c r="FG14" i="12"/>
  <c r="FG11" i="12"/>
  <c r="FG10" i="12"/>
  <c r="FG9" i="12"/>
  <c r="FE179" i="12"/>
  <c r="FD178" i="12"/>
  <c r="FC178" i="12"/>
  <c r="FD171" i="12"/>
  <c r="FC171" i="12"/>
  <c r="FD167" i="12"/>
  <c r="FC167" i="12"/>
  <c r="FD162" i="12"/>
  <c r="FC162" i="12"/>
  <c r="FD157" i="12"/>
  <c r="FC157" i="12"/>
  <c r="FD154" i="12"/>
  <c r="FC154" i="12"/>
  <c r="FD148" i="12"/>
  <c r="FC148" i="12"/>
  <c r="FD145" i="12"/>
  <c r="FC145" i="12"/>
  <c r="FD142" i="12"/>
  <c r="FC142" i="12"/>
  <c r="FD139" i="12"/>
  <c r="FC139" i="12"/>
  <c r="FD135" i="12"/>
  <c r="FC135" i="12"/>
  <c r="FD129" i="12"/>
  <c r="FC129" i="12"/>
  <c r="FD125" i="12"/>
  <c r="FC125" i="12"/>
  <c r="FD122" i="12"/>
  <c r="FC122" i="12"/>
  <c r="FD108" i="12"/>
  <c r="FC108" i="12"/>
  <c r="FD103" i="12"/>
  <c r="FC103" i="12"/>
  <c r="FD98" i="12"/>
  <c r="FC98" i="12"/>
  <c r="FD95" i="12"/>
  <c r="FC95" i="12"/>
  <c r="FD87" i="12"/>
  <c r="FC87" i="12"/>
  <c r="FD84" i="12"/>
  <c r="FC84" i="12"/>
  <c r="FD80" i="12"/>
  <c r="FC80" i="12"/>
  <c r="FD77" i="12"/>
  <c r="FC77" i="12"/>
  <c r="FD73" i="12"/>
  <c r="FC73" i="12"/>
  <c r="FD69" i="12"/>
  <c r="FC69" i="12"/>
  <c r="FD65" i="12"/>
  <c r="FC65" i="12"/>
  <c r="FD62" i="12"/>
  <c r="FC62" i="12"/>
  <c r="FD58" i="12"/>
  <c r="FC58" i="12"/>
  <c r="FD53" i="12"/>
  <c r="FC53" i="12"/>
  <c r="FD49" i="12"/>
  <c r="FC49" i="12"/>
  <c r="FD46" i="12"/>
  <c r="FC46" i="12"/>
  <c r="FD42" i="12"/>
  <c r="FC42" i="12"/>
  <c r="FD38" i="12"/>
  <c r="FC38" i="12"/>
  <c r="FD30" i="12"/>
  <c r="FC30" i="12"/>
  <c r="FD26" i="12"/>
  <c r="FC26" i="12"/>
  <c r="FD22" i="12"/>
  <c r="FC22" i="12"/>
  <c r="FD17" i="12"/>
  <c r="FC17" i="12"/>
  <c r="FD14" i="12"/>
  <c r="FC14" i="12"/>
  <c r="FD11" i="12"/>
  <c r="FC11" i="12"/>
  <c r="FD10" i="12"/>
  <c r="FC10" i="12"/>
  <c r="FD9" i="12"/>
  <c r="FC9" i="12"/>
  <c r="EY178" i="12"/>
  <c r="EY171" i="12"/>
  <c r="EY167" i="12"/>
  <c r="EY162" i="12"/>
  <c r="EY157" i="12"/>
  <c r="EY154" i="12"/>
  <c r="EY148" i="12"/>
  <c r="EY145" i="12"/>
  <c r="EY142" i="12"/>
  <c r="EY139" i="12"/>
  <c r="EY135" i="12"/>
  <c r="EY129" i="12"/>
  <c r="EY125" i="12"/>
  <c r="EY122" i="12"/>
  <c r="FA122" i="12" s="1"/>
  <c r="EY108" i="12"/>
  <c r="EY103" i="12"/>
  <c r="EY98" i="12"/>
  <c r="EY95" i="12"/>
  <c r="EY87" i="12"/>
  <c r="EY84" i="12"/>
  <c r="EY80" i="12"/>
  <c r="EY77" i="12"/>
  <c r="EY73" i="12"/>
  <c r="EY69" i="12"/>
  <c r="EY65" i="12"/>
  <c r="EY62" i="12"/>
  <c r="EY58" i="12"/>
  <c r="EY53" i="12"/>
  <c r="EY49" i="12"/>
  <c r="EY46" i="12"/>
  <c r="EY42" i="12"/>
  <c r="EY38" i="12"/>
  <c r="EY30" i="12"/>
  <c r="EY26" i="12"/>
  <c r="EY22" i="12"/>
  <c r="EY17" i="12"/>
  <c r="EY14" i="12"/>
  <c r="EY11" i="12"/>
  <c r="EY10" i="12"/>
  <c r="EY9" i="12"/>
  <c r="FA9" i="12" s="1"/>
  <c r="EW143" i="12"/>
  <c r="EU178" i="12"/>
  <c r="EU171" i="12"/>
  <c r="EU167" i="12"/>
  <c r="EU162" i="12"/>
  <c r="EU157" i="12"/>
  <c r="EU154" i="12"/>
  <c r="EU148" i="12"/>
  <c r="EU145" i="12"/>
  <c r="EU142" i="12"/>
  <c r="EW142" i="12" s="1"/>
  <c r="EU139" i="12"/>
  <c r="EU135" i="12"/>
  <c r="EU129" i="12"/>
  <c r="EU125" i="12"/>
  <c r="EU122" i="12"/>
  <c r="EU108" i="12"/>
  <c r="EU103" i="12"/>
  <c r="EU98" i="12"/>
  <c r="EU95" i="12"/>
  <c r="EU87" i="12"/>
  <c r="EU84" i="12"/>
  <c r="EU80" i="12"/>
  <c r="EU77" i="12"/>
  <c r="EU73" i="12"/>
  <c r="EU69" i="12"/>
  <c r="EU65" i="12"/>
  <c r="EU62" i="12"/>
  <c r="EU58" i="12"/>
  <c r="EU53" i="12"/>
  <c r="EU49" i="12"/>
  <c r="EU46" i="12"/>
  <c r="EU42" i="12"/>
  <c r="EU38" i="12"/>
  <c r="EU30" i="12"/>
  <c r="EU26" i="12"/>
  <c r="EU22" i="12"/>
  <c r="EU17" i="12"/>
  <c r="EU14" i="12"/>
  <c r="EU11" i="12"/>
  <c r="EU10" i="12"/>
  <c r="EU9" i="12"/>
  <c r="CU178" i="12"/>
  <c r="CW169" i="12"/>
  <c r="CW44" i="12"/>
  <c r="CW181" i="12"/>
  <c r="CU171" i="12"/>
  <c r="CU167" i="12"/>
  <c r="CU162" i="12"/>
  <c r="CU157" i="12"/>
  <c r="CW156" i="12"/>
  <c r="CU154" i="12"/>
  <c r="CU148" i="12"/>
  <c r="CU145" i="12"/>
  <c r="CU142" i="12"/>
  <c r="CU139" i="12"/>
  <c r="CU135" i="12"/>
  <c r="CU129" i="12"/>
  <c r="CU125" i="12"/>
  <c r="CU122" i="12"/>
  <c r="CW122" i="12" s="1"/>
  <c r="CU103" i="12"/>
  <c r="CU98" i="12"/>
  <c r="CW97" i="12"/>
  <c r="CU95" i="12"/>
  <c r="CU87" i="12"/>
  <c r="CU84" i="12"/>
  <c r="CU80" i="12"/>
  <c r="CU77" i="12"/>
  <c r="CU73" i="12"/>
  <c r="CU69" i="12"/>
  <c r="CU65" i="12"/>
  <c r="CU62" i="12"/>
  <c r="CU58" i="12"/>
  <c r="CU53" i="12"/>
  <c r="CU49" i="12"/>
  <c r="CU46" i="12"/>
  <c r="CU42" i="12"/>
  <c r="CW40" i="12"/>
  <c r="CU38" i="12"/>
  <c r="CU30" i="12"/>
  <c r="CU26" i="12"/>
  <c r="CW24" i="12"/>
  <c r="CU22" i="12"/>
  <c r="CU17" i="12"/>
  <c r="CU14" i="12"/>
  <c r="CU11" i="12"/>
  <c r="CU10" i="12"/>
  <c r="CW10" i="12" s="1"/>
  <c r="CU9" i="12"/>
  <c r="CO27" i="12"/>
  <c r="I130" i="12"/>
  <c r="I109" i="12"/>
  <c r="GC49" i="12" l="1"/>
  <c r="FQ142" i="12"/>
  <c r="FQ17" i="12"/>
  <c r="GC11" i="12"/>
  <c r="FY9" i="12"/>
  <c r="E176" i="12"/>
  <c r="E156" i="12"/>
  <c r="E151" i="12"/>
  <c r="E124" i="12"/>
  <c r="E119" i="12"/>
  <c r="E106" i="12"/>
  <c r="E57" i="12"/>
  <c r="FU171" i="12"/>
  <c r="GK125" i="12"/>
  <c r="E28" i="12"/>
  <c r="GG148" i="12"/>
  <c r="GC10" i="12"/>
  <c r="GR8" i="12"/>
  <c r="GR184" i="12" s="1"/>
  <c r="GO103" i="12"/>
  <c r="GC171" i="12"/>
  <c r="E138" i="12"/>
  <c r="E128" i="12"/>
  <c r="E118" i="12"/>
  <c r="E100" i="12"/>
  <c r="E40" i="12"/>
  <c r="GO9" i="12"/>
  <c r="GQ8" i="12"/>
  <c r="GQ184" i="12" s="1"/>
  <c r="E156" i="7" s="1"/>
  <c r="BU135" i="12"/>
  <c r="FQ167" i="12"/>
  <c r="GC98" i="12"/>
  <c r="GC125" i="12"/>
  <c r="FY11" i="12"/>
  <c r="GC26" i="12"/>
  <c r="GC62" i="12"/>
  <c r="GC77" i="12"/>
  <c r="GC80" i="12"/>
  <c r="CW42" i="12"/>
  <c r="FE178" i="12"/>
  <c r="FQ62" i="12"/>
  <c r="FQ77" i="12"/>
  <c r="FQ69" i="12"/>
  <c r="FI22" i="12"/>
  <c r="FI178" i="12"/>
  <c r="CW167" i="12"/>
  <c r="T310" i="8"/>
  <c r="U310" i="8" s="1"/>
  <c r="FI9" i="12"/>
  <c r="GM8" i="12"/>
  <c r="GM184" i="12" s="1"/>
  <c r="E155" i="7" s="1"/>
  <c r="FD8" i="12"/>
  <c r="FD184" i="12" s="1"/>
  <c r="FK8" i="12"/>
  <c r="FK184" i="12" s="1"/>
  <c r="GN8" i="12"/>
  <c r="GN184" i="12" s="1"/>
  <c r="GK9" i="12"/>
  <c r="GJ8" i="12"/>
  <c r="GJ184" i="12" s="1"/>
  <c r="GI8" i="12"/>
  <c r="GI184" i="12" s="1"/>
  <c r="E154" i="7" s="1"/>
  <c r="GF8" i="12"/>
  <c r="GF184" i="12" s="1"/>
  <c r="F153" i="7" s="1"/>
  <c r="GE8" i="12"/>
  <c r="GE184" i="12" s="1"/>
  <c r="E153" i="7" s="1"/>
  <c r="GG9" i="12"/>
  <c r="GA8" i="12"/>
  <c r="GA184" i="12" s="1"/>
  <c r="E152" i="7" s="1"/>
  <c r="GC9" i="12"/>
  <c r="GB8" i="12"/>
  <c r="GB184" i="12" s="1"/>
  <c r="FX8" i="12"/>
  <c r="FX184" i="12" s="1"/>
  <c r="F151" i="7" s="1"/>
  <c r="FW8" i="12"/>
  <c r="FW184" i="12" s="1"/>
  <c r="E151" i="7" s="1"/>
  <c r="FU10" i="12"/>
  <c r="FS8" i="12"/>
  <c r="FS184" i="12" s="1"/>
  <c r="E150" i="7" s="1"/>
  <c r="FT8" i="12"/>
  <c r="FP8" i="12"/>
  <c r="FP184" i="12" s="1"/>
  <c r="F149" i="7" s="1"/>
  <c r="FO8" i="12"/>
  <c r="FO184" i="12" s="1"/>
  <c r="E149" i="7" s="1"/>
  <c r="FM9" i="12"/>
  <c r="F147" i="7"/>
  <c r="FG8" i="12"/>
  <c r="FG184" i="12" s="1"/>
  <c r="E147" i="7" s="1"/>
  <c r="FC8" i="12"/>
  <c r="FC184" i="12" s="1"/>
  <c r="E146" i="7" s="1"/>
  <c r="EY8" i="12"/>
  <c r="EY184" i="12" s="1"/>
  <c r="EU8" i="12"/>
  <c r="EU184" i="12" s="1"/>
  <c r="E144" i="7" s="1"/>
  <c r="EW9" i="12"/>
  <c r="CW178" i="12"/>
  <c r="CW154" i="12"/>
  <c r="CW95" i="12"/>
  <c r="CU8" i="12"/>
  <c r="CU184" i="12" s="1"/>
  <c r="E131" i="7" s="1"/>
  <c r="CW38" i="12"/>
  <c r="CW22" i="12"/>
  <c r="BQ186" i="11"/>
  <c r="BQ187" i="11"/>
  <c r="BQ188" i="11"/>
  <c r="BQ189" i="11"/>
  <c r="BQ190" i="11"/>
  <c r="BQ191" i="11"/>
  <c r="BQ192" i="11"/>
  <c r="BQ193" i="11"/>
  <c r="BQ194" i="11"/>
  <c r="BQ195" i="11"/>
  <c r="BQ196" i="11"/>
  <c r="CN54" i="11"/>
  <c r="CM54" i="11"/>
  <c r="E145" i="7" l="1"/>
  <c r="G145" i="7" s="1"/>
  <c r="E148" i="7"/>
  <c r="G148" i="7" s="1"/>
  <c r="GO8" i="12"/>
  <c r="G153" i="7"/>
  <c r="G147" i="7"/>
  <c r="G149" i="7"/>
  <c r="G151" i="7"/>
  <c r="GK184" i="12"/>
  <c r="F154" i="7"/>
  <c r="G154" i="7" s="1"/>
  <c r="FM184" i="12"/>
  <c r="FM8" i="12"/>
  <c r="GG8" i="12"/>
  <c r="GO184" i="12"/>
  <c r="F155" i="7"/>
  <c r="G155" i="7" s="1"/>
  <c r="GC184" i="12"/>
  <c r="F152" i="7"/>
  <c r="G152" i="7" s="1"/>
  <c r="GS184" i="12"/>
  <c r="F156" i="7"/>
  <c r="G156" i="7" s="1"/>
  <c r="GK8" i="12"/>
  <c r="GG184" i="12"/>
  <c r="GC8" i="12"/>
  <c r="FY8" i="12"/>
  <c r="FY184" i="12"/>
  <c r="FU8" i="12"/>
  <c r="FT184" i="12"/>
  <c r="FQ184" i="12"/>
  <c r="FQ8" i="12"/>
  <c r="FI184" i="12"/>
  <c r="FI8" i="12"/>
  <c r="FE184" i="12"/>
  <c r="F146" i="7"/>
  <c r="G146" i="7" s="1"/>
  <c r="FA8" i="12"/>
  <c r="FA184" i="12"/>
  <c r="EW8" i="12"/>
  <c r="CW8" i="12"/>
  <c r="AO268" i="11"/>
  <c r="BX10" i="10"/>
  <c r="CW184" i="12" l="1"/>
  <c r="F131" i="7"/>
  <c r="G131" i="7" s="1"/>
  <c r="EW184" i="12"/>
  <c r="F144" i="7"/>
  <c r="G144" i="7" s="1"/>
  <c r="FU184" i="12"/>
  <c r="F150" i="7"/>
  <c r="G150" i="7" s="1"/>
  <c r="E32" i="10"/>
  <c r="E327" i="10"/>
  <c r="E331" i="10"/>
  <c r="AC390" i="10"/>
  <c r="JQ390" i="10"/>
  <c r="JP389" i="10"/>
  <c r="JO389" i="10"/>
  <c r="JO8" i="10"/>
  <c r="JP10" i="10"/>
  <c r="JO10" i="10"/>
  <c r="JP9" i="10"/>
  <c r="JO9" i="10"/>
  <c r="E372" i="10" l="1"/>
  <c r="E368" i="10"/>
  <c r="E364" i="10"/>
  <c r="E332" i="10"/>
  <c r="E328" i="10"/>
  <c r="E319" i="10"/>
  <c r="E31" i="10"/>
  <c r="E366" i="10"/>
  <c r="E33" i="10"/>
  <c r="E29" i="10"/>
  <c r="E330" i="10"/>
  <c r="E365" i="10"/>
  <c r="E367" i="10"/>
  <c r="E362" i="10"/>
  <c r="E30" i="10"/>
  <c r="E363" i="10"/>
  <c r="E388" i="10"/>
  <c r="E369" i="10"/>
  <c r="E333" i="10"/>
  <c r="E329" i="10"/>
  <c r="E315" i="10"/>
  <c r="E49" i="10"/>
  <c r="JO395" i="10"/>
  <c r="E82" i="7" s="1"/>
  <c r="JQ389" i="10"/>
  <c r="JP8" i="10"/>
  <c r="JP395" i="10" l="1"/>
  <c r="JQ395" i="10" s="1"/>
  <c r="BY391" i="10"/>
  <c r="BY392" i="10"/>
  <c r="BY393" i="10"/>
  <c r="BY358" i="10"/>
  <c r="BY359" i="10"/>
  <c r="BY362" i="10"/>
  <c r="BY363" i="10"/>
  <c r="BY364" i="10"/>
  <c r="BY370" i="10"/>
  <c r="BY375" i="10"/>
  <c r="BY378" i="10"/>
  <c r="BY385" i="10"/>
  <c r="BY386" i="10"/>
  <c r="BY387" i="10"/>
  <c r="BY346" i="10"/>
  <c r="BY347" i="10"/>
  <c r="BY348" i="10"/>
  <c r="BY351" i="10"/>
  <c r="BY327" i="10"/>
  <c r="BY329" i="10"/>
  <c r="BY331" i="10"/>
  <c r="BY334" i="10"/>
  <c r="BY337" i="10"/>
  <c r="BY338" i="10"/>
  <c r="BY341" i="10"/>
  <c r="BY289" i="10"/>
  <c r="BY290" i="10"/>
  <c r="BY291" i="10"/>
  <c r="BY293" i="10"/>
  <c r="BY300" i="10"/>
  <c r="BY302" i="10"/>
  <c r="BY303" i="10"/>
  <c r="BY307" i="10"/>
  <c r="BY311" i="10"/>
  <c r="BY314" i="10"/>
  <c r="BY315" i="10"/>
  <c r="BY279" i="10"/>
  <c r="BY283" i="10"/>
  <c r="BY284" i="10"/>
  <c r="BY253" i="10"/>
  <c r="BY259" i="10"/>
  <c r="BY260" i="10"/>
  <c r="BY262" i="10"/>
  <c r="BY264" i="10"/>
  <c r="BY271" i="10"/>
  <c r="BY272" i="10"/>
  <c r="BY275" i="10"/>
  <c r="BY236" i="10"/>
  <c r="BY237" i="10"/>
  <c r="BY240" i="10"/>
  <c r="BY241" i="10"/>
  <c r="BY247" i="10"/>
  <c r="BY249" i="10"/>
  <c r="BY224" i="10"/>
  <c r="BY227" i="10"/>
  <c r="BY220" i="10"/>
  <c r="BY210" i="10"/>
  <c r="BY13" i="10"/>
  <c r="BY14" i="10"/>
  <c r="BY19" i="10"/>
  <c r="BY20" i="10"/>
  <c r="BY30" i="10"/>
  <c r="BY31" i="10"/>
  <c r="BY32" i="10"/>
  <c r="BY41" i="10"/>
  <c r="BY42" i="10"/>
  <c r="BY46" i="10"/>
  <c r="BY49" i="10"/>
  <c r="BY52" i="10"/>
  <c r="BY53" i="10"/>
  <c r="BY54" i="10"/>
  <c r="BY57" i="10"/>
  <c r="BY60" i="10"/>
  <c r="BY64" i="10"/>
  <c r="BY66" i="10"/>
  <c r="BY76" i="10"/>
  <c r="BY77" i="10"/>
  <c r="BY81" i="10"/>
  <c r="BY86" i="10"/>
  <c r="BY90" i="10"/>
  <c r="BY91" i="10"/>
  <c r="BY98" i="10"/>
  <c r="BY99" i="10"/>
  <c r="BY106" i="10"/>
  <c r="BY119" i="10"/>
  <c r="BY124" i="10"/>
  <c r="BY130" i="10"/>
  <c r="BY134" i="10"/>
  <c r="BY137" i="10"/>
  <c r="BY139" i="10"/>
  <c r="BY140" i="10"/>
  <c r="BY143" i="10"/>
  <c r="BY145" i="10"/>
  <c r="BY148" i="10"/>
  <c r="BY149" i="10"/>
  <c r="BY156" i="10"/>
  <c r="BY159" i="10"/>
  <c r="BY164" i="10"/>
  <c r="BY165" i="10"/>
  <c r="BY166" i="10"/>
  <c r="BY172" i="10"/>
  <c r="BY174" i="10"/>
  <c r="BY176" i="10"/>
  <c r="BY181" i="10"/>
  <c r="BY182" i="10"/>
  <c r="BY185" i="10"/>
  <c r="BY187" i="10"/>
  <c r="BY189" i="10"/>
  <c r="BY192" i="10"/>
  <c r="BY196" i="10"/>
  <c r="BY199" i="10"/>
  <c r="BY200" i="10"/>
  <c r="JM383" i="10"/>
  <c r="JM374" i="10"/>
  <c r="JM361" i="10"/>
  <c r="JM354" i="10"/>
  <c r="JM345" i="10"/>
  <c r="JM336" i="10"/>
  <c r="JM326" i="10"/>
  <c r="JM317" i="10"/>
  <c r="JM309" i="10"/>
  <c r="JM299" i="10"/>
  <c r="JM288" i="10"/>
  <c r="JM287" i="10"/>
  <c r="JM278" i="10"/>
  <c r="JM270" i="10"/>
  <c r="JM256" i="10"/>
  <c r="JM243" i="10"/>
  <c r="JM230" i="10"/>
  <c r="JM223" i="10"/>
  <c r="JM214" i="10"/>
  <c r="JM202" i="10"/>
  <c r="JM198" i="10"/>
  <c r="JM184" i="10"/>
  <c r="JM171" i="10"/>
  <c r="JM158" i="10"/>
  <c r="JM147" i="10"/>
  <c r="JM136" i="10"/>
  <c r="JM123" i="10"/>
  <c r="JM114" i="10"/>
  <c r="JM102" i="10"/>
  <c r="JM97" i="10"/>
  <c r="JM96" i="10" s="1"/>
  <c r="JM80" i="10"/>
  <c r="JM74" i="10"/>
  <c r="JM56" i="10"/>
  <c r="JM51" i="10"/>
  <c r="JM39" i="10"/>
  <c r="JM25" i="10"/>
  <c r="JM16" i="10"/>
  <c r="JM12" i="10"/>
  <c r="JM393" i="10"/>
  <c r="JM392" i="10"/>
  <c r="JM391" i="10"/>
  <c r="JM390" i="10"/>
  <c r="JL389" i="10"/>
  <c r="JK389" i="10"/>
  <c r="JL382" i="10"/>
  <c r="JK382" i="10"/>
  <c r="JL373" i="10"/>
  <c r="JK373" i="10"/>
  <c r="JL360" i="10"/>
  <c r="JK360" i="10"/>
  <c r="JL353" i="10"/>
  <c r="JK353" i="10"/>
  <c r="JL344" i="10"/>
  <c r="JK344" i="10"/>
  <c r="JL335" i="10"/>
  <c r="JK335" i="10"/>
  <c r="JL325" i="10"/>
  <c r="JK325" i="10"/>
  <c r="JL316" i="10"/>
  <c r="JK316" i="10"/>
  <c r="JL308" i="10"/>
  <c r="JK308" i="10"/>
  <c r="JL298" i="10"/>
  <c r="JK298" i="10"/>
  <c r="JL287" i="10"/>
  <c r="JK287" i="10"/>
  <c r="JL277" i="10"/>
  <c r="JK277" i="10"/>
  <c r="JL269" i="10"/>
  <c r="JK269" i="10"/>
  <c r="JL255" i="10"/>
  <c r="JK255" i="10"/>
  <c r="JL242" i="10"/>
  <c r="JK242" i="10"/>
  <c r="JL229" i="10"/>
  <c r="JK229" i="10"/>
  <c r="JL222" i="10"/>
  <c r="JK222" i="10"/>
  <c r="JL213" i="10"/>
  <c r="JK213" i="10"/>
  <c r="JL201" i="10"/>
  <c r="JK201" i="10"/>
  <c r="JL197" i="10"/>
  <c r="JK197" i="10"/>
  <c r="JL183" i="10"/>
  <c r="JK183" i="10"/>
  <c r="JL170" i="10"/>
  <c r="JK170" i="10"/>
  <c r="JL157" i="10"/>
  <c r="JK157" i="10"/>
  <c r="JL146" i="10"/>
  <c r="JK146" i="10"/>
  <c r="JL135" i="10"/>
  <c r="JK135" i="10"/>
  <c r="JL122" i="10"/>
  <c r="JK122" i="10"/>
  <c r="JL113" i="10"/>
  <c r="JK113" i="10"/>
  <c r="JL101" i="10"/>
  <c r="JK101" i="10"/>
  <c r="JL96" i="10"/>
  <c r="JK96" i="10"/>
  <c r="JL79" i="10"/>
  <c r="JK79" i="10"/>
  <c r="JL73" i="10"/>
  <c r="JK73" i="10"/>
  <c r="JL55" i="10"/>
  <c r="JK55" i="10"/>
  <c r="JL50" i="10"/>
  <c r="JK50" i="10"/>
  <c r="JL38" i="10"/>
  <c r="JK38" i="10"/>
  <c r="JL24" i="10"/>
  <c r="JK24" i="10"/>
  <c r="JL15" i="10"/>
  <c r="JK15" i="10"/>
  <c r="JL11" i="10"/>
  <c r="JK11" i="10"/>
  <c r="JL10" i="10"/>
  <c r="JK10" i="10"/>
  <c r="JL9" i="10"/>
  <c r="JK9" i="10"/>
  <c r="JM9" i="10" l="1"/>
  <c r="JM335" i="10"/>
  <c r="F82" i="7"/>
  <c r="G82" i="7" s="1"/>
  <c r="JM11" i="10"/>
  <c r="JM55" i="10"/>
  <c r="JM255" i="10"/>
  <c r="JM170" i="10"/>
  <c r="JM79" i="10"/>
  <c r="JM15" i="10"/>
  <c r="JM24" i="10"/>
  <c r="JM38" i="10"/>
  <c r="JM50" i="10"/>
  <c r="JM73" i="10"/>
  <c r="JM101" i="10"/>
  <c r="JM113" i="10"/>
  <c r="JM122" i="10"/>
  <c r="JM135" i="10"/>
  <c r="JM146" i="10"/>
  <c r="JM157" i="10"/>
  <c r="JM183" i="10"/>
  <c r="JM197" i="10"/>
  <c r="JM201" i="10"/>
  <c r="JM213" i="10"/>
  <c r="JM222" i="10"/>
  <c r="JM229" i="10"/>
  <c r="JM242" i="10"/>
  <c r="JM269" i="10"/>
  <c r="JM277" i="10"/>
  <c r="JM298" i="10"/>
  <c r="JM308" i="10"/>
  <c r="JM316" i="10"/>
  <c r="JM325" i="10"/>
  <c r="JM344" i="10"/>
  <c r="JM353" i="10"/>
  <c r="JM360" i="10"/>
  <c r="JM373" i="10"/>
  <c r="JK8" i="10"/>
  <c r="JK395" i="10" s="1"/>
  <c r="E81" i="7" s="1"/>
  <c r="JM382" i="10"/>
  <c r="JM389" i="10"/>
  <c r="JL8" i="10"/>
  <c r="JH389" i="10"/>
  <c r="JG389" i="10"/>
  <c r="JI389" i="10" l="1"/>
  <c r="JL395" i="10"/>
  <c r="JM8" i="10"/>
  <c r="JM395" i="10" s="1"/>
  <c r="JH382" i="10"/>
  <c r="JG382" i="10"/>
  <c r="JI373" i="10"/>
  <c r="JH373" i="10"/>
  <c r="JG373" i="10"/>
  <c r="JI360" i="10"/>
  <c r="JH360" i="10"/>
  <c r="JG360" i="10"/>
  <c r="JI353" i="10"/>
  <c r="JH353" i="10"/>
  <c r="JG353" i="10"/>
  <c r="JI344" i="10"/>
  <c r="JH344" i="10"/>
  <c r="JG344" i="10"/>
  <c r="JI335" i="10"/>
  <c r="JH335" i="10"/>
  <c r="JG335" i="10"/>
  <c r="JI325" i="10"/>
  <c r="JH325" i="10"/>
  <c r="JG325" i="10"/>
  <c r="JI316" i="10"/>
  <c r="JH316" i="10"/>
  <c r="JG316" i="10"/>
  <c r="JI308" i="10"/>
  <c r="JH308" i="10"/>
  <c r="JG308" i="10"/>
  <c r="JI298" i="10"/>
  <c r="JH298" i="10"/>
  <c r="JG298" i="10"/>
  <c r="JI287" i="10"/>
  <c r="JH287" i="10"/>
  <c r="JG287" i="10"/>
  <c r="JI277" i="10"/>
  <c r="JH277" i="10"/>
  <c r="JG277" i="10"/>
  <c r="JI269" i="10"/>
  <c r="JH269" i="10"/>
  <c r="JG269" i="10"/>
  <c r="JI255" i="10"/>
  <c r="JH255" i="10"/>
  <c r="JG255" i="10"/>
  <c r="JI242" i="10"/>
  <c r="JH242" i="10"/>
  <c r="JG242" i="10"/>
  <c r="JI229" i="10"/>
  <c r="JH229" i="10"/>
  <c r="JG229" i="10"/>
  <c r="JI222" i="10"/>
  <c r="JH222" i="10"/>
  <c r="JG222" i="10"/>
  <c r="JI213" i="10"/>
  <c r="JH213" i="10"/>
  <c r="JG213" i="10"/>
  <c r="JI201" i="10"/>
  <c r="JH201" i="10"/>
  <c r="JG201" i="10"/>
  <c r="JI197" i="10"/>
  <c r="JH197" i="10"/>
  <c r="JG197" i="10"/>
  <c r="JI183" i="10"/>
  <c r="JH183" i="10"/>
  <c r="JG183" i="10"/>
  <c r="JI170" i="10"/>
  <c r="JH170" i="10"/>
  <c r="JG170" i="10"/>
  <c r="JI157" i="10"/>
  <c r="JH157" i="10"/>
  <c r="JG157" i="10"/>
  <c r="JI146" i="10"/>
  <c r="JH146" i="10"/>
  <c r="JG146" i="10"/>
  <c r="JI135" i="10"/>
  <c r="JH135" i="10"/>
  <c r="JG135" i="10"/>
  <c r="JI122" i="10"/>
  <c r="JH122" i="10"/>
  <c r="JG122" i="10"/>
  <c r="JI113" i="10"/>
  <c r="JH113" i="10"/>
  <c r="JG113" i="10"/>
  <c r="JI101" i="10"/>
  <c r="JH101" i="10"/>
  <c r="JG101" i="10"/>
  <c r="JI96" i="10"/>
  <c r="JH96" i="10"/>
  <c r="JG96" i="10"/>
  <c r="JI79" i="10"/>
  <c r="JH79" i="10"/>
  <c r="JG79" i="10"/>
  <c r="JI73" i="10"/>
  <c r="JH73" i="10"/>
  <c r="JG73" i="10"/>
  <c r="JH55" i="10"/>
  <c r="JG55" i="10"/>
  <c r="JH50" i="10"/>
  <c r="JG50" i="10"/>
  <c r="JH38" i="10"/>
  <c r="JG38" i="10"/>
  <c r="JI24" i="10"/>
  <c r="JH24" i="10"/>
  <c r="JG24" i="10"/>
  <c r="JI15" i="10"/>
  <c r="JH15" i="10"/>
  <c r="JG15" i="10"/>
  <c r="JI11" i="10"/>
  <c r="JH11" i="10"/>
  <c r="JG11" i="10"/>
  <c r="JH10" i="10"/>
  <c r="JG10" i="10"/>
  <c r="JH9" i="10"/>
  <c r="JG9" i="10"/>
  <c r="IC171" i="10"/>
  <c r="HY171" i="10"/>
  <c r="HU252" i="10"/>
  <c r="HU232" i="10"/>
  <c r="HU233" i="10"/>
  <c r="HU234" i="10"/>
  <c r="HU235" i="10"/>
  <c r="HU236" i="10"/>
  <c r="HU237" i="10"/>
  <c r="HU238" i="10"/>
  <c r="HU239" i="10"/>
  <c r="HU240" i="10"/>
  <c r="HU241" i="10"/>
  <c r="CC99" i="10"/>
  <c r="EO224" i="10"/>
  <c r="EO90" i="10"/>
  <c r="HQ312" i="10"/>
  <c r="HP79" i="10"/>
  <c r="HQ79" i="10" s="1"/>
  <c r="HO79" i="10"/>
  <c r="DI340" i="10"/>
  <c r="DU340" i="10"/>
  <c r="JI382" i="10" l="1"/>
  <c r="F81" i="7"/>
  <c r="G81" i="7" s="1"/>
  <c r="JG8" i="10"/>
  <c r="JG395" i="10" s="1"/>
  <c r="E80" i="7" s="1"/>
  <c r="JH8" i="10"/>
  <c r="JH395" i="10" s="1"/>
  <c r="JI10" i="10"/>
  <c r="F80" i="7" l="1"/>
  <c r="G80" i="7" s="1"/>
  <c r="JI395" i="10"/>
  <c r="JI8" i="10"/>
  <c r="CS52" i="10"/>
  <c r="U345" i="10"/>
  <c r="FY354" i="10"/>
  <c r="FY336" i="10"/>
  <c r="FY299" i="10"/>
  <c r="FY202" i="10"/>
  <c r="FY123" i="10"/>
  <c r="FY102" i="10"/>
  <c r="I299" i="10"/>
  <c r="I256" i="10"/>
  <c r="I184" i="10"/>
  <c r="I80" i="10"/>
  <c r="EW354" i="10"/>
  <c r="EW336" i="10"/>
  <c r="EW326" i="10"/>
  <c r="EW309" i="10"/>
  <c r="EW299" i="10"/>
  <c r="EW202" i="10"/>
  <c r="EW171" i="10"/>
  <c r="EW184" i="10"/>
  <c r="EW102" i="10"/>
  <c r="EW51" i="10"/>
  <c r="EW12" i="10"/>
  <c r="ES392" i="10"/>
  <c r="ES345" i="10"/>
  <c r="ES270" i="10"/>
  <c r="ES158" i="10"/>
  <c r="ES80" i="10"/>
  <c r="ES56" i="10"/>
  <c r="FU299" i="10"/>
  <c r="FU223" i="10"/>
  <c r="FU202" i="10"/>
  <c r="FU102" i="10"/>
  <c r="FU80" i="10"/>
  <c r="FE80" i="10"/>
  <c r="FA80" i="10"/>
  <c r="GK230" i="10"/>
  <c r="GG390" i="10"/>
  <c r="GF242" i="10"/>
  <c r="EG345" i="10"/>
  <c r="FM334" i="10"/>
  <c r="FM124" i="10" l="1"/>
  <c r="FM115" i="10"/>
  <c r="FM116" i="10"/>
  <c r="FM117" i="10"/>
  <c r="FM118" i="10"/>
  <c r="FM120" i="10"/>
  <c r="FM121" i="10"/>
  <c r="FM27" i="10"/>
  <c r="FM29" i="10"/>
  <c r="FM30" i="10"/>
  <c r="FM31" i="10"/>
  <c r="FM32" i="10"/>
  <c r="FM33" i="10"/>
  <c r="FM19" i="10"/>
  <c r="FM20" i="10"/>
  <c r="FM21" i="10"/>
  <c r="FM22" i="10"/>
  <c r="FM23" i="10"/>
  <c r="FM18" i="10"/>
  <c r="AB389" i="10" l="1"/>
  <c r="AA389" i="10"/>
  <c r="AC382" i="10"/>
  <c r="AB382" i="10"/>
  <c r="AA382" i="10"/>
  <c r="AC373" i="10"/>
  <c r="AB373" i="10"/>
  <c r="AA373" i="10"/>
  <c r="AC360" i="10"/>
  <c r="AB360" i="10"/>
  <c r="AA360" i="10"/>
  <c r="AC353" i="10"/>
  <c r="AB353" i="10"/>
  <c r="AA353" i="10"/>
  <c r="AC344" i="10"/>
  <c r="AB344" i="10"/>
  <c r="AA344" i="10"/>
  <c r="AC335" i="10"/>
  <c r="AB335" i="10"/>
  <c r="AA335" i="10"/>
  <c r="AC325" i="10"/>
  <c r="AB325" i="10"/>
  <c r="AA325" i="10"/>
  <c r="AC316" i="10"/>
  <c r="AB316" i="10"/>
  <c r="AA316" i="10"/>
  <c r="AC308" i="10"/>
  <c r="AB308" i="10"/>
  <c r="AA308" i="10"/>
  <c r="AC298" i="10"/>
  <c r="AB298" i="10"/>
  <c r="AA298" i="10"/>
  <c r="AC287" i="10"/>
  <c r="AB287" i="10"/>
  <c r="AA287" i="10"/>
  <c r="AC277" i="10"/>
  <c r="AB277" i="10"/>
  <c r="AA277" i="10"/>
  <c r="AC269" i="10"/>
  <c r="AB269" i="10"/>
  <c r="AA269" i="10"/>
  <c r="AC255" i="10"/>
  <c r="AB255" i="10"/>
  <c r="AA255" i="10"/>
  <c r="AC242" i="10"/>
  <c r="AB242" i="10"/>
  <c r="AA242" i="10"/>
  <c r="AC229" i="10"/>
  <c r="AB229" i="10"/>
  <c r="AA229" i="10"/>
  <c r="AC222" i="10"/>
  <c r="AB222" i="10"/>
  <c r="AA222" i="10"/>
  <c r="AC213" i="10"/>
  <c r="AB213" i="10"/>
  <c r="AA213" i="10"/>
  <c r="AC201" i="10"/>
  <c r="AB201" i="10"/>
  <c r="AA201" i="10"/>
  <c r="AC197" i="10"/>
  <c r="AB197" i="10"/>
  <c r="AA197" i="10"/>
  <c r="AC183" i="10"/>
  <c r="AB183" i="10"/>
  <c r="AA183" i="10"/>
  <c r="AC170" i="10"/>
  <c r="AB170" i="10"/>
  <c r="AA170" i="10"/>
  <c r="AC157" i="10"/>
  <c r="AB157" i="10"/>
  <c r="AA157" i="10"/>
  <c r="AC146" i="10"/>
  <c r="AB146" i="10"/>
  <c r="AA146" i="10"/>
  <c r="AC135" i="10"/>
  <c r="AB135" i="10"/>
  <c r="AA135" i="10"/>
  <c r="AC122" i="10"/>
  <c r="AB122" i="10"/>
  <c r="AA122" i="10"/>
  <c r="AC113" i="10"/>
  <c r="AB113" i="10"/>
  <c r="AA113" i="10"/>
  <c r="AC101" i="10"/>
  <c r="AB101" i="10"/>
  <c r="AA101" i="10"/>
  <c r="AC96" i="10"/>
  <c r="AB96" i="10"/>
  <c r="AA96" i="10"/>
  <c r="AC79" i="10"/>
  <c r="AB79" i="10"/>
  <c r="AA79" i="10"/>
  <c r="AC73" i="10"/>
  <c r="AB73" i="10"/>
  <c r="AA73" i="10"/>
  <c r="AC55" i="10"/>
  <c r="AB55" i="10"/>
  <c r="AA55" i="10"/>
  <c r="AC50" i="10"/>
  <c r="AB50" i="10"/>
  <c r="AA50" i="10"/>
  <c r="AB38" i="10"/>
  <c r="AA38" i="10"/>
  <c r="AC24" i="10"/>
  <c r="AB24" i="10"/>
  <c r="AA24" i="10"/>
  <c r="AC15" i="10"/>
  <c r="AB15" i="10"/>
  <c r="AA15" i="10"/>
  <c r="AC11" i="10"/>
  <c r="AB11" i="10"/>
  <c r="AA11" i="10"/>
  <c r="AB10" i="10"/>
  <c r="AA10" i="10"/>
  <c r="AB9" i="10"/>
  <c r="AA9" i="10"/>
  <c r="BD10" i="12"/>
  <c r="BC10" i="12"/>
  <c r="BX10" i="12"/>
  <c r="BW10" i="12"/>
  <c r="CF10" i="12"/>
  <c r="CE10" i="12"/>
  <c r="CQ10" i="12"/>
  <c r="CS10" i="12" s="1"/>
  <c r="CQ9" i="12"/>
  <c r="EF10" i="12"/>
  <c r="EE10" i="12"/>
  <c r="DX10" i="12"/>
  <c r="DW10" i="12"/>
  <c r="EB10" i="12"/>
  <c r="EA10" i="12"/>
  <c r="EN10" i="12"/>
  <c r="EM10" i="12"/>
  <c r="EO10" i="12" s="1"/>
  <c r="EN9" i="12"/>
  <c r="EM9" i="12"/>
  <c r="ER10" i="12"/>
  <c r="EQ10" i="12"/>
  <c r="EQ9" i="12"/>
  <c r="T376" i="8"/>
  <c r="T366" i="8"/>
  <c r="E160" i="12"/>
  <c r="S12" i="8"/>
  <c r="T12" i="8"/>
  <c r="T40" i="8"/>
  <c r="E32" i="12"/>
  <c r="T59" i="8"/>
  <c r="S77" i="8"/>
  <c r="T77" i="8"/>
  <c r="S100" i="8"/>
  <c r="T100" i="8"/>
  <c r="T108" i="8"/>
  <c r="T121" i="8"/>
  <c r="T130" i="8"/>
  <c r="T156" i="8"/>
  <c r="E82" i="12"/>
  <c r="E97" i="12"/>
  <c r="S236" i="8"/>
  <c r="T236" i="8"/>
  <c r="T254" i="8"/>
  <c r="T270" i="8"/>
  <c r="T276" i="8"/>
  <c r="T291" i="8"/>
  <c r="T294" i="8"/>
  <c r="T311" i="8"/>
  <c r="T320" i="8"/>
  <c r="T338" i="8"/>
  <c r="T351" i="8"/>
  <c r="T359" i="8"/>
  <c r="S366" i="8"/>
  <c r="S377" i="8"/>
  <c r="E165" i="12"/>
  <c r="E175" i="12"/>
  <c r="DX9" i="12"/>
  <c r="ES177" i="12"/>
  <c r="ES104" i="12"/>
  <c r="ES179" i="12"/>
  <c r="ER178" i="12"/>
  <c r="EQ178" i="12"/>
  <c r="ES172" i="12"/>
  <c r="ER171" i="12"/>
  <c r="EQ171" i="12"/>
  <c r="ES168" i="12"/>
  <c r="ER167" i="12"/>
  <c r="EQ167" i="12"/>
  <c r="ER162" i="12"/>
  <c r="EQ162" i="12"/>
  <c r="ER157" i="12"/>
  <c r="EQ157" i="12"/>
  <c r="ER154" i="12"/>
  <c r="EQ154" i="12"/>
  <c r="ES149" i="12"/>
  <c r="ER148" i="12"/>
  <c r="EQ148" i="12"/>
  <c r="ER145" i="12"/>
  <c r="EQ145" i="12"/>
  <c r="ER142" i="12"/>
  <c r="EQ142" i="12"/>
  <c r="ER139" i="12"/>
  <c r="EQ139" i="12"/>
  <c r="ER135" i="12"/>
  <c r="EQ135" i="12"/>
  <c r="ER129" i="12"/>
  <c r="EQ129" i="12"/>
  <c r="ER125" i="12"/>
  <c r="EQ125" i="12"/>
  <c r="ER122" i="12"/>
  <c r="EQ122" i="12"/>
  <c r="ER108" i="12"/>
  <c r="EQ108" i="12"/>
  <c r="ER103" i="12"/>
  <c r="EQ103" i="12"/>
  <c r="ER98" i="12"/>
  <c r="EQ98" i="12"/>
  <c r="ER95" i="12"/>
  <c r="EQ95" i="12"/>
  <c r="ES88" i="12"/>
  <c r="ER87" i="12"/>
  <c r="EQ87" i="12"/>
  <c r="ES85" i="12"/>
  <c r="ER84" i="12"/>
  <c r="EQ84" i="12"/>
  <c r="ER80" i="12"/>
  <c r="EQ80" i="12"/>
  <c r="ER77" i="12"/>
  <c r="EQ77" i="12"/>
  <c r="ER73" i="12"/>
  <c r="EQ73" i="12"/>
  <c r="ER69" i="12"/>
  <c r="EQ69" i="12"/>
  <c r="ER65" i="12"/>
  <c r="EQ65" i="12"/>
  <c r="ER62" i="12"/>
  <c r="EQ62" i="12"/>
  <c r="ER58" i="12"/>
  <c r="EQ58" i="12"/>
  <c r="ER53" i="12"/>
  <c r="EQ53" i="12"/>
  <c r="ER49" i="12"/>
  <c r="EQ49" i="12"/>
  <c r="ER46" i="12"/>
  <c r="EQ46" i="12"/>
  <c r="ES43" i="12"/>
  <c r="ER42" i="12"/>
  <c r="EQ42" i="12"/>
  <c r="ER38" i="12"/>
  <c r="EQ38" i="12"/>
  <c r="ER30" i="12"/>
  <c r="EQ30" i="12"/>
  <c r="ES27" i="12"/>
  <c r="ER26" i="12"/>
  <c r="EQ26" i="12"/>
  <c r="ER22" i="12"/>
  <c r="EQ22" i="12"/>
  <c r="ER17" i="12"/>
  <c r="EQ17" i="12"/>
  <c r="ER14" i="12"/>
  <c r="EQ14" i="12"/>
  <c r="ER11" i="12"/>
  <c r="EQ11" i="12"/>
  <c r="ER9" i="12"/>
  <c r="EO165" i="12"/>
  <c r="EN162" i="12"/>
  <c r="EM162" i="12"/>
  <c r="EO162" i="12" s="1"/>
  <c r="EN178" i="12"/>
  <c r="EM178" i="12"/>
  <c r="EN171" i="12"/>
  <c r="EM171" i="12"/>
  <c r="EN167" i="12"/>
  <c r="EM167" i="12"/>
  <c r="EN157" i="12"/>
  <c r="EM157" i="12"/>
  <c r="EN154" i="12"/>
  <c r="EM154" i="12"/>
  <c r="EN148" i="12"/>
  <c r="EM148" i="12"/>
  <c r="EN145" i="12"/>
  <c r="EM145" i="12"/>
  <c r="EN142" i="12"/>
  <c r="EM142" i="12"/>
  <c r="EN139" i="12"/>
  <c r="EM139" i="12"/>
  <c r="EN135" i="12"/>
  <c r="EM135" i="12"/>
  <c r="EN129" i="12"/>
  <c r="EM129" i="12"/>
  <c r="EN125" i="12"/>
  <c r="EM125" i="12"/>
  <c r="EN122" i="12"/>
  <c r="EM122" i="12"/>
  <c r="EN108" i="12"/>
  <c r="EM108" i="12"/>
  <c r="EN103" i="12"/>
  <c r="EM103" i="12"/>
  <c r="EN98" i="12"/>
  <c r="EM98" i="12"/>
  <c r="EN95" i="12"/>
  <c r="EM95" i="12"/>
  <c r="EN87" i="12"/>
  <c r="EM87" i="12"/>
  <c r="EN84" i="12"/>
  <c r="EM84" i="12"/>
  <c r="EN80" i="12"/>
  <c r="EM80" i="12"/>
  <c r="EN77" i="12"/>
  <c r="EM77" i="12"/>
  <c r="EN73" i="12"/>
  <c r="EM73" i="12"/>
  <c r="EN69" i="12"/>
  <c r="EM69" i="12"/>
  <c r="EN65" i="12"/>
  <c r="EM65" i="12"/>
  <c r="EN62" i="12"/>
  <c r="EM62" i="12"/>
  <c r="EN58" i="12"/>
  <c r="EM58" i="12"/>
  <c r="EN53" i="12"/>
  <c r="EM53" i="12"/>
  <c r="EN49" i="12"/>
  <c r="EM49" i="12"/>
  <c r="EN46" i="12"/>
  <c r="EM46" i="12"/>
  <c r="EN42" i="12"/>
  <c r="EM42" i="12"/>
  <c r="EN38" i="12"/>
  <c r="EM38" i="12"/>
  <c r="EN30" i="12"/>
  <c r="EM30" i="12"/>
  <c r="EN26" i="12"/>
  <c r="EM26" i="12"/>
  <c r="EN22" i="12"/>
  <c r="EM22" i="12"/>
  <c r="EN17" i="12"/>
  <c r="EM17" i="12"/>
  <c r="EN14" i="12"/>
  <c r="EM14" i="12"/>
  <c r="EN11" i="12"/>
  <c r="EM11" i="12"/>
  <c r="EK180" i="12"/>
  <c r="EJ98" i="12"/>
  <c r="EK70" i="12"/>
  <c r="EK23" i="12"/>
  <c r="EK181" i="12"/>
  <c r="EK179" i="12"/>
  <c r="EJ178" i="12"/>
  <c r="EI178" i="12"/>
  <c r="EK172" i="12"/>
  <c r="EJ171" i="12"/>
  <c r="EI171" i="12"/>
  <c r="EK168" i="12"/>
  <c r="EJ167" i="12"/>
  <c r="EI167" i="12"/>
  <c r="EK163" i="12"/>
  <c r="EJ162" i="12"/>
  <c r="EI162" i="12"/>
  <c r="EK158" i="12"/>
  <c r="EJ157" i="12"/>
  <c r="EI157" i="12"/>
  <c r="EK155" i="12"/>
  <c r="EJ154" i="12"/>
  <c r="EI154" i="12"/>
  <c r="EK149" i="12"/>
  <c r="EJ148" i="12"/>
  <c r="EI148" i="12"/>
  <c r="EK146" i="12"/>
  <c r="EJ145" i="12"/>
  <c r="EI145" i="12"/>
  <c r="EK143" i="12"/>
  <c r="EJ142" i="12"/>
  <c r="EI142" i="12"/>
  <c r="EK140" i="12"/>
  <c r="EJ139" i="12"/>
  <c r="EI139" i="12"/>
  <c r="EK136" i="12"/>
  <c r="EJ135" i="12"/>
  <c r="EI135" i="12"/>
  <c r="EJ129" i="12"/>
  <c r="EI129" i="12"/>
  <c r="EK126" i="12"/>
  <c r="EJ125" i="12"/>
  <c r="EI125" i="12"/>
  <c r="EK123" i="12"/>
  <c r="EJ122" i="12"/>
  <c r="EI122" i="12"/>
  <c r="EJ108" i="12"/>
  <c r="EI108" i="12"/>
  <c r="EJ103" i="12"/>
  <c r="EI103" i="12"/>
  <c r="EK99" i="12"/>
  <c r="EI98" i="12"/>
  <c r="EK96" i="12"/>
  <c r="EJ95" i="12"/>
  <c r="EI95" i="12"/>
  <c r="EK88" i="12"/>
  <c r="EJ87" i="12"/>
  <c r="EI87" i="12"/>
  <c r="EK85" i="12"/>
  <c r="EJ84" i="12"/>
  <c r="EI84" i="12"/>
  <c r="EJ80" i="12"/>
  <c r="EK80" i="12" s="1"/>
  <c r="EI80" i="12"/>
  <c r="EJ77" i="12"/>
  <c r="EI77" i="12"/>
  <c r="EK74" i="12"/>
  <c r="EJ73" i="12"/>
  <c r="EI73" i="12"/>
  <c r="EJ69" i="12"/>
  <c r="EI69" i="12"/>
  <c r="EK66" i="12"/>
  <c r="EJ65" i="12"/>
  <c r="EI65" i="12"/>
  <c r="EK63" i="12"/>
  <c r="EJ62" i="12"/>
  <c r="EI62" i="12"/>
  <c r="EK59" i="12"/>
  <c r="EJ58" i="12"/>
  <c r="EI58" i="12"/>
  <c r="EK54" i="12"/>
  <c r="EJ53" i="12"/>
  <c r="EI53" i="12"/>
  <c r="EK50" i="12"/>
  <c r="EJ49" i="12"/>
  <c r="EI49" i="12"/>
  <c r="EK47" i="12"/>
  <c r="EJ46" i="12"/>
  <c r="EI46" i="12"/>
  <c r="EK43" i="12"/>
  <c r="EJ42" i="12"/>
  <c r="EI42" i="12"/>
  <c r="EK39" i="12"/>
  <c r="EJ38" i="12"/>
  <c r="EI38" i="12"/>
  <c r="EK31" i="12"/>
  <c r="EJ30" i="12"/>
  <c r="EI30" i="12"/>
  <c r="EK27" i="12"/>
  <c r="EJ26" i="12"/>
  <c r="EI26" i="12"/>
  <c r="EJ22" i="12"/>
  <c r="EI22" i="12"/>
  <c r="EK18" i="12"/>
  <c r="EJ17" i="12"/>
  <c r="EI17" i="12"/>
  <c r="EK15" i="12"/>
  <c r="EJ14" i="12"/>
  <c r="EI14" i="12"/>
  <c r="EK12" i="12"/>
  <c r="EJ11" i="12"/>
  <c r="EI11" i="12"/>
  <c r="EJ9" i="12"/>
  <c r="EI9" i="12"/>
  <c r="U236" i="8" l="1"/>
  <c r="U100" i="8"/>
  <c r="EK65" i="12"/>
  <c r="EK167" i="12"/>
  <c r="EK142" i="12"/>
  <c r="ES10" i="12"/>
  <c r="BY10" i="12"/>
  <c r="ES103" i="12"/>
  <c r="EK125" i="12"/>
  <c r="EK49" i="12"/>
  <c r="BE10" i="12"/>
  <c r="EK135" i="12"/>
  <c r="CG10" i="12"/>
  <c r="EK14" i="12"/>
  <c r="EK42" i="12"/>
  <c r="ES171" i="12"/>
  <c r="EG10" i="12"/>
  <c r="DY10" i="12"/>
  <c r="BU10" i="12"/>
  <c r="E86" i="12"/>
  <c r="E25" i="12"/>
  <c r="E83" i="12"/>
  <c r="AC389" i="10"/>
  <c r="AB8" i="10"/>
  <c r="AB395" i="10" s="1"/>
  <c r="AA8" i="10"/>
  <c r="AA395" i="10" s="1"/>
  <c r="E20" i="7" s="1"/>
  <c r="U77" i="8"/>
  <c r="U12" i="8"/>
  <c r="U366" i="8"/>
  <c r="ES148" i="12"/>
  <c r="EK139" i="12"/>
  <c r="ES167" i="12"/>
  <c r="EK148" i="12"/>
  <c r="T204" i="8"/>
  <c r="EK73" i="12"/>
  <c r="EK17" i="12"/>
  <c r="EK58" i="12"/>
  <c r="EK154" i="12"/>
  <c r="EK157" i="12"/>
  <c r="EK30" i="12"/>
  <c r="EK87" i="12"/>
  <c r="E159" i="12"/>
  <c r="EC10" i="12"/>
  <c r="T377" i="8"/>
  <c r="U377" i="8" s="1"/>
  <c r="ES178" i="12"/>
  <c r="ES87" i="12"/>
  <c r="ES84" i="12"/>
  <c r="ES42" i="12"/>
  <c r="ES9" i="12"/>
  <c r="EQ8" i="12"/>
  <c r="EQ184" i="12" s="1"/>
  <c r="E143" i="7" s="1"/>
  <c r="ES26" i="12"/>
  <c r="ER8" i="12"/>
  <c r="EM8" i="12"/>
  <c r="EM184" i="12" s="1"/>
  <c r="E142" i="7" s="1"/>
  <c r="EN8" i="12"/>
  <c r="EN184" i="12" s="1"/>
  <c r="F142" i="7" s="1"/>
  <c r="EK178" i="12"/>
  <c r="EK171" i="12"/>
  <c r="EK162" i="12"/>
  <c r="EK145" i="12"/>
  <c r="EK122" i="12"/>
  <c r="EK98" i="12"/>
  <c r="EK95" i="12"/>
  <c r="EK84" i="12"/>
  <c r="EK69" i="12"/>
  <c r="EK62" i="12"/>
  <c r="EK53" i="12"/>
  <c r="EK46" i="12"/>
  <c r="EK38" i="12"/>
  <c r="EK26" i="12"/>
  <c r="EK22" i="12"/>
  <c r="EI8" i="12"/>
  <c r="EI184" i="12" s="1"/>
  <c r="E141" i="7" s="1"/>
  <c r="EK9" i="12"/>
  <c r="EK11" i="12"/>
  <c r="EJ8" i="12"/>
  <c r="AC395" i="10" l="1"/>
  <c r="F20" i="7"/>
  <c r="G20" i="7" s="1"/>
  <c r="G142" i="7"/>
  <c r="ES8" i="12"/>
  <c r="ER184" i="12"/>
  <c r="ES184" i="12" s="1"/>
  <c r="EO8" i="12"/>
  <c r="EO184" i="12"/>
  <c r="EJ184" i="12"/>
  <c r="EK8" i="12"/>
  <c r="F143" i="7" l="1"/>
  <c r="G143" i="7" s="1"/>
  <c r="EK184" i="12"/>
  <c r="F141" i="7"/>
  <c r="G141" i="7" s="1"/>
  <c r="EG169" i="12"/>
  <c r="EG32" i="12"/>
  <c r="EG23" i="12"/>
  <c r="EG182" i="12"/>
  <c r="EG181" i="12"/>
  <c r="EG179" i="12"/>
  <c r="EF178" i="12"/>
  <c r="EE178" i="12"/>
  <c r="EG177" i="12"/>
  <c r="EG172" i="12"/>
  <c r="EF171" i="12"/>
  <c r="EE171" i="12"/>
  <c r="EG168" i="12"/>
  <c r="EF167" i="12"/>
  <c r="EE167" i="12"/>
  <c r="EG163" i="12"/>
  <c r="EF162" i="12"/>
  <c r="EE162" i="12"/>
  <c r="EG158" i="12"/>
  <c r="EF157" i="12"/>
  <c r="EE157" i="12"/>
  <c r="EG155" i="12"/>
  <c r="EF154" i="12"/>
  <c r="EE154" i="12"/>
  <c r="EG149" i="12"/>
  <c r="EF148" i="12"/>
  <c r="EE148" i="12"/>
  <c r="EG146" i="12"/>
  <c r="EF145" i="12"/>
  <c r="EE145" i="12"/>
  <c r="EF142" i="12"/>
  <c r="EE142" i="12"/>
  <c r="EG140" i="12"/>
  <c r="EF139" i="12"/>
  <c r="EE139" i="12"/>
  <c r="EG136" i="12"/>
  <c r="EF135" i="12"/>
  <c r="EE135" i="12"/>
  <c r="EG130" i="12"/>
  <c r="EF129" i="12"/>
  <c r="EE129" i="12"/>
  <c r="EG126" i="12"/>
  <c r="EF125" i="12"/>
  <c r="EE125" i="12"/>
  <c r="EG123" i="12"/>
  <c r="EF122" i="12"/>
  <c r="EE122" i="12"/>
  <c r="EF108" i="12"/>
  <c r="EE108" i="12"/>
  <c r="EG104" i="12"/>
  <c r="EF103" i="12"/>
  <c r="EE103" i="12"/>
  <c r="EF98" i="12"/>
  <c r="EE98" i="12"/>
  <c r="EF95" i="12"/>
  <c r="EE95" i="12"/>
  <c r="EG88" i="12"/>
  <c r="EF87" i="12"/>
  <c r="EE87" i="12"/>
  <c r="EG85" i="12"/>
  <c r="EF84" i="12"/>
  <c r="EE84" i="12"/>
  <c r="EG81" i="12"/>
  <c r="EF80" i="12"/>
  <c r="EE80" i="12"/>
  <c r="EG78" i="12"/>
  <c r="EF77" i="12"/>
  <c r="EE77" i="12"/>
  <c r="EG74" i="12"/>
  <c r="EF73" i="12"/>
  <c r="EE73" i="12"/>
  <c r="EF69" i="12"/>
  <c r="EE69" i="12"/>
  <c r="EF65" i="12"/>
  <c r="EE65" i="12"/>
  <c r="EG63" i="12"/>
  <c r="EF62" i="12"/>
  <c r="EE62" i="12"/>
  <c r="EF58" i="12"/>
  <c r="EE58" i="12"/>
  <c r="EF53" i="12"/>
  <c r="EE53" i="12"/>
  <c r="EG50" i="12"/>
  <c r="EF49" i="12"/>
  <c r="EE49" i="12"/>
  <c r="EG47" i="12"/>
  <c r="EF46" i="12"/>
  <c r="EE46" i="12"/>
  <c r="EG43" i="12"/>
  <c r="EF42" i="12"/>
  <c r="EE42" i="12"/>
  <c r="EG39" i="12"/>
  <c r="EF38" i="12"/>
  <c r="EE38" i="12"/>
  <c r="EF30" i="12"/>
  <c r="EE30" i="12"/>
  <c r="EG27" i="12"/>
  <c r="EF26" i="12"/>
  <c r="EE26" i="12"/>
  <c r="EF22" i="12"/>
  <c r="EE22" i="12"/>
  <c r="EG18" i="12"/>
  <c r="EF17" i="12"/>
  <c r="EE17" i="12"/>
  <c r="EG15" i="12"/>
  <c r="EF14" i="12"/>
  <c r="EE14" i="12"/>
  <c r="EG12" i="12"/>
  <c r="EF11" i="12"/>
  <c r="EG11" i="12" s="1"/>
  <c r="EE11" i="12"/>
  <c r="EF9" i="12"/>
  <c r="EE9" i="12"/>
  <c r="T395" i="8"/>
  <c r="S395" i="8"/>
  <c r="EC175" i="12"/>
  <c r="EB171" i="12"/>
  <c r="EA171" i="12"/>
  <c r="EC171" i="12" s="1"/>
  <c r="EC179" i="12"/>
  <c r="EC177" i="12"/>
  <c r="EC86" i="12"/>
  <c r="EC28" i="12"/>
  <c r="EB178" i="12"/>
  <c r="EA178" i="12"/>
  <c r="EB167" i="12"/>
  <c r="EA167" i="12"/>
  <c r="EB162" i="12"/>
  <c r="EA162" i="12"/>
  <c r="EB157" i="12"/>
  <c r="EA157" i="12"/>
  <c r="EB154" i="12"/>
  <c r="EA154" i="12"/>
  <c r="EB148" i="12"/>
  <c r="EA148" i="12"/>
  <c r="EB145" i="12"/>
  <c r="EA145" i="12"/>
  <c r="EB142" i="12"/>
  <c r="EA142" i="12"/>
  <c r="EB139" i="12"/>
  <c r="EA139" i="12"/>
  <c r="EB135" i="12"/>
  <c r="EA135" i="12"/>
  <c r="EB129" i="12"/>
  <c r="EA129" i="12"/>
  <c r="EB125" i="12"/>
  <c r="EA125" i="12"/>
  <c r="EB122" i="12"/>
  <c r="EA122" i="12"/>
  <c r="EB108" i="12"/>
  <c r="EA108" i="12"/>
  <c r="EB103" i="12"/>
  <c r="EA103" i="12"/>
  <c r="EB98" i="12"/>
  <c r="EA98" i="12"/>
  <c r="EB95" i="12"/>
  <c r="EA95" i="12"/>
  <c r="EB87" i="12"/>
  <c r="EA87" i="12"/>
  <c r="EB84" i="12"/>
  <c r="EA84" i="12"/>
  <c r="EB80" i="12"/>
  <c r="EA80" i="12"/>
  <c r="EB77" i="12"/>
  <c r="EA77" i="12"/>
  <c r="EB73" i="12"/>
  <c r="EA73" i="12"/>
  <c r="EB69" i="12"/>
  <c r="EA69" i="12"/>
  <c r="EB65" i="12"/>
  <c r="EA65" i="12"/>
  <c r="EB62" i="12"/>
  <c r="EA62" i="12"/>
  <c r="EB58" i="12"/>
  <c r="EA58" i="12"/>
  <c r="EB53" i="12"/>
  <c r="EA53" i="12"/>
  <c r="EB49" i="12"/>
  <c r="EA49" i="12"/>
  <c r="EB46" i="12"/>
  <c r="EA46" i="12"/>
  <c r="EB42" i="12"/>
  <c r="EA42" i="12"/>
  <c r="EB38" i="12"/>
  <c r="EA38" i="12"/>
  <c r="EB30" i="12"/>
  <c r="EA30" i="12"/>
  <c r="EB26" i="12"/>
  <c r="EA26" i="12"/>
  <c r="EB22" i="12"/>
  <c r="EA22" i="12"/>
  <c r="EB17" i="12"/>
  <c r="EA17" i="12"/>
  <c r="EB14" i="12"/>
  <c r="EA14" i="12"/>
  <c r="EB11" i="12"/>
  <c r="EA11" i="12"/>
  <c r="EB9" i="12"/>
  <c r="EA9" i="12"/>
  <c r="DY124" i="12"/>
  <c r="DY156" i="12"/>
  <c r="DY97" i="12"/>
  <c r="DY24" i="12"/>
  <c r="DY40" i="12"/>
  <c r="DY181" i="12"/>
  <c r="DY179" i="12"/>
  <c r="DX178" i="12"/>
  <c r="DW178" i="12"/>
  <c r="DX171" i="12"/>
  <c r="DW171" i="12"/>
  <c r="DX167" i="12"/>
  <c r="DW167" i="12"/>
  <c r="DX162" i="12"/>
  <c r="DW162" i="12"/>
  <c r="DX157" i="12"/>
  <c r="DW157" i="12"/>
  <c r="DY155" i="12"/>
  <c r="DX154" i="12"/>
  <c r="DW154" i="12"/>
  <c r="DX148" i="12"/>
  <c r="DW148" i="12"/>
  <c r="DX145" i="12"/>
  <c r="DW145" i="12"/>
  <c r="DX142" i="12"/>
  <c r="DW142" i="12"/>
  <c r="DX139" i="12"/>
  <c r="DW139" i="12"/>
  <c r="DX135" i="12"/>
  <c r="DW135" i="12"/>
  <c r="DX129" i="12"/>
  <c r="DW129" i="12"/>
  <c r="DX125" i="12"/>
  <c r="DW125" i="12"/>
  <c r="DX122" i="12"/>
  <c r="DW122" i="12"/>
  <c r="DX108" i="12"/>
  <c r="DW108" i="12"/>
  <c r="DX103" i="12"/>
  <c r="DW103" i="12"/>
  <c r="DX98" i="12"/>
  <c r="DW98" i="12"/>
  <c r="DX95" i="12"/>
  <c r="DW95" i="12"/>
  <c r="DX87" i="12"/>
  <c r="DW87" i="12"/>
  <c r="DX84" i="12"/>
  <c r="DW84" i="12"/>
  <c r="DX80" i="12"/>
  <c r="DW80" i="12"/>
  <c r="DX77" i="12"/>
  <c r="DW77" i="12"/>
  <c r="DX73" i="12"/>
  <c r="DW73" i="12"/>
  <c r="DX69" i="12"/>
  <c r="DW69" i="12"/>
  <c r="DX65" i="12"/>
  <c r="DW65" i="12"/>
  <c r="DX62" i="12"/>
  <c r="DW62" i="12"/>
  <c r="DX58" i="12"/>
  <c r="DW58" i="12"/>
  <c r="DX53" i="12"/>
  <c r="DW53" i="12"/>
  <c r="DX49" i="12"/>
  <c r="DW49" i="12"/>
  <c r="DX46" i="12"/>
  <c r="DW46" i="12"/>
  <c r="DX42" i="12"/>
  <c r="DY42" i="12" s="1"/>
  <c r="DW42" i="12"/>
  <c r="DX38" i="12"/>
  <c r="DW38" i="12"/>
  <c r="DX30" i="12"/>
  <c r="DW30" i="12"/>
  <c r="DX26" i="12"/>
  <c r="DW26" i="12"/>
  <c r="DX22" i="12"/>
  <c r="DW22" i="12"/>
  <c r="DX17" i="12"/>
  <c r="DW17" i="12"/>
  <c r="DX14" i="12"/>
  <c r="DW14" i="12"/>
  <c r="DX11" i="12"/>
  <c r="DW11" i="12"/>
  <c r="DW9" i="12"/>
  <c r="DY9" i="12" s="1"/>
  <c r="BU159" i="12"/>
  <c r="BU83" i="12"/>
  <c r="S204" i="8"/>
  <c r="U204" i="8" s="1"/>
  <c r="T205" i="8"/>
  <c r="S205" i="8"/>
  <c r="BT80" i="12"/>
  <c r="BS80" i="12"/>
  <c r="DU123" i="12"/>
  <c r="DT178" i="12"/>
  <c r="DS178" i="12"/>
  <c r="DT171" i="12"/>
  <c r="DS171" i="12"/>
  <c r="DT167" i="12"/>
  <c r="DS167" i="12"/>
  <c r="DT162" i="12"/>
  <c r="DS162" i="12"/>
  <c r="DT157" i="12"/>
  <c r="DS157" i="12"/>
  <c r="DT154" i="12"/>
  <c r="DS154" i="12"/>
  <c r="DT148" i="12"/>
  <c r="DS148" i="12"/>
  <c r="DT145" i="12"/>
  <c r="DS145" i="12"/>
  <c r="DT142" i="12"/>
  <c r="DS142" i="12"/>
  <c r="DT139" i="12"/>
  <c r="DS139" i="12"/>
  <c r="DT135" i="12"/>
  <c r="DS135" i="12"/>
  <c r="DT129" i="12"/>
  <c r="DS129" i="12"/>
  <c r="DT125" i="12"/>
  <c r="DS125" i="12"/>
  <c r="DT122" i="12"/>
  <c r="DS122" i="12"/>
  <c r="DT108" i="12"/>
  <c r="DT103" i="12"/>
  <c r="DT98" i="12"/>
  <c r="DT95" i="12"/>
  <c r="DT87" i="12"/>
  <c r="DT84" i="12"/>
  <c r="DT80" i="12"/>
  <c r="DT77" i="12"/>
  <c r="DT73" i="12"/>
  <c r="DT69" i="12"/>
  <c r="DT65" i="12"/>
  <c r="DT62" i="12"/>
  <c r="DT58" i="12"/>
  <c r="DT53" i="12"/>
  <c r="DT49" i="12"/>
  <c r="DT46" i="12"/>
  <c r="DT42" i="12"/>
  <c r="DT38" i="12"/>
  <c r="DT30" i="12"/>
  <c r="DT26" i="12"/>
  <c r="DT22" i="12"/>
  <c r="DT17" i="12"/>
  <c r="DT14" i="12"/>
  <c r="DT11" i="12"/>
  <c r="DS11" i="12"/>
  <c r="DT10" i="12"/>
  <c r="DS10" i="12"/>
  <c r="DT9" i="12"/>
  <c r="DS9" i="12"/>
  <c r="DQ124" i="12"/>
  <c r="DO178" i="12"/>
  <c r="DO171" i="12"/>
  <c r="DQ171" i="12" s="1"/>
  <c r="DO167" i="12"/>
  <c r="DO162" i="12"/>
  <c r="DO157" i="12"/>
  <c r="DO154" i="12"/>
  <c r="DO148" i="12"/>
  <c r="DO145" i="12"/>
  <c r="DO142" i="12"/>
  <c r="DO139" i="12"/>
  <c r="DO135" i="12"/>
  <c r="DO129" i="12"/>
  <c r="DO125" i="12"/>
  <c r="DO122" i="12"/>
  <c r="DO11" i="12"/>
  <c r="DO10" i="12"/>
  <c r="DQ10" i="12" s="1"/>
  <c r="DO9" i="12"/>
  <c r="DM179" i="12"/>
  <c r="DL178" i="12"/>
  <c r="DL184" i="12" s="1"/>
  <c r="F135" i="7" s="1"/>
  <c r="DK178" i="12"/>
  <c r="DK184" i="12" s="1"/>
  <c r="E135" i="7" s="1"/>
  <c r="DM171" i="12"/>
  <c r="DL171" i="12"/>
  <c r="DK171" i="12"/>
  <c r="DM167" i="12"/>
  <c r="DL167" i="12"/>
  <c r="DK167" i="12"/>
  <c r="DM162" i="12"/>
  <c r="DL162" i="12"/>
  <c r="DK162" i="12"/>
  <c r="DM157" i="12"/>
  <c r="DL157" i="12"/>
  <c r="DK157" i="12"/>
  <c r="DM154" i="12"/>
  <c r="DL154" i="12"/>
  <c r="DK154" i="12"/>
  <c r="DM148" i="12"/>
  <c r="DL148" i="12"/>
  <c r="DK148" i="12"/>
  <c r="DM145" i="12"/>
  <c r="DL145" i="12"/>
  <c r="DK145" i="12"/>
  <c r="DM142" i="12"/>
  <c r="DL142" i="12"/>
  <c r="DK142" i="12"/>
  <c r="DM139" i="12"/>
  <c r="DL139" i="12"/>
  <c r="DK139" i="12"/>
  <c r="DM135" i="12"/>
  <c r="DL135" i="12"/>
  <c r="DK135" i="12"/>
  <c r="DM129" i="12"/>
  <c r="DL129" i="12"/>
  <c r="DK129" i="12"/>
  <c r="DM125" i="12"/>
  <c r="DL125" i="12"/>
  <c r="DK125" i="12"/>
  <c r="DM122" i="12"/>
  <c r="DL122" i="12"/>
  <c r="DK122" i="12"/>
  <c r="DM108" i="12"/>
  <c r="DL108" i="12"/>
  <c r="DK108" i="12"/>
  <c r="DM103" i="12"/>
  <c r="DL103" i="12"/>
  <c r="DK103" i="12"/>
  <c r="DM98" i="12"/>
  <c r="DL98" i="12"/>
  <c r="DK98" i="12"/>
  <c r="DM95" i="12"/>
  <c r="DL95" i="12"/>
  <c r="DK95" i="12"/>
  <c r="DM87" i="12"/>
  <c r="DL87" i="12"/>
  <c r="DK87" i="12"/>
  <c r="DM84" i="12"/>
  <c r="DL84" i="12"/>
  <c r="DK84" i="12"/>
  <c r="DM80" i="12"/>
  <c r="DL80" i="12"/>
  <c r="DK80" i="12"/>
  <c r="DM77" i="12"/>
  <c r="DL77" i="12"/>
  <c r="DK77" i="12"/>
  <c r="DM73" i="12"/>
  <c r="DL73" i="12"/>
  <c r="DK73" i="12"/>
  <c r="DM69" i="12"/>
  <c r="DL69" i="12"/>
  <c r="DK69" i="12"/>
  <c r="DM65" i="12"/>
  <c r="DL65" i="12"/>
  <c r="DK65" i="12"/>
  <c r="DM62" i="12"/>
  <c r="DL62" i="12"/>
  <c r="DK62" i="12"/>
  <c r="DM58" i="12"/>
  <c r="DL58" i="12"/>
  <c r="DK58" i="12"/>
  <c r="DM53" i="12"/>
  <c r="DL53" i="12"/>
  <c r="DK53" i="12"/>
  <c r="DM49" i="12"/>
  <c r="DL49" i="12"/>
  <c r="DK49" i="12"/>
  <c r="DM46" i="12"/>
  <c r="DL46" i="12"/>
  <c r="DK46" i="12"/>
  <c r="DM42" i="12"/>
  <c r="DL42" i="12"/>
  <c r="DK42" i="12"/>
  <c r="DM38" i="12"/>
  <c r="DL38" i="12"/>
  <c r="DK38" i="12"/>
  <c r="DM30" i="12"/>
  <c r="DL30" i="12"/>
  <c r="DK30" i="12"/>
  <c r="DM26" i="12"/>
  <c r="DL26" i="12"/>
  <c r="DK26" i="12"/>
  <c r="DM22" i="12"/>
  <c r="DL22" i="12"/>
  <c r="DK22" i="12"/>
  <c r="DM17" i="12"/>
  <c r="DL17" i="12"/>
  <c r="DK17" i="12"/>
  <c r="DM14" i="12"/>
  <c r="DL14" i="12"/>
  <c r="DK14" i="12"/>
  <c r="DM11" i="12"/>
  <c r="DL11" i="12"/>
  <c r="DK11" i="12"/>
  <c r="DI179" i="12"/>
  <c r="DH178" i="12"/>
  <c r="DH184" i="12" s="1"/>
  <c r="F134" i="7" s="1"/>
  <c r="DG178" i="12"/>
  <c r="DG184" i="12" s="1"/>
  <c r="E134" i="7" s="1"/>
  <c r="DI171" i="12"/>
  <c r="DH171" i="12"/>
  <c r="DG171" i="12"/>
  <c r="DI167" i="12"/>
  <c r="DH167" i="12"/>
  <c r="DG167" i="12"/>
  <c r="DI162" i="12"/>
  <c r="DH162" i="12"/>
  <c r="DG162" i="12"/>
  <c r="DI157" i="12"/>
  <c r="DH157" i="12"/>
  <c r="DG157" i="12"/>
  <c r="DI154" i="12"/>
  <c r="DH154" i="12"/>
  <c r="DG154" i="12"/>
  <c r="DI148" i="12"/>
  <c r="DH148" i="12"/>
  <c r="DG148" i="12"/>
  <c r="DI145" i="12"/>
  <c r="DH145" i="12"/>
  <c r="DG145" i="12"/>
  <c r="DI142" i="12"/>
  <c r="DH142" i="12"/>
  <c r="DG142" i="12"/>
  <c r="DI139" i="12"/>
  <c r="DH139" i="12"/>
  <c r="DG139" i="12"/>
  <c r="DI135" i="12"/>
  <c r="DH135" i="12"/>
  <c r="DG135" i="12"/>
  <c r="DI129" i="12"/>
  <c r="DH129" i="12"/>
  <c r="DG129" i="12"/>
  <c r="DI125" i="12"/>
  <c r="DH125" i="12"/>
  <c r="DG125" i="12"/>
  <c r="DI122" i="12"/>
  <c r="DH122" i="12"/>
  <c r="DG122" i="12"/>
  <c r="DI108" i="12"/>
  <c r="DH108" i="12"/>
  <c r="DG108" i="12"/>
  <c r="DI103" i="12"/>
  <c r="DH103" i="12"/>
  <c r="DG103" i="12"/>
  <c r="DI98" i="12"/>
  <c r="DH98" i="12"/>
  <c r="DG98" i="12"/>
  <c r="DI95" i="12"/>
  <c r="DH95" i="12"/>
  <c r="DG95" i="12"/>
  <c r="DI87" i="12"/>
  <c r="DH87" i="12"/>
  <c r="DG87" i="12"/>
  <c r="DI84" i="12"/>
  <c r="DH84" i="12"/>
  <c r="DG84" i="12"/>
  <c r="DI80" i="12"/>
  <c r="DH80" i="12"/>
  <c r="DG80" i="12"/>
  <c r="DI77" i="12"/>
  <c r="DH77" i="12"/>
  <c r="DG77" i="12"/>
  <c r="DI73" i="12"/>
  <c r="DH73" i="12"/>
  <c r="DG73" i="12"/>
  <c r="DI69" i="12"/>
  <c r="DH69" i="12"/>
  <c r="DG69" i="12"/>
  <c r="DI65" i="12"/>
  <c r="DH65" i="12"/>
  <c r="DG65" i="12"/>
  <c r="DI62" i="12"/>
  <c r="DH62" i="12"/>
  <c r="DG62" i="12"/>
  <c r="DI58" i="12"/>
  <c r="DH58" i="12"/>
  <c r="DG58" i="12"/>
  <c r="DI53" i="12"/>
  <c r="DH53" i="12"/>
  <c r="DG53" i="12"/>
  <c r="DI49" i="12"/>
  <c r="DH49" i="12"/>
  <c r="DG49" i="12"/>
  <c r="DI46" i="12"/>
  <c r="DH46" i="12"/>
  <c r="DG46" i="12"/>
  <c r="DI42" i="12"/>
  <c r="DH42" i="12"/>
  <c r="DG42" i="12"/>
  <c r="DI38" i="12"/>
  <c r="DH38" i="12"/>
  <c r="DG38" i="12"/>
  <c r="DI30" i="12"/>
  <c r="DH30" i="12"/>
  <c r="DG30" i="12"/>
  <c r="DI26" i="12"/>
  <c r="DH26" i="12"/>
  <c r="DG26" i="12"/>
  <c r="DI22" i="12"/>
  <c r="DH22" i="12"/>
  <c r="DG22" i="12"/>
  <c r="DI17" i="12"/>
  <c r="DH17" i="12"/>
  <c r="DG17" i="12"/>
  <c r="DI14" i="12"/>
  <c r="DH14" i="12"/>
  <c r="DG14" i="12"/>
  <c r="DI11" i="12"/>
  <c r="DH11" i="12"/>
  <c r="DG11" i="12"/>
  <c r="DE179" i="12"/>
  <c r="DD178" i="12"/>
  <c r="DD184" i="12" s="1"/>
  <c r="F133" i="7" s="1"/>
  <c r="DC178" i="12"/>
  <c r="DC184" i="12" s="1"/>
  <c r="E133" i="7" s="1"/>
  <c r="DE171" i="12"/>
  <c r="DD171" i="12"/>
  <c r="DC171" i="12"/>
  <c r="DE167" i="12"/>
  <c r="DD167" i="12"/>
  <c r="DC167" i="12"/>
  <c r="DE162" i="12"/>
  <c r="DD162" i="12"/>
  <c r="DC162" i="12"/>
  <c r="DE157" i="12"/>
  <c r="DD157" i="12"/>
  <c r="DC157" i="12"/>
  <c r="DE154" i="12"/>
  <c r="DD154" i="12"/>
  <c r="DC154" i="12"/>
  <c r="DE148" i="12"/>
  <c r="DD148" i="12"/>
  <c r="DC148" i="12"/>
  <c r="DE145" i="12"/>
  <c r="DD145" i="12"/>
  <c r="DC145" i="12"/>
  <c r="DE142" i="12"/>
  <c r="DD142" i="12"/>
  <c r="DC142" i="12"/>
  <c r="DE139" i="12"/>
  <c r="DD139" i="12"/>
  <c r="DC139" i="12"/>
  <c r="DE135" i="12"/>
  <c r="DD135" i="12"/>
  <c r="DC135" i="12"/>
  <c r="DE129" i="12"/>
  <c r="DD129" i="12"/>
  <c r="DC129" i="12"/>
  <c r="DE125" i="12"/>
  <c r="DD125" i="12"/>
  <c r="DC125" i="12"/>
  <c r="DE122" i="12"/>
  <c r="DD122" i="12"/>
  <c r="DC122" i="12"/>
  <c r="DE108" i="12"/>
  <c r="DD108" i="12"/>
  <c r="DC108" i="12"/>
  <c r="DE103" i="12"/>
  <c r="DD103" i="12"/>
  <c r="DC103" i="12"/>
  <c r="DE98" i="12"/>
  <c r="DD98" i="12"/>
  <c r="DC98" i="12"/>
  <c r="DE95" i="12"/>
  <c r="DD95" i="12"/>
  <c r="DC95" i="12"/>
  <c r="DE87" i="12"/>
  <c r="DD87" i="12"/>
  <c r="DC87" i="12"/>
  <c r="DE84" i="12"/>
  <c r="DD84" i="12"/>
  <c r="DC84" i="12"/>
  <c r="DE80" i="12"/>
  <c r="DD80" i="12"/>
  <c r="DC80" i="12"/>
  <c r="DE77" i="12"/>
  <c r="DD77" i="12"/>
  <c r="DC77" i="12"/>
  <c r="DE73" i="12"/>
  <c r="DD73" i="12"/>
  <c r="DC73" i="12"/>
  <c r="DE69" i="12"/>
  <c r="DD69" i="12"/>
  <c r="DC69" i="12"/>
  <c r="DE65" i="12"/>
  <c r="DD65" i="12"/>
  <c r="DC65" i="12"/>
  <c r="DE62" i="12"/>
  <c r="DD62" i="12"/>
  <c r="DC62" i="12"/>
  <c r="DE58" i="12"/>
  <c r="DD58" i="12"/>
  <c r="DC58" i="12"/>
  <c r="DE53" i="12"/>
  <c r="DD53" i="12"/>
  <c r="DC53" i="12"/>
  <c r="DE49" i="12"/>
  <c r="DD49" i="12"/>
  <c r="DC49" i="12"/>
  <c r="DE46" i="12"/>
  <c r="DD46" i="12"/>
  <c r="DC46" i="12"/>
  <c r="DE42" i="12"/>
  <c r="DD42" i="12"/>
  <c r="DC42" i="12"/>
  <c r="DE38" i="12"/>
  <c r="DD38" i="12"/>
  <c r="DC38" i="12"/>
  <c r="DE30" i="12"/>
  <c r="DD30" i="12"/>
  <c r="DC30" i="12"/>
  <c r="DE26" i="12"/>
  <c r="DD26" i="12"/>
  <c r="DC26" i="12"/>
  <c r="DE22" i="12"/>
  <c r="DD22" i="12"/>
  <c r="DC22" i="12"/>
  <c r="DE17" i="12"/>
  <c r="DD17" i="12"/>
  <c r="DC17" i="12"/>
  <c r="DE14" i="12"/>
  <c r="DD14" i="12"/>
  <c r="DC14" i="12"/>
  <c r="DE11" i="12"/>
  <c r="DD11" i="12"/>
  <c r="DC11" i="12"/>
  <c r="CS177" i="12"/>
  <c r="CS164" i="12"/>
  <c r="CS160" i="12"/>
  <c r="CS156" i="12"/>
  <c r="CS151" i="12"/>
  <c r="CS147" i="12"/>
  <c r="CS144" i="12"/>
  <c r="CS141" i="12"/>
  <c r="CS137" i="12"/>
  <c r="CS131" i="12"/>
  <c r="S291" i="8"/>
  <c r="CS128" i="12"/>
  <c r="CQ125" i="12"/>
  <c r="CS106" i="12"/>
  <c r="CS118" i="12"/>
  <c r="CS97" i="12"/>
  <c r="CS100" i="12"/>
  <c r="CS86" i="12"/>
  <c r="CS82" i="12"/>
  <c r="CS79" i="12"/>
  <c r="CS67" i="12"/>
  <c r="CS60" i="12"/>
  <c r="CS57" i="12"/>
  <c r="CS51" i="12"/>
  <c r="CS48" i="12"/>
  <c r="CS40" i="12"/>
  <c r="CS24" i="12"/>
  <c r="CS16" i="12"/>
  <c r="CS13" i="12"/>
  <c r="CS182" i="12"/>
  <c r="CS181" i="12"/>
  <c r="CS180" i="12"/>
  <c r="CQ178" i="12"/>
  <c r="CQ171" i="12"/>
  <c r="CQ167" i="12"/>
  <c r="CQ162" i="12"/>
  <c r="CQ157" i="12"/>
  <c r="CQ154" i="12"/>
  <c r="CQ148" i="12"/>
  <c r="CQ145" i="12"/>
  <c r="CQ142" i="12"/>
  <c r="CQ139" i="12"/>
  <c r="CQ135" i="12"/>
  <c r="CQ129" i="12"/>
  <c r="CQ122" i="12"/>
  <c r="CQ108" i="12"/>
  <c r="CQ103" i="12"/>
  <c r="CQ98" i="12"/>
  <c r="CQ95" i="12"/>
  <c r="CQ87" i="12"/>
  <c r="CQ84" i="12"/>
  <c r="CQ80" i="12"/>
  <c r="CQ77" i="12"/>
  <c r="CQ73" i="12"/>
  <c r="CQ69" i="12"/>
  <c r="CQ65" i="12"/>
  <c r="CQ62" i="12"/>
  <c r="CQ58" i="12"/>
  <c r="CQ53" i="12"/>
  <c r="CQ49" i="12"/>
  <c r="CQ46" i="12"/>
  <c r="CQ42" i="12"/>
  <c r="CQ38" i="12"/>
  <c r="CQ30" i="12"/>
  <c r="CQ26" i="12"/>
  <c r="CQ22" i="12"/>
  <c r="CQ17" i="12"/>
  <c r="CQ14" i="12"/>
  <c r="CQ11" i="12"/>
  <c r="CN178" i="12"/>
  <c r="CM178" i="12"/>
  <c r="CN171" i="12"/>
  <c r="CM171" i="12"/>
  <c r="CN167" i="12"/>
  <c r="CM167" i="12"/>
  <c r="CN162" i="12"/>
  <c r="CM162" i="12"/>
  <c r="CN157" i="12"/>
  <c r="CM157" i="12"/>
  <c r="CN154" i="12"/>
  <c r="CM154" i="12"/>
  <c r="CN148" i="12"/>
  <c r="CM148" i="12"/>
  <c r="CN145" i="12"/>
  <c r="CM145" i="12"/>
  <c r="CN142" i="12"/>
  <c r="CM142" i="12"/>
  <c r="CN139" i="12"/>
  <c r="CM139" i="12"/>
  <c r="CN135" i="12"/>
  <c r="CM135" i="12"/>
  <c r="CN129" i="12"/>
  <c r="CM129" i="12"/>
  <c r="CN125" i="12"/>
  <c r="CM125" i="12"/>
  <c r="CN122" i="12"/>
  <c r="CM122" i="12"/>
  <c r="CN108" i="12"/>
  <c r="CM108" i="12"/>
  <c r="CN103" i="12"/>
  <c r="CM103" i="12"/>
  <c r="CN98" i="12"/>
  <c r="CM98" i="12"/>
  <c r="CN95" i="12"/>
  <c r="CM95" i="12"/>
  <c r="CN87" i="12"/>
  <c r="CM87" i="12"/>
  <c r="CN84" i="12"/>
  <c r="CM84" i="12"/>
  <c r="CN80" i="12"/>
  <c r="CM80" i="12"/>
  <c r="CN77" i="12"/>
  <c r="CM77" i="12"/>
  <c r="CN73" i="12"/>
  <c r="CM73" i="12"/>
  <c r="CN69" i="12"/>
  <c r="CM69" i="12"/>
  <c r="CN65" i="12"/>
  <c r="CM65" i="12"/>
  <c r="CN62" i="12"/>
  <c r="CM62" i="12"/>
  <c r="CN58" i="12"/>
  <c r="CM58" i="12"/>
  <c r="CN53" i="12"/>
  <c r="CM53" i="12"/>
  <c r="CN49" i="12"/>
  <c r="CM49" i="12"/>
  <c r="CN46" i="12"/>
  <c r="CM46" i="12"/>
  <c r="CN42" i="12"/>
  <c r="CM42" i="12"/>
  <c r="CN38" i="12"/>
  <c r="CM38" i="12"/>
  <c r="CN30" i="12"/>
  <c r="CM30" i="12"/>
  <c r="CN26" i="12"/>
  <c r="CM26" i="12"/>
  <c r="CN22" i="12"/>
  <c r="CM22" i="12"/>
  <c r="CN17" i="12"/>
  <c r="CM17" i="12"/>
  <c r="CN14" i="12"/>
  <c r="CM14" i="12"/>
  <c r="CN11" i="12"/>
  <c r="CM11" i="12"/>
  <c r="CN9" i="12"/>
  <c r="CM9" i="12"/>
  <c r="BE177" i="12"/>
  <c r="U64" i="12"/>
  <c r="AO109" i="12"/>
  <c r="AO47" i="12"/>
  <c r="DY167" i="12" l="1"/>
  <c r="EG178" i="12"/>
  <c r="EG77" i="12"/>
  <c r="CS125" i="12"/>
  <c r="EC84" i="12"/>
  <c r="EG154" i="12"/>
  <c r="EG145" i="12"/>
  <c r="DY22" i="12"/>
  <c r="CN8" i="12"/>
  <c r="CN184" i="12" s="1"/>
  <c r="F129" i="7" s="1"/>
  <c r="CO26" i="12"/>
  <c r="CS11" i="12"/>
  <c r="EG26" i="12"/>
  <c r="EG42" i="12"/>
  <c r="EG103" i="12"/>
  <c r="EG87" i="12"/>
  <c r="EG139" i="12"/>
  <c r="EC26" i="12"/>
  <c r="EG17" i="12"/>
  <c r="EG129" i="12"/>
  <c r="BU80" i="12"/>
  <c r="DY122" i="12"/>
  <c r="EG46" i="12"/>
  <c r="EG162" i="12"/>
  <c r="DQ122" i="12"/>
  <c r="EG38" i="12"/>
  <c r="EG62" i="12"/>
  <c r="EG122" i="12"/>
  <c r="EG22" i="12"/>
  <c r="EG84" i="12"/>
  <c r="G135" i="7"/>
  <c r="G133" i="7"/>
  <c r="G134" i="7"/>
  <c r="EG171" i="12"/>
  <c r="EG167" i="12"/>
  <c r="EG157" i="12"/>
  <c r="EG148" i="12"/>
  <c r="EG135" i="12"/>
  <c r="EG125" i="12"/>
  <c r="EG80" i="12"/>
  <c r="EG73" i="12"/>
  <c r="EG49" i="12"/>
  <c r="EE8" i="12"/>
  <c r="EE184" i="12" s="1"/>
  <c r="E140" i="7" s="1"/>
  <c r="EG30" i="12"/>
  <c r="EG9" i="12"/>
  <c r="EF8" i="12"/>
  <c r="EF184" i="12" s="1"/>
  <c r="F140" i="7" s="1"/>
  <c r="EG14" i="12"/>
  <c r="U395" i="8"/>
  <c r="CS46" i="12"/>
  <c r="DT8" i="12"/>
  <c r="DS8" i="12"/>
  <c r="DS184" i="12" s="1"/>
  <c r="E137" i="7" s="1"/>
  <c r="EC178" i="12"/>
  <c r="EB8" i="12"/>
  <c r="EB184" i="12" s="1"/>
  <c r="F139" i="7" s="1"/>
  <c r="EA8" i="12"/>
  <c r="EA184" i="12" s="1"/>
  <c r="E139" i="7" s="1"/>
  <c r="DY178" i="12"/>
  <c r="DY154" i="12"/>
  <c r="DY95" i="12"/>
  <c r="DY38" i="12"/>
  <c r="DW8" i="12"/>
  <c r="U205" i="8"/>
  <c r="U291" i="8"/>
  <c r="DX8" i="12"/>
  <c r="DU122" i="12"/>
  <c r="DO8" i="12"/>
  <c r="DO184" i="12" s="1"/>
  <c r="E136" i="7" s="1"/>
  <c r="DM184" i="12"/>
  <c r="DM178" i="12"/>
  <c r="DI184" i="12"/>
  <c r="DI178" i="12"/>
  <c r="DE184" i="12"/>
  <c r="DE178" i="12"/>
  <c r="CS178" i="12"/>
  <c r="CS171" i="12"/>
  <c r="CS162" i="12"/>
  <c r="CS157" i="12"/>
  <c r="CS154" i="12"/>
  <c r="CS148" i="12"/>
  <c r="CS145" i="12"/>
  <c r="CS142" i="12"/>
  <c r="CS139" i="12"/>
  <c r="CS135" i="12"/>
  <c r="CS129" i="12"/>
  <c r="CS103" i="12"/>
  <c r="CS108" i="12"/>
  <c r="CS98" i="12"/>
  <c r="CS95" i="12"/>
  <c r="CS84" i="12"/>
  <c r="CS80" i="12"/>
  <c r="CS77" i="12"/>
  <c r="CS65" i="12"/>
  <c r="CS58" i="12"/>
  <c r="CS53" i="12"/>
  <c r="CS49" i="12"/>
  <c r="CS38" i="12"/>
  <c r="CS22" i="12"/>
  <c r="CS14" i="12"/>
  <c r="F130" i="7"/>
  <c r="CQ8" i="12"/>
  <c r="CQ184" i="12" s="1"/>
  <c r="E130" i="7" s="1"/>
  <c r="CO9" i="12"/>
  <c r="CM8" i="12"/>
  <c r="CM184" i="12" s="1"/>
  <c r="E129" i="7" s="1"/>
  <c r="I27" i="12"/>
  <c r="CK392" i="11"/>
  <c r="CK389" i="11"/>
  <c r="CI388" i="11"/>
  <c r="CK382" i="11"/>
  <c r="CI381" i="11"/>
  <c r="CK373" i="11"/>
  <c r="CI372" i="11"/>
  <c r="CK360" i="11"/>
  <c r="CI359" i="11"/>
  <c r="CK351" i="11"/>
  <c r="CI350" i="11"/>
  <c r="CK343" i="11"/>
  <c r="CI342" i="11"/>
  <c r="CK332" i="11"/>
  <c r="CK331" i="11"/>
  <c r="CI331" i="11"/>
  <c r="CK322" i="11"/>
  <c r="CI321" i="11"/>
  <c r="CK314" i="11"/>
  <c r="CI313" i="11"/>
  <c r="CK305" i="11"/>
  <c r="CI304" i="11"/>
  <c r="CK295" i="11"/>
  <c r="CI294" i="11"/>
  <c r="CK294" i="11" s="1"/>
  <c r="CK285" i="11"/>
  <c r="CI284" i="11"/>
  <c r="CK275" i="11"/>
  <c r="CI274" i="11"/>
  <c r="CK268" i="11"/>
  <c r="CI267" i="11"/>
  <c r="CK254" i="11"/>
  <c r="CI253" i="11"/>
  <c r="CK241" i="11"/>
  <c r="CI240" i="11"/>
  <c r="CK229" i="11"/>
  <c r="CI228" i="11"/>
  <c r="CK222" i="11"/>
  <c r="CI221" i="11"/>
  <c r="CK214" i="11"/>
  <c r="CI213" i="11"/>
  <c r="CK213" i="11" s="1"/>
  <c r="CK202" i="11"/>
  <c r="CK201" i="11"/>
  <c r="CI201" i="11"/>
  <c r="CK198" i="11"/>
  <c r="CI197" i="11"/>
  <c r="CK185" i="11"/>
  <c r="CI184" i="11"/>
  <c r="CK173" i="11"/>
  <c r="CI172" i="11"/>
  <c r="CK161" i="11"/>
  <c r="CI160" i="11"/>
  <c r="CK150" i="11"/>
  <c r="CI149" i="11"/>
  <c r="CK138" i="11"/>
  <c r="CI137" i="11"/>
  <c r="CK124" i="11"/>
  <c r="CK123" i="11"/>
  <c r="CI123" i="11"/>
  <c r="CK115" i="11"/>
  <c r="CI114" i="11"/>
  <c r="CK103" i="11"/>
  <c r="CK102" i="11"/>
  <c r="CI102" i="11"/>
  <c r="CK98" i="11"/>
  <c r="CI97" i="11"/>
  <c r="CK82" i="11"/>
  <c r="CK81" i="11"/>
  <c r="CI81" i="11"/>
  <c r="CK76" i="11"/>
  <c r="CI75" i="11"/>
  <c r="CK59" i="11"/>
  <c r="CK58" i="11"/>
  <c r="CI58" i="11"/>
  <c r="CK55" i="11"/>
  <c r="CI54" i="11"/>
  <c r="CK41" i="11"/>
  <c r="CI40" i="11"/>
  <c r="CK27" i="11"/>
  <c r="CI26" i="11"/>
  <c r="CK18" i="11"/>
  <c r="CK17" i="11"/>
  <c r="CI17" i="11"/>
  <c r="CK14" i="11"/>
  <c r="CI13" i="11"/>
  <c r="CI12" i="11"/>
  <c r="CI11" i="11"/>
  <c r="DU8" i="12" l="1"/>
  <c r="CK149" i="11"/>
  <c r="CK26" i="11"/>
  <c r="CK172" i="11"/>
  <c r="CK253" i="11"/>
  <c r="CK228" i="11"/>
  <c r="CK359" i="11"/>
  <c r="CK40" i="11"/>
  <c r="CK197" i="11"/>
  <c r="CK313" i="11"/>
  <c r="CK274" i="11"/>
  <c r="DT184" i="12"/>
  <c r="F137" i="7" s="1"/>
  <c r="G137" i="7" s="1"/>
  <c r="DW184" i="12"/>
  <c r="E138" i="7" s="1"/>
  <c r="G140" i="7"/>
  <c r="G139" i="7"/>
  <c r="G130" i="7"/>
  <c r="EG8" i="12"/>
  <c r="EG184" i="12"/>
  <c r="EC184" i="12"/>
  <c r="CO184" i="12"/>
  <c r="G129" i="7"/>
  <c r="EC8" i="12"/>
  <c r="DU184" i="12"/>
  <c r="CO8" i="12"/>
  <c r="DX184" i="12"/>
  <c r="DY8" i="12"/>
  <c r="F136" i="7"/>
  <c r="DQ8" i="12"/>
  <c r="CS184" i="12"/>
  <c r="CS8" i="12"/>
  <c r="CK388" i="11"/>
  <c r="CK381" i="11"/>
  <c r="CK372" i="11"/>
  <c r="CK350" i="11"/>
  <c r="CK342" i="11"/>
  <c r="CK321" i="11"/>
  <c r="CK304" i="11"/>
  <c r="CK284" i="11"/>
  <c r="CK267" i="11"/>
  <c r="CK240" i="11"/>
  <c r="CK221" i="11"/>
  <c r="CK184" i="11"/>
  <c r="CK160" i="11"/>
  <c r="CK137" i="11"/>
  <c r="CK114" i="11"/>
  <c r="CK97" i="11"/>
  <c r="CK75" i="11"/>
  <c r="CI10" i="11"/>
  <c r="CI394" i="11" s="1"/>
  <c r="CK54" i="11"/>
  <c r="CK13" i="11"/>
  <c r="CK11" i="11"/>
  <c r="DY184" i="12" l="1"/>
  <c r="F138" i="7"/>
  <c r="G138" i="7" s="1"/>
  <c r="DQ184" i="12"/>
  <c r="G136" i="7"/>
  <c r="CK394" i="11"/>
  <c r="CK10" i="11"/>
  <c r="L15" i="8" l="1"/>
  <c r="L16" i="8"/>
  <c r="L17" i="8"/>
  <c r="L18" i="8"/>
  <c r="L19" i="8"/>
  <c r="L20" i="8"/>
  <c r="L21" i="8"/>
  <c r="L22" i="8"/>
  <c r="L24" i="8"/>
  <c r="L25" i="8"/>
  <c r="L26" i="8"/>
  <c r="L27" i="8"/>
  <c r="L28" i="8"/>
  <c r="L29" i="8"/>
  <c r="L30" i="8"/>
  <c r="L31" i="8"/>
  <c r="L32" i="8"/>
  <c r="L38" i="8"/>
  <c r="L39" i="8"/>
  <c r="L40" i="8"/>
  <c r="L41" i="8"/>
  <c r="L43" i="8"/>
  <c r="L44" i="8"/>
  <c r="L45" i="8"/>
  <c r="L46" i="8"/>
  <c r="L47" i="8"/>
  <c r="L50" i="8"/>
  <c r="L51" i="8"/>
  <c r="L53" i="8"/>
  <c r="L54" i="8"/>
  <c r="L55" i="8"/>
  <c r="L56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6" i="8"/>
  <c r="L77" i="8"/>
  <c r="L78" i="8"/>
  <c r="L79" i="8"/>
  <c r="L80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9" i="8"/>
  <c r="L100" i="8"/>
  <c r="L101" i="8"/>
  <c r="L102" i="8"/>
  <c r="L104" i="8"/>
  <c r="L105" i="8"/>
  <c r="L106" i="8"/>
  <c r="L107" i="8"/>
  <c r="L108" i="8"/>
  <c r="L109" i="8"/>
  <c r="L110" i="8"/>
  <c r="L111" i="8"/>
  <c r="L112" i="8"/>
  <c r="L113" i="8"/>
  <c r="L114" i="8"/>
  <c r="L116" i="8"/>
  <c r="L117" i="8"/>
  <c r="L118" i="8"/>
  <c r="L119" i="8"/>
  <c r="L120" i="8"/>
  <c r="L121" i="8"/>
  <c r="L122" i="8"/>
  <c r="L123" i="8"/>
  <c r="L125" i="8"/>
  <c r="L126" i="8"/>
  <c r="L127" i="8"/>
  <c r="L128" i="8"/>
  <c r="L129" i="8"/>
  <c r="L130" i="8"/>
  <c r="L131" i="8"/>
  <c r="L132" i="8"/>
  <c r="L133" i="8"/>
  <c r="L134" i="8"/>
  <c r="L135" i="8"/>
  <c r="L137" i="8"/>
  <c r="L139" i="8"/>
  <c r="L140" i="8"/>
  <c r="L141" i="8"/>
  <c r="L142" i="8"/>
  <c r="L144" i="8"/>
  <c r="L145" i="8"/>
  <c r="L146" i="8"/>
  <c r="L147" i="8"/>
  <c r="L148" i="8"/>
  <c r="L149" i="8"/>
  <c r="L152" i="8"/>
  <c r="L153" i="8"/>
  <c r="L154" i="8"/>
  <c r="L155" i="8"/>
  <c r="L156" i="8"/>
  <c r="L157" i="8"/>
  <c r="L158" i="8"/>
  <c r="L159" i="8"/>
  <c r="L160" i="8"/>
  <c r="L161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6" i="8"/>
  <c r="L177" i="8"/>
  <c r="L178" i="8"/>
  <c r="L179" i="8"/>
  <c r="L180" i="8"/>
  <c r="L181" i="8"/>
  <c r="L182" i="8"/>
  <c r="L183" i="8"/>
  <c r="L184" i="8"/>
  <c r="L185" i="8"/>
  <c r="L186" i="8"/>
  <c r="L187" i="8"/>
  <c r="L189" i="8"/>
  <c r="L190" i="8"/>
  <c r="L191" i="8"/>
  <c r="L192" i="8"/>
  <c r="L193" i="8"/>
  <c r="L194" i="8"/>
  <c r="L195" i="8"/>
  <c r="L196" i="8"/>
  <c r="L197" i="8"/>
  <c r="L198" i="8"/>
  <c r="L199" i="8"/>
  <c r="L200" i="8"/>
  <c r="L201" i="8"/>
  <c r="L203" i="8"/>
  <c r="L204" i="8"/>
  <c r="L205" i="8"/>
  <c r="L207" i="8"/>
  <c r="L208" i="8"/>
  <c r="L209" i="8"/>
  <c r="L210" i="8"/>
  <c r="L211" i="8"/>
  <c r="L212" i="8"/>
  <c r="L213" i="8"/>
  <c r="L214" i="8"/>
  <c r="L215" i="8"/>
  <c r="L216" i="8"/>
  <c r="L217" i="8"/>
  <c r="L219" i="8"/>
  <c r="L220" i="8"/>
  <c r="L221" i="8"/>
  <c r="L222" i="8"/>
  <c r="L223" i="8"/>
  <c r="L224" i="8"/>
  <c r="L225" i="8"/>
  <c r="L226" i="8"/>
  <c r="L228" i="8"/>
  <c r="L229" i="8"/>
  <c r="L230" i="8"/>
  <c r="L231" i="8"/>
  <c r="L232" i="8"/>
  <c r="L233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8" i="8"/>
  <c r="L249" i="8"/>
  <c r="L250" i="8"/>
  <c r="L251" i="8"/>
  <c r="L252" i="8"/>
  <c r="L253" i="8"/>
  <c r="L254" i="8"/>
  <c r="L255" i="8"/>
  <c r="L256" i="8"/>
  <c r="L257" i="8"/>
  <c r="L258" i="8"/>
  <c r="L259" i="8"/>
  <c r="L261" i="8"/>
  <c r="L262" i="8"/>
  <c r="L263" i="8"/>
  <c r="L264" i="8"/>
  <c r="L265" i="8"/>
  <c r="L266" i="8"/>
  <c r="L267" i="8"/>
  <c r="L268" i="8"/>
  <c r="L269" i="8"/>
  <c r="L270" i="8"/>
  <c r="L271" i="8"/>
  <c r="L272" i="8"/>
  <c r="L273" i="8"/>
  <c r="L275" i="8"/>
  <c r="L276" i="8"/>
  <c r="L277" i="8"/>
  <c r="L278" i="8"/>
  <c r="L279" i="8"/>
  <c r="L280" i="8"/>
  <c r="L281" i="8"/>
  <c r="L283" i="8"/>
  <c r="L284" i="8"/>
  <c r="L285" i="8"/>
  <c r="L286" i="8"/>
  <c r="L287" i="8"/>
  <c r="L288" i="8"/>
  <c r="L289" i="8"/>
  <c r="L290" i="8"/>
  <c r="L291" i="8"/>
  <c r="L293" i="8"/>
  <c r="L294" i="8"/>
  <c r="L295" i="8"/>
  <c r="L296" i="8"/>
  <c r="L297" i="8"/>
  <c r="L298" i="8"/>
  <c r="L299" i="8"/>
  <c r="L300" i="8"/>
  <c r="L301" i="8"/>
  <c r="L302" i="8"/>
  <c r="L304" i="8"/>
  <c r="L305" i="8"/>
  <c r="L306" i="8"/>
  <c r="L307" i="8"/>
  <c r="L308" i="8"/>
  <c r="L309" i="8"/>
  <c r="L310" i="8"/>
  <c r="L311" i="8"/>
  <c r="L312" i="8"/>
  <c r="L314" i="8"/>
  <c r="L316" i="8"/>
  <c r="L317" i="8"/>
  <c r="L318" i="8"/>
  <c r="L319" i="8"/>
  <c r="L320" i="8"/>
  <c r="L321" i="8"/>
  <c r="L323" i="8"/>
  <c r="L324" i="8"/>
  <c r="L325" i="8"/>
  <c r="L326" i="8"/>
  <c r="L327" i="8"/>
  <c r="L328" i="8"/>
  <c r="L329" i="8"/>
  <c r="L330" i="8"/>
  <c r="L332" i="8"/>
  <c r="L333" i="8"/>
  <c r="L334" i="8"/>
  <c r="L335" i="8"/>
  <c r="L336" i="8"/>
  <c r="L337" i="8"/>
  <c r="L338" i="8"/>
  <c r="L339" i="8"/>
  <c r="L340" i="8"/>
  <c r="L342" i="8"/>
  <c r="L343" i="8"/>
  <c r="L345" i="8"/>
  <c r="L346" i="8"/>
  <c r="L348" i="8"/>
  <c r="L349" i="8"/>
  <c r="L350" i="8"/>
  <c r="L351" i="8"/>
  <c r="L353" i="8"/>
  <c r="L354" i="8"/>
  <c r="L355" i="8"/>
  <c r="L356" i="8"/>
  <c r="L357" i="8"/>
  <c r="L358" i="8"/>
  <c r="L359" i="8"/>
  <c r="L360" i="8"/>
  <c r="L362" i="8"/>
  <c r="L364" i="8"/>
  <c r="L365" i="8"/>
  <c r="L366" i="8"/>
  <c r="L367" i="8"/>
  <c r="L368" i="8"/>
  <c r="L371" i="8"/>
  <c r="L372" i="8"/>
  <c r="L373" i="8"/>
  <c r="L374" i="8"/>
  <c r="L375" i="8"/>
  <c r="L376" i="8"/>
  <c r="L377" i="8"/>
  <c r="L378" i="8"/>
  <c r="L379" i="8"/>
  <c r="L380" i="8"/>
  <c r="L381" i="8"/>
  <c r="L382" i="8"/>
  <c r="L385" i="8"/>
  <c r="L386" i="8"/>
  <c r="L387" i="8"/>
  <c r="L388" i="8"/>
  <c r="L389" i="8"/>
  <c r="L390" i="8"/>
  <c r="L391" i="8"/>
  <c r="L397" i="8"/>
  <c r="K126" i="8"/>
  <c r="E154" i="10"/>
  <c r="E207" i="10"/>
  <c r="E16" i="10"/>
  <c r="E17" i="10"/>
  <c r="E18" i="10"/>
  <c r="E22" i="10"/>
  <c r="E58" i="10"/>
  <c r="E61" i="10"/>
  <c r="E62" i="10"/>
  <c r="E66" i="10"/>
  <c r="E69" i="10"/>
  <c r="E70" i="10"/>
  <c r="E71" i="10"/>
  <c r="E78" i="10"/>
  <c r="E84" i="10"/>
  <c r="E88" i="10"/>
  <c r="E92" i="10"/>
  <c r="E103" i="10"/>
  <c r="E107" i="10"/>
  <c r="E111" i="10"/>
  <c r="E115" i="10"/>
  <c r="E116" i="10"/>
  <c r="E119" i="10"/>
  <c r="E120" i="10"/>
  <c r="E125" i="10"/>
  <c r="E128" i="10"/>
  <c r="E129" i="10"/>
  <c r="E132" i="10"/>
  <c r="E133" i="10"/>
  <c r="E138" i="10"/>
  <c r="E140" i="10"/>
  <c r="E141" i="10"/>
  <c r="E142" i="10"/>
  <c r="E150" i="10"/>
  <c r="E155" i="10"/>
  <c r="E159" i="10"/>
  <c r="E160" i="10"/>
  <c r="E164" i="10"/>
  <c r="E167" i="10"/>
  <c r="E168" i="10"/>
  <c r="E173" i="10"/>
  <c r="E175" i="10"/>
  <c r="E176" i="10"/>
  <c r="E177" i="10"/>
  <c r="E180" i="10"/>
  <c r="E181" i="10"/>
  <c r="E186" i="10"/>
  <c r="E190" i="10"/>
  <c r="E194" i="10"/>
  <c r="E204" i="10"/>
  <c r="E208" i="10"/>
  <c r="E211" i="10"/>
  <c r="E212" i="10"/>
  <c r="E216" i="10"/>
  <c r="E220" i="10"/>
  <c r="E234" i="10"/>
  <c r="E238" i="10"/>
  <c r="E244" i="10"/>
  <c r="E248" i="10"/>
  <c r="E252" i="10"/>
  <c r="E257" i="10"/>
  <c r="E260" i="10"/>
  <c r="E261" i="10"/>
  <c r="E264" i="10"/>
  <c r="E265" i="10"/>
  <c r="E273" i="10"/>
  <c r="E274" i="10"/>
  <c r="E292" i="10"/>
  <c r="E296" i="10"/>
  <c r="E301" i="10"/>
  <c r="E304" i="10"/>
  <c r="E310" i="10"/>
  <c r="E313" i="10"/>
  <c r="E322" i="10"/>
  <c r="E337" i="10"/>
  <c r="E339" i="10"/>
  <c r="E340" i="10"/>
  <c r="E346" i="10"/>
  <c r="E349" i="10"/>
  <c r="E350" i="10"/>
  <c r="E352" i="10"/>
  <c r="E358" i="10"/>
  <c r="E371" i="10"/>
  <c r="E376" i="10"/>
  <c r="E377" i="10"/>
  <c r="E380" i="10"/>
  <c r="E381" i="10"/>
  <c r="DP389" i="10"/>
  <c r="DO389" i="10"/>
  <c r="DQ382" i="10"/>
  <c r="DP382" i="10"/>
  <c r="DO382" i="10"/>
  <c r="DQ375" i="10"/>
  <c r="DQ373" i="10" s="1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5" i="10"/>
  <c r="DP55" i="10"/>
  <c r="DO55" i="10"/>
  <c r="DQ50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AG390" i="10"/>
  <c r="AF389" i="10"/>
  <c r="AE389" i="10"/>
  <c r="AG382" i="10"/>
  <c r="AF382" i="10"/>
  <c r="AE382" i="10"/>
  <c r="AG373" i="10"/>
  <c r="AF373" i="10"/>
  <c r="AE373" i="10"/>
  <c r="AG360" i="10"/>
  <c r="AF360" i="10"/>
  <c r="AE360" i="10"/>
  <c r="AG353" i="10"/>
  <c r="AF353" i="10"/>
  <c r="AE353" i="10"/>
  <c r="AG344" i="10"/>
  <c r="AF344" i="10"/>
  <c r="AE344" i="10"/>
  <c r="AG335" i="10"/>
  <c r="AF335" i="10"/>
  <c r="AE335" i="10"/>
  <c r="AG325" i="10"/>
  <c r="AF325" i="10"/>
  <c r="AE325" i="10"/>
  <c r="AG316" i="10"/>
  <c r="AF316" i="10"/>
  <c r="AE316" i="10"/>
  <c r="AG308" i="10"/>
  <c r="AF308" i="10"/>
  <c r="AE308" i="10"/>
  <c r="AG298" i="10"/>
  <c r="AF298" i="10"/>
  <c r="AE298" i="10"/>
  <c r="AG287" i="10"/>
  <c r="AF287" i="10"/>
  <c r="AE287" i="10"/>
  <c r="AG277" i="10"/>
  <c r="AF277" i="10"/>
  <c r="AE277" i="10"/>
  <c r="AG269" i="10"/>
  <c r="AF269" i="10"/>
  <c r="AE269" i="10"/>
  <c r="AG255" i="10"/>
  <c r="AF255" i="10"/>
  <c r="AE255" i="10"/>
  <c r="AG242" i="10"/>
  <c r="AF242" i="10"/>
  <c r="AE242" i="10"/>
  <c r="AG229" i="10"/>
  <c r="AF229" i="10"/>
  <c r="AE229" i="10"/>
  <c r="AG222" i="10"/>
  <c r="AF222" i="10"/>
  <c r="AE222" i="10"/>
  <c r="AG213" i="10"/>
  <c r="AF213" i="10"/>
  <c r="AE213" i="10"/>
  <c r="AG201" i="10"/>
  <c r="AF201" i="10"/>
  <c r="AE201" i="10"/>
  <c r="AG197" i="10"/>
  <c r="AF197" i="10"/>
  <c r="AE197" i="10"/>
  <c r="AG183" i="10"/>
  <c r="AF183" i="10"/>
  <c r="AE183" i="10"/>
  <c r="AG170" i="10"/>
  <c r="AF170" i="10"/>
  <c r="AE170" i="10"/>
  <c r="AG157" i="10"/>
  <c r="AF157" i="10"/>
  <c r="AE157" i="10"/>
  <c r="AG146" i="10"/>
  <c r="AF146" i="10"/>
  <c r="AE146" i="10"/>
  <c r="AG135" i="10"/>
  <c r="AF135" i="10"/>
  <c r="AE135" i="10"/>
  <c r="AG122" i="10"/>
  <c r="AF122" i="10"/>
  <c r="AE122" i="10"/>
  <c r="AG113" i="10"/>
  <c r="AF113" i="10"/>
  <c r="AE113" i="10"/>
  <c r="AG101" i="10"/>
  <c r="AF101" i="10"/>
  <c r="AE101" i="10"/>
  <c r="AG96" i="10"/>
  <c r="AF96" i="10"/>
  <c r="AE96" i="10"/>
  <c r="AG79" i="10"/>
  <c r="AF79" i="10"/>
  <c r="AE79" i="10"/>
  <c r="AG73" i="10"/>
  <c r="AF73" i="10"/>
  <c r="AE73" i="10"/>
  <c r="AG55" i="10"/>
  <c r="AF55" i="10"/>
  <c r="AE55" i="10"/>
  <c r="AG50" i="10"/>
  <c r="AF50" i="10"/>
  <c r="AE50" i="10"/>
  <c r="AF38" i="10"/>
  <c r="AE38" i="10"/>
  <c r="AG24" i="10"/>
  <c r="AF24" i="10"/>
  <c r="AE24" i="10"/>
  <c r="AG15" i="10"/>
  <c r="AF15" i="10"/>
  <c r="AE15" i="10"/>
  <c r="AG11" i="10"/>
  <c r="AF11" i="10"/>
  <c r="AE11" i="10"/>
  <c r="AF10" i="10"/>
  <c r="AE10" i="10"/>
  <c r="AF9" i="10"/>
  <c r="AE9" i="10"/>
  <c r="E311" i="10" l="1"/>
  <c r="E293" i="10"/>
  <c r="E240" i="10"/>
  <c r="E351" i="10"/>
  <c r="E227" i="10"/>
  <c r="E191" i="10"/>
  <c r="E174" i="10"/>
  <c r="E121" i="10"/>
  <c r="E289" i="10"/>
  <c r="E232" i="10"/>
  <c r="E143" i="10"/>
  <c r="E54" i="10"/>
  <c r="E379" i="10"/>
  <c r="E370" i="10"/>
  <c r="E348" i="10"/>
  <c r="E334" i="10"/>
  <c r="E321" i="10"/>
  <c r="E312" i="10"/>
  <c r="E307" i="10"/>
  <c r="E294" i="10"/>
  <c r="E290" i="10"/>
  <c r="E276" i="10"/>
  <c r="E272" i="10"/>
  <c r="E267" i="10"/>
  <c r="E263" i="10"/>
  <c r="E259" i="10"/>
  <c r="E254" i="10"/>
  <c r="E250" i="10"/>
  <c r="E246" i="10"/>
  <c r="E241" i="10"/>
  <c r="E237" i="10"/>
  <c r="E233" i="10"/>
  <c r="E228" i="10"/>
  <c r="E224" i="10"/>
  <c r="E219" i="10"/>
  <c r="E196" i="10"/>
  <c r="E192" i="10"/>
  <c r="E166" i="10"/>
  <c r="E162" i="10"/>
  <c r="E153" i="10"/>
  <c r="E149" i="10"/>
  <c r="E144" i="10"/>
  <c r="E118" i="10"/>
  <c r="E109" i="10"/>
  <c r="E105" i="10"/>
  <c r="E100" i="10"/>
  <c r="E91" i="10"/>
  <c r="E87" i="10"/>
  <c r="E83" i="10"/>
  <c r="E72" i="10"/>
  <c r="E68" i="10"/>
  <c r="E64" i="10"/>
  <c r="E60" i="10"/>
  <c r="E217" i="10"/>
  <c r="E151" i="10"/>
  <c r="E93" i="10"/>
  <c r="E85" i="10"/>
  <c r="E23" i="10"/>
  <c r="E193" i="10"/>
  <c r="E357" i="10"/>
  <c r="E210" i="10"/>
  <c r="E206" i="10"/>
  <c r="E188" i="10"/>
  <c r="E251" i="10"/>
  <c r="E303" i="10"/>
  <c r="E179" i="10"/>
  <c r="E247" i="10"/>
  <c r="E203" i="10"/>
  <c r="E163" i="10"/>
  <c r="E110" i="10"/>
  <c r="E21" i="10"/>
  <c r="E378" i="10"/>
  <c r="E356" i="10"/>
  <c r="E338" i="10"/>
  <c r="E324" i="10"/>
  <c r="E306" i="10"/>
  <c r="E302" i="10"/>
  <c r="E297" i="10"/>
  <c r="E275" i="10"/>
  <c r="E266" i="10"/>
  <c r="E262" i="10"/>
  <c r="E258" i="10"/>
  <c r="E253" i="10"/>
  <c r="E249" i="10"/>
  <c r="E245" i="10"/>
  <c r="E236" i="10"/>
  <c r="E218" i="10"/>
  <c r="E200" i="10"/>
  <c r="E195" i="10"/>
  <c r="E187" i="10"/>
  <c r="E182" i="10"/>
  <c r="E178" i="10"/>
  <c r="E169" i="10"/>
  <c r="E165" i="10"/>
  <c r="E161" i="10"/>
  <c r="E156" i="10"/>
  <c r="E152" i="10"/>
  <c r="E148" i="10"/>
  <c r="E139" i="10"/>
  <c r="E134" i="10"/>
  <c r="E130" i="10"/>
  <c r="E126" i="10"/>
  <c r="E117" i="10"/>
  <c r="E108" i="10"/>
  <c r="E104" i="10"/>
  <c r="E94" i="10"/>
  <c r="E90" i="10"/>
  <c r="E86" i="10"/>
  <c r="E82" i="10"/>
  <c r="E76" i="10"/>
  <c r="E67" i="10"/>
  <c r="E63" i="10"/>
  <c r="E59" i="10"/>
  <c r="E19" i="10"/>
  <c r="E347" i="10"/>
  <c r="E295" i="10"/>
  <c r="E291" i="10"/>
  <c r="E221" i="10"/>
  <c r="E209" i="10"/>
  <c r="E205" i="10"/>
  <c r="E189" i="10"/>
  <c r="E131" i="10"/>
  <c r="E127" i="10"/>
  <c r="E106" i="10"/>
  <c r="E89" i="10"/>
  <c r="E323" i="10"/>
  <c r="E305" i="10"/>
  <c r="E239" i="10"/>
  <c r="E235" i="10"/>
  <c r="E145" i="10"/>
  <c r="E77" i="10"/>
  <c r="E14" i="10"/>
  <c r="E20" i="10"/>
  <c r="DP8" i="10"/>
  <c r="DP395" i="10" s="1"/>
  <c r="F43" i="7" s="1"/>
  <c r="E124" i="10"/>
  <c r="DQ10" i="10"/>
  <c r="DO8" i="10"/>
  <c r="DO395" i="10" s="1"/>
  <c r="E43" i="7" s="1"/>
  <c r="AF8" i="10"/>
  <c r="AF395" i="10" s="1"/>
  <c r="F21" i="7" s="1"/>
  <c r="AE8" i="10"/>
  <c r="AE395" i="10" s="1"/>
  <c r="AG389" i="10"/>
  <c r="G43" i="7" l="1"/>
  <c r="DQ8" i="10"/>
  <c r="DQ395" i="10" s="1"/>
  <c r="AG395" i="10"/>
  <c r="E21" i="7"/>
  <c r="G21" i="7" s="1"/>
  <c r="BX308" i="10"/>
  <c r="BW308" i="10"/>
  <c r="BX277" i="10"/>
  <c r="BW277" i="10"/>
  <c r="BX170" i="10"/>
  <c r="BW170" i="10"/>
  <c r="BW11" i="10"/>
  <c r="BW382" i="10"/>
  <c r="BY322" i="10"/>
  <c r="BY324" i="10"/>
  <c r="BY320" i="10"/>
  <c r="BY286" i="10"/>
  <c r="BY216" i="10"/>
  <c r="BY217" i="10"/>
  <c r="BY219" i="10"/>
  <c r="BY203" i="10"/>
  <c r="BY204" i="10"/>
  <c r="BY205" i="10"/>
  <c r="BY208" i="10"/>
  <c r="JE53" i="10"/>
  <c r="JE382" i="10"/>
  <c r="JD382" i="10"/>
  <c r="JC382" i="10"/>
  <c r="JE373" i="10"/>
  <c r="JD373" i="10"/>
  <c r="JC373" i="10"/>
  <c r="JE360" i="10"/>
  <c r="JD360" i="10"/>
  <c r="JC360" i="10"/>
  <c r="JE353" i="10"/>
  <c r="JD353" i="10"/>
  <c r="JC353" i="10"/>
  <c r="JE344" i="10"/>
  <c r="JD344" i="10"/>
  <c r="JC344" i="10"/>
  <c r="JE335" i="10"/>
  <c r="JD335" i="10"/>
  <c r="JC335" i="10"/>
  <c r="JE325" i="10"/>
  <c r="JD325" i="10"/>
  <c r="JC325" i="10"/>
  <c r="JE316" i="10"/>
  <c r="JD316" i="10"/>
  <c r="JC316" i="10"/>
  <c r="JE308" i="10"/>
  <c r="JD308" i="10"/>
  <c r="JC308" i="10"/>
  <c r="JE298" i="10"/>
  <c r="JD298" i="10"/>
  <c r="JC298" i="10"/>
  <c r="JE287" i="10"/>
  <c r="JD287" i="10"/>
  <c r="JC287" i="10"/>
  <c r="JE277" i="10"/>
  <c r="JD277" i="10"/>
  <c r="JC277" i="10"/>
  <c r="JE269" i="10"/>
  <c r="JD269" i="10"/>
  <c r="JC269" i="10"/>
  <c r="JE255" i="10"/>
  <c r="JD255" i="10"/>
  <c r="JC255" i="10"/>
  <c r="JE242" i="10"/>
  <c r="JD242" i="10"/>
  <c r="JC242" i="10"/>
  <c r="JE229" i="10"/>
  <c r="JD229" i="10"/>
  <c r="JC229" i="10"/>
  <c r="JE222" i="10"/>
  <c r="JD222" i="10"/>
  <c r="JC222" i="10"/>
  <c r="JE213" i="10"/>
  <c r="JD213" i="10"/>
  <c r="JC213" i="10"/>
  <c r="JE201" i="10"/>
  <c r="JD201" i="10"/>
  <c r="JC201" i="10"/>
  <c r="JE197" i="10"/>
  <c r="JD197" i="10"/>
  <c r="JC197" i="10"/>
  <c r="JE183" i="10"/>
  <c r="JD183" i="10"/>
  <c r="JC183" i="10"/>
  <c r="JE170" i="10"/>
  <c r="JD170" i="10"/>
  <c r="JC170" i="10"/>
  <c r="JE157" i="10"/>
  <c r="JD157" i="10"/>
  <c r="JC157" i="10"/>
  <c r="JE146" i="10"/>
  <c r="JD146" i="10"/>
  <c r="JC146" i="10"/>
  <c r="JE135" i="10"/>
  <c r="JD135" i="10"/>
  <c r="JC135" i="10"/>
  <c r="JE122" i="10"/>
  <c r="JD122" i="10"/>
  <c r="JC122" i="10"/>
  <c r="JE113" i="10"/>
  <c r="JD113" i="10"/>
  <c r="JC113" i="10"/>
  <c r="JE101" i="10"/>
  <c r="JD101" i="10"/>
  <c r="JC101" i="10"/>
  <c r="JE96" i="10"/>
  <c r="JD96" i="10"/>
  <c r="JC96" i="10"/>
  <c r="JE79" i="10"/>
  <c r="JD79" i="10"/>
  <c r="JC79" i="10"/>
  <c r="JE73" i="10"/>
  <c r="JD73" i="10"/>
  <c r="JC73" i="10"/>
  <c r="JD55" i="10"/>
  <c r="JC55" i="10"/>
  <c r="JD50" i="10"/>
  <c r="JC50" i="10"/>
  <c r="JD38" i="10"/>
  <c r="JC38" i="10"/>
  <c r="JE24" i="10"/>
  <c r="JD24" i="10"/>
  <c r="JC24" i="10"/>
  <c r="JE15" i="10"/>
  <c r="JD15" i="10"/>
  <c r="JC15" i="10"/>
  <c r="JE11" i="10"/>
  <c r="JD11" i="10"/>
  <c r="JC11" i="10"/>
  <c r="JD10" i="10"/>
  <c r="JC10" i="10"/>
  <c r="JD9" i="10"/>
  <c r="JC9" i="10"/>
  <c r="JA382" i="10"/>
  <c r="IZ382" i="10"/>
  <c r="IY382" i="10"/>
  <c r="JA373" i="10"/>
  <c r="IZ373" i="10"/>
  <c r="IY373" i="10"/>
  <c r="JA360" i="10"/>
  <c r="IZ360" i="10"/>
  <c r="IY360" i="10"/>
  <c r="JA353" i="10"/>
  <c r="IZ353" i="10"/>
  <c r="IY353" i="10"/>
  <c r="JA344" i="10"/>
  <c r="IZ344" i="10"/>
  <c r="IY344" i="10"/>
  <c r="JA335" i="10"/>
  <c r="IZ335" i="10"/>
  <c r="IY335" i="10"/>
  <c r="JA325" i="10"/>
  <c r="IZ325" i="10"/>
  <c r="IY325" i="10"/>
  <c r="JA316" i="10"/>
  <c r="IZ316" i="10"/>
  <c r="IY316" i="10"/>
  <c r="JA308" i="10"/>
  <c r="IZ308" i="10"/>
  <c r="IY308" i="10"/>
  <c r="JA298" i="10"/>
  <c r="IZ298" i="10"/>
  <c r="IY298" i="10"/>
  <c r="JA287" i="10"/>
  <c r="IZ287" i="10"/>
  <c r="IY287" i="10"/>
  <c r="JA277" i="10"/>
  <c r="IZ277" i="10"/>
  <c r="IY277" i="10"/>
  <c r="JA269" i="10"/>
  <c r="IZ269" i="10"/>
  <c r="IY269" i="10"/>
  <c r="JA255" i="10"/>
  <c r="IZ255" i="10"/>
  <c r="IY255" i="10"/>
  <c r="JA242" i="10"/>
  <c r="IZ242" i="10"/>
  <c r="IY242" i="10"/>
  <c r="JA229" i="10"/>
  <c r="IZ229" i="10"/>
  <c r="IY229" i="10"/>
  <c r="JA222" i="10"/>
  <c r="IZ222" i="10"/>
  <c r="IY222" i="10"/>
  <c r="JA213" i="10"/>
  <c r="IZ213" i="10"/>
  <c r="IY213" i="10"/>
  <c r="JA201" i="10"/>
  <c r="IZ201" i="10"/>
  <c r="IY201" i="10"/>
  <c r="JA197" i="10"/>
  <c r="IZ197" i="10"/>
  <c r="IY197" i="10"/>
  <c r="JA183" i="10"/>
  <c r="IZ183" i="10"/>
  <c r="IY183" i="10"/>
  <c r="JA170" i="10"/>
  <c r="IZ170" i="10"/>
  <c r="IY170" i="10"/>
  <c r="JA157" i="10"/>
  <c r="IZ157" i="10"/>
  <c r="IY157" i="10"/>
  <c r="JA146" i="10"/>
  <c r="IZ146" i="10"/>
  <c r="IY146" i="10"/>
  <c r="JA135" i="10"/>
  <c r="IZ135" i="10"/>
  <c r="IY135" i="10"/>
  <c r="JA122" i="10"/>
  <c r="IZ122" i="10"/>
  <c r="IY122" i="10"/>
  <c r="JA113" i="10"/>
  <c r="IZ113" i="10"/>
  <c r="IY113" i="10"/>
  <c r="JA101" i="10"/>
  <c r="IZ101" i="10"/>
  <c r="IY101" i="10"/>
  <c r="JA96" i="10"/>
  <c r="IZ96" i="10"/>
  <c r="IY96" i="10"/>
  <c r="JA79" i="10"/>
  <c r="IZ79" i="10"/>
  <c r="IY79" i="10"/>
  <c r="JA73" i="10"/>
  <c r="IZ73" i="10"/>
  <c r="IY73" i="10"/>
  <c r="IZ55" i="10"/>
  <c r="IY55" i="10"/>
  <c r="JA52" i="10"/>
  <c r="IZ50" i="10"/>
  <c r="IY50" i="10"/>
  <c r="IZ38" i="10"/>
  <c r="IY38" i="10"/>
  <c r="JA24" i="10"/>
  <c r="IZ24" i="10"/>
  <c r="IY24" i="10"/>
  <c r="JA15" i="10"/>
  <c r="IZ15" i="10"/>
  <c r="IY15" i="10"/>
  <c r="JA11" i="10"/>
  <c r="IZ11" i="10"/>
  <c r="IY11" i="10"/>
  <c r="IZ10" i="10"/>
  <c r="IY10" i="10"/>
  <c r="IZ9" i="10"/>
  <c r="IY9" i="10"/>
  <c r="IW390" i="10"/>
  <c r="IU389" i="10"/>
  <c r="IU9" i="10"/>
  <c r="IV382" i="10"/>
  <c r="IV373" i="10"/>
  <c r="IU373" i="10"/>
  <c r="IV360" i="10"/>
  <c r="IU360" i="10"/>
  <c r="IV353" i="10"/>
  <c r="IU353" i="10"/>
  <c r="IV344" i="10"/>
  <c r="IU344" i="10"/>
  <c r="IV335" i="10"/>
  <c r="IU335" i="10"/>
  <c r="IW325" i="10"/>
  <c r="IV325" i="10"/>
  <c r="IU325" i="10"/>
  <c r="IW316" i="10"/>
  <c r="IV316" i="10"/>
  <c r="IU316" i="10"/>
  <c r="IW308" i="10"/>
  <c r="IV308" i="10"/>
  <c r="IU308" i="10"/>
  <c r="IW298" i="10"/>
  <c r="IV298" i="10"/>
  <c r="IU298" i="10"/>
  <c r="IW287" i="10"/>
  <c r="IV287" i="10"/>
  <c r="IU287" i="10"/>
  <c r="IW277" i="10"/>
  <c r="IV277" i="10"/>
  <c r="IU277" i="10"/>
  <c r="IW269" i="10"/>
  <c r="IV269" i="10"/>
  <c r="IU269" i="10"/>
  <c r="IW255" i="10"/>
  <c r="IV255" i="10"/>
  <c r="IU255" i="10"/>
  <c r="IW242" i="10"/>
  <c r="IV242" i="10"/>
  <c r="IU242" i="10"/>
  <c r="IW229" i="10"/>
  <c r="IV229" i="10"/>
  <c r="IU229" i="10"/>
  <c r="IW222" i="10"/>
  <c r="IV222" i="10"/>
  <c r="IU222" i="10"/>
  <c r="IW213" i="10"/>
  <c r="IV213" i="10"/>
  <c r="IU213" i="10"/>
  <c r="IW201" i="10"/>
  <c r="IV201" i="10"/>
  <c r="IU201" i="10"/>
  <c r="IW197" i="10"/>
  <c r="IV197" i="10"/>
  <c r="IU197" i="10"/>
  <c r="IW183" i="10"/>
  <c r="IV183" i="10"/>
  <c r="IU183" i="10"/>
  <c r="IW170" i="10"/>
  <c r="IV170" i="10"/>
  <c r="IU170" i="10"/>
  <c r="IW157" i="10"/>
  <c r="IV157" i="10"/>
  <c r="IU157" i="10"/>
  <c r="IW146" i="10"/>
  <c r="IV146" i="10"/>
  <c r="IU146" i="10"/>
  <c r="IW135" i="10"/>
  <c r="IV135" i="10"/>
  <c r="IU135" i="10"/>
  <c r="IW122" i="10"/>
  <c r="IV122" i="10"/>
  <c r="IU122" i="10"/>
  <c r="IW113" i="10"/>
  <c r="IV113" i="10"/>
  <c r="IU113" i="10"/>
  <c r="IW101" i="10"/>
  <c r="IV101" i="10"/>
  <c r="IU101" i="10"/>
  <c r="IW96" i="10"/>
  <c r="IV96" i="10"/>
  <c r="IU96" i="10"/>
  <c r="IV79" i="10"/>
  <c r="IU79" i="10"/>
  <c r="IW73" i="10"/>
  <c r="IV73" i="10"/>
  <c r="IU73" i="10"/>
  <c r="IW55" i="10"/>
  <c r="IV55" i="10"/>
  <c r="IU55" i="10"/>
  <c r="IW50" i="10"/>
  <c r="IV50" i="10"/>
  <c r="IU50" i="10"/>
  <c r="IV38" i="10"/>
  <c r="IU38" i="10"/>
  <c r="IW24" i="10"/>
  <c r="IV24" i="10"/>
  <c r="IU24" i="10"/>
  <c r="IV15" i="10"/>
  <c r="IU15" i="10"/>
  <c r="IV11" i="10"/>
  <c r="IU11" i="10"/>
  <c r="IU10" i="10"/>
  <c r="IV9" i="10"/>
  <c r="IC390" i="10"/>
  <c r="IC214" i="10"/>
  <c r="HY390" i="10"/>
  <c r="HY214" i="10"/>
  <c r="HU280" i="10"/>
  <c r="HU281" i="10"/>
  <c r="HU282" i="10"/>
  <c r="HU283" i="10"/>
  <c r="HU284" i="10"/>
  <c r="HU285" i="10"/>
  <c r="HU286" i="10"/>
  <c r="HU279" i="10"/>
  <c r="HU257" i="10"/>
  <c r="HU258" i="10"/>
  <c r="HU259" i="10"/>
  <c r="HU260" i="10"/>
  <c r="HU261" i="10"/>
  <c r="HU262" i="10"/>
  <c r="HU263" i="10"/>
  <c r="HU264" i="10"/>
  <c r="HU265" i="10"/>
  <c r="HU266" i="10"/>
  <c r="HU267" i="10"/>
  <c r="HU268" i="10"/>
  <c r="HU244" i="10"/>
  <c r="HU245" i="10"/>
  <c r="HU246" i="10"/>
  <c r="HU247" i="10"/>
  <c r="HU248" i="10"/>
  <c r="HU250" i="10"/>
  <c r="HU251" i="10"/>
  <c r="HU253" i="10"/>
  <c r="HU254" i="10"/>
  <c r="HU105" i="10"/>
  <c r="HU107" i="10"/>
  <c r="HU108" i="10"/>
  <c r="HU109" i="10"/>
  <c r="HU110" i="10"/>
  <c r="HU111" i="10"/>
  <c r="HU112" i="10"/>
  <c r="HU103" i="10"/>
  <c r="HU104" i="10"/>
  <c r="HU14" i="10"/>
  <c r="HU13" i="10"/>
  <c r="AO384" i="10"/>
  <c r="AO390" i="10"/>
  <c r="BY308" i="10" l="1"/>
  <c r="BY170" i="10"/>
  <c r="JD8" i="10"/>
  <c r="JD395" i="10" s="1"/>
  <c r="F79" i="7" s="1"/>
  <c r="JA50" i="10"/>
  <c r="IY8" i="10"/>
  <c r="IY395" i="10" s="1"/>
  <c r="E78" i="7" s="1"/>
  <c r="JE50" i="10"/>
  <c r="JE10" i="10"/>
  <c r="JC8" i="10"/>
  <c r="JC395" i="10" s="1"/>
  <c r="E79" i="7" s="1"/>
  <c r="JA10" i="10"/>
  <c r="IZ8" i="10"/>
  <c r="IZ395" i="10" s="1"/>
  <c r="F78" i="7" s="1"/>
  <c r="IV8" i="10"/>
  <c r="IV389" i="10"/>
  <c r="IW389" i="10" s="1"/>
  <c r="IV10" i="10"/>
  <c r="IU382" i="10"/>
  <c r="CC185" i="10"/>
  <c r="CC133" i="10"/>
  <c r="AK39" i="10"/>
  <c r="EO371" i="10"/>
  <c r="EO296" i="10"/>
  <c r="EO237" i="10"/>
  <c r="EO189" i="10"/>
  <c r="HO298" i="10"/>
  <c r="DI392" i="10"/>
  <c r="DI383" i="10"/>
  <c r="DI380" i="10"/>
  <c r="DI275" i="10"/>
  <c r="DI155" i="10"/>
  <c r="DI53" i="10"/>
  <c r="JE8" i="10" l="1"/>
  <c r="JE395" i="10" s="1"/>
  <c r="G78" i="7"/>
  <c r="G79" i="7"/>
  <c r="JA8" i="10"/>
  <c r="JA395" i="10" s="1"/>
  <c r="IU8" i="10"/>
  <c r="IU395" i="10" s="1"/>
  <c r="E77" i="7" s="1"/>
  <c r="IV395" i="10"/>
  <c r="DU375" i="10"/>
  <c r="DU390" i="10"/>
  <c r="DU318" i="10"/>
  <c r="DU290" i="10"/>
  <c r="DU172" i="10"/>
  <c r="DU137" i="10"/>
  <c r="BA390" i="10"/>
  <c r="AW345" i="10"/>
  <c r="AW309" i="10"/>
  <c r="AW97" i="10"/>
  <c r="HA270" i="10"/>
  <c r="HA80" i="10"/>
  <c r="CO336" i="10"/>
  <c r="CO317" i="10"/>
  <c r="CO171" i="10"/>
  <c r="CO147" i="10"/>
  <c r="CO56" i="10"/>
  <c r="CW102" i="10"/>
  <c r="FY374" i="10"/>
  <c r="FY309" i="10"/>
  <c r="FY223" i="10"/>
  <c r="FY80" i="10"/>
  <c r="FY51" i="10"/>
  <c r="FY25" i="10"/>
  <c r="GJ9" i="10"/>
  <c r="GC80" i="10"/>
  <c r="I309" i="10"/>
  <c r="I230" i="10"/>
  <c r="I202" i="10"/>
  <c r="I51" i="10"/>
  <c r="I56" i="10"/>
  <c r="I25" i="10"/>
  <c r="I39" i="10"/>
  <c r="EW390" i="10"/>
  <c r="EW374" i="10"/>
  <c r="EW383" i="10"/>
  <c r="EW361" i="10"/>
  <c r="EW345" i="10"/>
  <c r="EW317" i="10"/>
  <c r="EW270" i="10"/>
  <c r="EW288" i="10"/>
  <c r="EW243" i="10"/>
  <c r="EW256" i="10"/>
  <c r="EW214" i="10"/>
  <c r="EW158" i="10"/>
  <c r="EW123" i="10"/>
  <c r="EW80" i="10"/>
  <c r="EW39" i="10"/>
  <c r="EW25" i="10"/>
  <c r="EW16" i="10"/>
  <c r="ES336" i="10"/>
  <c r="ES317" i="10"/>
  <c r="ES243" i="10"/>
  <c r="ES123" i="10"/>
  <c r="ES51" i="10"/>
  <c r="ES39" i="10"/>
  <c r="FQ374" i="10"/>
  <c r="FQ354" i="10"/>
  <c r="FQ336" i="10"/>
  <c r="FQ299" i="10"/>
  <c r="FQ309" i="10"/>
  <c r="FQ270" i="10"/>
  <c r="FQ243" i="10"/>
  <c r="FQ223" i="10"/>
  <c r="FQ202" i="10"/>
  <c r="FQ123" i="10"/>
  <c r="FQ102" i="10"/>
  <c r="FQ80" i="10"/>
  <c r="FQ51" i="10"/>
  <c r="FQ25" i="10"/>
  <c r="FU374" i="10"/>
  <c r="FU336" i="10"/>
  <c r="M383" i="10"/>
  <c r="M345" i="10"/>
  <c r="M288" i="10"/>
  <c r="M243" i="10"/>
  <c r="M202" i="10"/>
  <c r="M214" i="10"/>
  <c r="M158" i="10"/>
  <c r="M136" i="10"/>
  <c r="M147" i="10"/>
  <c r="M80" i="10"/>
  <c r="M56" i="10"/>
  <c r="M51" i="10"/>
  <c r="M25" i="10"/>
  <c r="GW51" i="10"/>
  <c r="GK390" i="10"/>
  <c r="GK392" i="10"/>
  <c r="GK393" i="10"/>
  <c r="GJ242" i="10"/>
  <c r="GK243" i="10"/>
  <c r="EG333" i="10"/>
  <c r="EG136" i="10"/>
  <c r="EC384" i="10"/>
  <c r="FM139" i="10"/>
  <c r="FM140" i="10"/>
  <c r="FM141" i="10"/>
  <c r="FM142" i="10"/>
  <c r="FM143" i="10"/>
  <c r="FM144" i="10"/>
  <c r="FM145" i="10"/>
  <c r="FM148" i="10"/>
  <c r="FM149" i="10"/>
  <c r="FM150" i="10"/>
  <c r="FM151" i="10"/>
  <c r="FM152" i="10"/>
  <c r="FM153" i="10"/>
  <c r="FM154" i="10"/>
  <c r="FM155" i="10"/>
  <c r="FM156" i="10"/>
  <c r="FM160" i="10"/>
  <c r="FM161" i="10"/>
  <c r="FM162" i="10"/>
  <c r="FM163" i="10"/>
  <c r="FM164" i="10"/>
  <c r="FM165" i="10"/>
  <c r="FM166" i="10"/>
  <c r="FM167" i="10"/>
  <c r="FM168" i="10"/>
  <c r="FM169" i="10"/>
  <c r="FM173" i="10"/>
  <c r="FM174" i="10"/>
  <c r="FM175" i="10"/>
  <c r="FM177" i="10"/>
  <c r="FM178" i="10"/>
  <c r="FM179" i="10"/>
  <c r="FM180" i="10"/>
  <c r="FM181" i="10"/>
  <c r="FM182" i="10"/>
  <c r="FM186" i="10"/>
  <c r="FM187" i="10"/>
  <c r="FM188" i="10"/>
  <c r="FM189" i="10"/>
  <c r="FM190" i="10"/>
  <c r="FM191" i="10"/>
  <c r="FM192" i="10"/>
  <c r="FM193" i="10"/>
  <c r="FM194" i="10"/>
  <c r="FM195" i="10"/>
  <c r="FM196" i="10"/>
  <c r="FM200" i="10"/>
  <c r="FM204" i="10"/>
  <c r="FM205" i="10"/>
  <c r="FM206" i="10"/>
  <c r="FM207" i="10"/>
  <c r="FM208" i="10"/>
  <c r="FM209" i="10"/>
  <c r="FM210" i="10"/>
  <c r="FM211" i="10"/>
  <c r="FM212" i="10"/>
  <c r="FM216" i="10"/>
  <c r="FM217" i="10"/>
  <c r="FM218" i="10"/>
  <c r="FM219" i="10"/>
  <c r="FM220" i="10"/>
  <c r="FM221" i="10"/>
  <c r="FM224" i="10"/>
  <c r="FM228" i="10"/>
  <c r="FM232" i="10"/>
  <c r="FM233" i="10"/>
  <c r="FM234" i="10"/>
  <c r="FM235" i="10"/>
  <c r="FM236" i="10"/>
  <c r="FM237" i="10"/>
  <c r="FM238" i="10"/>
  <c r="FM239" i="10"/>
  <c r="FM240" i="10"/>
  <c r="FM241" i="10"/>
  <c r="FM244" i="10"/>
  <c r="FM245" i="10"/>
  <c r="FM246" i="10"/>
  <c r="FM247" i="10"/>
  <c r="FM248" i="10"/>
  <c r="FM250" i="10"/>
  <c r="FM251" i="10"/>
  <c r="FM252" i="10"/>
  <c r="FM253" i="10"/>
  <c r="FM254" i="10"/>
  <c r="FM257" i="10"/>
  <c r="FM258" i="10"/>
  <c r="FM259" i="10"/>
  <c r="FM260" i="10"/>
  <c r="FM261" i="10"/>
  <c r="FM262" i="10"/>
  <c r="FM263" i="10"/>
  <c r="FM264" i="10"/>
  <c r="FM265" i="10"/>
  <c r="FM266" i="10"/>
  <c r="FM267" i="10"/>
  <c r="FM268" i="10"/>
  <c r="FM272" i="10"/>
  <c r="FM273" i="10"/>
  <c r="FM274" i="10"/>
  <c r="FM275" i="10"/>
  <c r="FM276" i="10"/>
  <c r="FM279" i="10"/>
  <c r="FM280" i="10"/>
  <c r="FM281" i="10"/>
  <c r="FM282" i="10"/>
  <c r="FM283" i="10"/>
  <c r="FM284" i="10"/>
  <c r="FM285" i="10"/>
  <c r="FM286" i="10"/>
  <c r="FM290" i="10"/>
  <c r="FM291" i="10"/>
  <c r="FM292" i="10"/>
  <c r="FM293" i="10"/>
  <c r="FM294" i="10"/>
  <c r="FM295" i="10"/>
  <c r="FM296" i="10"/>
  <c r="FM297" i="10"/>
  <c r="FM301" i="10"/>
  <c r="FM302" i="10"/>
  <c r="FM303" i="10"/>
  <c r="FM304" i="10"/>
  <c r="FM305" i="10"/>
  <c r="FM306" i="10"/>
  <c r="FM307" i="10"/>
  <c r="FM310" i="10"/>
  <c r="FM311" i="10"/>
  <c r="FM312" i="10"/>
  <c r="FM313" i="10"/>
  <c r="FM315" i="10"/>
  <c r="FM319" i="10"/>
  <c r="FM320" i="10"/>
  <c r="FM321" i="10"/>
  <c r="FM322" i="10"/>
  <c r="FM323" i="10"/>
  <c r="FM324" i="10"/>
  <c r="FM327" i="10"/>
  <c r="FM328" i="10"/>
  <c r="FM329" i="10"/>
  <c r="FM330" i="10"/>
  <c r="FM331" i="10"/>
  <c r="FM333" i="10"/>
  <c r="FM337" i="10"/>
  <c r="FM338" i="10"/>
  <c r="FM339" i="10"/>
  <c r="FM341" i="10"/>
  <c r="FM346" i="10"/>
  <c r="FM347" i="10"/>
  <c r="FM348" i="10"/>
  <c r="FM349" i="10"/>
  <c r="FM350" i="10"/>
  <c r="FM352" i="10"/>
  <c r="FM356" i="10"/>
  <c r="FM357" i="10"/>
  <c r="FM358" i="10"/>
  <c r="FM362" i="10"/>
  <c r="FM363" i="10"/>
  <c r="FM364" i="10"/>
  <c r="FM365" i="10"/>
  <c r="FM366" i="10"/>
  <c r="FM367" i="10"/>
  <c r="FM369" i="10"/>
  <c r="FM370" i="10"/>
  <c r="FM371" i="10"/>
  <c r="FM372" i="10"/>
  <c r="FM376" i="10"/>
  <c r="FM377" i="10"/>
  <c r="FM378" i="10"/>
  <c r="FM379" i="10"/>
  <c r="FM380" i="10"/>
  <c r="FM381" i="10"/>
  <c r="FM385" i="10"/>
  <c r="FM386" i="10"/>
  <c r="FM387" i="10"/>
  <c r="FM388" i="10"/>
  <c r="FM128" i="10"/>
  <c r="FM129" i="10"/>
  <c r="FM130" i="10"/>
  <c r="FM131" i="10"/>
  <c r="FM132" i="10"/>
  <c r="FM134" i="10"/>
  <c r="FM138" i="10"/>
  <c r="FM125" i="10"/>
  <c r="FM126" i="10"/>
  <c r="FM127" i="10"/>
  <c r="FM103" i="10"/>
  <c r="FM104" i="10"/>
  <c r="FM105" i="10"/>
  <c r="FM107" i="10"/>
  <c r="FM108" i="10"/>
  <c r="FM109" i="10"/>
  <c r="FM110" i="10"/>
  <c r="FM111" i="10"/>
  <c r="FM112" i="10"/>
  <c r="FM93" i="10"/>
  <c r="FM94" i="10"/>
  <c r="FM98" i="10"/>
  <c r="FM99" i="10"/>
  <c r="FM100" i="10"/>
  <c r="FM76" i="10"/>
  <c r="FM77" i="10"/>
  <c r="FM78" i="10"/>
  <c r="FM82" i="10"/>
  <c r="FM83" i="10"/>
  <c r="FM84" i="10"/>
  <c r="FM85" i="10"/>
  <c r="FM86" i="10"/>
  <c r="FM87" i="10"/>
  <c r="FM88" i="10"/>
  <c r="FM89" i="10"/>
  <c r="FM90" i="10"/>
  <c r="FM91" i="10"/>
  <c r="FM92" i="10"/>
  <c r="FM75" i="10"/>
  <c r="FM54" i="10"/>
  <c r="FM58" i="10"/>
  <c r="FM59" i="10"/>
  <c r="FM60" i="10"/>
  <c r="FM61" i="10"/>
  <c r="FM62" i="10"/>
  <c r="FM63" i="10"/>
  <c r="FM64" i="10"/>
  <c r="FM66" i="10"/>
  <c r="FM67" i="10"/>
  <c r="FM68" i="10"/>
  <c r="FM69" i="10"/>
  <c r="FM70" i="10"/>
  <c r="FM71" i="10"/>
  <c r="FM72" i="10"/>
  <c r="FM49" i="10"/>
  <c r="FM53" i="10"/>
  <c r="FM42" i="10"/>
  <c r="FM43" i="10"/>
  <c r="FM44" i="10"/>
  <c r="FM46" i="10"/>
  <c r="FM47" i="10"/>
  <c r="FM48" i="10"/>
  <c r="FM40" i="10"/>
  <c r="FM13" i="10"/>
  <c r="F77" i="7" l="1"/>
  <c r="G77" i="7" s="1"/>
  <c r="IW395" i="10"/>
  <c r="E79" i="12"/>
  <c r="E144" i="12"/>
  <c r="CK172" i="12"/>
  <c r="CJ178" i="12"/>
  <c r="CI178" i="12"/>
  <c r="CJ171" i="12"/>
  <c r="CI171" i="12"/>
  <c r="CJ167" i="12"/>
  <c r="CI167" i="12"/>
  <c r="CJ162" i="12"/>
  <c r="CI162" i="12"/>
  <c r="CJ157" i="12"/>
  <c r="CI157" i="12"/>
  <c r="CJ154" i="12"/>
  <c r="CI154" i="12"/>
  <c r="CJ148" i="12"/>
  <c r="CI148" i="12"/>
  <c r="CJ145" i="12"/>
  <c r="CI145" i="12"/>
  <c r="CJ142" i="12"/>
  <c r="CI142" i="12"/>
  <c r="CJ139" i="12"/>
  <c r="CI139" i="12"/>
  <c r="CJ135" i="12"/>
  <c r="CI135" i="12"/>
  <c r="CJ129" i="12"/>
  <c r="CI129" i="12"/>
  <c r="CJ125" i="12"/>
  <c r="CI125" i="12"/>
  <c r="CJ122" i="12"/>
  <c r="CI122" i="12"/>
  <c r="CJ108" i="12"/>
  <c r="CI108" i="12"/>
  <c r="CJ103" i="12"/>
  <c r="CI103" i="12"/>
  <c r="CJ98" i="12"/>
  <c r="CI98" i="12"/>
  <c r="CJ95" i="12"/>
  <c r="CI95" i="12"/>
  <c r="CJ87" i="12"/>
  <c r="CI87" i="12"/>
  <c r="CJ84" i="12"/>
  <c r="CI84" i="12"/>
  <c r="CJ80" i="12"/>
  <c r="CI80" i="12"/>
  <c r="CJ77" i="12"/>
  <c r="CI77" i="12"/>
  <c r="CJ73" i="12"/>
  <c r="CI73" i="12"/>
  <c r="CJ69" i="12"/>
  <c r="CI69" i="12"/>
  <c r="CJ65" i="12"/>
  <c r="CI65" i="12"/>
  <c r="CJ62" i="12"/>
  <c r="CI62" i="12"/>
  <c r="CJ58" i="12"/>
  <c r="CI58" i="12"/>
  <c r="CJ53" i="12"/>
  <c r="CI53" i="12"/>
  <c r="CJ49" i="12"/>
  <c r="CI49" i="12"/>
  <c r="CJ46" i="12"/>
  <c r="CI46" i="12"/>
  <c r="CJ42" i="12"/>
  <c r="CI42" i="12"/>
  <c r="CJ38" i="12"/>
  <c r="CI38" i="12"/>
  <c r="CJ30" i="12"/>
  <c r="CI30" i="12"/>
  <c r="CJ26" i="12"/>
  <c r="CI26" i="12"/>
  <c r="CJ22" i="12"/>
  <c r="CI22" i="12"/>
  <c r="CJ17" i="12"/>
  <c r="CI17" i="12"/>
  <c r="CJ14" i="12"/>
  <c r="CI14" i="12"/>
  <c r="CJ11" i="12"/>
  <c r="CI11" i="12"/>
  <c r="CJ9" i="12"/>
  <c r="CI9" i="12"/>
  <c r="E64" i="12" l="1"/>
  <c r="E16" i="12"/>
  <c r="CK171" i="12"/>
  <c r="CK9" i="12"/>
  <c r="CI8" i="12"/>
  <c r="CI184" i="12" s="1"/>
  <c r="E128" i="7" s="1"/>
  <c r="E78" i="12"/>
  <c r="CJ8" i="12"/>
  <c r="CJ184" i="12" s="1"/>
  <c r="F128" i="7" s="1"/>
  <c r="G128" i="7" l="1"/>
  <c r="CK184" i="12"/>
  <c r="CK8" i="12"/>
  <c r="CG16" i="12"/>
  <c r="CF178" i="12"/>
  <c r="CE178" i="12"/>
  <c r="CF171" i="12"/>
  <c r="CE171" i="12"/>
  <c r="CF167" i="12"/>
  <c r="CE167" i="12"/>
  <c r="CF162" i="12"/>
  <c r="CE162" i="12"/>
  <c r="CF157" i="12"/>
  <c r="CE157" i="12"/>
  <c r="CF154" i="12"/>
  <c r="CE154" i="12"/>
  <c r="CF148" i="12"/>
  <c r="CE148" i="12"/>
  <c r="CF145" i="12"/>
  <c r="CE145" i="12"/>
  <c r="CF142" i="12"/>
  <c r="CE142" i="12"/>
  <c r="CF139" i="12"/>
  <c r="CE139" i="12"/>
  <c r="CF135" i="12"/>
  <c r="CE135" i="12"/>
  <c r="CF129" i="12"/>
  <c r="CE129" i="12"/>
  <c r="CF125" i="12"/>
  <c r="CE125" i="12"/>
  <c r="CF122" i="12"/>
  <c r="CE122" i="12"/>
  <c r="CF108" i="12"/>
  <c r="CE108" i="12"/>
  <c r="CF103" i="12"/>
  <c r="CE103" i="12"/>
  <c r="CF98" i="12"/>
  <c r="CE98" i="12"/>
  <c r="CF95" i="12"/>
  <c r="CE95" i="12"/>
  <c r="CF87" i="12"/>
  <c r="CE87" i="12"/>
  <c r="CF84" i="12"/>
  <c r="CE84" i="12"/>
  <c r="CF80" i="12"/>
  <c r="CE80" i="12"/>
  <c r="CF77" i="12"/>
  <c r="CE77" i="12"/>
  <c r="CF73" i="12"/>
  <c r="CE73" i="12"/>
  <c r="CF69" i="12"/>
  <c r="CE69" i="12"/>
  <c r="CF65" i="12"/>
  <c r="CE65" i="12"/>
  <c r="CF62" i="12"/>
  <c r="CE62" i="12"/>
  <c r="CF58" i="12"/>
  <c r="CE58" i="12"/>
  <c r="CF53" i="12"/>
  <c r="CE53" i="12"/>
  <c r="CF49" i="12"/>
  <c r="CE49" i="12"/>
  <c r="CF46" i="12"/>
  <c r="CE46" i="12"/>
  <c r="CF42" i="12"/>
  <c r="CE42" i="12"/>
  <c r="CF38" i="12"/>
  <c r="CE38" i="12"/>
  <c r="CF30" i="12"/>
  <c r="CE30" i="12"/>
  <c r="CF26" i="12"/>
  <c r="CE26" i="12"/>
  <c r="CF22" i="12"/>
  <c r="CE22" i="12"/>
  <c r="CF17" i="12"/>
  <c r="CE17" i="12"/>
  <c r="CF14" i="12"/>
  <c r="CE14" i="12"/>
  <c r="CF11" i="12"/>
  <c r="CE11" i="12"/>
  <c r="CF9" i="12"/>
  <c r="CE9" i="12"/>
  <c r="CC66" i="12"/>
  <c r="CB178" i="12"/>
  <c r="CA178" i="12"/>
  <c r="CB171" i="12"/>
  <c r="CA171" i="12"/>
  <c r="CB167" i="12"/>
  <c r="CA167" i="12"/>
  <c r="CB162" i="12"/>
  <c r="CA162" i="12"/>
  <c r="CB157" i="12"/>
  <c r="CA157" i="12"/>
  <c r="CB154" i="12"/>
  <c r="CA154" i="12"/>
  <c r="CB148" i="12"/>
  <c r="CA148" i="12"/>
  <c r="CB145" i="12"/>
  <c r="CA145" i="12"/>
  <c r="CB142" i="12"/>
  <c r="CA142" i="12"/>
  <c r="CB139" i="12"/>
  <c r="CA139" i="12"/>
  <c r="CB135" i="12"/>
  <c r="CA135" i="12"/>
  <c r="CB129" i="12"/>
  <c r="CA129" i="12"/>
  <c r="CB125" i="12"/>
  <c r="CA125" i="12"/>
  <c r="CB122" i="12"/>
  <c r="CA122" i="12"/>
  <c r="CB108" i="12"/>
  <c r="CA108" i="12"/>
  <c r="CB103" i="12"/>
  <c r="CA103" i="12"/>
  <c r="CB98" i="12"/>
  <c r="CA98" i="12"/>
  <c r="CB95" i="12"/>
  <c r="CA95" i="12"/>
  <c r="CB87" i="12"/>
  <c r="CA87" i="12"/>
  <c r="CB84" i="12"/>
  <c r="CA84" i="12"/>
  <c r="CB80" i="12"/>
  <c r="CA80" i="12"/>
  <c r="CB77" i="12"/>
  <c r="CA77" i="12"/>
  <c r="CB73" i="12"/>
  <c r="CA73" i="12"/>
  <c r="CB69" i="12"/>
  <c r="CA69" i="12"/>
  <c r="CB65" i="12"/>
  <c r="CA65" i="12"/>
  <c r="CB62" i="12"/>
  <c r="CA62" i="12"/>
  <c r="CB58" i="12"/>
  <c r="CA58" i="12"/>
  <c r="CB53" i="12"/>
  <c r="CA53" i="12"/>
  <c r="CB49" i="12"/>
  <c r="CA49" i="12"/>
  <c r="CB46" i="12"/>
  <c r="CA46" i="12"/>
  <c r="CB42" i="12"/>
  <c r="CA42" i="12"/>
  <c r="CB38" i="12"/>
  <c r="CA38" i="12"/>
  <c r="CB30" i="12"/>
  <c r="CA30" i="12"/>
  <c r="CB26" i="12"/>
  <c r="CA26" i="12"/>
  <c r="CB22" i="12"/>
  <c r="CA22" i="12"/>
  <c r="CB17" i="12"/>
  <c r="CA17" i="12"/>
  <c r="CB14" i="12"/>
  <c r="CA14" i="12"/>
  <c r="CB11" i="12"/>
  <c r="CA11" i="12"/>
  <c r="CB9" i="12"/>
  <c r="CA9" i="12"/>
  <c r="BY44" i="12"/>
  <c r="BX178" i="12"/>
  <c r="BW178" i="12"/>
  <c r="BX171" i="12"/>
  <c r="BW171" i="12"/>
  <c r="BX167" i="12"/>
  <c r="BW167" i="12"/>
  <c r="BX162" i="12"/>
  <c r="BW162" i="12"/>
  <c r="BX157" i="12"/>
  <c r="BW157" i="12"/>
  <c r="BX154" i="12"/>
  <c r="BW154" i="12"/>
  <c r="BX148" i="12"/>
  <c r="BW148" i="12"/>
  <c r="BX145" i="12"/>
  <c r="BW145" i="12"/>
  <c r="BX142" i="12"/>
  <c r="BW142" i="12"/>
  <c r="BX139" i="12"/>
  <c r="BW139" i="12"/>
  <c r="BX135" i="12"/>
  <c r="BW135" i="12"/>
  <c r="BX129" i="12"/>
  <c r="BW129" i="12"/>
  <c r="BX125" i="12"/>
  <c r="BW125" i="12"/>
  <c r="BX122" i="12"/>
  <c r="BW122" i="12"/>
  <c r="BX108" i="12"/>
  <c r="BW108" i="12"/>
  <c r="BX103" i="12"/>
  <c r="BW103" i="12"/>
  <c r="BX98" i="12"/>
  <c r="BW98" i="12"/>
  <c r="BX95" i="12"/>
  <c r="BW95" i="12"/>
  <c r="BX87" i="12"/>
  <c r="BW87" i="12"/>
  <c r="BX84" i="12"/>
  <c r="BW84" i="12"/>
  <c r="BX80" i="12"/>
  <c r="BW80" i="12"/>
  <c r="BX77" i="12"/>
  <c r="BW77" i="12"/>
  <c r="BX73" i="12"/>
  <c r="BW73" i="12"/>
  <c r="BX69" i="12"/>
  <c r="BW69" i="12"/>
  <c r="BX65" i="12"/>
  <c r="BW65" i="12"/>
  <c r="BX62" i="12"/>
  <c r="BW62" i="12"/>
  <c r="BX58" i="12"/>
  <c r="BW58" i="12"/>
  <c r="BX53" i="12"/>
  <c r="BW53" i="12"/>
  <c r="BX49" i="12"/>
  <c r="BW49" i="12"/>
  <c r="BX46" i="12"/>
  <c r="BW46" i="12"/>
  <c r="BX42" i="12"/>
  <c r="BW42" i="12"/>
  <c r="BX38" i="12"/>
  <c r="BW38" i="12"/>
  <c r="BX30" i="12"/>
  <c r="BW30" i="12"/>
  <c r="BX26" i="12"/>
  <c r="BW26" i="12"/>
  <c r="BX22" i="12"/>
  <c r="BW22" i="12"/>
  <c r="BX17" i="12"/>
  <c r="BW17" i="12"/>
  <c r="BX14" i="12"/>
  <c r="BW14" i="12"/>
  <c r="BX11" i="12"/>
  <c r="BW11" i="12"/>
  <c r="BX9" i="12"/>
  <c r="BW9" i="12"/>
  <c r="BU160" i="12"/>
  <c r="BT178" i="12"/>
  <c r="BU178" i="12" s="1"/>
  <c r="BS178" i="12"/>
  <c r="BT171" i="12"/>
  <c r="BS171" i="12"/>
  <c r="BT167" i="12"/>
  <c r="BS167" i="12"/>
  <c r="BT162" i="12"/>
  <c r="BS162" i="12"/>
  <c r="BT157" i="12"/>
  <c r="BS157" i="12"/>
  <c r="BT154" i="12"/>
  <c r="BS154" i="12"/>
  <c r="BT148" i="12"/>
  <c r="BS148" i="12"/>
  <c r="BT145" i="12"/>
  <c r="BS145" i="12"/>
  <c r="BT142" i="12"/>
  <c r="BS142" i="12"/>
  <c r="BT139" i="12"/>
  <c r="BS139" i="12"/>
  <c r="BT129" i="12"/>
  <c r="BS129" i="12"/>
  <c r="BT125" i="12"/>
  <c r="BS125" i="12"/>
  <c r="BT122" i="12"/>
  <c r="BS122" i="12"/>
  <c r="BT108" i="12"/>
  <c r="BS108" i="12"/>
  <c r="BT103" i="12"/>
  <c r="BS103" i="12"/>
  <c r="BT98" i="12"/>
  <c r="BS98" i="12"/>
  <c r="BT95" i="12"/>
  <c r="BS95" i="12"/>
  <c r="BT87" i="12"/>
  <c r="BS87" i="12"/>
  <c r="BT84" i="12"/>
  <c r="BS84" i="12"/>
  <c r="BT77" i="12"/>
  <c r="BS77" i="12"/>
  <c r="BT73" i="12"/>
  <c r="BS73" i="12"/>
  <c r="BT69" i="12"/>
  <c r="BS69" i="12"/>
  <c r="BT65" i="12"/>
  <c r="BS65" i="12"/>
  <c r="BT62" i="12"/>
  <c r="BS62" i="12"/>
  <c r="BT53" i="12"/>
  <c r="BS53" i="12"/>
  <c r="BT49" i="12"/>
  <c r="BS49" i="12"/>
  <c r="BT46" i="12"/>
  <c r="BS46" i="12"/>
  <c r="BT42" i="12"/>
  <c r="BS42" i="12"/>
  <c r="BT38" i="12"/>
  <c r="BS38" i="12"/>
  <c r="BT30" i="12"/>
  <c r="BS30" i="12"/>
  <c r="BT26" i="12"/>
  <c r="BS26" i="12"/>
  <c r="BT22" i="12"/>
  <c r="BS22" i="12"/>
  <c r="BT17" i="12"/>
  <c r="BS17" i="12"/>
  <c r="BT14" i="12"/>
  <c r="BS14" i="12"/>
  <c r="BT11" i="12"/>
  <c r="BS11" i="12"/>
  <c r="BU9" i="12"/>
  <c r="BQ179" i="12"/>
  <c r="BP178" i="12"/>
  <c r="BO178" i="12"/>
  <c r="BP171" i="12"/>
  <c r="BO171" i="12"/>
  <c r="BP167" i="12"/>
  <c r="BO167" i="12"/>
  <c r="BP162" i="12"/>
  <c r="BO162" i="12"/>
  <c r="BP157" i="12"/>
  <c r="BO157" i="12"/>
  <c r="BP154" i="12"/>
  <c r="BO154" i="12"/>
  <c r="BP148" i="12"/>
  <c r="BO148" i="12"/>
  <c r="BP145" i="12"/>
  <c r="BO145" i="12"/>
  <c r="BP142" i="12"/>
  <c r="BO142" i="12"/>
  <c r="BP139" i="12"/>
  <c r="BO139" i="12"/>
  <c r="BP135" i="12"/>
  <c r="BO135" i="12"/>
  <c r="BP129" i="12"/>
  <c r="BO129" i="12"/>
  <c r="BP125" i="12"/>
  <c r="BO125" i="12"/>
  <c r="BP122" i="12"/>
  <c r="BO122" i="12"/>
  <c r="BP108" i="12"/>
  <c r="BO108" i="12"/>
  <c r="BP103" i="12"/>
  <c r="BO103" i="12"/>
  <c r="BP98" i="12"/>
  <c r="BO98" i="12"/>
  <c r="BP95" i="12"/>
  <c r="BO95" i="12"/>
  <c r="BP87" i="12"/>
  <c r="BO87" i="12"/>
  <c r="BP84" i="12"/>
  <c r="BO84" i="12"/>
  <c r="BP80" i="12"/>
  <c r="BO80" i="12"/>
  <c r="BP77" i="12"/>
  <c r="BO77" i="12"/>
  <c r="BP73" i="12"/>
  <c r="BO73" i="12"/>
  <c r="BP69" i="12"/>
  <c r="BO69" i="12"/>
  <c r="BP65" i="12"/>
  <c r="BO65" i="12"/>
  <c r="BP62" i="12"/>
  <c r="BO62" i="12"/>
  <c r="BP58" i="12"/>
  <c r="BO58" i="12"/>
  <c r="BP53" i="12"/>
  <c r="BO53" i="12"/>
  <c r="BP49" i="12"/>
  <c r="BO49" i="12"/>
  <c r="BP46" i="12"/>
  <c r="BO46" i="12"/>
  <c r="BP42" i="12"/>
  <c r="BO42" i="12"/>
  <c r="BP38" i="12"/>
  <c r="BO38" i="12"/>
  <c r="BP30" i="12"/>
  <c r="BO30" i="12"/>
  <c r="BP26" i="12"/>
  <c r="BO26" i="12"/>
  <c r="BP22" i="12"/>
  <c r="BO22" i="12"/>
  <c r="BP17" i="12"/>
  <c r="BO17" i="12"/>
  <c r="BP14" i="12"/>
  <c r="BO14" i="12"/>
  <c r="BP11" i="12"/>
  <c r="BO11" i="12"/>
  <c r="BP9" i="12"/>
  <c r="BO9" i="12"/>
  <c r="BL178" i="12"/>
  <c r="BK178" i="12"/>
  <c r="BL171" i="12"/>
  <c r="BK171" i="12"/>
  <c r="BL167" i="12"/>
  <c r="BK167" i="12"/>
  <c r="BL162" i="12"/>
  <c r="BK162" i="12"/>
  <c r="BL157" i="12"/>
  <c r="BK157" i="12"/>
  <c r="BL154" i="12"/>
  <c r="BK154" i="12"/>
  <c r="BL148" i="12"/>
  <c r="BK148" i="12"/>
  <c r="BL145" i="12"/>
  <c r="BK145" i="12"/>
  <c r="BL142" i="12"/>
  <c r="BK142" i="12"/>
  <c r="BL139" i="12"/>
  <c r="BK139" i="12"/>
  <c r="BL135" i="12"/>
  <c r="BK135" i="12"/>
  <c r="BL129" i="12"/>
  <c r="BK129" i="12"/>
  <c r="BL125" i="12"/>
  <c r="BK125" i="12"/>
  <c r="BL122" i="12"/>
  <c r="BK122" i="12"/>
  <c r="BL108" i="12"/>
  <c r="BK108" i="12"/>
  <c r="BL103" i="12"/>
  <c r="BK103" i="12"/>
  <c r="BL98" i="12"/>
  <c r="BK98" i="12"/>
  <c r="BL95" i="12"/>
  <c r="BK95" i="12"/>
  <c r="BL87" i="12"/>
  <c r="BK87" i="12"/>
  <c r="BL84" i="12"/>
  <c r="BK84" i="12"/>
  <c r="BL80" i="12"/>
  <c r="BK80" i="12"/>
  <c r="BL77" i="12"/>
  <c r="BK77" i="12"/>
  <c r="BL73" i="12"/>
  <c r="BK73" i="12"/>
  <c r="BL69" i="12"/>
  <c r="BK69" i="12"/>
  <c r="BL65" i="12"/>
  <c r="BK65" i="12"/>
  <c r="BL62" i="12"/>
  <c r="BK62" i="12"/>
  <c r="BL58" i="12"/>
  <c r="BK58" i="12"/>
  <c r="BL53" i="12"/>
  <c r="BK53" i="12"/>
  <c r="BL49" i="12"/>
  <c r="BK49" i="12"/>
  <c r="BL46" i="12"/>
  <c r="BK46" i="12"/>
  <c r="BL42" i="12"/>
  <c r="BK42" i="12"/>
  <c r="BL38" i="12"/>
  <c r="BK38" i="12"/>
  <c r="BL30" i="12"/>
  <c r="BK30" i="12"/>
  <c r="BL26" i="12"/>
  <c r="BK26" i="12"/>
  <c r="BL22" i="12"/>
  <c r="BK22" i="12"/>
  <c r="BL17" i="12"/>
  <c r="BK17" i="12"/>
  <c r="BL14" i="12"/>
  <c r="BK14" i="12"/>
  <c r="BL11" i="12"/>
  <c r="BK11" i="12"/>
  <c r="BL9" i="12"/>
  <c r="BK9" i="12"/>
  <c r="BH178" i="12"/>
  <c r="BG178" i="12"/>
  <c r="BH171" i="12"/>
  <c r="BG171" i="12"/>
  <c r="BH167" i="12"/>
  <c r="BG167" i="12"/>
  <c r="BH162" i="12"/>
  <c r="BG162" i="12"/>
  <c r="BH157" i="12"/>
  <c r="BG157" i="12"/>
  <c r="BH154" i="12"/>
  <c r="BG154" i="12"/>
  <c r="BH148" i="12"/>
  <c r="BG148" i="12"/>
  <c r="BH145" i="12"/>
  <c r="BG145" i="12"/>
  <c r="BH142" i="12"/>
  <c r="BG142" i="12"/>
  <c r="BH139" i="12"/>
  <c r="BG139" i="12"/>
  <c r="BH135" i="12"/>
  <c r="BG135" i="12"/>
  <c r="BH129" i="12"/>
  <c r="BG129" i="12"/>
  <c r="BH125" i="12"/>
  <c r="BG125" i="12"/>
  <c r="BH122" i="12"/>
  <c r="BG122" i="12"/>
  <c r="BH108" i="12"/>
  <c r="BG108" i="12"/>
  <c r="BH103" i="12"/>
  <c r="BG103" i="12"/>
  <c r="BH98" i="12"/>
  <c r="BG98" i="12"/>
  <c r="BH95" i="12"/>
  <c r="BG95" i="12"/>
  <c r="BH87" i="12"/>
  <c r="BG87" i="12"/>
  <c r="BH84" i="12"/>
  <c r="BG84" i="12"/>
  <c r="BH80" i="12"/>
  <c r="BG80" i="12"/>
  <c r="BH77" i="12"/>
  <c r="BG77" i="12"/>
  <c r="BH73" i="12"/>
  <c r="BG73" i="12"/>
  <c r="BH69" i="12"/>
  <c r="BG69" i="12"/>
  <c r="BH65" i="12"/>
  <c r="BG65" i="12"/>
  <c r="BH62" i="12"/>
  <c r="BG62" i="12"/>
  <c r="BH58" i="12"/>
  <c r="BG58" i="12"/>
  <c r="BH53" i="12"/>
  <c r="BG53" i="12"/>
  <c r="BH49" i="12"/>
  <c r="BG49" i="12"/>
  <c r="BH46" i="12"/>
  <c r="BG46" i="12"/>
  <c r="BI43" i="12"/>
  <c r="BH42" i="12"/>
  <c r="BG42" i="12"/>
  <c r="BH38" i="12"/>
  <c r="BG38" i="12"/>
  <c r="BH30" i="12"/>
  <c r="BG30" i="12"/>
  <c r="BI27" i="12"/>
  <c r="BH26" i="12"/>
  <c r="BG26" i="12"/>
  <c r="BH22" i="12"/>
  <c r="BG22" i="12"/>
  <c r="BH17" i="12"/>
  <c r="BG17" i="12"/>
  <c r="BH14" i="12"/>
  <c r="BG14" i="12"/>
  <c r="BH11" i="12"/>
  <c r="BG11" i="12"/>
  <c r="BH9" i="12"/>
  <c r="BG9" i="12"/>
  <c r="BE71" i="12"/>
  <c r="BE25" i="12"/>
  <c r="BE182" i="12"/>
  <c r="BE181" i="12"/>
  <c r="BE179" i="12"/>
  <c r="BD178" i="12"/>
  <c r="BC178" i="12"/>
  <c r="BE172" i="12"/>
  <c r="BD171" i="12"/>
  <c r="BC171" i="12"/>
  <c r="BE168" i="12"/>
  <c r="BD167" i="12"/>
  <c r="BC167" i="12"/>
  <c r="BE163" i="12"/>
  <c r="BD162" i="12"/>
  <c r="BC162" i="12"/>
  <c r="BE158" i="12"/>
  <c r="BD157" i="12"/>
  <c r="BC157" i="12"/>
  <c r="BE155" i="12"/>
  <c r="BD154" i="12"/>
  <c r="BC154" i="12"/>
  <c r="BE149" i="12"/>
  <c r="BD148" i="12"/>
  <c r="BC148" i="12"/>
  <c r="BE146" i="12"/>
  <c r="BD145" i="12"/>
  <c r="BC145" i="12"/>
  <c r="BE143" i="12"/>
  <c r="BD142" i="12"/>
  <c r="BC142" i="12"/>
  <c r="BE140" i="12"/>
  <c r="BD139" i="12"/>
  <c r="BC139" i="12"/>
  <c r="BE136" i="12"/>
  <c r="BD135" i="12"/>
  <c r="BC135" i="12"/>
  <c r="BE130" i="12"/>
  <c r="BD129" i="12"/>
  <c r="BC129" i="12"/>
  <c r="BE126" i="12"/>
  <c r="BD125" i="12"/>
  <c r="BC125" i="12"/>
  <c r="BE123" i="12"/>
  <c r="BD122" i="12"/>
  <c r="BC122" i="12"/>
  <c r="BE109" i="12"/>
  <c r="BD108" i="12"/>
  <c r="BC108" i="12"/>
  <c r="BE104" i="12"/>
  <c r="BD103" i="12"/>
  <c r="BC103" i="12"/>
  <c r="BE99" i="12"/>
  <c r="BD98" i="12"/>
  <c r="BC98" i="12"/>
  <c r="BE96" i="12"/>
  <c r="BD95" i="12"/>
  <c r="BC95" i="12"/>
  <c r="BE88" i="12"/>
  <c r="BD87" i="12"/>
  <c r="BC87" i="12"/>
  <c r="BE85" i="12"/>
  <c r="BD84" i="12"/>
  <c r="BC84" i="12"/>
  <c r="BE81" i="12"/>
  <c r="BD80" i="12"/>
  <c r="BC80" i="12"/>
  <c r="BE78" i="12"/>
  <c r="BD77" i="12"/>
  <c r="BC77" i="12"/>
  <c r="BE74" i="12"/>
  <c r="BD73" i="12"/>
  <c r="BC73" i="12"/>
  <c r="BD69" i="12"/>
  <c r="BC69" i="12"/>
  <c r="BE66" i="12"/>
  <c r="BD65" i="12"/>
  <c r="BC65" i="12"/>
  <c r="BE63" i="12"/>
  <c r="BD62" i="12"/>
  <c r="BC62" i="12"/>
  <c r="BE59" i="12"/>
  <c r="BD58" i="12"/>
  <c r="BC58" i="12"/>
  <c r="BE54" i="12"/>
  <c r="BD53" i="12"/>
  <c r="BC53" i="12"/>
  <c r="BE50" i="12"/>
  <c r="BD49" i="12"/>
  <c r="BC49" i="12"/>
  <c r="BE47" i="12"/>
  <c r="BD46" i="12"/>
  <c r="BC46" i="12"/>
  <c r="BE43" i="12"/>
  <c r="BD42" i="12"/>
  <c r="BC42" i="12"/>
  <c r="BE39" i="12"/>
  <c r="BD38" i="12"/>
  <c r="BC38" i="12"/>
  <c r="BE31" i="12"/>
  <c r="BD30" i="12"/>
  <c r="BC30" i="12"/>
  <c r="BE27" i="12"/>
  <c r="BD26" i="12"/>
  <c r="BC26" i="12"/>
  <c r="BD22" i="12"/>
  <c r="BC22" i="12"/>
  <c r="BE18" i="12"/>
  <c r="BD17" i="12"/>
  <c r="BC17" i="12"/>
  <c r="BE15" i="12"/>
  <c r="BD14" i="12"/>
  <c r="BC14" i="12"/>
  <c r="BE12" i="12"/>
  <c r="BD11" i="12"/>
  <c r="BC11" i="12"/>
  <c r="BD9" i="12"/>
  <c r="BC9" i="12"/>
  <c r="U169" i="12"/>
  <c r="U144" i="12"/>
  <c r="U79" i="12"/>
  <c r="U16" i="12"/>
  <c r="T9" i="12"/>
  <c r="S9" i="12"/>
  <c r="T10" i="12"/>
  <c r="S10" i="12"/>
  <c r="BA12" i="12"/>
  <c r="AZ178" i="12"/>
  <c r="AY178" i="12"/>
  <c r="AZ171" i="12"/>
  <c r="AY171" i="12"/>
  <c r="AZ167" i="12"/>
  <c r="AY167" i="12"/>
  <c r="AZ162" i="12"/>
  <c r="AY162" i="12"/>
  <c r="AZ157" i="12"/>
  <c r="AY157" i="12"/>
  <c r="BA155" i="12"/>
  <c r="AZ154" i="12"/>
  <c r="AY154" i="12"/>
  <c r="AZ148" i="12"/>
  <c r="AY148" i="12"/>
  <c r="AZ145" i="12"/>
  <c r="AY145" i="12"/>
  <c r="AZ142" i="12"/>
  <c r="AY142" i="12"/>
  <c r="AZ139" i="12"/>
  <c r="AY139" i="12"/>
  <c r="AZ135" i="12"/>
  <c r="AY135" i="12"/>
  <c r="BA130" i="12"/>
  <c r="BA129" i="12" s="1"/>
  <c r="AZ129" i="12"/>
  <c r="AY129" i="12"/>
  <c r="AZ125" i="12"/>
  <c r="AY125" i="12"/>
  <c r="BA123" i="12"/>
  <c r="AZ122" i="12"/>
  <c r="AY122" i="12"/>
  <c r="AZ108" i="12"/>
  <c r="AY108" i="12"/>
  <c r="AZ103" i="12"/>
  <c r="AY103" i="12"/>
  <c r="AZ98" i="12"/>
  <c r="AY98" i="12"/>
  <c r="AZ95" i="12"/>
  <c r="AY95" i="12"/>
  <c r="AZ87" i="12"/>
  <c r="AY87" i="12"/>
  <c r="AZ84" i="12"/>
  <c r="AY84" i="12"/>
  <c r="AZ80" i="12"/>
  <c r="AY80" i="12"/>
  <c r="AZ77" i="12"/>
  <c r="AY77" i="12"/>
  <c r="AZ73" i="12"/>
  <c r="AY73" i="12"/>
  <c r="AZ69" i="12"/>
  <c r="AY69" i="12"/>
  <c r="AZ65" i="12"/>
  <c r="AY65" i="12"/>
  <c r="AZ62" i="12"/>
  <c r="AY62" i="12"/>
  <c r="AZ58" i="12"/>
  <c r="AY58" i="12"/>
  <c r="AZ53" i="12"/>
  <c r="AY53" i="12"/>
  <c r="AZ49" i="12"/>
  <c r="AY49" i="12"/>
  <c r="AZ46" i="12"/>
  <c r="AY46" i="12"/>
  <c r="AZ42" i="12"/>
  <c r="AY42" i="12"/>
  <c r="AZ38" i="12"/>
  <c r="AY38" i="12"/>
  <c r="AZ30" i="12"/>
  <c r="AY30" i="12"/>
  <c r="AZ26" i="12"/>
  <c r="AY26" i="12"/>
  <c r="AZ22" i="12"/>
  <c r="AY22" i="12"/>
  <c r="AZ17" i="12"/>
  <c r="AY17" i="12"/>
  <c r="AZ14" i="12"/>
  <c r="AY14" i="12"/>
  <c r="AZ11" i="12"/>
  <c r="AY11" i="12"/>
  <c r="AZ10" i="12"/>
  <c r="AY10" i="12"/>
  <c r="AZ9" i="12"/>
  <c r="AY9" i="12"/>
  <c r="BU87" i="12" l="1"/>
  <c r="BM178" i="12"/>
  <c r="CC11" i="12"/>
  <c r="BU108" i="12"/>
  <c r="CC125" i="12"/>
  <c r="BE58" i="12"/>
  <c r="BY42" i="12"/>
  <c r="BE178" i="12"/>
  <c r="CC9" i="12"/>
  <c r="BE17" i="12"/>
  <c r="BE167" i="12"/>
  <c r="BU157" i="12"/>
  <c r="BE135" i="12"/>
  <c r="BE87" i="12"/>
  <c r="BE73" i="12"/>
  <c r="BE148" i="12"/>
  <c r="CC65" i="12"/>
  <c r="CG14" i="12"/>
  <c r="BA11" i="12"/>
  <c r="BQ178" i="12"/>
  <c r="BE22" i="12"/>
  <c r="BE80" i="12"/>
  <c r="BE125" i="12"/>
  <c r="BE157" i="12"/>
  <c r="BL8" i="12"/>
  <c r="BL184" i="12" s="1"/>
  <c r="BE49" i="12"/>
  <c r="BE108" i="12"/>
  <c r="BT8" i="12"/>
  <c r="BT184" i="12" s="1"/>
  <c r="F124" i="7" s="1"/>
  <c r="BE98" i="12"/>
  <c r="CF8" i="12"/>
  <c r="CF184" i="12" s="1"/>
  <c r="BE145" i="12"/>
  <c r="CE8" i="12"/>
  <c r="CE184" i="12" s="1"/>
  <c r="E127" i="7" s="1"/>
  <c r="BS184" i="12"/>
  <c r="E124" i="7" s="1"/>
  <c r="BK8" i="12"/>
  <c r="BK184" i="12" s="1"/>
  <c r="E122" i="7" s="1"/>
  <c r="BE42" i="12"/>
  <c r="BO8" i="12"/>
  <c r="BO184" i="12" s="1"/>
  <c r="E123" i="7" s="1"/>
  <c r="BE30" i="12"/>
  <c r="BP8" i="12"/>
  <c r="BP184" i="12" s="1"/>
  <c r="CB8" i="12"/>
  <c r="CB184" i="12" s="1"/>
  <c r="CA8" i="12"/>
  <c r="CA184" i="12" s="1"/>
  <c r="E126" i="7" s="1"/>
  <c r="BW8" i="12"/>
  <c r="BW184" i="12" s="1"/>
  <c r="E125" i="7" s="1"/>
  <c r="BX8" i="12"/>
  <c r="BI42" i="12"/>
  <c r="BI26" i="12"/>
  <c r="BI9" i="12"/>
  <c r="BG8" i="12"/>
  <c r="BG184" i="12" s="1"/>
  <c r="E121" i="7" s="1"/>
  <c r="BH8" i="12"/>
  <c r="BE171" i="12"/>
  <c r="BE162" i="12"/>
  <c r="BE154" i="12"/>
  <c r="BE142" i="12"/>
  <c r="BE139" i="12"/>
  <c r="BE129" i="12"/>
  <c r="BE122" i="12"/>
  <c r="BE103" i="12"/>
  <c r="BE95" i="12"/>
  <c r="BE84" i="12"/>
  <c r="BE77" i="12"/>
  <c r="BE69" i="12"/>
  <c r="BE65" i="12"/>
  <c r="BE62" i="12"/>
  <c r="BE53" i="12"/>
  <c r="BE46" i="12"/>
  <c r="BE38" i="12"/>
  <c r="BD8" i="12"/>
  <c r="BD184" i="12" s="1"/>
  <c r="F120" i="7" s="1"/>
  <c r="BC8" i="12"/>
  <c r="BC184" i="12" s="1"/>
  <c r="E120" i="7" s="1"/>
  <c r="BE26" i="12"/>
  <c r="BE14" i="12"/>
  <c r="BE9" i="12"/>
  <c r="BE11" i="12"/>
  <c r="BA154" i="12"/>
  <c r="BA122" i="12"/>
  <c r="AZ8" i="12"/>
  <c r="AZ184" i="12" s="1"/>
  <c r="F119" i="7" s="1"/>
  <c r="BA9" i="12"/>
  <c r="AY8" i="12"/>
  <c r="AY184" i="12" s="1"/>
  <c r="E119" i="7" s="1"/>
  <c r="L10" i="12"/>
  <c r="K10" i="12"/>
  <c r="K9" i="12"/>
  <c r="L9" i="12"/>
  <c r="M123" i="12"/>
  <c r="AO54" i="12"/>
  <c r="AO179" i="12"/>
  <c r="AM178" i="12"/>
  <c r="AO172" i="12"/>
  <c r="AM171" i="12"/>
  <c r="AM167" i="12"/>
  <c r="AO163" i="12"/>
  <c r="AM162" i="12"/>
  <c r="AM157" i="12"/>
  <c r="AO155" i="12"/>
  <c r="AM154" i="12"/>
  <c r="AM148" i="12"/>
  <c r="AM145" i="12"/>
  <c r="AM142" i="12"/>
  <c r="AM139" i="12"/>
  <c r="AM135" i="12"/>
  <c r="AM129" i="12"/>
  <c r="AO126" i="12"/>
  <c r="AM125" i="12"/>
  <c r="AM122" i="12"/>
  <c r="AM108" i="12"/>
  <c r="AM103" i="12"/>
  <c r="AM98" i="12"/>
  <c r="AM95" i="12"/>
  <c r="AM87" i="12"/>
  <c r="AM84" i="12"/>
  <c r="AM80" i="12"/>
  <c r="AM77" i="12"/>
  <c r="AM73" i="12"/>
  <c r="AM69" i="12"/>
  <c r="AM65" i="12"/>
  <c r="AM62" i="12"/>
  <c r="AM58" i="12"/>
  <c r="AM53" i="12"/>
  <c r="AM49" i="12"/>
  <c r="AM46" i="12"/>
  <c r="AM42" i="12"/>
  <c r="AO39" i="12"/>
  <c r="AM38" i="12"/>
  <c r="AM30" i="12"/>
  <c r="AO27" i="12"/>
  <c r="AM26" i="12"/>
  <c r="AM22" i="12"/>
  <c r="AM17" i="12"/>
  <c r="AM14" i="12"/>
  <c r="AM11" i="12"/>
  <c r="AM9" i="12"/>
  <c r="AO108" i="12" l="1"/>
  <c r="AO46" i="12"/>
  <c r="G120" i="7"/>
  <c r="G119" i="7"/>
  <c r="G124" i="7"/>
  <c r="M9" i="12"/>
  <c r="AO53" i="12"/>
  <c r="CC8" i="12"/>
  <c r="CC184" i="12"/>
  <c r="F126" i="7"/>
  <c r="G126" i="7" s="1"/>
  <c r="BQ184" i="12"/>
  <c r="F123" i="7"/>
  <c r="G123" i="7" s="1"/>
  <c r="BM184" i="12"/>
  <c r="F122" i="7"/>
  <c r="G122" i="7" s="1"/>
  <c r="BU184" i="12"/>
  <c r="CG8" i="12"/>
  <c r="BX184" i="12"/>
  <c r="BY8" i="12"/>
  <c r="BU8" i="12"/>
  <c r="CG184" i="12"/>
  <c r="F127" i="7"/>
  <c r="G127" i="7" s="1"/>
  <c r="BI8" i="12"/>
  <c r="BH184" i="12"/>
  <c r="BE8" i="12"/>
  <c r="BE184" i="12"/>
  <c r="BA8" i="12"/>
  <c r="BA184" i="12"/>
  <c r="AO178" i="12"/>
  <c r="AO171" i="12"/>
  <c r="AO162" i="12"/>
  <c r="AO154" i="12"/>
  <c r="AO125" i="12"/>
  <c r="AO38" i="12"/>
  <c r="AO9" i="12"/>
  <c r="AO26" i="12"/>
  <c r="AM8" i="12"/>
  <c r="AM184" i="12" s="1"/>
  <c r="E116" i="7" s="1"/>
  <c r="BY184" i="12" l="1"/>
  <c r="F125" i="7"/>
  <c r="G125" i="7" s="1"/>
  <c r="BI184" i="12"/>
  <c r="F121" i="7"/>
  <c r="G121" i="7" s="1"/>
  <c r="AO8" i="12"/>
  <c r="F116" i="7"/>
  <c r="G116" i="7" s="1"/>
  <c r="AK182" i="12"/>
  <c r="AK181" i="12"/>
  <c r="AK179" i="12"/>
  <c r="AI178" i="12"/>
  <c r="AK172" i="12"/>
  <c r="AI171" i="12"/>
  <c r="AK168" i="12"/>
  <c r="AI167" i="12"/>
  <c r="AK163" i="12"/>
  <c r="AI162" i="12"/>
  <c r="AK158" i="12"/>
  <c r="AI157" i="12"/>
  <c r="AI154" i="12"/>
  <c r="AK149" i="12"/>
  <c r="AI148" i="12"/>
  <c r="AK146" i="12"/>
  <c r="AI145" i="12"/>
  <c r="AK143" i="12"/>
  <c r="AI142" i="12"/>
  <c r="AK140" i="12"/>
  <c r="AI139" i="12"/>
  <c r="AK136" i="12"/>
  <c r="AI135" i="12"/>
  <c r="AK130" i="12"/>
  <c r="AI129" i="12"/>
  <c r="AK126" i="12"/>
  <c r="AI125" i="12"/>
  <c r="AK123" i="12"/>
  <c r="AI122" i="12"/>
  <c r="AI108" i="12"/>
  <c r="AK104" i="12"/>
  <c r="AI103" i="12"/>
  <c r="AK99" i="12"/>
  <c r="AI98" i="12"/>
  <c r="AK96" i="12"/>
  <c r="AI95" i="12"/>
  <c r="AK88" i="12"/>
  <c r="AI87" i="12"/>
  <c r="AK85" i="12"/>
  <c r="AI84" i="12"/>
  <c r="AK81" i="12"/>
  <c r="AI80" i="12"/>
  <c r="AK78" i="12"/>
  <c r="AI77" i="12"/>
  <c r="AK74" i="12"/>
  <c r="AI73" i="12"/>
  <c r="AK70" i="12"/>
  <c r="AI69" i="12"/>
  <c r="AK66" i="12"/>
  <c r="AI65" i="12"/>
  <c r="AK63" i="12"/>
  <c r="AI62" i="12"/>
  <c r="AK59" i="12"/>
  <c r="AI58" i="12"/>
  <c r="AI53" i="12"/>
  <c r="AK50" i="12"/>
  <c r="AI49" i="12"/>
  <c r="AI46" i="12"/>
  <c r="AK43" i="12"/>
  <c r="AI42" i="12"/>
  <c r="AK39" i="12"/>
  <c r="AI38" i="12"/>
  <c r="AK31" i="12"/>
  <c r="AI30" i="12"/>
  <c r="AK27" i="12"/>
  <c r="AI26" i="12"/>
  <c r="AK23" i="12"/>
  <c r="AI22" i="12"/>
  <c r="AK18" i="12"/>
  <c r="AI17" i="12"/>
  <c r="AK15" i="12"/>
  <c r="AI14" i="12"/>
  <c r="AK12" i="12"/>
  <c r="AI11" i="12"/>
  <c r="AI9" i="12"/>
  <c r="AG18" i="12"/>
  <c r="AG182" i="12"/>
  <c r="AG181" i="12"/>
  <c r="AG180" i="12"/>
  <c r="AG179" i="12"/>
  <c r="AF178" i="12"/>
  <c r="AE178" i="12"/>
  <c r="AG172" i="12"/>
  <c r="AF171" i="12"/>
  <c r="AE171" i="12"/>
  <c r="AG168" i="12"/>
  <c r="AF167" i="12"/>
  <c r="AE167" i="12"/>
  <c r="AG163" i="12"/>
  <c r="AF162" i="12"/>
  <c r="AE162" i="12"/>
  <c r="AG158" i="12"/>
  <c r="AF157" i="12"/>
  <c r="AE157" i="12"/>
  <c r="AG155" i="12"/>
  <c r="AF154" i="12"/>
  <c r="AE154" i="12"/>
  <c r="AG149" i="12"/>
  <c r="AF148" i="12"/>
  <c r="AE148" i="12"/>
  <c r="AG146" i="12"/>
  <c r="AF145" i="12"/>
  <c r="AE145" i="12"/>
  <c r="AG143" i="12"/>
  <c r="AF142" i="12"/>
  <c r="AE142" i="12"/>
  <c r="AG140" i="12"/>
  <c r="AF139" i="12"/>
  <c r="AE139" i="12"/>
  <c r="AG136" i="12"/>
  <c r="AF135" i="12"/>
  <c r="AE135" i="12"/>
  <c r="AG130" i="12"/>
  <c r="AF129" i="12"/>
  <c r="AE129" i="12"/>
  <c r="AG126" i="12"/>
  <c r="AF125" i="12"/>
  <c r="AE125" i="12"/>
  <c r="AG123" i="12"/>
  <c r="AF122" i="12"/>
  <c r="AE122" i="12"/>
  <c r="AG109" i="12"/>
  <c r="AF108" i="12"/>
  <c r="AE108" i="12"/>
  <c r="AG104" i="12"/>
  <c r="AF103" i="12"/>
  <c r="AE103" i="12"/>
  <c r="AG99" i="12"/>
  <c r="AF98" i="12"/>
  <c r="AE98" i="12"/>
  <c r="AG96" i="12"/>
  <c r="AF95" i="12"/>
  <c r="AE95" i="12"/>
  <c r="AG88" i="12"/>
  <c r="AF87" i="12"/>
  <c r="AE87" i="12"/>
  <c r="AG85" i="12"/>
  <c r="AF84" i="12"/>
  <c r="AE84" i="12"/>
  <c r="AG81" i="12"/>
  <c r="AF80" i="12"/>
  <c r="AE80" i="12"/>
  <c r="AG78" i="12"/>
  <c r="AF77" i="12"/>
  <c r="AE77" i="12"/>
  <c r="AG74" i="12"/>
  <c r="AF73" i="12"/>
  <c r="AE73" i="12"/>
  <c r="AG70" i="12"/>
  <c r="AF69" i="12"/>
  <c r="AE69" i="12"/>
  <c r="AG66" i="12"/>
  <c r="AF65" i="12"/>
  <c r="AE65" i="12"/>
  <c r="AG63" i="12"/>
  <c r="AF62" i="12"/>
  <c r="AE62" i="12"/>
  <c r="AG59" i="12"/>
  <c r="AF58" i="12"/>
  <c r="AE58" i="12"/>
  <c r="AG54" i="12"/>
  <c r="AF53" i="12"/>
  <c r="AE53" i="12"/>
  <c r="AG50" i="12"/>
  <c r="AF49" i="12"/>
  <c r="AE49" i="12"/>
  <c r="AG47" i="12"/>
  <c r="AF46" i="12"/>
  <c r="AE46" i="12"/>
  <c r="AG43" i="12"/>
  <c r="AF42" i="12"/>
  <c r="AE42" i="12"/>
  <c r="AG39" i="12"/>
  <c r="AF38" i="12"/>
  <c r="AE38" i="12"/>
  <c r="AG31" i="12"/>
  <c r="AF30" i="12"/>
  <c r="AE30" i="12"/>
  <c r="AG27" i="12"/>
  <c r="AF26" i="12"/>
  <c r="AE26" i="12"/>
  <c r="AG23" i="12"/>
  <c r="AF22" i="12"/>
  <c r="AE22" i="12"/>
  <c r="AF17" i="12"/>
  <c r="AE17" i="12"/>
  <c r="AG15" i="12"/>
  <c r="AF14" i="12"/>
  <c r="AE14" i="12"/>
  <c r="AG12" i="12"/>
  <c r="AF11" i="12"/>
  <c r="AE11" i="12"/>
  <c r="AE9" i="12"/>
  <c r="AF9" i="12"/>
  <c r="AC179" i="12"/>
  <c r="AC180" i="12"/>
  <c r="AC181" i="12"/>
  <c r="AC182" i="12"/>
  <c r="AC81" i="12"/>
  <c r="AC85" i="12"/>
  <c r="AC88" i="12"/>
  <c r="AC96" i="12"/>
  <c r="AC99" i="12"/>
  <c r="AC104" i="12"/>
  <c r="AC109" i="12"/>
  <c r="AC123" i="12"/>
  <c r="AC126" i="12"/>
  <c r="AC130" i="12"/>
  <c r="AC136" i="12"/>
  <c r="AC140" i="12"/>
  <c r="AC143" i="12"/>
  <c r="AC146" i="12"/>
  <c r="AC149" i="12"/>
  <c r="AC155" i="12"/>
  <c r="AC158" i="12"/>
  <c r="AC163" i="12"/>
  <c r="AC168" i="12"/>
  <c r="AC172" i="12"/>
  <c r="AC63" i="12"/>
  <c r="AC66" i="12"/>
  <c r="AC70" i="12"/>
  <c r="AC74" i="12"/>
  <c r="AC78" i="12"/>
  <c r="AC47" i="12"/>
  <c r="AC50" i="12"/>
  <c r="AC54" i="12"/>
  <c r="AC59" i="12"/>
  <c r="AA9" i="12"/>
  <c r="AC27" i="12"/>
  <c r="AC31" i="12"/>
  <c r="AC39" i="12"/>
  <c r="AC43" i="12"/>
  <c r="AC12" i="12"/>
  <c r="AC15" i="12"/>
  <c r="AC23" i="12"/>
  <c r="AB10" i="12"/>
  <c r="AA10" i="12"/>
  <c r="AB9" i="12"/>
  <c r="W10" i="12"/>
  <c r="W9" i="12"/>
  <c r="G10" i="12"/>
  <c r="G9" i="12"/>
  <c r="I18" i="12"/>
  <c r="I155" i="12"/>
  <c r="I99" i="12"/>
  <c r="BQ328" i="11"/>
  <c r="AC9" i="12" l="1"/>
  <c r="AG49" i="12"/>
  <c r="AK69" i="12"/>
  <c r="AG22" i="12"/>
  <c r="AG58" i="12"/>
  <c r="AK139" i="12"/>
  <c r="AK171" i="12"/>
  <c r="AG80" i="12"/>
  <c r="AO184" i="12"/>
  <c r="AK62" i="12"/>
  <c r="AK148" i="12"/>
  <c r="AG157" i="12"/>
  <c r="AK26" i="12"/>
  <c r="AK142" i="12"/>
  <c r="AG135" i="12"/>
  <c r="AK95" i="12"/>
  <c r="AK73" i="12"/>
  <c r="AK77" i="12"/>
  <c r="AG142" i="12"/>
  <c r="AK178" i="12"/>
  <c r="AK167" i="12"/>
  <c r="AK162" i="12"/>
  <c r="AK157" i="12"/>
  <c r="AK145" i="12"/>
  <c r="AK135" i="12"/>
  <c r="AK129" i="12"/>
  <c r="AK125" i="12"/>
  <c r="AK122" i="12"/>
  <c r="AK103" i="12"/>
  <c r="AK98" i="12"/>
  <c r="AK87" i="12"/>
  <c r="AK84" i="12"/>
  <c r="AK80" i="12"/>
  <c r="AK65" i="12"/>
  <c r="AK58" i="12"/>
  <c r="AK49" i="12"/>
  <c r="AK42" i="12"/>
  <c r="AK38" i="12"/>
  <c r="AK30" i="12"/>
  <c r="AK22" i="12"/>
  <c r="AK17" i="12"/>
  <c r="AI8" i="12"/>
  <c r="AI184" i="12" s="1"/>
  <c r="E115" i="7" s="1"/>
  <c r="AK14" i="12"/>
  <c r="AK9" i="12"/>
  <c r="AG167" i="12"/>
  <c r="AG145" i="12"/>
  <c r="AG108" i="12"/>
  <c r="AG98" i="12"/>
  <c r="AG42" i="12"/>
  <c r="AG17" i="12"/>
  <c r="AK11" i="12"/>
  <c r="AG69" i="12"/>
  <c r="AG87" i="12"/>
  <c r="AG122" i="12"/>
  <c r="AG178" i="12"/>
  <c r="AG30" i="12"/>
  <c r="AG73" i="12"/>
  <c r="AG125" i="12"/>
  <c r="AG65" i="12"/>
  <c r="AG148" i="12"/>
  <c r="AG46" i="12"/>
  <c r="AG171" i="12"/>
  <c r="AG162" i="12"/>
  <c r="AG154" i="12"/>
  <c r="AG139" i="12"/>
  <c r="AG129" i="12"/>
  <c r="AG103" i="12"/>
  <c r="AG95" i="12"/>
  <c r="AG84" i="12"/>
  <c r="AG77" i="12"/>
  <c r="AG62" i="12"/>
  <c r="AG53" i="12"/>
  <c r="AG9" i="12"/>
  <c r="AG38" i="12"/>
  <c r="AG26" i="12"/>
  <c r="AE8" i="12"/>
  <c r="AF8" i="12"/>
  <c r="AG14" i="12"/>
  <c r="AG11" i="12"/>
  <c r="CO389" i="11"/>
  <c r="CN388" i="11"/>
  <c r="CM388" i="11"/>
  <c r="CN12" i="11"/>
  <c r="CM12" i="11"/>
  <c r="CN11" i="11"/>
  <c r="CM11" i="11"/>
  <c r="CN10" i="11"/>
  <c r="CM10" i="11"/>
  <c r="CO388" i="11" l="1"/>
  <c r="CM394" i="11"/>
  <c r="E105" i="7" s="1"/>
  <c r="CN394" i="11"/>
  <c r="F105" i="7" s="1"/>
  <c r="AK8" i="12"/>
  <c r="AK184" i="12"/>
  <c r="F115" i="7"/>
  <c r="G115" i="7" s="1"/>
  <c r="AG8" i="12"/>
  <c r="AO314" i="11"/>
  <c r="G105" i="7" l="1"/>
  <c r="CO394" i="11"/>
  <c r="X12" i="11"/>
  <c r="W12" i="11"/>
  <c r="W11" i="11"/>
  <c r="X11" i="11"/>
  <c r="AF12" i="11"/>
  <c r="AE12" i="11"/>
  <c r="AE11" i="11"/>
  <c r="AF11" i="11"/>
  <c r="AB12" i="11"/>
  <c r="AA12" i="11"/>
  <c r="AA11" i="11"/>
  <c r="AB11" i="11"/>
  <c r="AJ12" i="11"/>
  <c r="AI12" i="11"/>
  <c r="AI11" i="11"/>
  <c r="AJ11" i="11"/>
  <c r="AN12" i="11"/>
  <c r="AM12" i="11"/>
  <c r="AM11" i="11"/>
  <c r="AN11" i="11"/>
  <c r="AR12" i="11"/>
  <c r="AQ12" i="11"/>
  <c r="AQ11" i="11"/>
  <c r="AR11" i="11"/>
  <c r="AV12" i="11"/>
  <c r="AU12" i="11"/>
  <c r="AU11" i="11"/>
  <c r="AV11" i="11"/>
  <c r="BK12" i="11"/>
  <c r="BK11" i="11"/>
  <c r="BH12" i="11"/>
  <c r="BG12" i="11"/>
  <c r="BG11" i="11"/>
  <c r="BH11" i="11"/>
  <c r="BC12" i="11"/>
  <c r="BC11" i="11"/>
  <c r="AZ12" i="11"/>
  <c r="AY12" i="11"/>
  <c r="AY11" i="11"/>
  <c r="AZ11" i="11"/>
  <c r="BT12" i="11"/>
  <c r="BS12" i="11"/>
  <c r="BS11" i="11"/>
  <c r="BT11" i="11"/>
  <c r="BP12" i="11"/>
  <c r="BO12" i="11"/>
  <c r="BO11" i="11"/>
  <c r="BP11" i="11"/>
  <c r="BX12" i="11"/>
  <c r="BW12" i="11"/>
  <c r="BW11" i="11"/>
  <c r="BX11" i="11"/>
  <c r="CB12" i="11"/>
  <c r="CA12" i="11"/>
  <c r="CA11" i="11"/>
  <c r="CB11" i="11"/>
  <c r="CF12" i="11"/>
  <c r="CE12" i="11"/>
  <c r="CE11" i="11"/>
  <c r="CF11" i="11"/>
  <c r="T12" i="11"/>
  <c r="S12" i="11"/>
  <c r="S11" i="11"/>
  <c r="T11" i="11"/>
  <c r="P12" i="11"/>
  <c r="O12" i="11"/>
  <c r="P11" i="11"/>
  <c r="O11" i="11"/>
  <c r="L12" i="11"/>
  <c r="K12" i="11"/>
  <c r="L11" i="11"/>
  <c r="K11" i="11"/>
  <c r="H12" i="11"/>
  <c r="G12" i="11"/>
  <c r="H11" i="11"/>
  <c r="G11" i="11"/>
  <c r="FK10" i="10"/>
  <c r="FK255" i="10"/>
  <c r="EU9" i="10"/>
  <c r="HO10" i="10"/>
  <c r="HS10" i="10"/>
  <c r="IQ9" i="10"/>
  <c r="HS9" i="10"/>
  <c r="HW9" i="10"/>
  <c r="AM9" i="10"/>
  <c r="AJ9" i="10"/>
  <c r="AI9" i="10"/>
  <c r="IF10" i="10"/>
  <c r="DH9" i="10"/>
  <c r="BG10" i="10"/>
  <c r="BH10" i="10"/>
  <c r="K386" i="8"/>
  <c r="M386" i="8" s="1"/>
  <c r="K382" i="8"/>
  <c r="M382" i="8" s="1"/>
  <c r="K330" i="8"/>
  <c r="K305" i="8"/>
  <c r="K145" i="8"/>
  <c r="M145" i="8" s="1"/>
  <c r="K141" i="8"/>
  <c r="K134" i="8"/>
  <c r="M134" i="8" s="1"/>
  <c r="K129" i="8"/>
  <c r="M129" i="8" s="1"/>
  <c r="K130" i="8"/>
  <c r="M130" i="8" s="1"/>
  <c r="E43" i="10"/>
  <c r="E44" i="10"/>
  <c r="E45" i="10"/>
  <c r="E47" i="10"/>
  <c r="E282" i="10"/>
  <c r="E285" i="10"/>
  <c r="E40" i="10"/>
  <c r="E41" i="10"/>
  <c r="E42" i="10"/>
  <c r="E46" i="10"/>
  <c r="E48" i="10"/>
  <c r="K133" i="8"/>
  <c r="M133" i="8" s="1"/>
  <c r="K144" i="8"/>
  <c r="E279" i="10"/>
  <c r="E280" i="10"/>
  <c r="E281" i="10"/>
  <c r="E283" i="10"/>
  <c r="K343" i="8"/>
  <c r="M343" i="8" s="1"/>
  <c r="K380" i="8"/>
  <c r="M380" i="8" s="1"/>
  <c r="K389" i="8"/>
  <c r="M389" i="8" s="1"/>
  <c r="FD389" i="10"/>
  <c r="FC389" i="10"/>
  <c r="FE382" i="10"/>
  <c r="FD382" i="10"/>
  <c r="FC382" i="10"/>
  <c r="FE373" i="10"/>
  <c r="FD373" i="10"/>
  <c r="FC373" i="10"/>
  <c r="FE360" i="10"/>
  <c r="FD360" i="10"/>
  <c r="FC360" i="10"/>
  <c r="FE353" i="10"/>
  <c r="FD353" i="10"/>
  <c r="FC353" i="10"/>
  <c r="FE344" i="10"/>
  <c r="FD344" i="10"/>
  <c r="FC344" i="10"/>
  <c r="FE335" i="10"/>
  <c r="FD335" i="10"/>
  <c r="FC335" i="10"/>
  <c r="FE325" i="10"/>
  <c r="FD325" i="10"/>
  <c r="FC325" i="10"/>
  <c r="FE316" i="10"/>
  <c r="FD316" i="10"/>
  <c r="FC316" i="10"/>
  <c r="FE308" i="10"/>
  <c r="FD308" i="10"/>
  <c r="FC308" i="10"/>
  <c r="FE298" i="10"/>
  <c r="FD298" i="10"/>
  <c r="FC298" i="10"/>
  <c r="FE287" i="10"/>
  <c r="FD287" i="10"/>
  <c r="FC287" i="10"/>
  <c r="FE277" i="10"/>
  <c r="FD277" i="10"/>
  <c r="FC277" i="10"/>
  <c r="FE269" i="10"/>
  <c r="FD269" i="10"/>
  <c r="FC269" i="10"/>
  <c r="FE255" i="10"/>
  <c r="FD255" i="10"/>
  <c r="FC255" i="10"/>
  <c r="FE242" i="10"/>
  <c r="FD242" i="10"/>
  <c r="FC242" i="10"/>
  <c r="FE229" i="10"/>
  <c r="FD229" i="10"/>
  <c r="FC229" i="10"/>
  <c r="FE222" i="10"/>
  <c r="FD222" i="10"/>
  <c r="FC222" i="10"/>
  <c r="FE213" i="10"/>
  <c r="FD213" i="10"/>
  <c r="FC213" i="10"/>
  <c r="FE201" i="10"/>
  <c r="FD201" i="10"/>
  <c r="FC201" i="10"/>
  <c r="FE197" i="10"/>
  <c r="FD197" i="10"/>
  <c r="FC197" i="10"/>
  <c r="FE183" i="10"/>
  <c r="FD183" i="10"/>
  <c r="FC183" i="10"/>
  <c r="FE170" i="10"/>
  <c r="FD170" i="10"/>
  <c r="FC170" i="10"/>
  <c r="FE157" i="10"/>
  <c r="FD157" i="10"/>
  <c r="FC157" i="10"/>
  <c r="FE146" i="10"/>
  <c r="FD146" i="10"/>
  <c r="FC146" i="10"/>
  <c r="FE135" i="10"/>
  <c r="FD135" i="10"/>
  <c r="FC135" i="10"/>
  <c r="FE122" i="10"/>
  <c r="FD122" i="10"/>
  <c r="FC122" i="10"/>
  <c r="FE113" i="10"/>
  <c r="FD113" i="10"/>
  <c r="FC113" i="10"/>
  <c r="FE101" i="10"/>
  <c r="FD101" i="10"/>
  <c r="FC101" i="10"/>
  <c r="FE96" i="10"/>
  <c r="FD96" i="10"/>
  <c r="FC96" i="10"/>
  <c r="FE79" i="10"/>
  <c r="FD79" i="10"/>
  <c r="FC79" i="10"/>
  <c r="FE73" i="10"/>
  <c r="FD73" i="10"/>
  <c r="FC73" i="10"/>
  <c r="FE56" i="10"/>
  <c r="FE55" i="10" s="1"/>
  <c r="FD55" i="10"/>
  <c r="FC55" i="10"/>
  <c r="FE50" i="10"/>
  <c r="FD50" i="10"/>
  <c r="FC50" i="10"/>
  <c r="FD38" i="10"/>
  <c r="FC38" i="10"/>
  <c r="FE24" i="10"/>
  <c r="FD24" i="10"/>
  <c r="FC24" i="10"/>
  <c r="FE15" i="10"/>
  <c r="FD15" i="10"/>
  <c r="FC15" i="10"/>
  <c r="FE11" i="10"/>
  <c r="FD11" i="10"/>
  <c r="FC11" i="10"/>
  <c r="FD10" i="10"/>
  <c r="FC10" i="10"/>
  <c r="FD9" i="10"/>
  <c r="FC9" i="10"/>
  <c r="M330" i="8" l="1"/>
  <c r="M144" i="8"/>
  <c r="BI10" i="10"/>
  <c r="M305" i="8"/>
  <c r="E284" i="10"/>
  <c r="FC8" i="10"/>
  <c r="FC395" i="10" s="1"/>
  <c r="E53" i="7" s="1"/>
  <c r="FE9" i="10"/>
  <c r="FD8" i="10"/>
  <c r="FD395" i="10" s="1"/>
  <c r="F53" i="7" s="1"/>
  <c r="FE8" i="10" l="1"/>
  <c r="FE395" i="10"/>
  <c r="G53" i="7"/>
  <c r="CW390" i="10"/>
  <c r="CY395" i="10" l="1"/>
  <c r="E39" i="7" s="1"/>
  <c r="IR389" i="10"/>
  <c r="IQ389" i="10"/>
  <c r="IR382" i="10"/>
  <c r="IQ382" i="10"/>
  <c r="IR373" i="10"/>
  <c r="IQ373" i="10"/>
  <c r="IR360" i="10"/>
  <c r="IQ360" i="10"/>
  <c r="IR353" i="10"/>
  <c r="IR344" i="10"/>
  <c r="IQ344" i="10"/>
  <c r="IR335" i="10"/>
  <c r="IQ335" i="10"/>
  <c r="IS325" i="10"/>
  <c r="IR325" i="10"/>
  <c r="IQ325" i="10"/>
  <c r="IS316" i="10"/>
  <c r="IR316" i="10"/>
  <c r="IQ316" i="10"/>
  <c r="IS308" i="10"/>
  <c r="IR308" i="10"/>
  <c r="IQ308" i="10"/>
  <c r="IS298" i="10"/>
  <c r="IR298" i="10"/>
  <c r="IQ298" i="10"/>
  <c r="IS287" i="10"/>
  <c r="IR287" i="10"/>
  <c r="IQ287" i="10"/>
  <c r="IS277" i="10"/>
  <c r="IR277" i="10"/>
  <c r="IQ277" i="10"/>
  <c r="IS269" i="10"/>
  <c r="IR269" i="10"/>
  <c r="IQ269" i="10"/>
  <c r="IS255" i="10"/>
  <c r="IR255" i="10"/>
  <c r="IQ255" i="10"/>
  <c r="IS242" i="10"/>
  <c r="IR242" i="10"/>
  <c r="IQ242" i="10"/>
  <c r="IS229" i="10"/>
  <c r="IR229" i="10"/>
  <c r="IQ229" i="10"/>
  <c r="IS222" i="10"/>
  <c r="IR222" i="10"/>
  <c r="IQ222" i="10"/>
  <c r="IS213" i="10"/>
  <c r="IR213" i="10"/>
  <c r="IQ213" i="10"/>
  <c r="IS201" i="10"/>
  <c r="IR201" i="10"/>
  <c r="IQ201" i="10"/>
  <c r="IS197" i="10"/>
  <c r="IR197" i="10"/>
  <c r="IQ197" i="10"/>
  <c r="IS183" i="10"/>
  <c r="IR183" i="10"/>
  <c r="IQ183" i="10"/>
  <c r="IS170" i="10"/>
  <c r="IR170" i="10"/>
  <c r="IQ170" i="10"/>
  <c r="IS157" i="10"/>
  <c r="IR157" i="10"/>
  <c r="IQ157" i="10"/>
  <c r="IS146" i="10"/>
  <c r="IR146" i="10"/>
  <c r="IQ146" i="10"/>
  <c r="IS135" i="10"/>
  <c r="IR135" i="10"/>
  <c r="IQ135" i="10"/>
  <c r="IS122" i="10"/>
  <c r="IR122" i="10"/>
  <c r="IQ122" i="10"/>
  <c r="IS113" i="10"/>
  <c r="IR113" i="10"/>
  <c r="IQ113" i="10"/>
  <c r="IR101" i="10"/>
  <c r="IQ101" i="10"/>
  <c r="IS97" i="10"/>
  <c r="IR96" i="10"/>
  <c r="IQ96" i="10"/>
  <c r="IS79" i="10"/>
  <c r="IR79" i="10"/>
  <c r="IQ79" i="10"/>
  <c r="IS73" i="10"/>
  <c r="IR73" i="10"/>
  <c r="IQ73" i="10"/>
  <c r="IS55" i="10"/>
  <c r="IR55" i="10"/>
  <c r="IQ55" i="10"/>
  <c r="IS50" i="10"/>
  <c r="IR50" i="10"/>
  <c r="IQ50" i="10"/>
  <c r="IR38" i="10"/>
  <c r="IQ38" i="10"/>
  <c r="IS24" i="10"/>
  <c r="IR24" i="10"/>
  <c r="IQ24" i="10"/>
  <c r="IR15" i="10"/>
  <c r="IQ15" i="10"/>
  <c r="IR11" i="10"/>
  <c r="IQ11" i="10"/>
  <c r="IR10" i="10"/>
  <c r="IQ10" i="10"/>
  <c r="IR9" i="10"/>
  <c r="IM389" i="10"/>
  <c r="IN389" i="10"/>
  <c r="IM9" i="10"/>
  <c r="IN382" i="10"/>
  <c r="IM382" i="10"/>
  <c r="IN373" i="10"/>
  <c r="IM373" i="10"/>
  <c r="IN360" i="10"/>
  <c r="IM360" i="10"/>
  <c r="IN353" i="10"/>
  <c r="IM353" i="10"/>
  <c r="IN344" i="10"/>
  <c r="IM344" i="10"/>
  <c r="IN335" i="10"/>
  <c r="IM335" i="10"/>
  <c r="IO325" i="10"/>
  <c r="IN325" i="10"/>
  <c r="IM325" i="10"/>
  <c r="IN316" i="10"/>
  <c r="IM316" i="10"/>
  <c r="IO308" i="10"/>
  <c r="IN308" i="10"/>
  <c r="IM308" i="10"/>
  <c r="IO298" i="10"/>
  <c r="IN298" i="10"/>
  <c r="IM298" i="10"/>
  <c r="IO287" i="10"/>
  <c r="IN287" i="10"/>
  <c r="IM287" i="10"/>
  <c r="IN277" i="10"/>
  <c r="IO277" i="10" s="1"/>
  <c r="IM277" i="10"/>
  <c r="IO269" i="10"/>
  <c r="IN269" i="10"/>
  <c r="IM269" i="10"/>
  <c r="IO255" i="10"/>
  <c r="IN255" i="10"/>
  <c r="IM255" i="10"/>
  <c r="IN242" i="10"/>
  <c r="IO242" i="10" s="1"/>
  <c r="IM242" i="10"/>
  <c r="IO229" i="10"/>
  <c r="IN229" i="10"/>
  <c r="IM229" i="10"/>
  <c r="IO222" i="10"/>
  <c r="IN222" i="10"/>
  <c r="IM222" i="10"/>
  <c r="IO213" i="10"/>
  <c r="IN213" i="10"/>
  <c r="IM213" i="10"/>
  <c r="IO201" i="10"/>
  <c r="IN201" i="10"/>
  <c r="IM201" i="10"/>
  <c r="IN197" i="10"/>
  <c r="IM197" i="10"/>
  <c r="IO183" i="10"/>
  <c r="IN183" i="10"/>
  <c r="IM183" i="10"/>
  <c r="IO170" i="10"/>
  <c r="IN170" i="10"/>
  <c r="IM170" i="10"/>
  <c r="IO157" i="10"/>
  <c r="IN157" i="10"/>
  <c r="IM157" i="10"/>
  <c r="IO146" i="10"/>
  <c r="IN146" i="10"/>
  <c r="IM146" i="10"/>
  <c r="IO135" i="10"/>
  <c r="IN135" i="10"/>
  <c r="IM135" i="10"/>
  <c r="IO122" i="10"/>
  <c r="IN122" i="10"/>
  <c r="IM122" i="10"/>
  <c r="IO113" i="10"/>
  <c r="IN113" i="10"/>
  <c r="IM113" i="10"/>
  <c r="IO101" i="10"/>
  <c r="IN101" i="10"/>
  <c r="IM101" i="10"/>
  <c r="IO96" i="10"/>
  <c r="IN96" i="10"/>
  <c r="IM96" i="10"/>
  <c r="IM79" i="10"/>
  <c r="IN79" i="10"/>
  <c r="IO79" i="10" s="1"/>
  <c r="IO73" i="10"/>
  <c r="IN73" i="10"/>
  <c r="IM73" i="10"/>
  <c r="IO55" i="10"/>
  <c r="IN55" i="10"/>
  <c r="IM55" i="10"/>
  <c r="IO50" i="10"/>
  <c r="IN50" i="10"/>
  <c r="IM50" i="10"/>
  <c r="IN38" i="10"/>
  <c r="IM38" i="10"/>
  <c r="IN24" i="10"/>
  <c r="IO24" i="10" s="1"/>
  <c r="IM24" i="10"/>
  <c r="IN15" i="10"/>
  <c r="IM15" i="10"/>
  <c r="IN11" i="10"/>
  <c r="IM11" i="10"/>
  <c r="IN10" i="10"/>
  <c r="IN9" i="10"/>
  <c r="IF389" i="10"/>
  <c r="IF9" i="10"/>
  <c r="IF373" i="10"/>
  <c r="IE373" i="10"/>
  <c r="IF360" i="10"/>
  <c r="IE360" i="10"/>
  <c r="IF353" i="10"/>
  <c r="IE353" i="10"/>
  <c r="IF344" i="10"/>
  <c r="IE344" i="10"/>
  <c r="IF335" i="10"/>
  <c r="IE335" i="10"/>
  <c r="IG325" i="10"/>
  <c r="IF325" i="10"/>
  <c r="IE325" i="10"/>
  <c r="IG316" i="10"/>
  <c r="IF316" i="10"/>
  <c r="IE316" i="10"/>
  <c r="IG308" i="10"/>
  <c r="IF308" i="10"/>
  <c r="IE308" i="10"/>
  <c r="IF298" i="10"/>
  <c r="IE298" i="10"/>
  <c r="IF287" i="10"/>
  <c r="IE287" i="10"/>
  <c r="IF277" i="10"/>
  <c r="IE277" i="10"/>
  <c r="IF269" i="10"/>
  <c r="IE269" i="10"/>
  <c r="IG255" i="10"/>
  <c r="IF255" i="10"/>
  <c r="IE255" i="10"/>
  <c r="IG242" i="10"/>
  <c r="IF242" i="10"/>
  <c r="IE242" i="10"/>
  <c r="IF229" i="10"/>
  <c r="IE229" i="10"/>
  <c r="IG222" i="10"/>
  <c r="IF222" i="10"/>
  <c r="IE222" i="10"/>
  <c r="IG213" i="10"/>
  <c r="IF213" i="10"/>
  <c r="IE213" i="10"/>
  <c r="IG201" i="10"/>
  <c r="IF201" i="10"/>
  <c r="IE201" i="10"/>
  <c r="IG197" i="10"/>
  <c r="IF197" i="10"/>
  <c r="IE197" i="10"/>
  <c r="IF183" i="10"/>
  <c r="IE183" i="10"/>
  <c r="IF170" i="10"/>
  <c r="IE170" i="10"/>
  <c r="IG157" i="10"/>
  <c r="IF157" i="10"/>
  <c r="IE157" i="10"/>
  <c r="IG146" i="10"/>
  <c r="IF146" i="10"/>
  <c r="IE146" i="10"/>
  <c r="IG135" i="10"/>
  <c r="IF135" i="10"/>
  <c r="IE135" i="10"/>
  <c r="IG122" i="10"/>
  <c r="IF122" i="10"/>
  <c r="IE122" i="10"/>
  <c r="IG113" i="10"/>
  <c r="IF113" i="10"/>
  <c r="IE113" i="10"/>
  <c r="IG101" i="10"/>
  <c r="IF101" i="10"/>
  <c r="IE101" i="10"/>
  <c r="IG96" i="10"/>
  <c r="IF96" i="10"/>
  <c r="IE96" i="10"/>
  <c r="IF79" i="10"/>
  <c r="IG73" i="10"/>
  <c r="IF73" i="10"/>
  <c r="IE73" i="10"/>
  <c r="IF55" i="10"/>
  <c r="IG55" i="10" s="1"/>
  <c r="IE55" i="10"/>
  <c r="IF50" i="10"/>
  <c r="IE50" i="10"/>
  <c r="IF38" i="10"/>
  <c r="IE38" i="10"/>
  <c r="IG24" i="10"/>
  <c r="IF24" i="10"/>
  <c r="IE24" i="10"/>
  <c r="IF15" i="10"/>
  <c r="IE15" i="10"/>
  <c r="IF11" i="10"/>
  <c r="IE11" i="10"/>
  <c r="IB389" i="10"/>
  <c r="IA389" i="10"/>
  <c r="IB382" i="10"/>
  <c r="IA382" i="10"/>
  <c r="IB373" i="10"/>
  <c r="IA373" i="10"/>
  <c r="IB360" i="10"/>
  <c r="IA360" i="10"/>
  <c r="IC354" i="10"/>
  <c r="IB353" i="10"/>
  <c r="IA353" i="10"/>
  <c r="IB344" i="10"/>
  <c r="IA344" i="10"/>
  <c r="IB335" i="10"/>
  <c r="IA335" i="10"/>
  <c r="IC325" i="10"/>
  <c r="IB325" i="10"/>
  <c r="IA325" i="10"/>
  <c r="IC316" i="10"/>
  <c r="IB316" i="10"/>
  <c r="IA316" i="10"/>
  <c r="IC308" i="10"/>
  <c r="IB308" i="10"/>
  <c r="IA308" i="10"/>
  <c r="IC298" i="10"/>
  <c r="IB298" i="10"/>
  <c r="IA298" i="10"/>
  <c r="IC287" i="10"/>
  <c r="IB287" i="10"/>
  <c r="IA287" i="10"/>
  <c r="IC277" i="10"/>
  <c r="IB277" i="10"/>
  <c r="IA277" i="10"/>
  <c r="IC269" i="10"/>
  <c r="IB269" i="10"/>
  <c r="IA269" i="10"/>
  <c r="IC256" i="10"/>
  <c r="IB255" i="10"/>
  <c r="IA255" i="10"/>
  <c r="IC243" i="10"/>
  <c r="IB242" i="10"/>
  <c r="IA242" i="10"/>
  <c r="IC229" i="10"/>
  <c r="IB229" i="10"/>
  <c r="IA229" i="10"/>
  <c r="IC222" i="10"/>
  <c r="IB222" i="10"/>
  <c r="IA222" i="10"/>
  <c r="IB213" i="10"/>
  <c r="IA213" i="10"/>
  <c r="IC202" i="10"/>
  <c r="IB201" i="10"/>
  <c r="IA201" i="10"/>
  <c r="IC198" i="10"/>
  <c r="IB197" i="10"/>
  <c r="IA197" i="10"/>
  <c r="IC183" i="10"/>
  <c r="IB183" i="10"/>
  <c r="IA183" i="10"/>
  <c r="IB170" i="10"/>
  <c r="IA170" i="10"/>
  <c r="IC157" i="10"/>
  <c r="IB157" i="10"/>
  <c r="IA157" i="10"/>
  <c r="IC147" i="10"/>
  <c r="IB146" i="10"/>
  <c r="IA146" i="10"/>
  <c r="IC135" i="10"/>
  <c r="IB135" i="10"/>
  <c r="IA135" i="10"/>
  <c r="IC123" i="10"/>
  <c r="IB122" i="10"/>
  <c r="IA122" i="10"/>
  <c r="IC113" i="10"/>
  <c r="IB113" i="10"/>
  <c r="IA113" i="10"/>
  <c r="IC101" i="10"/>
  <c r="IB101" i="10"/>
  <c r="IA101" i="10"/>
  <c r="IC97" i="10"/>
  <c r="IB96" i="10"/>
  <c r="IA96" i="10"/>
  <c r="IC79" i="10"/>
  <c r="IB79" i="10"/>
  <c r="IA79" i="10"/>
  <c r="IC73" i="10"/>
  <c r="IB73" i="10"/>
  <c r="IA73" i="10"/>
  <c r="IC56" i="10"/>
  <c r="IB55" i="10"/>
  <c r="IA55" i="10"/>
  <c r="IC50" i="10"/>
  <c r="IB50" i="10"/>
  <c r="IA50" i="10"/>
  <c r="IC39" i="10"/>
  <c r="IB38" i="10"/>
  <c r="IA38" i="10"/>
  <c r="IC24" i="10"/>
  <c r="IB24" i="10"/>
  <c r="IA24" i="10"/>
  <c r="IB15" i="10"/>
  <c r="IA15" i="10"/>
  <c r="IB11" i="10"/>
  <c r="IA11" i="10"/>
  <c r="IB10" i="10"/>
  <c r="IA10" i="10"/>
  <c r="IB9" i="10"/>
  <c r="IA9" i="10"/>
  <c r="HX389" i="10"/>
  <c r="HW389" i="10"/>
  <c r="HX382" i="10"/>
  <c r="HW382" i="10"/>
  <c r="HX373" i="10"/>
  <c r="HW373" i="10"/>
  <c r="HX360" i="10"/>
  <c r="HW360" i="10"/>
  <c r="HY354" i="10"/>
  <c r="HX353" i="10"/>
  <c r="HW353" i="10"/>
  <c r="HX344" i="10"/>
  <c r="HW344" i="10"/>
  <c r="HX335" i="10"/>
  <c r="HW335" i="10"/>
  <c r="HY325" i="10"/>
  <c r="HX325" i="10"/>
  <c r="HW325" i="10"/>
  <c r="HY316" i="10"/>
  <c r="HX316" i="10"/>
  <c r="HW316" i="10"/>
  <c r="HY308" i="10"/>
  <c r="HX308" i="10"/>
  <c r="HW308" i="10"/>
  <c r="HY298" i="10"/>
  <c r="HX298" i="10"/>
  <c r="HW298" i="10"/>
  <c r="HY287" i="10"/>
  <c r="HX287" i="10"/>
  <c r="HW287" i="10"/>
  <c r="HY277" i="10"/>
  <c r="HX277" i="10"/>
  <c r="HW277" i="10"/>
  <c r="HY269" i="10"/>
  <c r="HX269" i="10"/>
  <c r="HW269" i="10"/>
  <c r="HY256" i="10"/>
  <c r="HX255" i="10"/>
  <c r="HW255" i="10"/>
  <c r="HY243" i="10"/>
  <c r="HX242" i="10"/>
  <c r="HW242" i="10"/>
  <c r="HY229" i="10"/>
  <c r="HX229" i="10"/>
  <c r="HW229" i="10"/>
  <c r="HY222" i="10"/>
  <c r="HX222" i="10"/>
  <c r="HW222" i="10"/>
  <c r="HX213" i="10"/>
  <c r="HW213" i="10"/>
  <c r="HY202" i="10"/>
  <c r="HX201" i="10"/>
  <c r="HW201" i="10"/>
  <c r="HY198" i="10"/>
  <c r="HX197" i="10"/>
  <c r="HW197" i="10"/>
  <c r="HY183" i="10"/>
  <c r="HX183" i="10"/>
  <c r="HW183" i="10"/>
  <c r="HX170" i="10"/>
  <c r="HW170" i="10"/>
  <c r="HY157" i="10"/>
  <c r="HX157" i="10"/>
  <c r="HW157" i="10"/>
  <c r="HY147" i="10"/>
  <c r="HX146" i="10"/>
  <c r="HW146" i="10"/>
  <c r="HY135" i="10"/>
  <c r="HX135" i="10"/>
  <c r="HW135" i="10"/>
  <c r="HY123" i="10"/>
  <c r="HX122" i="10"/>
  <c r="HW122" i="10"/>
  <c r="HY113" i="10"/>
  <c r="HX113" i="10"/>
  <c r="HW113" i="10"/>
  <c r="HY101" i="10"/>
  <c r="HX101" i="10"/>
  <c r="HW101" i="10"/>
  <c r="HY97" i="10"/>
  <c r="HX96" i="10"/>
  <c r="HW96" i="10"/>
  <c r="HY79" i="10"/>
  <c r="HX79" i="10"/>
  <c r="HW79" i="10"/>
  <c r="HY73" i="10"/>
  <c r="HX73" i="10"/>
  <c r="HW73" i="10"/>
  <c r="HY56" i="10"/>
  <c r="HX55" i="10"/>
  <c r="HW55" i="10"/>
  <c r="HY50" i="10"/>
  <c r="HX50" i="10"/>
  <c r="HW50" i="10"/>
  <c r="HY39" i="10"/>
  <c r="HX38" i="10"/>
  <c r="HW38" i="10"/>
  <c r="HY24" i="10"/>
  <c r="HX24" i="10"/>
  <c r="HW24" i="10"/>
  <c r="HX15" i="10"/>
  <c r="HW15" i="10"/>
  <c r="HX11" i="10"/>
  <c r="HW11" i="10"/>
  <c r="HX10" i="10"/>
  <c r="HW10" i="10"/>
  <c r="HX9" i="10"/>
  <c r="HT277" i="10"/>
  <c r="HS277" i="10"/>
  <c r="HT255" i="10"/>
  <c r="HS255" i="10"/>
  <c r="HT389" i="10"/>
  <c r="HS389" i="10"/>
  <c r="HT382" i="10"/>
  <c r="HS382" i="10"/>
  <c r="HT373" i="10"/>
  <c r="HS373" i="10"/>
  <c r="HT360" i="10"/>
  <c r="HS360" i="10"/>
  <c r="HT353" i="10"/>
  <c r="HS353" i="10"/>
  <c r="HT344" i="10"/>
  <c r="HS344" i="10"/>
  <c r="HT335" i="10"/>
  <c r="HS335" i="10"/>
  <c r="HU325" i="10"/>
  <c r="HT325" i="10"/>
  <c r="HS325" i="10"/>
  <c r="HU316" i="10"/>
  <c r="HT316" i="10"/>
  <c r="HS316" i="10"/>
  <c r="HU308" i="10"/>
  <c r="HT308" i="10"/>
  <c r="HS308" i="10"/>
  <c r="HU298" i="10"/>
  <c r="HT298" i="10"/>
  <c r="HS298" i="10"/>
  <c r="HU287" i="10"/>
  <c r="HT287" i="10"/>
  <c r="HS287" i="10"/>
  <c r="HU269" i="10"/>
  <c r="HT269" i="10"/>
  <c r="HS269" i="10"/>
  <c r="HT242" i="10"/>
  <c r="HS242" i="10"/>
  <c r="HT229" i="10"/>
  <c r="HS229" i="10"/>
  <c r="HU222" i="10"/>
  <c r="HT222" i="10"/>
  <c r="HS222" i="10"/>
  <c r="HU213" i="10"/>
  <c r="HT213" i="10"/>
  <c r="HS213" i="10"/>
  <c r="HU201" i="10"/>
  <c r="HT201" i="10"/>
  <c r="HS201" i="10"/>
  <c r="HU197" i="10"/>
  <c r="HT197" i="10"/>
  <c r="HS197" i="10"/>
  <c r="HU183" i="10"/>
  <c r="HT183" i="10"/>
  <c r="HS183" i="10"/>
  <c r="HU170" i="10"/>
  <c r="HT170" i="10"/>
  <c r="HS170" i="10"/>
  <c r="HU157" i="10"/>
  <c r="HT157" i="10"/>
  <c r="HS157" i="10"/>
  <c r="HU146" i="10"/>
  <c r="HT146" i="10"/>
  <c r="HS146" i="10"/>
  <c r="HU135" i="10"/>
  <c r="HT135" i="10"/>
  <c r="HS135" i="10"/>
  <c r="HU122" i="10"/>
  <c r="HT122" i="10"/>
  <c r="HS122" i="10"/>
  <c r="HU113" i="10"/>
  <c r="HT113" i="10"/>
  <c r="HS113" i="10"/>
  <c r="HT101" i="10"/>
  <c r="HS101" i="10"/>
  <c r="HU96" i="10"/>
  <c r="HT96" i="10"/>
  <c r="HS96" i="10"/>
  <c r="HU79" i="10"/>
  <c r="HT79" i="10"/>
  <c r="HS79" i="10"/>
  <c r="HU73" i="10"/>
  <c r="HT73" i="10"/>
  <c r="HS73" i="10"/>
  <c r="HU55" i="10"/>
  <c r="HT55" i="10"/>
  <c r="HS55" i="10"/>
  <c r="HU50" i="10"/>
  <c r="HT50" i="10"/>
  <c r="HS50" i="10"/>
  <c r="HT38" i="10"/>
  <c r="HS38" i="10"/>
  <c r="HU24" i="10"/>
  <c r="HT24" i="10"/>
  <c r="HS24" i="10"/>
  <c r="HT15" i="10"/>
  <c r="HS15" i="10"/>
  <c r="HT11" i="10"/>
  <c r="HS11" i="10"/>
  <c r="HT10" i="10"/>
  <c r="HU10" i="10" s="1"/>
  <c r="HT9" i="10"/>
  <c r="AK390" i="10"/>
  <c r="AK392" i="10"/>
  <c r="AK383" i="10"/>
  <c r="AK361" i="10"/>
  <c r="AK374" i="10"/>
  <c r="AK336" i="10"/>
  <c r="AK345" i="10"/>
  <c r="AK309" i="10"/>
  <c r="AK317" i="10"/>
  <c r="AK326" i="10"/>
  <c r="AK270" i="10"/>
  <c r="AK278" i="10"/>
  <c r="AK288" i="10"/>
  <c r="AK230" i="10"/>
  <c r="AK243" i="10"/>
  <c r="AK198" i="10"/>
  <c r="AK202" i="10"/>
  <c r="AK214" i="10"/>
  <c r="AK184" i="10"/>
  <c r="AK158" i="10"/>
  <c r="AK171" i="10"/>
  <c r="AK102" i="10"/>
  <c r="AK114" i="10"/>
  <c r="AK80" i="10"/>
  <c r="AK56" i="10"/>
  <c r="AK51" i="10"/>
  <c r="AK16" i="10"/>
  <c r="EO280" i="10"/>
  <c r="HP308" i="10"/>
  <c r="HO308" i="10"/>
  <c r="HP183" i="10"/>
  <c r="HQ183" i="10" s="1"/>
  <c r="HO183" i="10"/>
  <c r="HP157" i="10"/>
  <c r="HO157" i="10"/>
  <c r="HP135" i="10"/>
  <c r="HO135" i="10"/>
  <c r="HQ22" i="10"/>
  <c r="HP389" i="10"/>
  <c r="HO389" i="10"/>
  <c r="HP382" i="10"/>
  <c r="HP373" i="10"/>
  <c r="HP353" i="10"/>
  <c r="HO353" i="10"/>
  <c r="HP344" i="10"/>
  <c r="HO344" i="10"/>
  <c r="HP335" i="10"/>
  <c r="HO335" i="10"/>
  <c r="HQ316" i="10"/>
  <c r="HP316" i="10"/>
  <c r="HO316" i="10"/>
  <c r="HP298" i="10"/>
  <c r="HQ287" i="10"/>
  <c r="HP287" i="10"/>
  <c r="HO287" i="10"/>
  <c r="HP277" i="10"/>
  <c r="HQ269" i="10"/>
  <c r="HP269" i="10"/>
  <c r="HO269" i="10"/>
  <c r="HP255" i="10"/>
  <c r="HP242" i="10"/>
  <c r="HQ229" i="10"/>
  <c r="HP229" i="10"/>
  <c r="HO229" i="10"/>
  <c r="HQ222" i="10"/>
  <c r="HP222" i="10"/>
  <c r="HO222" i="10"/>
  <c r="HP213" i="10"/>
  <c r="HQ201" i="10"/>
  <c r="HP201" i="10"/>
  <c r="HO201" i="10"/>
  <c r="HP197" i="10"/>
  <c r="HO197" i="10"/>
  <c r="HQ171" i="10"/>
  <c r="HO170" i="10"/>
  <c r="HQ170" i="10" s="1"/>
  <c r="HP122" i="10"/>
  <c r="HP113" i="10"/>
  <c r="HP101" i="10"/>
  <c r="HP96" i="10"/>
  <c r="HP55" i="10"/>
  <c r="HP50" i="10"/>
  <c r="HP38" i="10"/>
  <c r="HO38" i="10"/>
  <c r="HQ24" i="10"/>
  <c r="HP24" i="10"/>
  <c r="HO24" i="10"/>
  <c r="HP15" i="10"/>
  <c r="HO15" i="10"/>
  <c r="HP11" i="10"/>
  <c r="HO11" i="10"/>
  <c r="HP10" i="10"/>
  <c r="HQ10" i="10" s="1"/>
  <c r="HO9" i="10"/>
  <c r="HQ9" i="10" s="1"/>
  <c r="HM390" i="10"/>
  <c r="HL389" i="10"/>
  <c r="HK389" i="10"/>
  <c r="HM382" i="10"/>
  <c r="HL382" i="10"/>
  <c r="HK382" i="10"/>
  <c r="HM373" i="10"/>
  <c r="HL373" i="10"/>
  <c r="HK373" i="10"/>
  <c r="HM360" i="10"/>
  <c r="HL360" i="10"/>
  <c r="HK360" i="10"/>
  <c r="HM353" i="10"/>
  <c r="HL353" i="10"/>
  <c r="HK353" i="10"/>
  <c r="HM344" i="10"/>
  <c r="HL344" i="10"/>
  <c r="HK344" i="10"/>
  <c r="HM335" i="10"/>
  <c r="HL335" i="10"/>
  <c r="HK335" i="10"/>
  <c r="HM325" i="10"/>
  <c r="HL325" i="10"/>
  <c r="HK325" i="10"/>
  <c r="HM316" i="10"/>
  <c r="HL316" i="10"/>
  <c r="HK316" i="10"/>
  <c r="HM308" i="10"/>
  <c r="HL308" i="10"/>
  <c r="HK308" i="10"/>
  <c r="HM298" i="10"/>
  <c r="HL298" i="10"/>
  <c r="HK298" i="10"/>
  <c r="HM287" i="10"/>
  <c r="HL287" i="10"/>
  <c r="HK287" i="10"/>
  <c r="HM277" i="10"/>
  <c r="HL277" i="10"/>
  <c r="HK277" i="10"/>
  <c r="HM269" i="10"/>
  <c r="HL269" i="10"/>
  <c r="HK269" i="10"/>
  <c r="HM255" i="10"/>
  <c r="HL255" i="10"/>
  <c r="HK255" i="10"/>
  <c r="HM242" i="10"/>
  <c r="HL242" i="10"/>
  <c r="HK242" i="10"/>
  <c r="HM229" i="10"/>
  <c r="HL229" i="10"/>
  <c r="HK229" i="10"/>
  <c r="HM222" i="10"/>
  <c r="HL222" i="10"/>
  <c r="HK222" i="10"/>
  <c r="HM213" i="10"/>
  <c r="HL213" i="10"/>
  <c r="HK213" i="10"/>
  <c r="HM201" i="10"/>
  <c r="HL201" i="10"/>
  <c r="HK201" i="10"/>
  <c r="HM197" i="10"/>
  <c r="HL197" i="10"/>
  <c r="HK197" i="10"/>
  <c r="HM183" i="10"/>
  <c r="HL183" i="10"/>
  <c r="HK183" i="10"/>
  <c r="HM170" i="10"/>
  <c r="HL170" i="10"/>
  <c r="HK170" i="10"/>
  <c r="HM157" i="10"/>
  <c r="HL157" i="10"/>
  <c r="HK157" i="10"/>
  <c r="HM146" i="10"/>
  <c r="HL146" i="10"/>
  <c r="HK146" i="10"/>
  <c r="HM135" i="10"/>
  <c r="HL135" i="10"/>
  <c r="HK135" i="10"/>
  <c r="HM122" i="10"/>
  <c r="HL122" i="10"/>
  <c r="HK122" i="10"/>
  <c r="HM113" i="10"/>
  <c r="HL113" i="10"/>
  <c r="HK113" i="10"/>
  <c r="HM101" i="10"/>
  <c r="HL101" i="10"/>
  <c r="HK101" i="10"/>
  <c r="HM96" i="10"/>
  <c r="HL96" i="10"/>
  <c r="HK96" i="10"/>
  <c r="HM79" i="10"/>
  <c r="HL79" i="10"/>
  <c r="HK79" i="10"/>
  <c r="HM73" i="10"/>
  <c r="HL73" i="10"/>
  <c r="HK73" i="10"/>
  <c r="HM55" i="10"/>
  <c r="HL55" i="10"/>
  <c r="HK55" i="10"/>
  <c r="HM50" i="10"/>
  <c r="HL50" i="10"/>
  <c r="HK50" i="10"/>
  <c r="HL38" i="10"/>
  <c r="HK38" i="10"/>
  <c r="HM24" i="10"/>
  <c r="HL24" i="10"/>
  <c r="HK24" i="10"/>
  <c r="HM15" i="10"/>
  <c r="HL15" i="10"/>
  <c r="HK15" i="10"/>
  <c r="HM11" i="10"/>
  <c r="HL11" i="10"/>
  <c r="HK11" i="10"/>
  <c r="HL10" i="10"/>
  <c r="HK10" i="10"/>
  <c r="HL9" i="10"/>
  <c r="HK9" i="10"/>
  <c r="HH389" i="10"/>
  <c r="HG389" i="10"/>
  <c r="HH382" i="10"/>
  <c r="HH373" i="10"/>
  <c r="HI354" i="10"/>
  <c r="HH353" i="10"/>
  <c r="HG353" i="10"/>
  <c r="HI345" i="10"/>
  <c r="HH344" i="10"/>
  <c r="HG344" i="10"/>
  <c r="HI336" i="10"/>
  <c r="HH335" i="10"/>
  <c r="HG335" i="10"/>
  <c r="HI317" i="10"/>
  <c r="HH316" i="10"/>
  <c r="HG316" i="10"/>
  <c r="HH308" i="10"/>
  <c r="HH298" i="10"/>
  <c r="HI288" i="10"/>
  <c r="HH287" i="10"/>
  <c r="HG287" i="10"/>
  <c r="HH277" i="10"/>
  <c r="HI270" i="10"/>
  <c r="HH269" i="10"/>
  <c r="HI269" i="10" s="1"/>
  <c r="HG269" i="10"/>
  <c r="HH255" i="10"/>
  <c r="HH242" i="10"/>
  <c r="HI230" i="10"/>
  <c r="HH229" i="10"/>
  <c r="HG229" i="10"/>
  <c r="HI223" i="10"/>
  <c r="HH222" i="10"/>
  <c r="HI222" i="10" s="1"/>
  <c r="HG222" i="10"/>
  <c r="HH213" i="10"/>
  <c r="HI202" i="10"/>
  <c r="HH201" i="10"/>
  <c r="HG201" i="10"/>
  <c r="HI198" i="10"/>
  <c r="HH197" i="10"/>
  <c r="HG197" i="10"/>
  <c r="HH183" i="10"/>
  <c r="HI171" i="10"/>
  <c r="HG170" i="10"/>
  <c r="HI170" i="10" s="1"/>
  <c r="HI123" i="10"/>
  <c r="HH122" i="10"/>
  <c r="HG122" i="10"/>
  <c r="HH113" i="10"/>
  <c r="HI102" i="10"/>
  <c r="HH101" i="10"/>
  <c r="HG101" i="10"/>
  <c r="HH96" i="10"/>
  <c r="HI80" i="10"/>
  <c r="HH79" i="10"/>
  <c r="HG79" i="10"/>
  <c r="HH55" i="10"/>
  <c r="HH50" i="10"/>
  <c r="HH38" i="10"/>
  <c r="HG38" i="10"/>
  <c r="HI24" i="10"/>
  <c r="HH24" i="10"/>
  <c r="HG24" i="10"/>
  <c r="HI16" i="10"/>
  <c r="HH15" i="10"/>
  <c r="HG15" i="10"/>
  <c r="HH11" i="10"/>
  <c r="HG11" i="10"/>
  <c r="HH10" i="10"/>
  <c r="HG10" i="10"/>
  <c r="HH9" i="10"/>
  <c r="HG9" i="10"/>
  <c r="Y390" i="10"/>
  <c r="X389" i="10"/>
  <c r="W389" i="10"/>
  <c r="Y382" i="10"/>
  <c r="X382" i="10"/>
  <c r="W382" i="10"/>
  <c r="Y373" i="10"/>
  <c r="X373" i="10"/>
  <c r="W373" i="10"/>
  <c r="Y360" i="10"/>
  <c r="X360" i="10"/>
  <c r="W360" i="10"/>
  <c r="Y353" i="10"/>
  <c r="X353" i="10"/>
  <c r="W353" i="10"/>
  <c r="Y344" i="10"/>
  <c r="X344" i="10"/>
  <c r="W344" i="10"/>
  <c r="Y335" i="10"/>
  <c r="X335" i="10"/>
  <c r="W335" i="10"/>
  <c r="Y325" i="10"/>
  <c r="X325" i="10"/>
  <c r="W325" i="10"/>
  <c r="Y316" i="10"/>
  <c r="X316" i="10"/>
  <c r="W316" i="10"/>
  <c r="Y308" i="10"/>
  <c r="X308" i="10"/>
  <c r="W308" i="10"/>
  <c r="Y298" i="10"/>
  <c r="X298" i="10"/>
  <c r="W298" i="10"/>
  <c r="Y287" i="10"/>
  <c r="X287" i="10"/>
  <c r="W287" i="10"/>
  <c r="Y277" i="10"/>
  <c r="X277" i="10"/>
  <c r="W277" i="10"/>
  <c r="Y269" i="10"/>
  <c r="X269" i="10"/>
  <c r="W269" i="10"/>
  <c r="Y255" i="10"/>
  <c r="X255" i="10"/>
  <c r="W255" i="10"/>
  <c r="Y242" i="10"/>
  <c r="X242" i="10"/>
  <c r="W242" i="10"/>
  <c r="Y229" i="10"/>
  <c r="X229" i="10"/>
  <c r="W229" i="10"/>
  <c r="Y222" i="10"/>
  <c r="X222" i="10"/>
  <c r="W222" i="10"/>
  <c r="Y213" i="10"/>
  <c r="X213" i="10"/>
  <c r="W213" i="10"/>
  <c r="Y201" i="10"/>
  <c r="X201" i="10"/>
  <c r="W201" i="10"/>
  <c r="Y197" i="10"/>
  <c r="X197" i="10"/>
  <c r="W197" i="10"/>
  <c r="Y183" i="10"/>
  <c r="X183" i="10"/>
  <c r="W183" i="10"/>
  <c r="Y170" i="10"/>
  <c r="X170" i="10"/>
  <c r="W170" i="10"/>
  <c r="Y157" i="10"/>
  <c r="X157" i="10"/>
  <c r="W157" i="10"/>
  <c r="Y146" i="10"/>
  <c r="X146" i="10"/>
  <c r="W146" i="10"/>
  <c r="Y135" i="10"/>
  <c r="X135" i="10"/>
  <c r="W135" i="10"/>
  <c r="Y122" i="10"/>
  <c r="X122" i="10"/>
  <c r="W122" i="10"/>
  <c r="Y113" i="10"/>
  <c r="X113" i="10"/>
  <c r="W113" i="10"/>
  <c r="Y101" i="10"/>
  <c r="X101" i="10"/>
  <c r="W101" i="10"/>
  <c r="Y96" i="10"/>
  <c r="X96" i="10"/>
  <c r="W96" i="10"/>
  <c r="Y79" i="10"/>
  <c r="X79" i="10"/>
  <c r="W79" i="10"/>
  <c r="Y73" i="10"/>
  <c r="X73" i="10"/>
  <c r="W73" i="10"/>
  <c r="Y55" i="10"/>
  <c r="X55" i="10"/>
  <c r="W55" i="10"/>
  <c r="Y50" i="10"/>
  <c r="X50" i="10"/>
  <c r="W50" i="10"/>
  <c r="X38" i="10"/>
  <c r="W38" i="10"/>
  <c r="Y24" i="10"/>
  <c r="X24" i="10"/>
  <c r="W24" i="10"/>
  <c r="Y15" i="10"/>
  <c r="X15" i="10"/>
  <c r="W15" i="10"/>
  <c r="Y11" i="10"/>
  <c r="X11" i="10"/>
  <c r="W11" i="10"/>
  <c r="X10" i="10"/>
  <c r="W10" i="10"/>
  <c r="X9" i="10"/>
  <c r="W9" i="10"/>
  <c r="DM375" i="10"/>
  <c r="HQ135" i="10" l="1"/>
  <c r="IO11" i="10"/>
  <c r="IO197" i="10"/>
  <c r="IO382" i="10"/>
  <c r="IO316" i="10"/>
  <c r="IO360" i="10"/>
  <c r="IS101" i="10"/>
  <c r="IO9" i="10"/>
  <c r="HI197" i="10"/>
  <c r="HI316" i="10"/>
  <c r="IG298" i="10"/>
  <c r="HI79" i="10"/>
  <c r="IG170" i="10"/>
  <c r="HI335" i="10"/>
  <c r="IG183" i="10"/>
  <c r="HI122" i="10"/>
  <c r="IG269" i="10"/>
  <c r="HI201" i="10"/>
  <c r="IG335" i="10"/>
  <c r="IG50" i="10"/>
  <c r="HI229" i="10"/>
  <c r="IG229" i="10"/>
  <c r="HI287" i="10"/>
  <c r="HQ344" i="10"/>
  <c r="HI101" i="10"/>
  <c r="IG287" i="10"/>
  <c r="HY170" i="10"/>
  <c r="IC38" i="10"/>
  <c r="IC122" i="10"/>
  <c r="IC197" i="10"/>
  <c r="IC255" i="10"/>
  <c r="IE79" i="10"/>
  <c r="IG79" i="10" s="1"/>
  <c r="IC201" i="10"/>
  <c r="IC170" i="10"/>
  <c r="IS96" i="10"/>
  <c r="HQ308" i="10"/>
  <c r="IC96" i="10"/>
  <c r="IC242" i="10"/>
  <c r="HU229" i="10"/>
  <c r="HY55" i="10"/>
  <c r="HY146" i="10"/>
  <c r="HU255" i="10"/>
  <c r="HY197" i="10"/>
  <c r="HU242" i="10"/>
  <c r="HY242" i="10"/>
  <c r="IG81" i="10"/>
  <c r="IE10" i="10"/>
  <c r="IG10" i="10" s="1"/>
  <c r="HY122" i="10"/>
  <c r="HU11" i="10"/>
  <c r="HU101" i="10"/>
  <c r="HY255" i="10"/>
  <c r="IC55" i="10"/>
  <c r="IC146" i="10"/>
  <c r="HY213" i="10"/>
  <c r="IE382" i="10"/>
  <c r="IE9" i="10"/>
  <c r="IG9" i="10" s="1"/>
  <c r="HU277" i="10"/>
  <c r="IG390" i="10"/>
  <c r="HY96" i="10"/>
  <c r="HY201" i="10"/>
  <c r="IC213" i="10"/>
  <c r="HI15" i="10"/>
  <c r="IF382" i="10"/>
  <c r="IF8" i="10" s="1"/>
  <c r="IF395" i="10" s="1"/>
  <c r="F73" i="7" s="1"/>
  <c r="HI344" i="10"/>
  <c r="X8" i="10"/>
  <c r="IE389" i="10"/>
  <c r="IG389" i="10" s="1"/>
  <c r="Y389" i="10"/>
  <c r="HQ15" i="10"/>
  <c r="HS8" i="10"/>
  <c r="HS395" i="10" s="1"/>
  <c r="E70" i="7" s="1"/>
  <c r="IB8" i="10"/>
  <c r="IB395" i="10" s="1"/>
  <c r="HK8" i="10"/>
  <c r="HK395" i="10" s="1"/>
  <c r="HH8" i="10"/>
  <c r="HH395" i="10" s="1"/>
  <c r="F67" i="7" s="1"/>
  <c r="HL8" i="10"/>
  <c r="HL395" i="10" s="1"/>
  <c r="F68" i="7" s="1"/>
  <c r="HI353" i="10"/>
  <c r="IN8" i="10"/>
  <c r="IN395" i="10" s="1"/>
  <c r="F75" i="7" s="1"/>
  <c r="HP8" i="10"/>
  <c r="HP395" i="10" s="1"/>
  <c r="F69" i="7" s="1"/>
  <c r="IG383" i="10"/>
  <c r="W8" i="10"/>
  <c r="W395" i="10" s="1"/>
  <c r="E19" i="7" s="1"/>
  <c r="IQ8" i="10"/>
  <c r="IQ395" i="10" s="1"/>
  <c r="E76" i="7" s="1"/>
  <c r="IS9" i="10"/>
  <c r="IR8" i="10"/>
  <c r="IM8" i="10"/>
  <c r="IM395" i="10" s="1"/>
  <c r="E75" i="7" s="1"/>
  <c r="IM10" i="10"/>
  <c r="IO10" i="10" s="1"/>
  <c r="IC389" i="10"/>
  <c r="IC353" i="10"/>
  <c r="IA8" i="10"/>
  <c r="IA395" i="10" s="1"/>
  <c r="E72" i="7" s="1"/>
  <c r="IC9" i="10"/>
  <c r="HY389" i="10"/>
  <c r="HY353" i="10"/>
  <c r="HX8" i="10"/>
  <c r="HX395" i="10" s="1"/>
  <c r="F71" i="7" s="1"/>
  <c r="HY38" i="10"/>
  <c r="HW8" i="10"/>
  <c r="HW395" i="10" s="1"/>
  <c r="HY9" i="10"/>
  <c r="HT8" i="10"/>
  <c r="HT395" i="10" s="1"/>
  <c r="F70" i="7" s="1"/>
  <c r="HO8" i="10"/>
  <c r="HO395" i="10" s="1"/>
  <c r="E69" i="7" s="1"/>
  <c r="HM389" i="10"/>
  <c r="HI9" i="10"/>
  <c r="HG8" i="10"/>
  <c r="HG395" i="10" s="1"/>
  <c r="E67" i="7" s="1"/>
  <c r="F72" i="7" l="1"/>
  <c r="G72" i="7" s="1"/>
  <c r="IC395" i="10"/>
  <c r="E71" i="7"/>
  <c r="G71" i="7" s="1"/>
  <c r="HY395" i="10"/>
  <c r="IE8" i="10"/>
  <c r="IE395" i="10" s="1"/>
  <c r="E73" i="7" s="1"/>
  <c r="G73" i="7" s="1"/>
  <c r="G67" i="7"/>
  <c r="G69" i="7"/>
  <c r="IG382" i="10"/>
  <c r="G75" i="7"/>
  <c r="G70" i="7"/>
  <c r="CZ395" i="10"/>
  <c r="X395" i="10"/>
  <c r="Y395" i="10" s="1"/>
  <c r="IC8" i="10"/>
  <c r="HM395" i="10"/>
  <c r="E68" i="7"/>
  <c r="G68" i="7" s="1"/>
  <c r="IR395" i="10"/>
  <c r="IS8" i="10"/>
  <c r="IS395" i="10" s="1"/>
  <c r="IO8" i="10"/>
  <c r="IO395" i="10" s="1"/>
  <c r="HY8" i="10"/>
  <c r="HU8" i="10"/>
  <c r="HU395" i="10" s="1"/>
  <c r="HQ8" i="10"/>
  <c r="HQ395" i="10" s="1"/>
  <c r="HI8" i="10"/>
  <c r="HI395" i="10" s="1"/>
  <c r="DI271" i="10"/>
  <c r="AS52" i="10"/>
  <c r="HE390" i="10"/>
  <c r="HD389" i="10"/>
  <c r="HC389" i="10"/>
  <c r="HE382" i="10"/>
  <c r="HD382" i="10"/>
  <c r="HC382" i="10"/>
  <c r="HE373" i="10"/>
  <c r="HD373" i="10"/>
  <c r="HC373" i="10"/>
  <c r="HE360" i="10"/>
  <c r="HD360" i="10"/>
  <c r="HC360" i="10"/>
  <c r="HE353" i="10"/>
  <c r="HD353" i="10"/>
  <c r="HC353" i="10"/>
  <c r="HE344" i="10"/>
  <c r="HD344" i="10"/>
  <c r="HC344" i="10"/>
  <c r="HE335" i="10"/>
  <c r="HD335" i="10"/>
  <c r="HC335" i="10"/>
  <c r="HE325" i="10"/>
  <c r="HD325" i="10"/>
  <c r="HC325" i="10"/>
  <c r="HE316" i="10"/>
  <c r="HD316" i="10"/>
  <c r="HC316" i="10"/>
  <c r="HE308" i="10"/>
  <c r="HD308" i="10"/>
  <c r="HC308" i="10"/>
  <c r="HE298" i="10"/>
  <c r="HD298" i="10"/>
  <c r="HC298" i="10"/>
  <c r="HE287" i="10"/>
  <c r="HD287" i="10"/>
  <c r="HC287" i="10"/>
  <c r="HE277" i="10"/>
  <c r="HD277" i="10"/>
  <c r="HC277" i="10"/>
  <c r="HE269" i="10"/>
  <c r="HD269" i="10"/>
  <c r="HC269" i="10"/>
  <c r="HE255" i="10"/>
  <c r="HD255" i="10"/>
  <c r="HC255" i="10"/>
  <c r="HE242" i="10"/>
  <c r="HD242" i="10"/>
  <c r="HC242" i="10"/>
  <c r="HE229" i="10"/>
  <c r="HD229" i="10"/>
  <c r="HC229" i="10"/>
  <c r="HE222" i="10"/>
  <c r="HD222" i="10"/>
  <c r="HC222" i="10"/>
  <c r="HE213" i="10"/>
  <c r="HD213" i="10"/>
  <c r="HC213" i="10"/>
  <c r="HE201" i="10"/>
  <c r="HD201" i="10"/>
  <c r="HC201" i="10"/>
  <c r="HE197" i="10"/>
  <c r="HD197" i="10"/>
  <c r="HC197" i="10"/>
  <c r="HE183" i="10"/>
  <c r="HD183" i="10"/>
  <c r="HC183" i="10"/>
  <c r="HE170" i="10"/>
  <c r="HD170" i="10"/>
  <c r="HC170" i="10"/>
  <c r="HE157" i="10"/>
  <c r="HD157" i="10"/>
  <c r="HC157" i="10"/>
  <c r="HE146" i="10"/>
  <c r="HD146" i="10"/>
  <c r="HC146" i="10"/>
  <c r="HE135" i="10"/>
  <c r="HD135" i="10"/>
  <c r="HC135" i="10"/>
  <c r="HE122" i="10"/>
  <c r="HD122" i="10"/>
  <c r="HC122" i="10"/>
  <c r="HE113" i="10"/>
  <c r="HD113" i="10"/>
  <c r="HC113" i="10"/>
  <c r="HE101" i="10"/>
  <c r="HD101" i="10"/>
  <c r="HC101" i="10"/>
  <c r="HE96" i="10"/>
  <c r="HD96" i="10"/>
  <c r="HC96" i="10"/>
  <c r="HE79" i="10"/>
  <c r="HD79" i="10"/>
  <c r="HC79" i="10"/>
  <c r="HE73" i="10"/>
  <c r="HD73" i="10"/>
  <c r="HC73" i="10"/>
  <c r="HE55" i="10"/>
  <c r="HD55" i="10"/>
  <c r="HC55" i="10"/>
  <c r="HE50" i="10"/>
  <c r="HD50" i="10"/>
  <c r="HC50" i="10"/>
  <c r="HD38" i="10"/>
  <c r="HC38" i="10"/>
  <c r="HE24" i="10"/>
  <c r="HD24" i="10"/>
  <c r="HC24" i="10"/>
  <c r="HE15" i="10"/>
  <c r="HD15" i="10"/>
  <c r="HC15" i="10"/>
  <c r="HE11" i="10"/>
  <c r="HD11" i="10"/>
  <c r="HC11" i="10"/>
  <c r="HD10" i="10"/>
  <c r="HC10" i="10"/>
  <c r="HD9" i="10"/>
  <c r="HC9" i="10"/>
  <c r="BQ390" i="10"/>
  <c r="BP389" i="10"/>
  <c r="BO389" i="10"/>
  <c r="BQ383" i="10"/>
  <c r="BP382" i="10"/>
  <c r="BP8" i="10" s="1"/>
  <c r="BO382" i="10"/>
  <c r="BO8" i="10" s="1"/>
  <c r="BP9" i="10"/>
  <c r="BO9" i="10"/>
  <c r="BL389" i="10"/>
  <c r="BK389" i="10"/>
  <c r="BM114" i="10"/>
  <c r="BL113" i="10"/>
  <c r="BK113" i="10"/>
  <c r="BL11" i="10"/>
  <c r="BK11" i="10"/>
  <c r="BL9" i="10"/>
  <c r="BK9" i="10"/>
  <c r="BH389" i="10"/>
  <c r="BG389" i="10"/>
  <c r="BI390" i="10"/>
  <c r="BI374" i="10"/>
  <c r="BI354" i="10"/>
  <c r="BI345" i="10"/>
  <c r="BI336" i="10"/>
  <c r="BI326" i="10"/>
  <c r="BI288" i="10"/>
  <c r="BI270" i="10"/>
  <c r="BI223" i="10"/>
  <c r="BI184" i="10"/>
  <c r="BH183" i="10"/>
  <c r="BG183" i="10"/>
  <c r="BI171" i="10"/>
  <c r="BI158" i="10"/>
  <c r="BI147" i="10"/>
  <c r="BI123" i="10"/>
  <c r="BI114" i="10"/>
  <c r="BI102" i="10"/>
  <c r="BI97" i="10"/>
  <c r="BI74" i="10"/>
  <c r="BI57" i="10"/>
  <c r="BI56" i="10"/>
  <c r="BI39" i="10"/>
  <c r="BI25" i="10"/>
  <c r="BI383" i="10"/>
  <c r="BH382" i="10"/>
  <c r="BG382" i="10"/>
  <c r="BH373" i="10"/>
  <c r="BG373" i="10"/>
  <c r="BI361" i="10"/>
  <c r="BH360" i="10"/>
  <c r="BG360" i="10"/>
  <c r="BH353" i="10"/>
  <c r="BG353" i="10"/>
  <c r="BH344" i="10"/>
  <c r="BG344" i="10"/>
  <c r="BH335" i="10"/>
  <c r="BG335" i="10"/>
  <c r="BH325" i="10"/>
  <c r="BG325" i="10"/>
  <c r="BI317" i="10"/>
  <c r="BH316" i="10"/>
  <c r="BG316" i="10"/>
  <c r="BI309" i="10"/>
  <c r="BH308" i="10"/>
  <c r="BG308" i="10"/>
  <c r="BI299" i="10"/>
  <c r="BH298" i="10"/>
  <c r="BG298" i="10"/>
  <c r="BH287" i="10"/>
  <c r="BG287" i="10"/>
  <c r="BI278" i="10"/>
  <c r="BH277" i="10"/>
  <c r="BG277" i="10"/>
  <c r="BH269" i="10"/>
  <c r="BG269" i="10"/>
  <c r="BI256" i="10"/>
  <c r="BH255" i="10"/>
  <c r="BG255" i="10"/>
  <c r="BI243" i="10"/>
  <c r="BH242" i="10"/>
  <c r="BG242" i="10"/>
  <c r="BI230" i="10"/>
  <c r="BH229" i="10"/>
  <c r="BG229" i="10"/>
  <c r="BH222" i="10"/>
  <c r="BG222" i="10"/>
  <c r="BI214" i="10"/>
  <c r="BH213" i="10"/>
  <c r="BG213" i="10"/>
  <c r="BI202" i="10"/>
  <c r="BH201" i="10"/>
  <c r="BG201" i="10"/>
  <c r="BI198" i="10"/>
  <c r="BH197" i="10"/>
  <c r="BG197" i="10"/>
  <c r="BH170" i="10"/>
  <c r="BG170" i="10"/>
  <c r="BH157" i="10"/>
  <c r="BG157" i="10"/>
  <c r="BH146" i="10"/>
  <c r="BG146" i="10"/>
  <c r="BI136" i="10"/>
  <c r="BH135" i="10"/>
  <c r="BG135" i="10"/>
  <c r="BH122" i="10"/>
  <c r="BG122" i="10"/>
  <c r="BH113" i="10"/>
  <c r="BG113" i="10"/>
  <c r="BH101" i="10"/>
  <c r="BG101" i="10"/>
  <c r="BH96" i="10"/>
  <c r="BG96" i="10"/>
  <c r="BI80" i="10"/>
  <c r="BH79" i="10"/>
  <c r="BG79" i="10"/>
  <c r="BH73" i="10"/>
  <c r="BG73" i="10"/>
  <c r="BH55" i="10"/>
  <c r="BG55" i="10"/>
  <c r="BI51" i="10"/>
  <c r="BH50" i="10"/>
  <c r="BG50" i="10"/>
  <c r="BH38" i="10"/>
  <c r="BG38" i="10"/>
  <c r="BH24" i="10"/>
  <c r="BG24" i="10"/>
  <c r="BI16" i="10"/>
  <c r="BH15" i="10"/>
  <c r="BG15" i="10"/>
  <c r="BI12" i="10"/>
  <c r="BH11" i="10"/>
  <c r="BG11" i="10"/>
  <c r="BE136" i="10"/>
  <c r="BE383" i="10"/>
  <c r="BE309" i="10"/>
  <c r="BE299" i="10"/>
  <c r="BE278" i="10"/>
  <c r="BE243" i="10"/>
  <c r="BE202" i="10"/>
  <c r="BE80" i="10"/>
  <c r="BE51" i="10"/>
  <c r="BE16" i="10"/>
  <c r="BE12" i="10"/>
  <c r="AZ389" i="10"/>
  <c r="AY389" i="10"/>
  <c r="BA383" i="10"/>
  <c r="BA336" i="10"/>
  <c r="BA317" i="10"/>
  <c r="BA288" i="10"/>
  <c r="BA184" i="10"/>
  <c r="BA147" i="10"/>
  <c r="BA136" i="10"/>
  <c r="BA123" i="10"/>
  <c r="BA74" i="10"/>
  <c r="BA40" i="10"/>
  <c r="AW288" i="10"/>
  <c r="AW278" i="10"/>
  <c r="AW223" i="10"/>
  <c r="AW136" i="10"/>
  <c r="AW56" i="10"/>
  <c r="AW51" i="10"/>
  <c r="AW45" i="10"/>
  <c r="AW12" i="10"/>
  <c r="GZ389" i="10"/>
  <c r="GY389" i="10"/>
  <c r="HA382" i="10"/>
  <c r="GZ382" i="10"/>
  <c r="GY382" i="10"/>
  <c r="HA373" i="10"/>
  <c r="GZ373" i="10"/>
  <c r="GY373" i="10"/>
  <c r="HA360" i="10"/>
  <c r="GZ360" i="10"/>
  <c r="GY360" i="10"/>
  <c r="HA353" i="10"/>
  <c r="GZ353" i="10"/>
  <c r="GY353" i="10"/>
  <c r="HA344" i="10"/>
  <c r="GZ344" i="10"/>
  <c r="GY344" i="10"/>
  <c r="HA335" i="10"/>
  <c r="GZ335" i="10"/>
  <c r="GY335" i="10"/>
  <c r="HA325" i="10"/>
  <c r="GZ325" i="10"/>
  <c r="GY325" i="10"/>
  <c r="HA316" i="10"/>
  <c r="GZ316" i="10"/>
  <c r="GY316" i="10"/>
  <c r="HA308" i="10"/>
  <c r="GZ308" i="10"/>
  <c r="GY308" i="10"/>
  <c r="HA298" i="10"/>
  <c r="GZ298" i="10"/>
  <c r="GY298" i="10"/>
  <c r="HA287" i="10"/>
  <c r="GZ287" i="10"/>
  <c r="GY287" i="10"/>
  <c r="HA277" i="10"/>
  <c r="GZ277" i="10"/>
  <c r="GY277" i="10"/>
  <c r="GZ269" i="10"/>
  <c r="GY269" i="10"/>
  <c r="HA255" i="10"/>
  <c r="GZ255" i="10"/>
  <c r="GY255" i="10"/>
  <c r="HA242" i="10"/>
  <c r="GZ242" i="10"/>
  <c r="GY242" i="10"/>
  <c r="HA229" i="10"/>
  <c r="GZ229" i="10"/>
  <c r="GY229" i="10"/>
  <c r="HA222" i="10"/>
  <c r="GZ222" i="10"/>
  <c r="GY222" i="10"/>
  <c r="HA213" i="10"/>
  <c r="GZ213" i="10"/>
  <c r="GY213" i="10"/>
  <c r="HA201" i="10"/>
  <c r="GZ201" i="10"/>
  <c r="GY201" i="10"/>
  <c r="HA197" i="10"/>
  <c r="GZ197" i="10"/>
  <c r="GY197" i="10"/>
  <c r="HA183" i="10"/>
  <c r="GZ183" i="10"/>
  <c r="GY183" i="10"/>
  <c r="HA170" i="10"/>
  <c r="GZ170" i="10"/>
  <c r="GY170" i="10"/>
  <c r="HA157" i="10"/>
  <c r="GZ157" i="10"/>
  <c r="GY157" i="10"/>
  <c r="HA146" i="10"/>
  <c r="GZ146" i="10"/>
  <c r="GY146" i="10"/>
  <c r="HA135" i="10"/>
  <c r="GZ135" i="10"/>
  <c r="GY135" i="10"/>
  <c r="HA122" i="10"/>
  <c r="GZ122" i="10"/>
  <c r="GY122" i="10"/>
  <c r="HA113" i="10"/>
  <c r="GZ113" i="10"/>
  <c r="GY113" i="10"/>
  <c r="HA101" i="10"/>
  <c r="GZ101" i="10"/>
  <c r="GY101" i="10"/>
  <c r="HA96" i="10"/>
  <c r="GZ96" i="10"/>
  <c r="GY96" i="10"/>
  <c r="GZ79" i="10"/>
  <c r="GY79" i="10"/>
  <c r="HA73" i="10"/>
  <c r="GZ73" i="10"/>
  <c r="GY73" i="10"/>
  <c r="HA55" i="10"/>
  <c r="GZ55" i="10"/>
  <c r="GY55" i="10"/>
  <c r="HA50" i="10"/>
  <c r="GZ50" i="10"/>
  <c r="GY50" i="10"/>
  <c r="GZ38" i="10"/>
  <c r="GY38" i="10"/>
  <c r="HA24" i="10"/>
  <c r="GZ24" i="10"/>
  <c r="GY24" i="10"/>
  <c r="HA15" i="10"/>
  <c r="GZ15" i="10"/>
  <c r="GY15" i="10"/>
  <c r="HA11" i="10"/>
  <c r="GZ11" i="10"/>
  <c r="GY11" i="10"/>
  <c r="GZ10" i="10"/>
  <c r="GY10" i="10"/>
  <c r="GZ9" i="10"/>
  <c r="GY9" i="10"/>
  <c r="CR389" i="10"/>
  <c r="CQ389" i="10"/>
  <c r="CR382" i="10"/>
  <c r="CQ382" i="10"/>
  <c r="CS373" i="10"/>
  <c r="CR373" i="10"/>
  <c r="CQ373" i="10"/>
  <c r="CS360" i="10"/>
  <c r="CR360" i="10"/>
  <c r="CQ360" i="10"/>
  <c r="CS353" i="10"/>
  <c r="CR353" i="10"/>
  <c r="CQ353" i="10"/>
  <c r="CS344" i="10"/>
  <c r="CR344" i="10"/>
  <c r="CQ344" i="10"/>
  <c r="CS335" i="10"/>
  <c r="CR335" i="10"/>
  <c r="CQ335" i="10"/>
  <c r="CS325" i="10"/>
  <c r="CR325" i="10"/>
  <c r="CQ325" i="10"/>
  <c r="CS316" i="10"/>
  <c r="CR316" i="10"/>
  <c r="CQ316" i="10"/>
  <c r="CS308" i="10"/>
  <c r="CR308" i="10"/>
  <c r="CQ308" i="10"/>
  <c r="CS298" i="10"/>
  <c r="CR298" i="10"/>
  <c r="CQ298" i="10"/>
  <c r="CS287" i="10"/>
  <c r="CR287" i="10"/>
  <c r="CQ287" i="10"/>
  <c r="CS277" i="10"/>
  <c r="CR277" i="10"/>
  <c r="CQ277" i="10"/>
  <c r="CS269" i="10"/>
  <c r="CR269" i="10"/>
  <c r="CQ269" i="10"/>
  <c r="CS255" i="10"/>
  <c r="CR255" i="10"/>
  <c r="CQ255" i="10"/>
  <c r="CS242" i="10"/>
  <c r="CR242" i="10"/>
  <c r="CQ242" i="10"/>
  <c r="CS229" i="10"/>
  <c r="CR229" i="10"/>
  <c r="CQ229" i="10"/>
  <c r="CS222" i="10"/>
  <c r="CR222" i="10"/>
  <c r="CQ222" i="10"/>
  <c r="CS213" i="10"/>
  <c r="CR213" i="10"/>
  <c r="CQ213" i="10"/>
  <c r="CS201" i="10"/>
  <c r="CR201" i="10"/>
  <c r="CQ201" i="10"/>
  <c r="CS197" i="10"/>
  <c r="CR197" i="10"/>
  <c r="CQ197" i="10"/>
  <c r="CS183" i="10"/>
  <c r="CR183" i="10"/>
  <c r="CQ183" i="10"/>
  <c r="CS170" i="10"/>
  <c r="CR170" i="10"/>
  <c r="CQ170" i="10"/>
  <c r="CS157" i="10"/>
  <c r="CR157" i="10"/>
  <c r="CQ157" i="10"/>
  <c r="CS146" i="10"/>
  <c r="CR146" i="10"/>
  <c r="CQ146" i="10"/>
  <c r="CS135" i="10"/>
  <c r="CR135" i="10"/>
  <c r="CQ135" i="10"/>
  <c r="CS122" i="10"/>
  <c r="CR122" i="10"/>
  <c r="CQ122" i="10"/>
  <c r="CS113" i="10"/>
  <c r="CR113" i="10"/>
  <c r="CQ113" i="10"/>
  <c r="CS101" i="10"/>
  <c r="CR101" i="10"/>
  <c r="CQ101" i="10"/>
  <c r="CS96" i="10"/>
  <c r="CR96" i="10"/>
  <c r="CQ96" i="10"/>
  <c r="CS79" i="10"/>
  <c r="CR79" i="10"/>
  <c r="CQ79" i="10"/>
  <c r="CS73" i="10"/>
  <c r="CR73" i="10"/>
  <c r="CQ73" i="10"/>
  <c r="CS55" i="10"/>
  <c r="CR55" i="10"/>
  <c r="CQ55" i="10"/>
  <c r="CR50" i="10"/>
  <c r="CQ50" i="10"/>
  <c r="CR38" i="10"/>
  <c r="CQ38" i="10"/>
  <c r="CS24" i="10"/>
  <c r="CR24" i="10"/>
  <c r="CQ24" i="10"/>
  <c r="CS15" i="10"/>
  <c r="CR15" i="10"/>
  <c r="CQ15" i="10"/>
  <c r="CS11" i="10"/>
  <c r="CR11" i="10"/>
  <c r="CQ11" i="10"/>
  <c r="CR10" i="10"/>
  <c r="CQ10" i="10"/>
  <c r="CR9" i="10"/>
  <c r="CQ9" i="10"/>
  <c r="DE391" i="10"/>
  <c r="DD389" i="10"/>
  <c r="DC389" i="10"/>
  <c r="DE383" i="10"/>
  <c r="DD382" i="10"/>
  <c r="DC382" i="10"/>
  <c r="DE374" i="10"/>
  <c r="DD373" i="10"/>
  <c r="DC373" i="10"/>
  <c r="DE361" i="10"/>
  <c r="DD360" i="10"/>
  <c r="DC360" i="10"/>
  <c r="DE354" i="10"/>
  <c r="DD353" i="10"/>
  <c r="DC353" i="10"/>
  <c r="DE345" i="10"/>
  <c r="DD344" i="10"/>
  <c r="DC344" i="10"/>
  <c r="DE336" i="10"/>
  <c r="DD335" i="10"/>
  <c r="DC335" i="10"/>
  <c r="DE326" i="10"/>
  <c r="DD325" i="10"/>
  <c r="DC325" i="10"/>
  <c r="DE317" i="10"/>
  <c r="DD316" i="10"/>
  <c r="DC316" i="10"/>
  <c r="DE309" i="10"/>
  <c r="DD308" i="10"/>
  <c r="DC308" i="10"/>
  <c r="DE299" i="10"/>
  <c r="DD298" i="10"/>
  <c r="DC298" i="10"/>
  <c r="DE288" i="10"/>
  <c r="DD287" i="10"/>
  <c r="DC287" i="10"/>
  <c r="DE278" i="10"/>
  <c r="DD277" i="10"/>
  <c r="DC277" i="10"/>
  <c r="DE270" i="10"/>
  <c r="DD269" i="10"/>
  <c r="DC269" i="10"/>
  <c r="DE256" i="10"/>
  <c r="DD255" i="10"/>
  <c r="DC255" i="10"/>
  <c r="DE243" i="10"/>
  <c r="DD242" i="10"/>
  <c r="DC242" i="10"/>
  <c r="DE230" i="10"/>
  <c r="DD229" i="10"/>
  <c r="DC229" i="10"/>
  <c r="DE223" i="10"/>
  <c r="DD222" i="10"/>
  <c r="DC222" i="10"/>
  <c r="DE214" i="10"/>
  <c r="DD213" i="10"/>
  <c r="DC213" i="10"/>
  <c r="DE202" i="10"/>
  <c r="DD201" i="10"/>
  <c r="DC201" i="10"/>
  <c r="DE198" i="10"/>
  <c r="DD197" i="10"/>
  <c r="DC197" i="10"/>
  <c r="DE184" i="10"/>
  <c r="DD183" i="10"/>
  <c r="DC183" i="10"/>
  <c r="DE171" i="10"/>
  <c r="DD170" i="10"/>
  <c r="DE170" i="10" s="1"/>
  <c r="DC170" i="10"/>
  <c r="DE158" i="10"/>
  <c r="DD157" i="10"/>
  <c r="DC157" i="10"/>
  <c r="DE147" i="10"/>
  <c r="DD146" i="10"/>
  <c r="DC146" i="10"/>
  <c r="DE136" i="10"/>
  <c r="DD135" i="10"/>
  <c r="DC135" i="10"/>
  <c r="DE123" i="10"/>
  <c r="DE122" i="10" s="1"/>
  <c r="DD122" i="10"/>
  <c r="DC122" i="10"/>
  <c r="DE114" i="10"/>
  <c r="DD113" i="10"/>
  <c r="DC113" i="10"/>
  <c r="DE102" i="10"/>
  <c r="DD101" i="10"/>
  <c r="DC101" i="10"/>
  <c r="DE97" i="10"/>
  <c r="DD96" i="10"/>
  <c r="DC96" i="10"/>
  <c r="DE80" i="10"/>
  <c r="DD79" i="10"/>
  <c r="DC79" i="10"/>
  <c r="DE74" i="10"/>
  <c r="DD73" i="10"/>
  <c r="DC73" i="10"/>
  <c r="DE56" i="10"/>
  <c r="DD55" i="10"/>
  <c r="DC55" i="10"/>
  <c r="DE51" i="10"/>
  <c r="DD50" i="10"/>
  <c r="DC50" i="10"/>
  <c r="DE39" i="10"/>
  <c r="DD38" i="10"/>
  <c r="DC38" i="10"/>
  <c r="DE25" i="10"/>
  <c r="DD24" i="10"/>
  <c r="DC24" i="10"/>
  <c r="DE16" i="10"/>
  <c r="DD15" i="10"/>
  <c r="DC15" i="10"/>
  <c r="DE12" i="10"/>
  <c r="DD11" i="10"/>
  <c r="DC11" i="10"/>
  <c r="DD10" i="10"/>
  <c r="DC10" i="10"/>
  <c r="DD9" i="10"/>
  <c r="DC9" i="10"/>
  <c r="T389" i="10"/>
  <c r="S389" i="10"/>
  <c r="U382" i="10"/>
  <c r="T382" i="10"/>
  <c r="S382" i="10"/>
  <c r="U373" i="10"/>
  <c r="T373" i="10"/>
  <c r="S373" i="10"/>
  <c r="U360" i="10"/>
  <c r="T360" i="10"/>
  <c r="S360" i="10"/>
  <c r="U353" i="10"/>
  <c r="T353" i="10"/>
  <c r="S353" i="10"/>
  <c r="T344" i="10"/>
  <c r="S344" i="10"/>
  <c r="U335" i="10"/>
  <c r="T335" i="10"/>
  <c r="S335" i="10"/>
  <c r="U325" i="10"/>
  <c r="T325" i="10"/>
  <c r="S325" i="10"/>
  <c r="U316" i="10"/>
  <c r="T316" i="10"/>
  <c r="S316" i="10"/>
  <c r="U308" i="10"/>
  <c r="T308" i="10"/>
  <c r="S308" i="10"/>
  <c r="U298" i="10"/>
  <c r="T298" i="10"/>
  <c r="S298" i="10"/>
  <c r="U287" i="10"/>
  <c r="T287" i="10"/>
  <c r="S287" i="10"/>
  <c r="U277" i="10"/>
  <c r="T277" i="10"/>
  <c r="S277" i="10"/>
  <c r="U269" i="10"/>
  <c r="T269" i="10"/>
  <c r="S269" i="10"/>
  <c r="U255" i="10"/>
  <c r="T255" i="10"/>
  <c r="S255" i="10"/>
  <c r="U242" i="10"/>
  <c r="T242" i="10"/>
  <c r="S242" i="10"/>
  <c r="U229" i="10"/>
  <c r="T229" i="10"/>
  <c r="S229" i="10"/>
  <c r="U222" i="10"/>
  <c r="T222" i="10"/>
  <c r="S222" i="10"/>
  <c r="U213" i="10"/>
  <c r="T213" i="10"/>
  <c r="S213" i="10"/>
  <c r="U201" i="10"/>
  <c r="T201" i="10"/>
  <c r="S201" i="10"/>
  <c r="U197" i="10"/>
  <c r="T197" i="10"/>
  <c r="S197" i="10"/>
  <c r="U183" i="10"/>
  <c r="T183" i="10"/>
  <c r="S183" i="10"/>
  <c r="U170" i="10"/>
  <c r="T170" i="10"/>
  <c r="S170" i="10"/>
  <c r="U157" i="10"/>
  <c r="T157" i="10"/>
  <c r="S157" i="10"/>
  <c r="U146" i="10"/>
  <c r="T146" i="10"/>
  <c r="S146" i="10"/>
  <c r="U135" i="10"/>
  <c r="T135" i="10"/>
  <c r="S135" i="10"/>
  <c r="U122" i="10"/>
  <c r="T122" i="10"/>
  <c r="S122" i="10"/>
  <c r="U113" i="10"/>
  <c r="T113" i="10"/>
  <c r="S113" i="10"/>
  <c r="U101" i="10"/>
  <c r="T101" i="10"/>
  <c r="S101" i="10"/>
  <c r="U96" i="10"/>
  <c r="T96" i="10"/>
  <c r="S96" i="10"/>
  <c r="U79" i="10"/>
  <c r="T79" i="10"/>
  <c r="S79" i="10"/>
  <c r="U73" i="10"/>
  <c r="T73" i="10"/>
  <c r="S73" i="10"/>
  <c r="U55" i="10"/>
  <c r="T55" i="10"/>
  <c r="S55" i="10"/>
  <c r="U50" i="10"/>
  <c r="T50" i="10"/>
  <c r="S50" i="10"/>
  <c r="T38" i="10"/>
  <c r="S38" i="10"/>
  <c r="U24" i="10"/>
  <c r="T24" i="10"/>
  <c r="S24" i="10"/>
  <c r="U15" i="10"/>
  <c r="T15" i="10"/>
  <c r="S15" i="10"/>
  <c r="U11" i="10"/>
  <c r="T11" i="10"/>
  <c r="S11" i="10"/>
  <c r="T10" i="10"/>
  <c r="S10" i="10"/>
  <c r="T9" i="10"/>
  <c r="S9" i="10"/>
  <c r="FY393" i="10"/>
  <c r="FY392" i="10"/>
  <c r="FY390" i="10"/>
  <c r="FX389" i="10"/>
  <c r="FW389" i="10"/>
  <c r="FY383" i="10"/>
  <c r="FX382" i="10"/>
  <c r="FW382" i="10"/>
  <c r="FX373" i="10"/>
  <c r="FW373" i="10"/>
  <c r="FY361" i="10"/>
  <c r="FX360" i="10"/>
  <c r="FW360" i="10"/>
  <c r="FX353" i="10"/>
  <c r="FW353" i="10"/>
  <c r="FY345" i="10"/>
  <c r="FX344" i="10"/>
  <c r="FW344" i="10"/>
  <c r="FX335" i="10"/>
  <c r="FW335" i="10"/>
  <c r="FY326" i="10"/>
  <c r="FX325" i="10"/>
  <c r="FW325" i="10"/>
  <c r="FY317" i="10"/>
  <c r="FX316" i="10"/>
  <c r="FW316" i="10"/>
  <c r="FX308" i="10"/>
  <c r="FW308" i="10"/>
  <c r="FX298" i="10"/>
  <c r="FW298" i="10"/>
  <c r="FY288" i="10"/>
  <c r="FX287" i="10"/>
  <c r="FW287" i="10"/>
  <c r="FY278" i="10"/>
  <c r="FX277" i="10"/>
  <c r="FW277" i="10"/>
  <c r="FY270" i="10"/>
  <c r="FX269" i="10"/>
  <c r="FW269" i="10"/>
  <c r="FY256" i="10"/>
  <c r="FX255" i="10"/>
  <c r="FW255" i="10"/>
  <c r="FY243" i="10"/>
  <c r="FX242" i="10"/>
  <c r="FW242" i="10"/>
  <c r="FY230" i="10"/>
  <c r="FX229" i="10"/>
  <c r="FW229" i="10"/>
  <c r="FX222" i="10"/>
  <c r="FW222" i="10"/>
  <c r="FY214" i="10"/>
  <c r="FX213" i="10"/>
  <c r="FW213" i="10"/>
  <c r="FX201" i="10"/>
  <c r="FW201" i="10"/>
  <c r="FY197" i="10"/>
  <c r="FX197" i="10"/>
  <c r="FW197" i="10"/>
  <c r="FY184" i="10"/>
  <c r="FX183" i="10"/>
  <c r="FW183" i="10"/>
  <c r="FY171" i="10"/>
  <c r="FX170" i="10"/>
  <c r="FW170" i="10"/>
  <c r="FY158" i="10"/>
  <c r="FX157" i="10"/>
  <c r="FW157" i="10"/>
  <c r="FY147" i="10"/>
  <c r="FX146" i="10"/>
  <c r="FW146" i="10"/>
  <c r="FY136" i="10"/>
  <c r="FX135" i="10"/>
  <c r="FW135" i="10"/>
  <c r="FX122" i="10"/>
  <c r="FW122" i="10"/>
  <c r="FY114" i="10"/>
  <c r="FX113" i="10"/>
  <c r="FW113" i="10"/>
  <c r="FX101" i="10"/>
  <c r="FW101" i="10"/>
  <c r="FX96" i="10"/>
  <c r="FW96" i="10"/>
  <c r="FX79" i="10"/>
  <c r="FW79" i="10"/>
  <c r="FY74" i="10"/>
  <c r="FX73" i="10"/>
  <c r="FW73" i="10"/>
  <c r="FY56" i="10"/>
  <c r="FX55" i="10"/>
  <c r="FW55" i="10"/>
  <c r="FX50" i="10"/>
  <c r="FW50" i="10"/>
  <c r="FY39" i="10"/>
  <c r="FX38" i="10"/>
  <c r="FW38" i="10"/>
  <c r="FX24" i="10"/>
  <c r="FW24" i="10"/>
  <c r="FY16" i="10"/>
  <c r="FX15" i="10"/>
  <c r="FW15" i="10"/>
  <c r="FY12" i="10"/>
  <c r="FX11" i="10"/>
  <c r="FW11" i="10"/>
  <c r="FX10" i="10"/>
  <c r="FW10" i="10"/>
  <c r="FX9" i="10"/>
  <c r="FW9" i="10"/>
  <c r="FU270" i="10"/>
  <c r="FU243" i="10"/>
  <c r="FS55" i="10"/>
  <c r="FU393" i="10"/>
  <c r="FU392" i="10"/>
  <c r="FU390" i="10"/>
  <c r="FT389" i="10"/>
  <c r="FS389" i="10"/>
  <c r="FU383" i="10"/>
  <c r="FT382" i="10"/>
  <c r="FS382" i="10"/>
  <c r="FT373" i="10"/>
  <c r="FS373" i="10"/>
  <c r="FU361" i="10"/>
  <c r="FT360" i="10"/>
  <c r="FS360" i="10"/>
  <c r="FT353" i="10"/>
  <c r="FS353" i="10"/>
  <c r="FU345" i="10"/>
  <c r="FT344" i="10"/>
  <c r="FS344" i="10"/>
  <c r="FT335" i="10"/>
  <c r="FS335" i="10"/>
  <c r="FU326" i="10"/>
  <c r="FT325" i="10"/>
  <c r="FS325" i="10"/>
  <c r="FU317" i="10"/>
  <c r="FT316" i="10"/>
  <c r="FS316" i="10"/>
  <c r="FT308" i="10"/>
  <c r="FS308" i="10"/>
  <c r="FT298" i="10"/>
  <c r="FS298" i="10"/>
  <c r="FU288" i="10"/>
  <c r="FT287" i="10"/>
  <c r="FS287" i="10"/>
  <c r="FU278" i="10"/>
  <c r="FT277" i="10"/>
  <c r="FS277" i="10"/>
  <c r="FT269" i="10"/>
  <c r="FS269" i="10"/>
  <c r="FU256" i="10"/>
  <c r="FT255" i="10"/>
  <c r="FS255" i="10"/>
  <c r="FT242" i="10"/>
  <c r="FS242" i="10"/>
  <c r="FU230" i="10"/>
  <c r="FT229" i="10"/>
  <c r="FS229" i="10"/>
  <c r="FT222" i="10"/>
  <c r="FS222" i="10"/>
  <c r="FU214" i="10"/>
  <c r="FT213" i="10"/>
  <c r="FS213" i="10"/>
  <c r="FT201" i="10"/>
  <c r="FS201" i="10"/>
  <c r="FU197" i="10"/>
  <c r="FT197" i="10"/>
  <c r="FS197" i="10"/>
  <c r="FU184" i="10"/>
  <c r="FT183" i="10"/>
  <c r="FS183" i="10"/>
  <c r="FU171" i="10"/>
  <c r="FT170" i="10"/>
  <c r="FS170" i="10"/>
  <c r="FU158" i="10"/>
  <c r="FT157" i="10"/>
  <c r="FS157" i="10"/>
  <c r="FU147" i="10"/>
  <c r="FT146" i="10"/>
  <c r="FS146" i="10"/>
  <c r="FU136" i="10"/>
  <c r="FT135" i="10"/>
  <c r="FS135" i="10"/>
  <c r="FT122" i="10"/>
  <c r="FS122" i="10"/>
  <c r="FU114" i="10"/>
  <c r="FT113" i="10"/>
  <c r="FS113" i="10"/>
  <c r="FT101" i="10"/>
  <c r="FS101" i="10"/>
  <c r="FU97" i="10"/>
  <c r="FT96" i="10"/>
  <c r="FS96" i="10"/>
  <c r="FT79" i="10"/>
  <c r="FS79" i="10"/>
  <c r="FU74" i="10"/>
  <c r="FT73" i="10"/>
  <c r="FS73" i="10"/>
  <c r="FU56" i="10"/>
  <c r="FT55" i="10"/>
  <c r="FT50" i="10"/>
  <c r="FS50" i="10"/>
  <c r="FU39" i="10"/>
  <c r="FT38" i="10"/>
  <c r="FS38" i="10"/>
  <c r="FT24" i="10"/>
  <c r="FS24" i="10"/>
  <c r="FU16" i="10"/>
  <c r="FT15" i="10"/>
  <c r="FS15" i="10"/>
  <c r="FU12" i="10"/>
  <c r="FT11" i="10"/>
  <c r="FS11" i="10"/>
  <c r="FT10" i="10"/>
  <c r="FS10" i="10"/>
  <c r="FT9" i="10"/>
  <c r="FS9" i="10"/>
  <c r="FQ392" i="10"/>
  <c r="FQ393" i="10"/>
  <c r="FQ390" i="10"/>
  <c r="FQ383" i="10"/>
  <c r="FQ361" i="10"/>
  <c r="FQ345" i="10"/>
  <c r="FQ326" i="10"/>
  <c r="FQ317" i="10"/>
  <c r="FQ288" i="10"/>
  <c r="FQ278" i="10"/>
  <c r="FQ256" i="10"/>
  <c r="FQ230" i="10"/>
  <c r="FQ214" i="10"/>
  <c r="FQ184" i="10"/>
  <c r="FQ171" i="10"/>
  <c r="FQ158" i="10"/>
  <c r="FQ147" i="10"/>
  <c r="FQ136" i="10"/>
  <c r="FQ114" i="10"/>
  <c r="FQ97" i="10"/>
  <c r="FQ74" i="10"/>
  <c r="FQ56" i="10"/>
  <c r="FQ39" i="10"/>
  <c r="FQ16" i="10"/>
  <c r="FQ12" i="10"/>
  <c r="Q390" i="10"/>
  <c r="P389" i="10"/>
  <c r="O389" i="10"/>
  <c r="Q382" i="10"/>
  <c r="P382" i="10"/>
  <c r="O382" i="10"/>
  <c r="Q373" i="10"/>
  <c r="P373" i="10"/>
  <c r="O373" i="10"/>
  <c r="Q360" i="10"/>
  <c r="P360" i="10"/>
  <c r="O360" i="10"/>
  <c r="Q353" i="10"/>
  <c r="P353" i="10"/>
  <c r="O353" i="10"/>
  <c r="Q344" i="10"/>
  <c r="P344" i="10"/>
  <c r="O344" i="10"/>
  <c r="Q335" i="10"/>
  <c r="P335" i="10"/>
  <c r="O335" i="10"/>
  <c r="Q325" i="10"/>
  <c r="P325" i="10"/>
  <c r="O325" i="10"/>
  <c r="Q316" i="10"/>
  <c r="P316" i="10"/>
  <c r="O316" i="10"/>
  <c r="Q308" i="10"/>
  <c r="P308" i="10"/>
  <c r="O308" i="10"/>
  <c r="Q298" i="10"/>
  <c r="P298" i="10"/>
  <c r="O298" i="10"/>
  <c r="Q287" i="10"/>
  <c r="P287" i="10"/>
  <c r="O287" i="10"/>
  <c r="Q277" i="10"/>
  <c r="P277" i="10"/>
  <c r="O277" i="10"/>
  <c r="Q269" i="10"/>
  <c r="P269" i="10"/>
  <c r="O269" i="10"/>
  <c r="Q255" i="10"/>
  <c r="P255" i="10"/>
  <c r="O255" i="10"/>
  <c r="Q242" i="10"/>
  <c r="P242" i="10"/>
  <c r="O242" i="10"/>
  <c r="Q229" i="10"/>
  <c r="P229" i="10"/>
  <c r="O229" i="10"/>
  <c r="Q222" i="10"/>
  <c r="P222" i="10"/>
  <c r="O222" i="10"/>
  <c r="Q213" i="10"/>
  <c r="P213" i="10"/>
  <c r="O213" i="10"/>
  <c r="Q201" i="10"/>
  <c r="P201" i="10"/>
  <c r="O201" i="10"/>
  <c r="Q197" i="10"/>
  <c r="P197" i="10"/>
  <c r="O197" i="10"/>
  <c r="Q183" i="10"/>
  <c r="P183" i="10"/>
  <c r="O183" i="10"/>
  <c r="Q170" i="10"/>
  <c r="P170" i="10"/>
  <c r="O170" i="10"/>
  <c r="Q157" i="10"/>
  <c r="P157" i="10"/>
  <c r="O157" i="10"/>
  <c r="Q146" i="10"/>
  <c r="P146" i="10"/>
  <c r="O146" i="10"/>
  <c r="Q135" i="10"/>
  <c r="P135" i="10"/>
  <c r="O135" i="10"/>
  <c r="Q122" i="10"/>
  <c r="P122" i="10"/>
  <c r="O122" i="10"/>
  <c r="Q113" i="10"/>
  <c r="P113" i="10"/>
  <c r="O113" i="10"/>
  <c r="Q101" i="10"/>
  <c r="P101" i="10"/>
  <c r="O101" i="10"/>
  <c r="Q96" i="10"/>
  <c r="P96" i="10"/>
  <c r="O96" i="10"/>
  <c r="Q79" i="10"/>
  <c r="P79" i="10"/>
  <c r="O79" i="10"/>
  <c r="Q73" i="10"/>
  <c r="P73" i="10"/>
  <c r="O73" i="10"/>
  <c r="Q55" i="10"/>
  <c r="P55" i="10"/>
  <c r="O55" i="10"/>
  <c r="Q50" i="10"/>
  <c r="P50" i="10"/>
  <c r="O50" i="10"/>
  <c r="P38" i="10"/>
  <c r="O38" i="10"/>
  <c r="Q24" i="10"/>
  <c r="P24" i="10"/>
  <c r="O24" i="10"/>
  <c r="Q15" i="10"/>
  <c r="P15" i="10"/>
  <c r="O15" i="10"/>
  <c r="Q11" i="10"/>
  <c r="P11" i="10"/>
  <c r="O11" i="10"/>
  <c r="P10" i="10"/>
  <c r="O10" i="10"/>
  <c r="P9" i="10"/>
  <c r="O9" i="10"/>
  <c r="GV389" i="10"/>
  <c r="GU389" i="10"/>
  <c r="GW382" i="10"/>
  <c r="GV382" i="10"/>
  <c r="GU382" i="10"/>
  <c r="GW373" i="10"/>
  <c r="GV373" i="10"/>
  <c r="GU373" i="10"/>
  <c r="GW360" i="10"/>
  <c r="GV360" i="10"/>
  <c r="GU360" i="10"/>
  <c r="GW353" i="10"/>
  <c r="GV353" i="10"/>
  <c r="GU353" i="10"/>
  <c r="GW344" i="10"/>
  <c r="GV344" i="10"/>
  <c r="GU344" i="10"/>
  <c r="GW335" i="10"/>
  <c r="GV335" i="10"/>
  <c r="GU335" i="10"/>
  <c r="GW325" i="10"/>
  <c r="GV325" i="10"/>
  <c r="GU325" i="10"/>
  <c r="GW316" i="10"/>
  <c r="GV316" i="10"/>
  <c r="GU316" i="10"/>
  <c r="GW308" i="10"/>
  <c r="GV308" i="10"/>
  <c r="GU308" i="10"/>
  <c r="GW298" i="10"/>
  <c r="GV298" i="10"/>
  <c r="GU298" i="10"/>
  <c r="GW287" i="10"/>
  <c r="GV287" i="10"/>
  <c r="GU287" i="10"/>
  <c r="GW277" i="10"/>
  <c r="GV277" i="10"/>
  <c r="GU277" i="10"/>
  <c r="GW269" i="10"/>
  <c r="GV269" i="10"/>
  <c r="GU269" i="10"/>
  <c r="GW255" i="10"/>
  <c r="GV255" i="10"/>
  <c r="GU255" i="10"/>
  <c r="GW242" i="10"/>
  <c r="GV242" i="10"/>
  <c r="GU242" i="10"/>
  <c r="GW229" i="10"/>
  <c r="GV229" i="10"/>
  <c r="GU229" i="10"/>
  <c r="GW222" i="10"/>
  <c r="GV222" i="10"/>
  <c r="GU222" i="10"/>
  <c r="GW213" i="10"/>
  <c r="GV213" i="10"/>
  <c r="GU213" i="10"/>
  <c r="GW201" i="10"/>
  <c r="GV201" i="10"/>
  <c r="GU201" i="10"/>
  <c r="GW197" i="10"/>
  <c r="GV197" i="10"/>
  <c r="GU197" i="10"/>
  <c r="GW183" i="10"/>
  <c r="GV183" i="10"/>
  <c r="GU183" i="10"/>
  <c r="GW170" i="10"/>
  <c r="GV170" i="10"/>
  <c r="GU170" i="10"/>
  <c r="GW157" i="10"/>
  <c r="GV157" i="10"/>
  <c r="GU157" i="10"/>
  <c r="GW146" i="10"/>
  <c r="GV146" i="10"/>
  <c r="GU146" i="10"/>
  <c r="GW135" i="10"/>
  <c r="GV135" i="10"/>
  <c r="GU135" i="10"/>
  <c r="GW122" i="10"/>
  <c r="GV122" i="10"/>
  <c r="GU122" i="10"/>
  <c r="GW113" i="10"/>
  <c r="GV113" i="10"/>
  <c r="GU113" i="10"/>
  <c r="GW101" i="10"/>
  <c r="GV101" i="10"/>
  <c r="GU101" i="10"/>
  <c r="GW96" i="10"/>
  <c r="GV96" i="10"/>
  <c r="GU96" i="10"/>
  <c r="GW79" i="10"/>
  <c r="GV79" i="10"/>
  <c r="GU79" i="10"/>
  <c r="GW73" i="10"/>
  <c r="GV73" i="10"/>
  <c r="GU73" i="10"/>
  <c r="GW55" i="10"/>
  <c r="GV55" i="10"/>
  <c r="GU55" i="10"/>
  <c r="GV50" i="10"/>
  <c r="GU50" i="10"/>
  <c r="GV38" i="10"/>
  <c r="GU38" i="10"/>
  <c r="GW24" i="10"/>
  <c r="GV24" i="10"/>
  <c r="GU24" i="10"/>
  <c r="GW15" i="10"/>
  <c r="GV15" i="10"/>
  <c r="GU15" i="10"/>
  <c r="GW11" i="10"/>
  <c r="GV11" i="10"/>
  <c r="GU11" i="10"/>
  <c r="GV10" i="10"/>
  <c r="GU10" i="10"/>
  <c r="GV9" i="10"/>
  <c r="GU9" i="10"/>
  <c r="GR389" i="10"/>
  <c r="GQ389" i="10"/>
  <c r="GS382" i="10"/>
  <c r="GR382" i="10"/>
  <c r="GQ382" i="10"/>
  <c r="GS373" i="10"/>
  <c r="GR373" i="10"/>
  <c r="GQ373" i="10"/>
  <c r="GS360" i="10"/>
  <c r="GR360" i="10"/>
  <c r="GQ360" i="10"/>
  <c r="GS353" i="10"/>
  <c r="GR353" i="10"/>
  <c r="GQ353" i="10"/>
  <c r="GS344" i="10"/>
  <c r="GR344" i="10"/>
  <c r="GQ344" i="10"/>
  <c r="GS335" i="10"/>
  <c r="GR335" i="10"/>
  <c r="GQ335" i="10"/>
  <c r="GS325" i="10"/>
  <c r="GR325" i="10"/>
  <c r="GQ325" i="10"/>
  <c r="GS316" i="10"/>
  <c r="GR316" i="10"/>
  <c r="GQ316" i="10"/>
  <c r="GS308" i="10"/>
  <c r="GR308" i="10"/>
  <c r="GQ308" i="10"/>
  <c r="GS298" i="10"/>
  <c r="GR298" i="10"/>
  <c r="GQ298" i="10"/>
  <c r="GS287" i="10"/>
  <c r="GR287" i="10"/>
  <c r="GQ287" i="10"/>
  <c r="GS277" i="10"/>
  <c r="GR277" i="10"/>
  <c r="GQ277" i="10"/>
  <c r="GS269" i="10"/>
  <c r="GR269" i="10"/>
  <c r="GQ269" i="10"/>
  <c r="GS255" i="10"/>
  <c r="GR255" i="10"/>
  <c r="GQ255" i="10"/>
  <c r="GS242" i="10"/>
  <c r="GR242" i="10"/>
  <c r="GQ242" i="10"/>
  <c r="GS229" i="10"/>
  <c r="GR229" i="10"/>
  <c r="GQ229" i="10"/>
  <c r="GS222" i="10"/>
  <c r="GR222" i="10"/>
  <c r="GQ222" i="10"/>
  <c r="GS213" i="10"/>
  <c r="GR213" i="10"/>
  <c r="GQ213" i="10"/>
  <c r="GS201" i="10"/>
  <c r="GR201" i="10"/>
  <c r="GQ201" i="10"/>
  <c r="GS197" i="10"/>
  <c r="GR197" i="10"/>
  <c r="GQ197" i="10"/>
  <c r="GS183" i="10"/>
  <c r="GR183" i="10"/>
  <c r="GQ183" i="10"/>
  <c r="GS170" i="10"/>
  <c r="GR170" i="10"/>
  <c r="GQ170" i="10"/>
  <c r="GS157" i="10"/>
  <c r="GR157" i="10"/>
  <c r="GQ157" i="10"/>
  <c r="GS146" i="10"/>
  <c r="GR146" i="10"/>
  <c r="GQ146" i="10"/>
  <c r="GS135" i="10"/>
  <c r="GR135" i="10"/>
  <c r="GQ135" i="10"/>
  <c r="GS122" i="10"/>
  <c r="GR122" i="10"/>
  <c r="GQ122" i="10"/>
  <c r="GS113" i="10"/>
  <c r="GR113" i="10"/>
  <c r="GQ113" i="10"/>
  <c r="GS101" i="10"/>
  <c r="GR101" i="10"/>
  <c r="GQ101" i="10"/>
  <c r="GS96" i="10"/>
  <c r="GR96" i="10"/>
  <c r="GQ96" i="10"/>
  <c r="GS79" i="10"/>
  <c r="GR79" i="10"/>
  <c r="GQ79" i="10"/>
  <c r="GS73" i="10"/>
  <c r="GR73" i="10"/>
  <c r="GQ73" i="10"/>
  <c r="GS55" i="10"/>
  <c r="GR55" i="10"/>
  <c r="GQ55" i="10"/>
  <c r="GR50" i="10"/>
  <c r="GQ50" i="10"/>
  <c r="GR38" i="10"/>
  <c r="GQ38" i="10"/>
  <c r="GS24" i="10"/>
  <c r="GR24" i="10"/>
  <c r="GQ24" i="10"/>
  <c r="GS15" i="10"/>
  <c r="GR15" i="10"/>
  <c r="GQ15" i="10"/>
  <c r="GS11" i="10"/>
  <c r="GR11" i="10"/>
  <c r="GQ11" i="10"/>
  <c r="GR10" i="10"/>
  <c r="GQ10" i="10"/>
  <c r="GR9" i="10"/>
  <c r="GQ9" i="10"/>
  <c r="GN389" i="10"/>
  <c r="GM389" i="10"/>
  <c r="GO382" i="10"/>
  <c r="GN382" i="10"/>
  <c r="GM382" i="10"/>
  <c r="GO373" i="10"/>
  <c r="GN373" i="10"/>
  <c r="GM373" i="10"/>
  <c r="GO360" i="10"/>
  <c r="GN360" i="10"/>
  <c r="GM360" i="10"/>
  <c r="GO353" i="10"/>
  <c r="GN353" i="10"/>
  <c r="GM353" i="10"/>
  <c r="GO344" i="10"/>
  <c r="GN344" i="10"/>
  <c r="GM344" i="10"/>
  <c r="GO335" i="10"/>
  <c r="GN335" i="10"/>
  <c r="GM335" i="10"/>
  <c r="GO325" i="10"/>
  <c r="GN325" i="10"/>
  <c r="GM325" i="10"/>
  <c r="GO316" i="10"/>
  <c r="GN316" i="10"/>
  <c r="GM316" i="10"/>
  <c r="GO308" i="10"/>
  <c r="GN308" i="10"/>
  <c r="GM308" i="10"/>
  <c r="GO298" i="10"/>
  <c r="GN298" i="10"/>
  <c r="GM298" i="10"/>
  <c r="GO287" i="10"/>
  <c r="GN287" i="10"/>
  <c r="GM287" i="10"/>
  <c r="GO277" i="10"/>
  <c r="GN277" i="10"/>
  <c r="GM277" i="10"/>
  <c r="GO269" i="10"/>
  <c r="GN269" i="10"/>
  <c r="GM269" i="10"/>
  <c r="GO255" i="10"/>
  <c r="GN255" i="10"/>
  <c r="GM255" i="10"/>
  <c r="GO242" i="10"/>
  <c r="GN242" i="10"/>
  <c r="GM242" i="10"/>
  <c r="GO229" i="10"/>
  <c r="GN229" i="10"/>
  <c r="GM229" i="10"/>
  <c r="GO222" i="10"/>
  <c r="GN222" i="10"/>
  <c r="GM222" i="10"/>
  <c r="GO213" i="10"/>
  <c r="GN213" i="10"/>
  <c r="GM213" i="10"/>
  <c r="GO201" i="10"/>
  <c r="GN201" i="10"/>
  <c r="GM201" i="10"/>
  <c r="GO197" i="10"/>
  <c r="GN197" i="10"/>
  <c r="GM197" i="10"/>
  <c r="GO183" i="10"/>
  <c r="GN183" i="10"/>
  <c r="GM183" i="10"/>
  <c r="GO170" i="10"/>
  <c r="GN170" i="10"/>
  <c r="GM170" i="10"/>
  <c r="GO157" i="10"/>
  <c r="GN157" i="10"/>
  <c r="GM157" i="10"/>
  <c r="GO146" i="10"/>
  <c r="GN146" i="10"/>
  <c r="GM146" i="10"/>
  <c r="GO135" i="10"/>
  <c r="GN135" i="10"/>
  <c r="GM135" i="10"/>
  <c r="GO122" i="10"/>
  <c r="GN122" i="10"/>
  <c r="GM122" i="10"/>
  <c r="GO113" i="10"/>
  <c r="GN113" i="10"/>
  <c r="GM113" i="10"/>
  <c r="GO101" i="10"/>
  <c r="GN101" i="10"/>
  <c r="GM101" i="10"/>
  <c r="GO96" i="10"/>
  <c r="GN96" i="10"/>
  <c r="GM96" i="10"/>
  <c r="GO79" i="10"/>
  <c r="GN79" i="10"/>
  <c r="GM79" i="10"/>
  <c r="GO73" i="10"/>
  <c r="GN73" i="10"/>
  <c r="GM73" i="10"/>
  <c r="GO55" i="10"/>
  <c r="GN55" i="10"/>
  <c r="GM55" i="10"/>
  <c r="GN50" i="10"/>
  <c r="GM50" i="10"/>
  <c r="GN38" i="10"/>
  <c r="GM38" i="10"/>
  <c r="GO24" i="10"/>
  <c r="GN24" i="10"/>
  <c r="GM24" i="10"/>
  <c r="GO15" i="10"/>
  <c r="GN15" i="10"/>
  <c r="GM15" i="10"/>
  <c r="GO11" i="10"/>
  <c r="GN11" i="10"/>
  <c r="GM11" i="10"/>
  <c r="GN10" i="10"/>
  <c r="GM10" i="10"/>
  <c r="GN9" i="10"/>
  <c r="GM9" i="10"/>
  <c r="GG392" i="10"/>
  <c r="GG383" i="10"/>
  <c r="GK391" i="10"/>
  <c r="GJ389" i="10"/>
  <c r="GI389" i="10"/>
  <c r="GK383" i="10"/>
  <c r="GJ382" i="10"/>
  <c r="GI382" i="10"/>
  <c r="GK374" i="10"/>
  <c r="GJ373" i="10"/>
  <c r="GI373" i="10"/>
  <c r="GK361" i="10"/>
  <c r="GJ360" i="10"/>
  <c r="GI360" i="10"/>
  <c r="GK354" i="10"/>
  <c r="GJ353" i="10"/>
  <c r="GI353" i="10"/>
  <c r="GK345" i="10"/>
  <c r="GJ344" i="10"/>
  <c r="GI344" i="10"/>
  <c r="GK336" i="10"/>
  <c r="GJ335" i="10"/>
  <c r="GI335" i="10"/>
  <c r="GK326" i="10"/>
  <c r="GK325" i="10" s="1"/>
  <c r="GJ325" i="10"/>
  <c r="GI325" i="10"/>
  <c r="GK317" i="10"/>
  <c r="GK316" i="10" s="1"/>
  <c r="GJ316" i="10"/>
  <c r="GI316" i="10"/>
  <c r="GK309" i="10"/>
  <c r="GK308" i="10" s="1"/>
  <c r="GJ308" i="10"/>
  <c r="GI308" i="10"/>
  <c r="GK299" i="10"/>
  <c r="GK298" i="10" s="1"/>
  <c r="GJ298" i="10"/>
  <c r="GI298" i="10"/>
  <c r="GK288" i="10"/>
  <c r="GK287" i="10" s="1"/>
  <c r="GJ287" i="10"/>
  <c r="GI287" i="10"/>
  <c r="GK278" i="10"/>
  <c r="GK277" i="10" s="1"/>
  <c r="GJ277" i="10"/>
  <c r="GI277" i="10"/>
  <c r="GK270" i="10"/>
  <c r="GK269" i="10" s="1"/>
  <c r="GJ269" i="10"/>
  <c r="GI269" i="10"/>
  <c r="GK256" i="10"/>
  <c r="GK255" i="10" s="1"/>
  <c r="GJ255" i="10"/>
  <c r="GI255" i="10"/>
  <c r="GK242" i="10"/>
  <c r="GI242" i="10"/>
  <c r="GK229" i="10"/>
  <c r="GJ229" i="10"/>
  <c r="GI229" i="10"/>
  <c r="GK223" i="10"/>
  <c r="GK222" i="10" s="1"/>
  <c r="GJ222" i="10"/>
  <c r="GI222" i="10"/>
  <c r="GK214" i="10"/>
  <c r="GK213" i="10" s="1"/>
  <c r="GJ213" i="10"/>
  <c r="GI213" i="10"/>
  <c r="GK202" i="10"/>
  <c r="GK201" i="10" s="1"/>
  <c r="GJ201" i="10"/>
  <c r="GI201" i="10"/>
  <c r="GK198" i="10"/>
  <c r="GK197" i="10" s="1"/>
  <c r="GJ197" i="10"/>
  <c r="GI197" i="10"/>
  <c r="GK184" i="10"/>
  <c r="GK183" i="10" s="1"/>
  <c r="GJ183" i="10"/>
  <c r="GI183" i="10"/>
  <c r="GK171" i="10"/>
  <c r="GK170" i="10" s="1"/>
  <c r="GJ170" i="10"/>
  <c r="GI170" i="10"/>
  <c r="GK158" i="10"/>
  <c r="GK157" i="10" s="1"/>
  <c r="GJ157" i="10"/>
  <c r="GI157" i="10"/>
  <c r="GK147" i="10"/>
  <c r="GK146" i="10" s="1"/>
  <c r="GJ146" i="10"/>
  <c r="GI146" i="10"/>
  <c r="GK136" i="10"/>
  <c r="GK135" i="10" s="1"/>
  <c r="GJ135" i="10"/>
  <c r="GI135" i="10"/>
  <c r="GK123" i="10"/>
  <c r="GK122" i="10" s="1"/>
  <c r="GJ122" i="10"/>
  <c r="GI122" i="10"/>
  <c r="GK114" i="10"/>
  <c r="GK113" i="10" s="1"/>
  <c r="GJ113" i="10"/>
  <c r="GI113" i="10"/>
  <c r="GK102" i="10"/>
  <c r="GK101" i="10" s="1"/>
  <c r="GJ101" i="10"/>
  <c r="GI101" i="10"/>
  <c r="GK97" i="10"/>
  <c r="GK96" i="10" s="1"/>
  <c r="GJ96" i="10"/>
  <c r="GI96" i="10"/>
  <c r="GK80" i="10"/>
  <c r="GK79" i="10" s="1"/>
  <c r="GJ79" i="10"/>
  <c r="GI79" i="10"/>
  <c r="GK74" i="10"/>
  <c r="GK73" i="10" s="1"/>
  <c r="GJ73" i="10"/>
  <c r="GI73" i="10"/>
  <c r="GK56" i="10"/>
  <c r="GK55" i="10" s="1"/>
  <c r="GJ55" i="10"/>
  <c r="GI55" i="10"/>
  <c r="GK51" i="10"/>
  <c r="GK50" i="10" s="1"/>
  <c r="GJ50" i="10"/>
  <c r="GI50" i="10"/>
  <c r="GK39" i="10"/>
  <c r="GJ38" i="10"/>
  <c r="GI38" i="10"/>
  <c r="GK25" i="10"/>
  <c r="GK24" i="10" s="1"/>
  <c r="GJ24" i="10"/>
  <c r="GI24" i="10"/>
  <c r="GK16" i="10"/>
  <c r="GJ15" i="10"/>
  <c r="GI15" i="10"/>
  <c r="GK12" i="10"/>
  <c r="GJ11" i="10"/>
  <c r="GI11" i="10"/>
  <c r="GJ10" i="10"/>
  <c r="GI10" i="10"/>
  <c r="GI9" i="10"/>
  <c r="GG391" i="10"/>
  <c r="GF389" i="10"/>
  <c r="GE389" i="10"/>
  <c r="GF382" i="10"/>
  <c r="GE382" i="10"/>
  <c r="GG374" i="10"/>
  <c r="GF373" i="10"/>
  <c r="GE373" i="10"/>
  <c r="GG361" i="10"/>
  <c r="GF360" i="10"/>
  <c r="GE360" i="10"/>
  <c r="GG354" i="10"/>
  <c r="GF353" i="10"/>
  <c r="GE353" i="10"/>
  <c r="GG345" i="10"/>
  <c r="GF344" i="10"/>
  <c r="GE344" i="10"/>
  <c r="GG336" i="10"/>
  <c r="GF335" i="10"/>
  <c r="GE335" i="10"/>
  <c r="GG326" i="10"/>
  <c r="GG325" i="10" s="1"/>
  <c r="GF325" i="10"/>
  <c r="GE325" i="10"/>
  <c r="GG317" i="10"/>
  <c r="GG316" i="10" s="1"/>
  <c r="GF316" i="10"/>
  <c r="GE316" i="10"/>
  <c r="GG309" i="10"/>
  <c r="GG308" i="10" s="1"/>
  <c r="GF308" i="10"/>
  <c r="GE308" i="10"/>
  <c r="GG299" i="10"/>
  <c r="GG298" i="10" s="1"/>
  <c r="GF298" i="10"/>
  <c r="GE298" i="10"/>
  <c r="GG288" i="10"/>
  <c r="GG287" i="10" s="1"/>
  <c r="GF287" i="10"/>
  <c r="GE287" i="10"/>
  <c r="GG278" i="10"/>
  <c r="GG277" i="10" s="1"/>
  <c r="GF277" i="10"/>
  <c r="GE277" i="10"/>
  <c r="GG270" i="10"/>
  <c r="GG269" i="10" s="1"/>
  <c r="GF269" i="10"/>
  <c r="GE269" i="10"/>
  <c r="GG256" i="10"/>
  <c r="GG255" i="10" s="1"/>
  <c r="GF255" i="10"/>
  <c r="GE255" i="10"/>
  <c r="GG243" i="10"/>
  <c r="GG242" i="10" s="1"/>
  <c r="GE242" i="10"/>
  <c r="GG230" i="10"/>
  <c r="GG229" i="10" s="1"/>
  <c r="GF229" i="10"/>
  <c r="GE229" i="10"/>
  <c r="GG223" i="10"/>
  <c r="GG222" i="10" s="1"/>
  <c r="GF222" i="10"/>
  <c r="GE222" i="10"/>
  <c r="GG214" i="10"/>
  <c r="GG213" i="10" s="1"/>
  <c r="GF213" i="10"/>
  <c r="GE213" i="10"/>
  <c r="GG202" i="10"/>
  <c r="GG201" i="10" s="1"/>
  <c r="GF201" i="10"/>
  <c r="GE201" i="10"/>
  <c r="GG198" i="10"/>
  <c r="GG197" i="10" s="1"/>
  <c r="GF197" i="10"/>
  <c r="GE197" i="10"/>
  <c r="GG184" i="10"/>
  <c r="GG183" i="10" s="1"/>
  <c r="GF183" i="10"/>
  <c r="GE183" i="10"/>
  <c r="GG171" i="10"/>
  <c r="GG170" i="10" s="1"/>
  <c r="GF170" i="10"/>
  <c r="GE170" i="10"/>
  <c r="GG158" i="10"/>
  <c r="GG157" i="10" s="1"/>
  <c r="GF157" i="10"/>
  <c r="GE157" i="10"/>
  <c r="GG147" i="10"/>
  <c r="GG146" i="10" s="1"/>
  <c r="GF146" i="10"/>
  <c r="GE146" i="10"/>
  <c r="GG136" i="10"/>
  <c r="GG135" i="10" s="1"/>
  <c r="GF135" i="10"/>
  <c r="GE135" i="10"/>
  <c r="GG123" i="10"/>
  <c r="GG122" i="10" s="1"/>
  <c r="GF122" i="10"/>
  <c r="GE122" i="10"/>
  <c r="GG114" i="10"/>
  <c r="GG113" i="10" s="1"/>
  <c r="GF113" i="10"/>
  <c r="GE113" i="10"/>
  <c r="GG102" i="10"/>
  <c r="GG101" i="10" s="1"/>
  <c r="GF101" i="10"/>
  <c r="GE101" i="10"/>
  <c r="GG97" i="10"/>
  <c r="GG96" i="10" s="1"/>
  <c r="GF96" i="10"/>
  <c r="GE96" i="10"/>
  <c r="GG80" i="10"/>
  <c r="GG79" i="10" s="1"/>
  <c r="GF79" i="10"/>
  <c r="GE79" i="10"/>
  <c r="GG74" i="10"/>
  <c r="GG73" i="10" s="1"/>
  <c r="GF73" i="10"/>
  <c r="GE73" i="10"/>
  <c r="GG56" i="10"/>
  <c r="GG55" i="10" s="1"/>
  <c r="GF55" i="10"/>
  <c r="GE55" i="10"/>
  <c r="GG51" i="10"/>
  <c r="GG50" i="10" s="1"/>
  <c r="GF50" i="10"/>
  <c r="GE50" i="10"/>
  <c r="GG39" i="10"/>
  <c r="GF38" i="10"/>
  <c r="GE38" i="10"/>
  <c r="GG24" i="10"/>
  <c r="GF24" i="10"/>
  <c r="GE24" i="10"/>
  <c r="GG16" i="10"/>
  <c r="GF15" i="10"/>
  <c r="GE15" i="10"/>
  <c r="GG12" i="10"/>
  <c r="GF11" i="10"/>
  <c r="GE11" i="10"/>
  <c r="GF10" i="10"/>
  <c r="GE10" i="10"/>
  <c r="GF9" i="10"/>
  <c r="GE9" i="10"/>
  <c r="EB389" i="10"/>
  <c r="EA389" i="10"/>
  <c r="EB382" i="10"/>
  <c r="EA382" i="10"/>
  <c r="EC373" i="10"/>
  <c r="EB373" i="10"/>
  <c r="EA373" i="10"/>
  <c r="EC360" i="10"/>
  <c r="EB360" i="10"/>
  <c r="EA360" i="10"/>
  <c r="EC353" i="10"/>
  <c r="EB353" i="10"/>
  <c r="EA353" i="10"/>
  <c r="EC344" i="10"/>
  <c r="EB344" i="10"/>
  <c r="EA344" i="10"/>
  <c r="EC335" i="10"/>
  <c r="EB335" i="10"/>
  <c r="EA335" i="10"/>
  <c r="EC325" i="10"/>
  <c r="EB325" i="10"/>
  <c r="EA325" i="10"/>
  <c r="EC316" i="10"/>
  <c r="EB316" i="10"/>
  <c r="EA316" i="10"/>
  <c r="EC308" i="10"/>
  <c r="EB308" i="10"/>
  <c r="EA308" i="10"/>
  <c r="EC298" i="10"/>
  <c r="EB298" i="10"/>
  <c r="EA298" i="10"/>
  <c r="EC287" i="10"/>
  <c r="EB287" i="10"/>
  <c r="EA287" i="10"/>
  <c r="EC277" i="10"/>
  <c r="EB277" i="10"/>
  <c r="EA277" i="10"/>
  <c r="EC269" i="10"/>
  <c r="EB269" i="10"/>
  <c r="EA269" i="10"/>
  <c r="EC255" i="10"/>
  <c r="EB255" i="10"/>
  <c r="EA255" i="10"/>
  <c r="EC242" i="10"/>
  <c r="EB242" i="10"/>
  <c r="EA242" i="10"/>
  <c r="EC229" i="10"/>
  <c r="EB229" i="10"/>
  <c r="EA229" i="10"/>
  <c r="EC222" i="10"/>
  <c r="EB222" i="10"/>
  <c r="EA222" i="10"/>
  <c r="EC213" i="10"/>
  <c r="EB213" i="10"/>
  <c r="EA213" i="10"/>
  <c r="EC201" i="10"/>
  <c r="EB201" i="10"/>
  <c r="EA201" i="10"/>
  <c r="EC197" i="10"/>
  <c r="EB197" i="10"/>
  <c r="EA197" i="10"/>
  <c r="EC183" i="10"/>
  <c r="EB183" i="10"/>
  <c r="EA183" i="10"/>
  <c r="EC170" i="10"/>
  <c r="EB170" i="10"/>
  <c r="EA170" i="10"/>
  <c r="EC157" i="10"/>
  <c r="EB157" i="10"/>
  <c r="EA157" i="10"/>
  <c r="EC146" i="10"/>
  <c r="EB146" i="10"/>
  <c r="EA146" i="10"/>
  <c r="EC135" i="10"/>
  <c r="EB135" i="10"/>
  <c r="EA135" i="10"/>
  <c r="EC122" i="10"/>
  <c r="EB122" i="10"/>
  <c r="EA122" i="10"/>
  <c r="EC113" i="10"/>
  <c r="EB113" i="10"/>
  <c r="EA113" i="10"/>
  <c r="EC101" i="10"/>
  <c r="EB101" i="10"/>
  <c r="EA101" i="10"/>
  <c r="EC96" i="10"/>
  <c r="EB96" i="10"/>
  <c r="EA96" i="10"/>
  <c r="EC79" i="10"/>
  <c r="EB79" i="10"/>
  <c r="EA79" i="10"/>
  <c r="EC73" i="10"/>
  <c r="EB73" i="10"/>
  <c r="EA73" i="10"/>
  <c r="EC55" i="10"/>
  <c r="EB55" i="10"/>
  <c r="EA55" i="10"/>
  <c r="EC50" i="10"/>
  <c r="EB50" i="10"/>
  <c r="EA50" i="10"/>
  <c r="EB38" i="10"/>
  <c r="EA38" i="10"/>
  <c r="EC24" i="10"/>
  <c r="EB24" i="10"/>
  <c r="EA24" i="10"/>
  <c r="EC15" i="10"/>
  <c r="EB15" i="10"/>
  <c r="EA15" i="10"/>
  <c r="EC11" i="10"/>
  <c r="EB11" i="10"/>
  <c r="EA11" i="10"/>
  <c r="EB10" i="10"/>
  <c r="EA10" i="10"/>
  <c r="EB9" i="10"/>
  <c r="EA9" i="10"/>
  <c r="GB9" i="10"/>
  <c r="GB10" i="10"/>
  <c r="GA10" i="10"/>
  <c r="GA9" i="10"/>
  <c r="FP9" i="10"/>
  <c r="FP10" i="10"/>
  <c r="FO10" i="10"/>
  <c r="FO9" i="10"/>
  <c r="FH9" i="10"/>
  <c r="FH10" i="10"/>
  <c r="FG10" i="10"/>
  <c r="FG9" i="10"/>
  <c r="EZ9" i="10"/>
  <c r="EZ10" i="10"/>
  <c r="EY10" i="10"/>
  <c r="EY9" i="10"/>
  <c r="EV9" i="10"/>
  <c r="EV10" i="10"/>
  <c r="EU10" i="10"/>
  <c r="ER9" i="10"/>
  <c r="ER10" i="10"/>
  <c r="EQ10" i="10"/>
  <c r="EQ9" i="10"/>
  <c r="EN9" i="10"/>
  <c r="EN10" i="10"/>
  <c r="EM10" i="10"/>
  <c r="EM9" i="10"/>
  <c r="EJ9" i="10"/>
  <c r="EJ10" i="10"/>
  <c r="EI10" i="10"/>
  <c r="EI9" i="10"/>
  <c r="EF9" i="10"/>
  <c r="EF10" i="10"/>
  <c r="EE10" i="10"/>
  <c r="EE9" i="10"/>
  <c r="DT9" i="10"/>
  <c r="DT10" i="10"/>
  <c r="DS10" i="10"/>
  <c r="DS9" i="10"/>
  <c r="DL9" i="10"/>
  <c r="DL10" i="10"/>
  <c r="DK10" i="10"/>
  <c r="DK9" i="10"/>
  <c r="DH10" i="10"/>
  <c r="DG10" i="10"/>
  <c r="DG9" i="10"/>
  <c r="DI9" i="10" s="1"/>
  <c r="CV9" i="10"/>
  <c r="CV10" i="10"/>
  <c r="CU10" i="10"/>
  <c r="CU9" i="10"/>
  <c r="CN9" i="10"/>
  <c r="CN10" i="10"/>
  <c r="CM10" i="10"/>
  <c r="CM9" i="10"/>
  <c r="CF9" i="10"/>
  <c r="CF10" i="10"/>
  <c r="CE10" i="10"/>
  <c r="CE9" i="10"/>
  <c r="CB9" i="10"/>
  <c r="CB10" i="10"/>
  <c r="CA10" i="10"/>
  <c r="CA9" i="10"/>
  <c r="BX9" i="10"/>
  <c r="BW10" i="10"/>
  <c r="BY10" i="10" s="1"/>
  <c r="BW9" i="10"/>
  <c r="BT9" i="10"/>
  <c r="BT10" i="10"/>
  <c r="BS10" i="10"/>
  <c r="BS9" i="10"/>
  <c r="BD9" i="10"/>
  <c r="BC9" i="10"/>
  <c r="AZ9" i="10"/>
  <c r="AZ10" i="10"/>
  <c r="AY10" i="10"/>
  <c r="AY9" i="10"/>
  <c r="AV9" i="10"/>
  <c r="AV10" i="10"/>
  <c r="AU10" i="10"/>
  <c r="AU9" i="10"/>
  <c r="AR9" i="10"/>
  <c r="AR10" i="10"/>
  <c r="AQ10" i="10"/>
  <c r="AQ9" i="10"/>
  <c r="AN9" i="10"/>
  <c r="AN10" i="10"/>
  <c r="AM10" i="10"/>
  <c r="AJ10" i="10"/>
  <c r="AI10" i="10"/>
  <c r="L9" i="10"/>
  <c r="L10" i="10"/>
  <c r="K10" i="10"/>
  <c r="K9" i="10"/>
  <c r="H9" i="10"/>
  <c r="G9" i="10"/>
  <c r="DX9" i="10"/>
  <c r="DX10" i="10"/>
  <c r="DW10" i="10"/>
  <c r="DW9" i="10"/>
  <c r="FL55" i="10"/>
  <c r="FK55" i="10"/>
  <c r="FL122" i="10"/>
  <c r="FK122" i="10"/>
  <c r="FL157" i="10"/>
  <c r="FK157" i="10"/>
  <c r="FL170" i="10"/>
  <c r="FK170" i="10"/>
  <c r="FL255" i="10"/>
  <c r="FM255" i="10" s="1"/>
  <c r="FL277" i="10"/>
  <c r="FK277" i="10"/>
  <c r="FL308" i="10"/>
  <c r="FK308" i="10"/>
  <c r="FL325" i="10"/>
  <c r="FK325" i="10"/>
  <c r="FK360" i="10"/>
  <c r="FL382" i="10"/>
  <c r="FK382" i="10"/>
  <c r="K377" i="8"/>
  <c r="K334" i="8"/>
  <c r="K316" i="8"/>
  <c r="K288" i="8"/>
  <c r="K271" i="8"/>
  <c r="K272" i="8"/>
  <c r="K184" i="8"/>
  <c r="K179" i="8"/>
  <c r="K173" i="8"/>
  <c r="K132" i="8"/>
  <c r="M132" i="8" s="1"/>
  <c r="M126" i="8"/>
  <c r="K63" i="8"/>
  <c r="K50" i="8"/>
  <c r="FK38" i="10"/>
  <c r="H9" i="8"/>
  <c r="G9" i="8"/>
  <c r="D92" i="9"/>
  <c r="C92" i="9"/>
  <c r="U89" i="9"/>
  <c r="U90" i="9"/>
  <c r="U91" i="9"/>
  <c r="Q91" i="9"/>
  <c r="FU308" i="10" l="1"/>
  <c r="DE24" i="10"/>
  <c r="GO50" i="10"/>
  <c r="F39" i="7"/>
  <c r="G39" i="7" s="1"/>
  <c r="DA395" i="10"/>
  <c r="FU50" i="10"/>
  <c r="GO9" i="10"/>
  <c r="FU122" i="10"/>
  <c r="DE157" i="10"/>
  <c r="GS9" i="10"/>
  <c r="FU24" i="10"/>
  <c r="FU353" i="10"/>
  <c r="DE50" i="10"/>
  <c r="GS50" i="10"/>
  <c r="DE325" i="10"/>
  <c r="DE197" i="10"/>
  <c r="FU79" i="10"/>
  <c r="IG8" i="10"/>
  <c r="IG395" i="10" s="1"/>
  <c r="FY335" i="10"/>
  <c r="FY298" i="10"/>
  <c r="FU298" i="10"/>
  <c r="DE101" i="10"/>
  <c r="FU335" i="10"/>
  <c r="FY122" i="10"/>
  <c r="HA269" i="10"/>
  <c r="FY101" i="10"/>
  <c r="FU101" i="10"/>
  <c r="FY201" i="10"/>
  <c r="FY353" i="10"/>
  <c r="FU222" i="10"/>
  <c r="CS50" i="10"/>
  <c r="FU201" i="10"/>
  <c r="CS10" i="10"/>
  <c r="DE55" i="10"/>
  <c r="DE146" i="10"/>
  <c r="DE229" i="10"/>
  <c r="DE316" i="10"/>
  <c r="DE96" i="10"/>
  <c r="DE183" i="10"/>
  <c r="U344" i="10"/>
  <c r="DE222" i="10"/>
  <c r="EC382" i="10"/>
  <c r="FM55" i="10"/>
  <c r="HA9" i="10"/>
  <c r="HA79" i="10"/>
  <c r="DE277" i="10"/>
  <c r="BA10" i="10"/>
  <c r="FY222" i="10"/>
  <c r="DE353" i="10"/>
  <c r="F76" i="7"/>
  <c r="G76" i="7" s="1"/>
  <c r="FY24" i="10"/>
  <c r="BA389" i="10"/>
  <c r="M173" i="8"/>
  <c r="M271" i="8"/>
  <c r="M377" i="8"/>
  <c r="FM325" i="10"/>
  <c r="FU373" i="10"/>
  <c r="FY308" i="10"/>
  <c r="FM360" i="10"/>
  <c r="M272" i="8"/>
  <c r="FM170" i="10"/>
  <c r="M50" i="8"/>
  <c r="M179" i="8"/>
  <c r="M288" i="8"/>
  <c r="EO10" i="10"/>
  <c r="GC9" i="10"/>
  <c r="GW9" i="10"/>
  <c r="DE135" i="10"/>
  <c r="DE308" i="10"/>
  <c r="M334" i="8"/>
  <c r="M63" i="8"/>
  <c r="M184" i="8"/>
  <c r="M316" i="8"/>
  <c r="AO10" i="10"/>
  <c r="FY50" i="10"/>
  <c r="FY79" i="10"/>
  <c r="FY373" i="10"/>
  <c r="DE79" i="10"/>
  <c r="DE255" i="10"/>
  <c r="DE113" i="10"/>
  <c r="DE201" i="10"/>
  <c r="DE287" i="10"/>
  <c r="DE213" i="10"/>
  <c r="DE298" i="10"/>
  <c r="DE373" i="10"/>
  <c r="DE269" i="10"/>
  <c r="DE73" i="10"/>
  <c r="DE242" i="10"/>
  <c r="F19" i="7"/>
  <c r="G19" i="7" s="1"/>
  <c r="GW50" i="10"/>
  <c r="FM382" i="10"/>
  <c r="FM308" i="10"/>
  <c r="FM277" i="10"/>
  <c r="FM157" i="10"/>
  <c r="FM122" i="10"/>
  <c r="BQ9" i="10"/>
  <c r="GK15" i="10"/>
  <c r="BI15" i="10"/>
  <c r="GK38" i="10"/>
  <c r="FU113" i="10"/>
  <c r="U9" i="10"/>
  <c r="DE389" i="10"/>
  <c r="BI73" i="10"/>
  <c r="BI146" i="10"/>
  <c r="HE389" i="10"/>
  <c r="FY73" i="10"/>
  <c r="BI38" i="10"/>
  <c r="BI157" i="10"/>
  <c r="BI269" i="10"/>
  <c r="BQ389" i="10"/>
  <c r="BI170" i="10"/>
  <c r="BI308" i="10"/>
  <c r="BI335" i="10"/>
  <c r="FM10" i="10"/>
  <c r="FU325" i="10"/>
  <c r="FY55" i="10"/>
  <c r="GK353" i="10"/>
  <c r="FU229" i="10"/>
  <c r="DE38" i="10"/>
  <c r="BI122" i="10"/>
  <c r="BI389" i="10"/>
  <c r="FY344" i="10"/>
  <c r="BI96" i="10"/>
  <c r="BI373" i="10"/>
  <c r="ES9" i="10"/>
  <c r="FU242" i="10"/>
  <c r="FU15" i="10"/>
  <c r="CR8" i="10"/>
  <c r="CR395" i="10" s="1"/>
  <c r="F37" i="7" s="1"/>
  <c r="BI201" i="10"/>
  <c r="GV8" i="10"/>
  <c r="GV395" i="10" s="1"/>
  <c r="F64" i="7" s="1"/>
  <c r="BI344" i="10"/>
  <c r="HC8" i="10"/>
  <c r="HC395" i="10" s="1"/>
  <c r="E66" i="7" s="1"/>
  <c r="GG353" i="10"/>
  <c r="GK335" i="10"/>
  <c r="GR8" i="10"/>
  <c r="GR395" i="10" s="1"/>
  <c r="F63" i="7" s="1"/>
  <c r="FU170" i="10"/>
  <c r="DE335" i="10"/>
  <c r="BI24" i="10"/>
  <c r="BI101" i="10"/>
  <c r="BI222" i="10"/>
  <c r="BI255" i="10"/>
  <c r="BI287" i="10"/>
  <c r="BI353" i="10"/>
  <c r="BI382" i="10"/>
  <c r="GK360" i="10"/>
  <c r="DE360" i="10"/>
  <c r="GK389" i="10"/>
  <c r="FU146" i="10"/>
  <c r="FU269" i="10"/>
  <c r="FY316" i="10"/>
  <c r="GZ8" i="10"/>
  <c r="BI325" i="10"/>
  <c r="HD8" i="10"/>
  <c r="HD395" i="10" s="1"/>
  <c r="F66" i="7" s="1"/>
  <c r="BI113" i="10"/>
  <c r="BI183" i="10"/>
  <c r="GK373" i="10"/>
  <c r="FY183" i="10"/>
  <c r="FU344" i="10"/>
  <c r="FY11" i="10"/>
  <c r="FY325" i="10"/>
  <c r="BQ382" i="10"/>
  <c r="BO395" i="10"/>
  <c r="E30" i="7" s="1"/>
  <c r="BP395" i="10"/>
  <c r="F30" i="7" s="1"/>
  <c r="BQ8" i="10"/>
  <c r="BI55" i="10"/>
  <c r="BI197" i="10"/>
  <c r="BI79" i="10"/>
  <c r="BI360" i="10"/>
  <c r="BL8" i="10"/>
  <c r="BL395" i="10" s="1"/>
  <c r="F29" i="7" s="1"/>
  <c r="BK8" i="10"/>
  <c r="BK395" i="10" s="1"/>
  <c r="E29" i="7" s="1"/>
  <c r="BM113" i="10"/>
  <c r="BM9" i="10"/>
  <c r="BI316" i="10"/>
  <c r="BI298" i="10"/>
  <c r="BI277" i="10"/>
  <c r="BI242" i="10"/>
  <c r="BI229" i="10"/>
  <c r="BI213" i="10"/>
  <c r="BG9" i="10"/>
  <c r="BH9" i="10"/>
  <c r="BI135" i="10"/>
  <c r="BI50" i="10"/>
  <c r="BG8" i="10"/>
  <c r="BG395" i="10" s="1"/>
  <c r="E28" i="7" s="1"/>
  <c r="BH8" i="10"/>
  <c r="BI11" i="10"/>
  <c r="GY8" i="10"/>
  <c r="GY395" i="10" s="1"/>
  <c r="E65" i="7" s="1"/>
  <c r="CQ8" i="10"/>
  <c r="CQ395" i="10" s="1"/>
  <c r="E37" i="7" s="1"/>
  <c r="DD8" i="10"/>
  <c r="DD395" i="10" s="1"/>
  <c r="DE15" i="10"/>
  <c r="DE382" i="10"/>
  <c r="DE344" i="10"/>
  <c r="DE9" i="10"/>
  <c r="DE11" i="10"/>
  <c r="DC8" i="10"/>
  <c r="DC395" i="10" s="1"/>
  <c r="E40" i="7" s="1"/>
  <c r="T8" i="10"/>
  <c r="T395" i="10" s="1"/>
  <c r="F18" i="7" s="1"/>
  <c r="S8" i="10"/>
  <c r="S395" i="10" s="1"/>
  <c r="E18" i="7" s="1"/>
  <c r="FY389" i="10"/>
  <c r="FY382" i="10"/>
  <c r="FY360" i="10"/>
  <c r="FY287" i="10"/>
  <c r="FY277" i="10"/>
  <c r="FY269" i="10"/>
  <c r="FY255" i="10"/>
  <c r="FY242" i="10"/>
  <c r="FY229" i="10"/>
  <c r="FY213" i="10"/>
  <c r="FY170" i="10"/>
  <c r="FY157" i="10"/>
  <c r="FY146" i="10"/>
  <c r="FY135" i="10"/>
  <c r="FY113" i="10"/>
  <c r="FY38" i="10"/>
  <c r="FY15" i="10"/>
  <c r="FW8" i="10"/>
  <c r="FW395" i="10" s="1"/>
  <c r="E58" i="7" s="1"/>
  <c r="FY9" i="10"/>
  <c r="FX8" i="10"/>
  <c r="FU55" i="10"/>
  <c r="FU382" i="10"/>
  <c r="FU360" i="10"/>
  <c r="FU316" i="10"/>
  <c r="FU287" i="10"/>
  <c r="FU277" i="10"/>
  <c r="FU255" i="10"/>
  <c r="FU213" i="10"/>
  <c r="FU183" i="10"/>
  <c r="FU157" i="10"/>
  <c r="FU135" i="10"/>
  <c r="FU96" i="10"/>
  <c r="FU73" i="10"/>
  <c r="FU38" i="10"/>
  <c r="FS8" i="10"/>
  <c r="FS395" i="10" s="1"/>
  <c r="E57" i="7" s="1"/>
  <c r="FT8" i="10"/>
  <c r="FT395" i="10" s="1"/>
  <c r="F57" i="7" s="1"/>
  <c r="FU9" i="10"/>
  <c r="FU11" i="10"/>
  <c r="FU389" i="10"/>
  <c r="P8" i="10"/>
  <c r="P395" i="10" s="1"/>
  <c r="F17" i="7" s="1"/>
  <c r="FQ9" i="10"/>
  <c r="Q389" i="10"/>
  <c r="O8" i="10"/>
  <c r="O395" i="10" s="1"/>
  <c r="E17" i="7" s="1"/>
  <c r="EB8" i="10"/>
  <c r="EB395" i="10" s="1"/>
  <c r="F46" i="7" s="1"/>
  <c r="GN8" i="10"/>
  <c r="GN395" i="10" s="1"/>
  <c r="F62" i="7" s="1"/>
  <c r="GU8" i="10"/>
  <c r="GU395" i="10" s="1"/>
  <c r="E64" i="7" s="1"/>
  <c r="GQ8" i="10"/>
  <c r="GQ395" i="10" s="1"/>
  <c r="E63" i="7" s="1"/>
  <c r="GM8" i="10"/>
  <c r="GM395" i="10" s="1"/>
  <c r="E62" i="7" s="1"/>
  <c r="GK382" i="10"/>
  <c r="GK344" i="10"/>
  <c r="GI8" i="10"/>
  <c r="GI395" i="10" s="1"/>
  <c r="E61" i="7" s="1"/>
  <c r="GJ8" i="10"/>
  <c r="GJ395" i="10" s="1"/>
  <c r="GK11" i="10"/>
  <c r="GK9" i="10"/>
  <c r="GG382" i="10"/>
  <c r="GG373" i="10"/>
  <c r="GG360" i="10"/>
  <c r="GG344" i="10"/>
  <c r="GG335" i="10"/>
  <c r="GG38" i="10"/>
  <c r="GF8" i="10"/>
  <c r="GF395" i="10" s="1"/>
  <c r="GG9" i="10"/>
  <c r="GG11" i="10"/>
  <c r="GE8" i="10"/>
  <c r="GG389" i="10"/>
  <c r="GG15" i="10"/>
  <c r="EA8" i="10"/>
  <c r="EA395" i="10" s="1"/>
  <c r="AF184" i="12"/>
  <c r="AE184" i="12"/>
  <c r="E114" i="7" s="1"/>
  <c r="I81" i="12"/>
  <c r="BP359" i="11"/>
  <c r="BO17" i="11"/>
  <c r="BP17" i="11"/>
  <c r="CC373" i="11"/>
  <c r="CC343" i="11"/>
  <c r="CC351" i="11"/>
  <c r="CC314" i="11"/>
  <c r="CC295" i="11"/>
  <c r="CC275" i="11"/>
  <c r="CC254" i="11"/>
  <c r="CC229" i="11"/>
  <c r="CC214" i="11"/>
  <c r="CC198" i="11"/>
  <c r="CC173" i="11"/>
  <c r="CC150" i="11"/>
  <c r="CC124" i="11"/>
  <c r="CC98" i="11"/>
  <c r="CC76" i="11"/>
  <c r="CC55" i="11"/>
  <c r="CC27" i="11"/>
  <c r="CC14" i="11"/>
  <c r="BO102" i="11"/>
  <c r="BP102" i="11"/>
  <c r="BQ104" i="11"/>
  <c r="BQ105" i="11"/>
  <c r="BQ106" i="11"/>
  <c r="BQ107" i="11"/>
  <c r="BQ108" i="11"/>
  <c r="BQ109" i="11"/>
  <c r="BQ110" i="11"/>
  <c r="BQ111" i="11"/>
  <c r="BQ112" i="11"/>
  <c r="BQ113" i="11"/>
  <c r="BQ56" i="11"/>
  <c r="BQ57" i="11"/>
  <c r="BI373" i="11"/>
  <c r="BI343" i="11"/>
  <c r="BI351" i="11"/>
  <c r="BI305" i="11"/>
  <c r="BI314" i="11"/>
  <c r="BI285" i="11"/>
  <c r="BI268" i="11"/>
  <c r="BI241" i="11"/>
  <c r="BI222" i="11"/>
  <c r="BI202" i="11"/>
  <c r="BI185" i="11"/>
  <c r="BI161" i="11"/>
  <c r="BI138" i="11"/>
  <c r="BI115" i="11"/>
  <c r="BI98" i="11"/>
  <c r="BI76" i="11"/>
  <c r="BI55" i="11"/>
  <c r="BI27" i="11"/>
  <c r="BI14" i="11"/>
  <c r="Q360" i="11"/>
  <c r="Q343" i="11"/>
  <c r="Q314" i="11"/>
  <c r="Q295" i="11"/>
  <c r="Q268" i="11"/>
  <c r="Q241" i="11"/>
  <c r="Q222" i="11"/>
  <c r="Q202" i="11"/>
  <c r="Q185" i="11"/>
  <c r="Q161" i="11"/>
  <c r="Q138" i="11"/>
  <c r="Q115" i="11"/>
  <c r="Q98" i="11"/>
  <c r="Q76" i="11"/>
  <c r="Q55" i="11"/>
  <c r="Q27" i="11"/>
  <c r="Q14" i="11"/>
  <c r="M360" i="11"/>
  <c r="M343" i="11"/>
  <c r="M305" i="11"/>
  <c r="M314" i="11"/>
  <c r="M285" i="11"/>
  <c r="M268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AG373" i="11"/>
  <c r="AG351" i="11"/>
  <c r="AG332" i="11"/>
  <c r="AG314" i="11"/>
  <c r="AG322" i="11"/>
  <c r="AG295" i="11"/>
  <c r="AG275" i="11"/>
  <c r="AG254" i="11"/>
  <c r="AG229" i="11"/>
  <c r="AG214" i="11"/>
  <c r="AG198" i="11"/>
  <c r="AG173" i="11"/>
  <c r="AG150" i="11"/>
  <c r="AG124" i="11"/>
  <c r="AG98" i="11"/>
  <c r="AG76" i="11"/>
  <c r="AG55" i="11"/>
  <c r="AG27" i="11"/>
  <c r="AG14" i="11"/>
  <c r="U360" i="11"/>
  <c r="U343" i="11"/>
  <c r="U314" i="11"/>
  <c r="U295" i="11"/>
  <c r="U268" i="11"/>
  <c r="U275" i="11"/>
  <c r="U241" i="11"/>
  <c r="U222" i="11"/>
  <c r="U198" i="11"/>
  <c r="U202" i="11"/>
  <c r="U173" i="11"/>
  <c r="U150" i="11"/>
  <c r="U124" i="11"/>
  <c r="U103" i="11"/>
  <c r="U82" i="11"/>
  <c r="U59" i="11"/>
  <c r="U41" i="11"/>
  <c r="U14" i="11"/>
  <c r="G62" i="7" l="1"/>
  <c r="F40" i="7"/>
  <c r="DE395" i="10"/>
  <c r="F60" i="7"/>
  <c r="GG395" i="10"/>
  <c r="F61" i="7"/>
  <c r="G61" i="7" s="1"/>
  <c r="GK395" i="10"/>
  <c r="G63" i="7"/>
  <c r="G29" i="7"/>
  <c r="G30" i="7"/>
  <c r="AG184" i="12"/>
  <c r="F114" i="7"/>
  <c r="G114" i="7" s="1"/>
  <c r="GW8" i="10"/>
  <c r="G40" i="7"/>
  <c r="HA8" i="10"/>
  <c r="CS8" i="10"/>
  <c r="CS395" i="10" s="1"/>
  <c r="G37" i="7"/>
  <c r="GZ395" i="10"/>
  <c r="HE395" i="10"/>
  <c r="G66" i="7"/>
  <c r="GS8" i="10"/>
  <c r="GW395" i="10"/>
  <c r="G64" i="7"/>
  <c r="G18" i="7"/>
  <c r="BQ395" i="10"/>
  <c r="BM395" i="10"/>
  <c r="U8" i="10"/>
  <c r="BM8" i="10"/>
  <c r="BI9" i="10"/>
  <c r="BI8" i="10"/>
  <c r="BH395" i="10"/>
  <c r="F28" i="7" s="1"/>
  <c r="DE8" i="10"/>
  <c r="U395" i="10"/>
  <c r="FX395" i="10"/>
  <c r="F58" i="7" s="1"/>
  <c r="G58" i="7" s="1"/>
  <c r="FY8" i="10"/>
  <c r="FU8" i="10"/>
  <c r="FU395" i="10"/>
  <c r="Q395" i="10"/>
  <c r="G17" i="7"/>
  <c r="GO395" i="10"/>
  <c r="EC395" i="10"/>
  <c r="E46" i="7"/>
  <c r="G46" i="7" s="1"/>
  <c r="GO8" i="10"/>
  <c r="GS395" i="10"/>
  <c r="GK8" i="10"/>
  <c r="GG8" i="10"/>
  <c r="GE395" i="10"/>
  <c r="E60" i="7" s="1"/>
  <c r="F104" i="7"/>
  <c r="BQ102" i="11"/>
  <c r="AC373" i="11"/>
  <c r="AC343" i="11"/>
  <c r="AC351" i="11"/>
  <c r="AC314" i="11"/>
  <c r="AC295" i="11"/>
  <c r="AC268" i="11"/>
  <c r="AC275" i="11"/>
  <c r="AC241" i="11"/>
  <c r="AC214" i="11"/>
  <c r="AC222" i="11"/>
  <c r="AC198" i="11"/>
  <c r="AC173" i="11"/>
  <c r="AC150" i="11"/>
  <c r="AC124" i="11"/>
  <c r="AC76" i="11"/>
  <c r="AC55" i="11"/>
  <c r="Y268" i="11"/>
  <c r="Y138" i="11"/>
  <c r="G60" i="7" l="1"/>
  <c r="G57" i="7"/>
  <c r="F65" i="7"/>
  <c r="G65" i="7" s="1"/>
  <c r="E104" i="7"/>
  <c r="G104" i="7" s="1"/>
  <c r="HA395" i="10"/>
  <c r="BI395" i="10"/>
  <c r="FY395" i="10"/>
  <c r="BY14" i="11"/>
  <c r="BY18" i="11"/>
  <c r="BY27" i="11"/>
  <c r="BY41" i="11"/>
  <c r="BY55" i="11"/>
  <c r="BY59" i="11"/>
  <c r="BY76" i="11"/>
  <c r="BY82" i="11"/>
  <c r="BY98" i="11"/>
  <c r="BY103" i="11"/>
  <c r="BY115" i="11"/>
  <c r="BY124" i="11"/>
  <c r="BY138" i="11"/>
  <c r="BY150" i="11"/>
  <c r="BY161" i="11"/>
  <c r="BY173" i="11"/>
  <c r="BY185" i="11"/>
  <c r="BY198" i="11"/>
  <c r="BY202" i="11"/>
  <c r="BY214" i="11"/>
  <c r="BY222" i="11"/>
  <c r="BY229" i="11"/>
  <c r="BY241" i="11"/>
  <c r="BY254" i="11"/>
  <c r="BY268" i="11"/>
  <c r="BY275" i="11"/>
  <c r="BY285" i="11"/>
  <c r="BY295" i="11"/>
  <c r="BY305" i="11"/>
  <c r="BY314" i="11"/>
  <c r="BY322" i="11"/>
  <c r="BY332" i="11"/>
  <c r="BY343" i="11"/>
  <c r="BY351" i="11"/>
  <c r="BY360" i="11"/>
  <c r="BY373" i="11"/>
  <c r="AK18" i="11"/>
  <c r="AK27" i="11"/>
  <c r="AK41" i="11"/>
  <c r="AK55" i="11"/>
  <c r="AK59" i="11"/>
  <c r="AK76" i="11"/>
  <c r="AK82" i="11"/>
  <c r="AK98" i="11"/>
  <c r="AK103" i="11"/>
  <c r="AK115" i="11"/>
  <c r="AK124" i="11"/>
  <c r="AK138" i="11"/>
  <c r="AK150" i="11"/>
  <c r="AK161" i="11"/>
  <c r="AK173" i="11"/>
  <c r="AK185" i="11"/>
  <c r="AK198" i="11"/>
  <c r="AK202" i="11"/>
  <c r="AK214" i="11"/>
  <c r="AK222" i="11"/>
  <c r="AK229" i="11"/>
  <c r="AK241" i="11"/>
  <c r="AK254" i="11"/>
  <c r="AK268" i="11"/>
  <c r="AK275" i="11"/>
  <c r="AK285" i="11"/>
  <c r="AK295" i="11"/>
  <c r="AK305" i="11"/>
  <c r="AK314" i="11"/>
  <c r="AK322" i="11"/>
  <c r="AK332" i="11"/>
  <c r="AK343" i="11"/>
  <c r="AK351" i="11"/>
  <c r="AK360" i="11"/>
  <c r="AK373" i="11"/>
  <c r="AK382" i="11"/>
  <c r="CG18" i="11"/>
  <c r="CG27" i="11"/>
  <c r="CG41" i="11"/>
  <c r="CG55" i="11"/>
  <c r="CG59" i="11"/>
  <c r="CG76" i="11"/>
  <c r="CG82" i="11"/>
  <c r="CG98" i="11"/>
  <c r="CG103" i="11"/>
  <c r="CG115" i="11"/>
  <c r="CG124" i="11"/>
  <c r="CG138" i="11"/>
  <c r="CG150" i="11"/>
  <c r="CG161" i="11"/>
  <c r="CG173" i="11"/>
  <c r="CG185" i="11"/>
  <c r="CG198" i="11"/>
  <c r="CG202" i="11"/>
  <c r="CG214" i="11"/>
  <c r="CG222" i="11"/>
  <c r="CG229" i="11"/>
  <c r="CG241" i="11"/>
  <c r="CG254" i="11"/>
  <c r="CG268" i="11"/>
  <c r="CG275" i="11"/>
  <c r="CG285" i="11"/>
  <c r="CG295" i="11"/>
  <c r="CG305" i="11"/>
  <c r="CG314" i="11"/>
  <c r="CG322" i="11"/>
  <c r="CG332" i="11"/>
  <c r="CG343" i="11"/>
  <c r="CG351" i="11"/>
  <c r="CG360" i="11"/>
  <c r="CG373" i="11"/>
  <c r="CG382" i="11"/>
  <c r="CG389" i="11"/>
  <c r="CG390" i="11"/>
  <c r="CG391" i="11"/>
  <c r="CG392" i="11"/>
  <c r="CG14" i="11"/>
  <c r="G28" i="7" l="1"/>
  <c r="BY392" i="11"/>
  <c r="CC391" i="11"/>
  <c r="CC392" i="11"/>
  <c r="BY11" i="11"/>
  <c r="H381" i="11"/>
  <c r="K381" i="11"/>
  <c r="L381" i="11"/>
  <c r="O381" i="11"/>
  <c r="P381" i="11"/>
  <c r="S381" i="11"/>
  <c r="T381" i="11"/>
  <c r="W381" i="11"/>
  <c r="X381" i="11"/>
  <c r="AA381" i="11"/>
  <c r="AB381" i="11"/>
  <c r="AE381" i="11"/>
  <c r="AF381" i="11"/>
  <c r="AI381" i="11"/>
  <c r="AJ381" i="11"/>
  <c r="AM381" i="11"/>
  <c r="AN381" i="11"/>
  <c r="AQ381" i="11"/>
  <c r="AR381" i="11"/>
  <c r="AU381" i="11"/>
  <c r="AV381" i="11"/>
  <c r="AY381" i="11"/>
  <c r="AZ381" i="11"/>
  <c r="BC381" i="11"/>
  <c r="BG381" i="11"/>
  <c r="BH381" i="11"/>
  <c r="BK381" i="11"/>
  <c r="BO381" i="11"/>
  <c r="BP381" i="11"/>
  <c r="BS381" i="11"/>
  <c r="BT381" i="11"/>
  <c r="BW381" i="11"/>
  <c r="BX381" i="11"/>
  <c r="CA381" i="11"/>
  <c r="CB381" i="11"/>
  <c r="CE381" i="11"/>
  <c r="CF381" i="11"/>
  <c r="G381" i="11"/>
  <c r="P398" i="8"/>
  <c r="O398" i="8"/>
  <c r="H372" i="11"/>
  <c r="K372" i="11"/>
  <c r="L372" i="11"/>
  <c r="O372" i="11"/>
  <c r="P372" i="11"/>
  <c r="S372" i="11"/>
  <c r="T372" i="11"/>
  <c r="W372" i="11"/>
  <c r="X372" i="11"/>
  <c r="Y372" i="11" s="1"/>
  <c r="AA372" i="11"/>
  <c r="AB372" i="11"/>
  <c r="AE372" i="11"/>
  <c r="AF372" i="11"/>
  <c r="AI372" i="11"/>
  <c r="AJ372" i="11"/>
  <c r="AM372" i="11"/>
  <c r="AN372" i="11"/>
  <c r="AQ372" i="11"/>
  <c r="AR372" i="11"/>
  <c r="AU372" i="11"/>
  <c r="AV372" i="11"/>
  <c r="AY372" i="11"/>
  <c r="AZ372" i="11"/>
  <c r="BC372" i="11"/>
  <c r="BG372" i="11"/>
  <c r="BH372" i="11"/>
  <c r="BK372" i="11"/>
  <c r="BM372" i="11"/>
  <c r="BO372" i="11"/>
  <c r="BP372" i="11"/>
  <c r="BS372" i="11"/>
  <c r="BT372" i="11"/>
  <c r="BW372" i="11"/>
  <c r="BX372" i="11"/>
  <c r="CA372" i="11"/>
  <c r="CB372" i="11"/>
  <c r="CE372" i="11"/>
  <c r="CF372" i="11"/>
  <c r="G372" i="11"/>
  <c r="H359" i="11"/>
  <c r="K359" i="11"/>
  <c r="L359" i="11"/>
  <c r="O359" i="11"/>
  <c r="P359" i="11"/>
  <c r="S359" i="11"/>
  <c r="T359" i="11"/>
  <c r="W359" i="11"/>
  <c r="X359" i="11"/>
  <c r="AA359" i="11"/>
  <c r="AB359" i="11"/>
  <c r="AE359" i="11"/>
  <c r="AF359" i="11"/>
  <c r="AI359" i="11"/>
  <c r="AJ359" i="11"/>
  <c r="AM359" i="11"/>
  <c r="AN359" i="11"/>
  <c r="AO359" i="11"/>
  <c r="AQ359" i="11"/>
  <c r="AR359" i="11"/>
  <c r="AU359" i="11"/>
  <c r="AV359" i="11"/>
  <c r="AY359" i="11"/>
  <c r="AZ359" i="11"/>
  <c r="BC359" i="11"/>
  <c r="BG359" i="11"/>
  <c r="BH359" i="11"/>
  <c r="BK359" i="11"/>
  <c r="BM359" i="11"/>
  <c r="BO359" i="11"/>
  <c r="BS359" i="11"/>
  <c r="BT359" i="11"/>
  <c r="BW359" i="11"/>
  <c r="BX359" i="11"/>
  <c r="CA359" i="11"/>
  <c r="CB359" i="11"/>
  <c r="CE359" i="11"/>
  <c r="CF359" i="11"/>
  <c r="G359" i="11"/>
  <c r="H350" i="11"/>
  <c r="K350" i="11"/>
  <c r="L350" i="11"/>
  <c r="O350" i="11"/>
  <c r="P350" i="11"/>
  <c r="S350" i="11"/>
  <c r="T350" i="11"/>
  <c r="W350" i="11"/>
  <c r="X350" i="11"/>
  <c r="AA350" i="11"/>
  <c r="AB350" i="11"/>
  <c r="AE350" i="11"/>
  <c r="AF350" i="11"/>
  <c r="AI350" i="11"/>
  <c r="AJ350" i="11"/>
  <c r="AM350" i="11"/>
  <c r="AN350" i="11"/>
  <c r="AO350" i="11"/>
  <c r="AQ350" i="11"/>
  <c r="AR350" i="11"/>
  <c r="AU350" i="11"/>
  <c r="AV350" i="11"/>
  <c r="AY350" i="11"/>
  <c r="AZ350" i="11"/>
  <c r="BC350" i="11"/>
  <c r="BG350" i="11"/>
  <c r="BH350" i="11"/>
  <c r="BK350" i="11"/>
  <c r="BM350" i="11"/>
  <c r="BO350" i="11"/>
  <c r="BP350" i="11"/>
  <c r="BS350" i="11"/>
  <c r="BT350" i="11"/>
  <c r="BW350" i="11"/>
  <c r="BX350" i="11"/>
  <c r="CA350" i="11"/>
  <c r="CB350" i="11"/>
  <c r="CE350" i="11"/>
  <c r="CF350" i="11"/>
  <c r="G350" i="11"/>
  <c r="H342" i="11"/>
  <c r="K342" i="11"/>
  <c r="L342" i="11"/>
  <c r="O342" i="11"/>
  <c r="P342" i="11"/>
  <c r="S342" i="11"/>
  <c r="T342" i="11"/>
  <c r="W342" i="11"/>
  <c r="X342" i="11"/>
  <c r="AA342" i="11"/>
  <c r="AB342" i="11"/>
  <c r="AE342" i="11"/>
  <c r="AF342" i="11"/>
  <c r="AI342" i="11"/>
  <c r="AJ342" i="11"/>
  <c r="AM342" i="11"/>
  <c r="AN342" i="11"/>
  <c r="AQ342" i="11"/>
  <c r="AR342" i="11"/>
  <c r="AU342" i="11"/>
  <c r="AV342" i="11"/>
  <c r="AY342" i="11"/>
  <c r="AZ342" i="11"/>
  <c r="BC342" i="11"/>
  <c r="BG342" i="11"/>
  <c r="BH342" i="11"/>
  <c r="BK342" i="11"/>
  <c r="BM342" i="11"/>
  <c r="BO342" i="11"/>
  <c r="BP342" i="11"/>
  <c r="BS342" i="11"/>
  <c r="BT342" i="11"/>
  <c r="BW342" i="11"/>
  <c r="BX342" i="11"/>
  <c r="CA342" i="11"/>
  <c r="CB342" i="11"/>
  <c r="CE342" i="11"/>
  <c r="CF342" i="11"/>
  <c r="G342" i="11"/>
  <c r="H331" i="11"/>
  <c r="K331" i="11"/>
  <c r="L331" i="11"/>
  <c r="O331" i="11"/>
  <c r="P331" i="11"/>
  <c r="S331" i="11"/>
  <c r="T331" i="11"/>
  <c r="W331" i="11"/>
  <c r="X331" i="11"/>
  <c r="AA331" i="11"/>
  <c r="AB331" i="11"/>
  <c r="AE331" i="11"/>
  <c r="AF331" i="11"/>
  <c r="AI331" i="11"/>
  <c r="AJ331" i="11"/>
  <c r="AM331" i="11"/>
  <c r="AN331" i="11"/>
  <c r="AO331" i="11"/>
  <c r="AQ331" i="11"/>
  <c r="AR331" i="11"/>
  <c r="AU331" i="11"/>
  <c r="AV331" i="11"/>
  <c r="AY331" i="11"/>
  <c r="AZ331" i="11"/>
  <c r="BC331" i="11"/>
  <c r="BG331" i="11"/>
  <c r="BH331" i="11"/>
  <c r="BK331" i="11"/>
  <c r="BM331" i="11"/>
  <c r="BO331" i="11"/>
  <c r="BP331" i="11"/>
  <c r="BS331" i="11"/>
  <c r="BT331" i="11"/>
  <c r="BW331" i="11"/>
  <c r="BX331" i="11"/>
  <c r="CA331" i="11"/>
  <c r="CB331" i="11"/>
  <c r="CC331" i="11" s="1"/>
  <c r="CE331" i="11"/>
  <c r="CF331" i="11"/>
  <c r="G331" i="11"/>
  <c r="H321" i="11"/>
  <c r="K321" i="11"/>
  <c r="L321" i="11"/>
  <c r="O321" i="11"/>
  <c r="P321" i="11"/>
  <c r="S321" i="11"/>
  <c r="T321" i="11"/>
  <c r="W321" i="11"/>
  <c r="X321" i="11"/>
  <c r="AA321" i="11"/>
  <c r="AB321" i="11"/>
  <c r="AE321" i="11"/>
  <c r="AF321" i="11"/>
  <c r="AI321" i="11"/>
  <c r="AJ321" i="11"/>
  <c r="AM321" i="11"/>
  <c r="AN321" i="11"/>
  <c r="AO321" i="11"/>
  <c r="AQ321" i="11"/>
  <c r="AR321" i="11"/>
  <c r="AU321" i="11"/>
  <c r="AV321" i="11"/>
  <c r="AY321" i="11"/>
  <c r="AZ321" i="11"/>
  <c r="BC321" i="11"/>
  <c r="BG321" i="11"/>
  <c r="BH321" i="11"/>
  <c r="BK321" i="11"/>
  <c r="BM321" i="11"/>
  <c r="BO321" i="11"/>
  <c r="BP321" i="11"/>
  <c r="BS321" i="11"/>
  <c r="BT321" i="11"/>
  <c r="BW321" i="11"/>
  <c r="BX321" i="11"/>
  <c r="CA321" i="11"/>
  <c r="CB321" i="11"/>
  <c r="CE321" i="11"/>
  <c r="CF321" i="11"/>
  <c r="G321" i="11"/>
  <c r="H313" i="11"/>
  <c r="K313" i="11"/>
  <c r="L313" i="11"/>
  <c r="O313" i="11"/>
  <c r="P313" i="11"/>
  <c r="S313" i="11"/>
  <c r="T313" i="11"/>
  <c r="W313" i="11"/>
  <c r="X313" i="11"/>
  <c r="AA313" i="11"/>
  <c r="AB313" i="11"/>
  <c r="AC313" i="11" s="1"/>
  <c r="AE313" i="11"/>
  <c r="AF313" i="11"/>
  <c r="AI313" i="11"/>
  <c r="AJ313" i="11"/>
  <c r="AM313" i="11"/>
  <c r="AN313" i="11"/>
  <c r="AQ313" i="11"/>
  <c r="AR313" i="11"/>
  <c r="AU313" i="11"/>
  <c r="AV313" i="11"/>
  <c r="AY313" i="11"/>
  <c r="AZ313" i="11"/>
  <c r="BC313" i="11"/>
  <c r="BG313" i="11"/>
  <c r="BH313" i="11"/>
  <c r="BK313" i="11"/>
  <c r="BM313" i="11"/>
  <c r="BO313" i="11"/>
  <c r="BP313" i="11"/>
  <c r="BS313" i="11"/>
  <c r="BT313" i="11"/>
  <c r="BW313" i="11"/>
  <c r="BX313" i="11"/>
  <c r="CA313" i="11"/>
  <c r="CB313" i="11"/>
  <c r="CE313" i="11"/>
  <c r="CF313" i="11"/>
  <c r="CG313" i="11" s="1"/>
  <c r="G313" i="11"/>
  <c r="H304" i="11"/>
  <c r="K304" i="11"/>
  <c r="L304" i="11"/>
  <c r="O304" i="11"/>
  <c r="P304" i="11"/>
  <c r="S304" i="11"/>
  <c r="T304" i="11"/>
  <c r="W304" i="11"/>
  <c r="X304" i="11"/>
  <c r="AA304" i="11"/>
  <c r="AB304" i="11"/>
  <c r="AE304" i="11"/>
  <c r="AF304" i="11"/>
  <c r="AI304" i="11"/>
  <c r="AJ304" i="11"/>
  <c r="AM304" i="11"/>
  <c r="AN304" i="11"/>
  <c r="AO304" i="11"/>
  <c r="AQ304" i="11"/>
  <c r="AR304" i="11"/>
  <c r="AU304" i="11"/>
  <c r="AV304" i="11"/>
  <c r="AY304" i="11"/>
  <c r="AZ304" i="11"/>
  <c r="BC304" i="11"/>
  <c r="BG304" i="11"/>
  <c r="BH304" i="11"/>
  <c r="BK304" i="11"/>
  <c r="BM304" i="11"/>
  <c r="BO304" i="11"/>
  <c r="BP304" i="11"/>
  <c r="BS304" i="11"/>
  <c r="BT304" i="11"/>
  <c r="BW304" i="11"/>
  <c r="BX304" i="11"/>
  <c r="CA304" i="11"/>
  <c r="CB304" i="11"/>
  <c r="CE304" i="11"/>
  <c r="CF304" i="11"/>
  <c r="G304" i="11"/>
  <c r="H294" i="11"/>
  <c r="K294" i="11"/>
  <c r="L294" i="11"/>
  <c r="O294" i="11"/>
  <c r="P294" i="11"/>
  <c r="S294" i="11"/>
  <c r="T294" i="11"/>
  <c r="W294" i="11"/>
  <c r="X294" i="11"/>
  <c r="AA294" i="11"/>
  <c r="AB294" i="11"/>
  <c r="AE294" i="11"/>
  <c r="AF294" i="11"/>
  <c r="AI294" i="11"/>
  <c r="AJ294" i="11"/>
  <c r="AM294" i="11"/>
  <c r="AN294" i="11"/>
  <c r="AQ294" i="11"/>
  <c r="AR294" i="11"/>
  <c r="AU294" i="11"/>
  <c r="AV294" i="11"/>
  <c r="AY294" i="11"/>
  <c r="AZ294" i="11"/>
  <c r="BC294" i="11"/>
  <c r="BG294" i="11"/>
  <c r="BH294" i="11"/>
  <c r="BK294" i="11"/>
  <c r="BM294" i="11"/>
  <c r="BO294" i="11"/>
  <c r="BP294" i="11"/>
  <c r="BS294" i="11"/>
  <c r="BT294" i="11"/>
  <c r="BW294" i="11"/>
  <c r="BX294" i="11"/>
  <c r="CA294" i="11"/>
  <c r="CB294" i="11"/>
  <c r="CE294" i="11"/>
  <c r="CF294" i="11"/>
  <c r="G294" i="11"/>
  <c r="H284" i="11"/>
  <c r="K284" i="11"/>
  <c r="L284" i="11"/>
  <c r="O284" i="11"/>
  <c r="P284" i="11"/>
  <c r="S284" i="11"/>
  <c r="T284" i="11"/>
  <c r="W284" i="11"/>
  <c r="X284" i="11"/>
  <c r="AA284" i="11"/>
  <c r="AB284" i="11"/>
  <c r="AE284" i="11"/>
  <c r="AF284" i="11"/>
  <c r="AI284" i="11"/>
  <c r="AJ284" i="11"/>
  <c r="AM284" i="11"/>
  <c r="AN284" i="11"/>
  <c r="AO284" i="11"/>
  <c r="AQ284" i="11"/>
  <c r="AR284" i="11"/>
  <c r="AU284" i="11"/>
  <c r="AV284" i="11"/>
  <c r="AY284" i="11"/>
  <c r="AZ284" i="11"/>
  <c r="BC284" i="11"/>
  <c r="BG284" i="11"/>
  <c r="BH284" i="11"/>
  <c r="BK284" i="11"/>
  <c r="BM284" i="11"/>
  <c r="BO284" i="11"/>
  <c r="BP284" i="11"/>
  <c r="BS284" i="11"/>
  <c r="BT284" i="11"/>
  <c r="BW284" i="11"/>
  <c r="BX284" i="11"/>
  <c r="CA284" i="11"/>
  <c r="CB284" i="11"/>
  <c r="CE284" i="11"/>
  <c r="CF284" i="11"/>
  <c r="G284" i="11"/>
  <c r="H274" i="11"/>
  <c r="K274" i="11"/>
  <c r="L274" i="11"/>
  <c r="O274" i="11"/>
  <c r="P274" i="11"/>
  <c r="S274" i="11"/>
  <c r="T274" i="11"/>
  <c r="W274" i="11"/>
  <c r="X274" i="11"/>
  <c r="AA274" i="11"/>
  <c r="AB274" i="11"/>
  <c r="AE274" i="11"/>
  <c r="AF274" i="11"/>
  <c r="AG274" i="11" s="1"/>
  <c r="AI274" i="11"/>
  <c r="AJ274" i="11"/>
  <c r="AM274" i="11"/>
  <c r="AN274" i="11"/>
  <c r="AO274" i="11"/>
  <c r="AQ274" i="11"/>
  <c r="AR274" i="11"/>
  <c r="AU274" i="11"/>
  <c r="AV274" i="11"/>
  <c r="AY274" i="11"/>
  <c r="AZ274" i="11"/>
  <c r="BC274" i="11"/>
  <c r="BG274" i="11"/>
  <c r="BH274" i="11"/>
  <c r="BK274" i="11"/>
  <c r="BM274" i="11"/>
  <c r="BO274" i="11"/>
  <c r="BP274" i="11"/>
  <c r="BS274" i="11"/>
  <c r="BT274" i="11"/>
  <c r="BW274" i="11"/>
  <c r="BX274" i="11"/>
  <c r="BY274" i="11" s="1"/>
  <c r="CA274" i="11"/>
  <c r="CB274" i="11"/>
  <c r="CE274" i="11"/>
  <c r="CF274" i="11"/>
  <c r="G274" i="11"/>
  <c r="H267" i="11"/>
  <c r="K267" i="11"/>
  <c r="L267" i="11"/>
  <c r="M267" i="11" s="1"/>
  <c r="O267" i="11"/>
  <c r="P267" i="11"/>
  <c r="S267" i="11"/>
  <c r="T267" i="11"/>
  <c r="W267" i="11"/>
  <c r="X267" i="11"/>
  <c r="AA267" i="11"/>
  <c r="AB267" i="11"/>
  <c r="AE267" i="11"/>
  <c r="AF267" i="11"/>
  <c r="AI267" i="11"/>
  <c r="AJ267" i="11"/>
  <c r="AM267" i="11"/>
  <c r="AN267" i="11"/>
  <c r="AQ267" i="11"/>
  <c r="AR267" i="11"/>
  <c r="AU267" i="11"/>
  <c r="AV267" i="11"/>
  <c r="AY267" i="11"/>
  <c r="AZ267" i="11"/>
  <c r="BC267" i="11"/>
  <c r="BG267" i="11"/>
  <c r="BH267" i="11"/>
  <c r="BK267" i="11"/>
  <c r="BO267" i="11"/>
  <c r="BP267" i="11"/>
  <c r="BS267" i="11"/>
  <c r="BT267" i="11"/>
  <c r="BW267" i="11"/>
  <c r="BX267" i="11"/>
  <c r="CA267" i="11"/>
  <c r="CB267" i="11"/>
  <c r="CE267" i="11"/>
  <c r="CF267" i="11"/>
  <c r="G267" i="11"/>
  <c r="H253" i="11"/>
  <c r="K253" i="11"/>
  <c r="L253" i="11"/>
  <c r="O253" i="11"/>
  <c r="P253" i="11"/>
  <c r="S253" i="11"/>
  <c r="T253" i="11"/>
  <c r="W253" i="11"/>
  <c r="X253" i="11"/>
  <c r="AA253" i="11"/>
  <c r="AB253" i="11"/>
  <c r="AE253" i="11"/>
  <c r="AF253" i="11"/>
  <c r="AI253" i="11"/>
  <c r="AJ253" i="11"/>
  <c r="AM253" i="11"/>
  <c r="AN253" i="11"/>
  <c r="AO253" i="11"/>
  <c r="AQ253" i="11"/>
  <c r="AR253" i="11"/>
  <c r="AU253" i="11"/>
  <c r="AV253" i="11"/>
  <c r="AY253" i="11"/>
  <c r="AZ253" i="11"/>
  <c r="BC253" i="11"/>
  <c r="BG253" i="11"/>
  <c r="BH253" i="11"/>
  <c r="BK253" i="11"/>
  <c r="BM253" i="11"/>
  <c r="BO253" i="11"/>
  <c r="BP253" i="11"/>
  <c r="BS253" i="11"/>
  <c r="BT253" i="11"/>
  <c r="BW253" i="11"/>
  <c r="BX253" i="11"/>
  <c r="CA253" i="11"/>
  <c r="CB253" i="11"/>
  <c r="CE253" i="11"/>
  <c r="CF253" i="11"/>
  <c r="G253" i="11"/>
  <c r="H240" i="11"/>
  <c r="K240" i="11"/>
  <c r="L240" i="11"/>
  <c r="O240" i="11"/>
  <c r="P240" i="11"/>
  <c r="S240" i="11"/>
  <c r="T240" i="11"/>
  <c r="W240" i="11"/>
  <c r="X240" i="11"/>
  <c r="AA240" i="11"/>
  <c r="AB240" i="11"/>
  <c r="AE240" i="11"/>
  <c r="AF240" i="11"/>
  <c r="AI240" i="11"/>
  <c r="AJ240" i="11"/>
  <c r="AM240" i="11"/>
  <c r="AN240" i="11"/>
  <c r="AO240" i="11" s="1"/>
  <c r="AQ240" i="11"/>
  <c r="AR240" i="11"/>
  <c r="AU240" i="11"/>
  <c r="AV240" i="11"/>
  <c r="AY240" i="11"/>
  <c r="AZ240" i="11"/>
  <c r="BC240" i="11"/>
  <c r="BG240" i="11"/>
  <c r="BH240" i="11"/>
  <c r="BK240" i="11"/>
  <c r="BM240" i="11"/>
  <c r="BO240" i="11"/>
  <c r="BP240" i="11"/>
  <c r="BS240" i="11"/>
  <c r="BT240" i="11"/>
  <c r="BW240" i="11"/>
  <c r="BX240" i="11"/>
  <c r="CA240" i="11"/>
  <c r="CB240" i="11"/>
  <c r="CE240" i="11"/>
  <c r="CF240" i="11"/>
  <c r="G240" i="11"/>
  <c r="H228" i="11"/>
  <c r="K228" i="11"/>
  <c r="L228" i="11"/>
  <c r="O228" i="11"/>
  <c r="P228" i="11"/>
  <c r="S228" i="11"/>
  <c r="T228" i="11"/>
  <c r="W228" i="11"/>
  <c r="X228" i="11"/>
  <c r="AA228" i="11"/>
  <c r="AB228" i="11"/>
  <c r="AE228" i="11"/>
  <c r="AF228" i="11"/>
  <c r="AI228" i="11"/>
  <c r="AJ228" i="11"/>
  <c r="AM228" i="11"/>
  <c r="AN228" i="11"/>
  <c r="AQ228" i="11"/>
  <c r="AR228" i="11"/>
  <c r="AU228" i="11"/>
  <c r="AV228" i="11"/>
  <c r="AY228" i="11"/>
  <c r="AZ228" i="11"/>
  <c r="BC228" i="11"/>
  <c r="BG228" i="11"/>
  <c r="BH228" i="11"/>
  <c r="BK228" i="11"/>
  <c r="BO228" i="11"/>
  <c r="BP228" i="11"/>
  <c r="BS228" i="11"/>
  <c r="BT228" i="11"/>
  <c r="BW228" i="11"/>
  <c r="BX228" i="11"/>
  <c r="CA228" i="11"/>
  <c r="CB228" i="11"/>
  <c r="CE228" i="11"/>
  <c r="CF228" i="11"/>
  <c r="G228" i="11"/>
  <c r="H221" i="11"/>
  <c r="K221" i="11"/>
  <c r="L221" i="11"/>
  <c r="O221" i="11"/>
  <c r="P221" i="11"/>
  <c r="S221" i="11"/>
  <c r="T221" i="11"/>
  <c r="W221" i="11"/>
  <c r="X221" i="11"/>
  <c r="AA221" i="11"/>
  <c r="AB221" i="11"/>
  <c r="AE221" i="11"/>
  <c r="AF221" i="11"/>
  <c r="AI221" i="11"/>
  <c r="AJ221" i="11"/>
  <c r="AM221" i="11"/>
  <c r="AN221" i="11"/>
  <c r="AO221" i="11"/>
  <c r="AQ221" i="11"/>
  <c r="AR221" i="11"/>
  <c r="AU221" i="11"/>
  <c r="AV221" i="11"/>
  <c r="AY221" i="11"/>
  <c r="AZ221" i="11"/>
  <c r="BC221" i="11"/>
  <c r="BG221" i="11"/>
  <c r="BH221" i="11"/>
  <c r="BK221" i="11"/>
  <c r="BM221" i="11"/>
  <c r="BO221" i="11"/>
  <c r="BP221" i="11"/>
  <c r="BS221" i="11"/>
  <c r="BT221" i="11"/>
  <c r="BW221" i="11"/>
  <c r="BX221" i="11"/>
  <c r="CA221" i="11"/>
  <c r="CB221" i="11"/>
  <c r="CE221" i="11"/>
  <c r="CF221" i="11"/>
  <c r="G221" i="11"/>
  <c r="H213" i="11"/>
  <c r="K213" i="11"/>
  <c r="L213" i="11"/>
  <c r="O213" i="11"/>
  <c r="P213" i="11"/>
  <c r="S213" i="11"/>
  <c r="T213" i="11"/>
  <c r="W213" i="11"/>
  <c r="X213" i="11"/>
  <c r="AA213" i="11"/>
  <c r="AB213" i="11"/>
  <c r="AC213" i="11" s="1"/>
  <c r="AE213" i="11"/>
  <c r="AF213" i="11"/>
  <c r="AI213" i="11"/>
  <c r="AJ213" i="11"/>
  <c r="AM213" i="11"/>
  <c r="AN213" i="11"/>
  <c r="AQ213" i="11"/>
  <c r="AR213" i="11"/>
  <c r="AU213" i="11"/>
  <c r="AV213" i="11"/>
  <c r="AY213" i="11"/>
  <c r="AZ213" i="11"/>
  <c r="BC213" i="11"/>
  <c r="BG213" i="11"/>
  <c r="BH213" i="11"/>
  <c r="BI213" i="11" s="1"/>
  <c r="BK213" i="11"/>
  <c r="BM213" i="11"/>
  <c r="BO213" i="11"/>
  <c r="BP213" i="11"/>
  <c r="BS213" i="11"/>
  <c r="BT213" i="11"/>
  <c r="BW213" i="11"/>
  <c r="BX213" i="11"/>
  <c r="CA213" i="11"/>
  <c r="CB213" i="11"/>
  <c r="CE213" i="11"/>
  <c r="CF213" i="11"/>
  <c r="G213" i="11"/>
  <c r="H201" i="11"/>
  <c r="K201" i="11"/>
  <c r="L201" i="11"/>
  <c r="O201" i="11"/>
  <c r="P201" i="11"/>
  <c r="S201" i="11"/>
  <c r="T201" i="11"/>
  <c r="W201" i="11"/>
  <c r="X201" i="11"/>
  <c r="AA201" i="11"/>
  <c r="AB201" i="11"/>
  <c r="AE201" i="11"/>
  <c r="AF201" i="11"/>
  <c r="AI201" i="11"/>
  <c r="AJ201" i="11"/>
  <c r="AM201" i="11"/>
  <c r="AN201" i="11"/>
  <c r="AO201" i="11"/>
  <c r="AQ201" i="11"/>
  <c r="AR201" i="11"/>
  <c r="AU201" i="11"/>
  <c r="AV201" i="11"/>
  <c r="AY201" i="11"/>
  <c r="AZ201" i="11"/>
  <c r="BC201" i="11"/>
  <c r="BG201" i="11"/>
  <c r="BH201" i="11"/>
  <c r="BK201" i="11"/>
  <c r="BM201" i="11"/>
  <c r="BO201" i="11"/>
  <c r="BP201" i="11"/>
  <c r="BS201" i="11"/>
  <c r="BT201" i="11"/>
  <c r="BW201" i="11"/>
  <c r="BX201" i="11"/>
  <c r="CA201" i="11"/>
  <c r="CB201" i="11"/>
  <c r="CE201" i="11"/>
  <c r="CF201" i="11"/>
  <c r="G201" i="11"/>
  <c r="AO213" i="11" l="1"/>
  <c r="U372" i="11"/>
  <c r="Y294" i="11"/>
  <c r="AK331" i="11"/>
  <c r="CC201" i="11"/>
  <c r="AK201" i="11"/>
  <c r="BI240" i="11"/>
  <c r="AC240" i="11"/>
  <c r="U274" i="11"/>
  <c r="BQ284" i="11"/>
  <c r="Y284" i="11"/>
  <c r="Q313" i="11"/>
  <c r="CC321" i="11"/>
  <c r="AO228" i="11"/>
  <c r="Y228" i="11"/>
  <c r="M304" i="11"/>
  <c r="Q240" i="11"/>
  <c r="CC253" i="11"/>
  <c r="AK253" i="11"/>
  <c r="M284" i="11"/>
  <c r="BY294" i="11"/>
  <c r="AO267" i="11"/>
  <c r="U381" i="11"/>
  <c r="Y267" i="11"/>
  <c r="AO313" i="11"/>
  <c r="Q213" i="11"/>
  <c r="CC221" i="11"/>
  <c r="AK221" i="11"/>
  <c r="U294" i="11"/>
  <c r="CG304" i="11"/>
  <c r="Y304" i="11"/>
  <c r="M372" i="11"/>
  <c r="CC381" i="11"/>
  <c r="BM381" i="11"/>
  <c r="BQ304" i="11"/>
  <c r="CC350" i="11"/>
  <c r="BI359" i="11"/>
  <c r="BI313" i="11"/>
  <c r="BI294" i="11"/>
  <c r="CG284" i="11"/>
  <c r="BY221" i="11"/>
  <c r="AK372" i="11"/>
  <c r="AK350" i="11"/>
  <c r="AK213" i="11"/>
  <c r="AG381" i="11"/>
  <c r="AG372" i="11"/>
  <c r="AG294" i="11"/>
  <c r="AG221" i="11"/>
  <c r="U221" i="11"/>
  <c r="M213" i="11"/>
  <c r="Q294" i="11"/>
  <c r="AC294" i="11"/>
  <c r="Y213" i="11"/>
  <c r="CG331" i="11"/>
  <c r="BQ331" i="11"/>
  <c r="Y331" i="11"/>
  <c r="M331" i="11"/>
  <c r="BY342" i="11"/>
  <c r="AC359" i="11"/>
  <c r="Q359" i="11"/>
  <c r="CG221" i="11"/>
  <c r="BQ221" i="11"/>
  <c r="Y221" i="11"/>
  <c r="M221" i="11"/>
  <c r="BY228" i="11"/>
  <c r="BI228" i="11"/>
  <c r="AC228" i="11"/>
  <c r="Q228" i="11"/>
  <c r="AC304" i="11"/>
  <c r="Q304" i="11"/>
  <c r="CC313" i="11"/>
  <c r="AO342" i="11"/>
  <c r="Y342" i="11"/>
  <c r="M342" i="11"/>
  <c r="I372" i="11"/>
  <c r="I313" i="11"/>
  <c r="I350" i="11"/>
  <c r="I201" i="11"/>
  <c r="I253" i="11"/>
  <c r="AK321" i="11"/>
  <c r="I321" i="11"/>
  <c r="I221" i="11"/>
  <c r="I331" i="11"/>
  <c r="CG201" i="11"/>
  <c r="BQ201" i="11"/>
  <c r="Y201" i="11"/>
  <c r="M201" i="11"/>
  <c r="AG240" i="11"/>
  <c r="U240" i="11"/>
  <c r="CG253" i="11"/>
  <c r="BQ253" i="11"/>
  <c r="Y253" i="11"/>
  <c r="M253" i="11"/>
  <c r="BY267" i="11"/>
  <c r="BI267" i="11"/>
  <c r="AC267" i="11"/>
  <c r="Q267" i="11"/>
  <c r="CC274" i="11"/>
  <c r="I274" i="11"/>
  <c r="AC284" i="11"/>
  <c r="Q284" i="11"/>
  <c r="CC294" i="11"/>
  <c r="AG313" i="11"/>
  <c r="U313" i="11"/>
  <c r="CG321" i="11"/>
  <c r="BQ321" i="11"/>
  <c r="Y321" i="11"/>
  <c r="M321" i="11"/>
  <c r="BI342" i="11"/>
  <c r="AC342" i="11"/>
  <c r="Q342" i="11"/>
  <c r="CG350" i="11"/>
  <c r="BQ350" i="11"/>
  <c r="AG359" i="11"/>
  <c r="U359" i="11"/>
  <c r="CG372" i="11"/>
  <c r="BQ372" i="11"/>
  <c r="AK11" i="11"/>
  <c r="AG201" i="11"/>
  <c r="U201" i="11"/>
  <c r="BI221" i="11"/>
  <c r="Y240" i="11"/>
  <c r="M240" i="11"/>
  <c r="BY253" i="11"/>
  <c r="AG253" i="11"/>
  <c r="U253" i="11"/>
  <c r="CG267" i="11"/>
  <c r="BQ267" i="11"/>
  <c r="AK267" i="11"/>
  <c r="AC274" i="11"/>
  <c r="Q274" i="11"/>
  <c r="CC284" i="11"/>
  <c r="AK284" i="11"/>
  <c r="I284" i="11"/>
  <c r="Y313" i="11"/>
  <c r="M313" i="11"/>
  <c r="AG321" i="11"/>
  <c r="U321" i="11"/>
  <c r="BI331" i="11"/>
  <c r="AK342" i="11"/>
  <c r="I342" i="11"/>
  <c r="AG350" i="11"/>
  <c r="U350" i="11"/>
  <c r="CG359" i="11"/>
  <c r="BQ359" i="11"/>
  <c r="Y359" i="11"/>
  <c r="M359" i="11"/>
  <c r="BI201" i="11"/>
  <c r="CC228" i="11"/>
  <c r="BM228" i="11"/>
  <c r="AG228" i="11"/>
  <c r="U228" i="11"/>
  <c r="CG240" i="11"/>
  <c r="BQ240" i="11"/>
  <c r="BQ313" i="11"/>
  <c r="BI321" i="11"/>
  <c r="CC342" i="11"/>
  <c r="BI350" i="11"/>
  <c r="CG381" i="11"/>
  <c r="BQ381" i="11"/>
  <c r="AK381" i="11"/>
  <c r="I381" i="11"/>
  <c r="AC201" i="11"/>
  <c r="Q201" i="11"/>
  <c r="CC213" i="11"/>
  <c r="AK240" i="11"/>
  <c r="AC253" i="11"/>
  <c r="Q253" i="11"/>
  <c r="CC267" i="11"/>
  <c r="BM267" i="11"/>
  <c r="AG267" i="11"/>
  <c r="U267" i="11"/>
  <c r="CG274" i="11"/>
  <c r="BQ274" i="11"/>
  <c r="Y274" i="11"/>
  <c r="M274" i="11"/>
  <c r="CG294" i="11"/>
  <c r="BQ294" i="11"/>
  <c r="BI304" i="11"/>
  <c r="AK313" i="11"/>
  <c r="AC321" i="11"/>
  <c r="Q321" i="11"/>
  <c r="AG342" i="11"/>
  <c r="U342" i="11"/>
  <c r="AC350" i="11"/>
  <c r="Q350" i="11"/>
  <c r="CG213" i="11"/>
  <c r="BQ213" i="11"/>
  <c r="I240" i="11"/>
  <c r="AK274" i="11"/>
  <c r="BY284" i="11"/>
  <c r="AG284" i="11"/>
  <c r="U284" i="11"/>
  <c r="CC372" i="11"/>
  <c r="AO11" i="11"/>
  <c r="M228" i="11"/>
  <c r="CC240" i="11"/>
  <c r="BI253" i="11"/>
  <c r="BI284" i="11"/>
  <c r="M294" i="11"/>
  <c r="CC304" i="11"/>
  <c r="AK304" i="11"/>
  <c r="I304" i="11"/>
  <c r="BY313" i="11"/>
  <c r="BY331" i="11"/>
  <c r="AG331" i="11"/>
  <c r="U331" i="11"/>
  <c r="BY381" i="11"/>
  <c r="BI381" i="11"/>
  <c r="AC381" i="11"/>
  <c r="Q381" i="11"/>
  <c r="I267" i="11"/>
  <c r="Y350" i="11"/>
  <c r="M350" i="11"/>
  <c r="CC359" i="11"/>
  <c r="AK359" i="11"/>
  <c r="I359" i="11"/>
  <c r="I213" i="11"/>
  <c r="AG213" i="11"/>
  <c r="U213" i="11"/>
  <c r="AC221" i="11"/>
  <c r="Q221" i="11"/>
  <c r="CG228" i="11"/>
  <c r="BQ228" i="11"/>
  <c r="AK228" i="11"/>
  <c r="I228" i="11"/>
  <c r="BY240" i="11"/>
  <c r="BI274" i="11"/>
  <c r="AK294" i="11"/>
  <c r="I294" i="11"/>
  <c r="BY304" i="11"/>
  <c r="AG304" i="11"/>
  <c r="U304" i="11"/>
  <c r="AC331" i="11"/>
  <c r="Q331" i="11"/>
  <c r="CG342" i="11"/>
  <c r="BQ342" i="11"/>
  <c r="BI372" i="11"/>
  <c r="AC372" i="11"/>
  <c r="Q372" i="11"/>
  <c r="Y381" i="11"/>
  <c r="M381" i="11"/>
  <c r="BM11" i="11"/>
  <c r="CC11" i="11"/>
  <c r="BQ12" i="11"/>
  <c r="BI11" i="11"/>
  <c r="Q11" i="11"/>
  <c r="M11" i="11"/>
  <c r="AG11" i="11"/>
  <c r="U11" i="11"/>
  <c r="AC11" i="11"/>
  <c r="Y11" i="11"/>
  <c r="BY372" i="11"/>
  <c r="BY359" i="11"/>
  <c r="BY350" i="11"/>
  <c r="BY321" i="11"/>
  <c r="BY213" i="11"/>
  <c r="BY201" i="11"/>
  <c r="BA11" i="11"/>
  <c r="BE11" i="11"/>
  <c r="BU11" i="11"/>
  <c r="AS11" i="11"/>
  <c r="AW11" i="11"/>
  <c r="CG11" i="11"/>
  <c r="I11" i="11"/>
  <c r="E351" i="11"/>
  <c r="H197" i="11"/>
  <c r="K197" i="11"/>
  <c r="L197" i="11"/>
  <c r="O197" i="11"/>
  <c r="P197" i="11"/>
  <c r="S197" i="11"/>
  <c r="T197" i="11"/>
  <c r="W197" i="11"/>
  <c r="X197" i="11"/>
  <c r="AA197" i="11"/>
  <c r="AB197" i="11"/>
  <c r="AE197" i="11"/>
  <c r="AF197" i="11"/>
  <c r="AI197" i="11"/>
  <c r="AJ197" i="11"/>
  <c r="AM197" i="11"/>
  <c r="AN197" i="11"/>
  <c r="AO197" i="11"/>
  <c r="AQ197" i="11"/>
  <c r="AR197" i="11"/>
  <c r="AU197" i="11"/>
  <c r="AV197" i="11"/>
  <c r="AY197" i="11"/>
  <c r="AZ197" i="11"/>
  <c r="BC197" i="11"/>
  <c r="BG197" i="11"/>
  <c r="BH197" i="11"/>
  <c r="BK197" i="11"/>
  <c r="BM197" i="11"/>
  <c r="BO197" i="11"/>
  <c r="BP197" i="11"/>
  <c r="BS197" i="11"/>
  <c r="BT197" i="11"/>
  <c r="BW197" i="11"/>
  <c r="BX197" i="11"/>
  <c r="CA197" i="11"/>
  <c r="CB197" i="11"/>
  <c r="CE197" i="11"/>
  <c r="CF197" i="11"/>
  <c r="G197" i="11"/>
  <c r="H184" i="11"/>
  <c r="K184" i="11"/>
  <c r="L184" i="11"/>
  <c r="O184" i="11"/>
  <c r="P184" i="11"/>
  <c r="S184" i="11"/>
  <c r="T184" i="11"/>
  <c r="W184" i="11"/>
  <c r="X184" i="11"/>
  <c r="AA184" i="11"/>
  <c r="AB184" i="11"/>
  <c r="AE184" i="11"/>
  <c r="AF184" i="11"/>
  <c r="AI184" i="11"/>
  <c r="AJ184" i="11"/>
  <c r="AM184" i="11"/>
  <c r="AN184" i="11"/>
  <c r="AQ184" i="11"/>
  <c r="AR184" i="11"/>
  <c r="AU184" i="11"/>
  <c r="AV184" i="11"/>
  <c r="AY184" i="11"/>
  <c r="AZ184" i="11"/>
  <c r="BC184" i="11"/>
  <c r="BG184" i="11"/>
  <c r="BH184" i="11"/>
  <c r="BK184" i="11"/>
  <c r="BM184" i="11"/>
  <c r="BO184" i="11"/>
  <c r="BP184" i="11"/>
  <c r="BS184" i="11"/>
  <c r="BT184" i="11"/>
  <c r="BW184" i="11"/>
  <c r="BX184" i="11"/>
  <c r="CA184" i="11"/>
  <c r="CB184" i="11"/>
  <c r="CE184" i="11"/>
  <c r="CF184" i="11"/>
  <c r="G184" i="11"/>
  <c r="H172" i="11"/>
  <c r="K172" i="11"/>
  <c r="L172" i="11"/>
  <c r="O172" i="11"/>
  <c r="P172" i="11"/>
  <c r="S172" i="11"/>
  <c r="T172" i="11"/>
  <c r="W172" i="11"/>
  <c r="X172" i="11"/>
  <c r="AA172" i="11"/>
  <c r="AB172" i="11"/>
  <c r="AE172" i="11"/>
  <c r="AF172" i="11"/>
  <c r="AI172" i="11"/>
  <c r="AJ172" i="11"/>
  <c r="AM172" i="11"/>
  <c r="AN172" i="11"/>
  <c r="AQ172" i="11"/>
  <c r="AR172" i="11"/>
  <c r="AU172" i="11"/>
  <c r="AV172" i="11"/>
  <c r="AY172" i="11"/>
  <c r="AZ172" i="11"/>
  <c r="BC172" i="11"/>
  <c r="BG172" i="11"/>
  <c r="BH172" i="11"/>
  <c r="BK172" i="11"/>
  <c r="BM172" i="11"/>
  <c r="BO172" i="11"/>
  <c r="BP172" i="11"/>
  <c r="BS172" i="11"/>
  <c r="BT172" i="11"/>
  <c r="BW172" i="11"/>
  <c r="BX172" i="11"/>
  <c r="CA172" i="11"/>
  <c r="CB172" i="11"/>
  <c r="CE172" i="11"/>
  <c r="CF172" i="11"/>
  <c r="G172" i="11"/>
  <c r="H160" i="11"/>
  <c r="K160" i="11"/>
  <c r="L160" i="11"/>
  <c r="O160" i="11"/>
  <c r="P160" i="11"/>
  <c r="S160" i="11"/>
  <c r="T160" i="11"/>
  <c r="W160" i="11"/>
  <c r="X160" i="11"/>
  <c r="AA160" i="11"/>
  <c r="AB160" i="11"/>
  <c r="AE160" i="11"/>
  <c r="AF160" i="11"/>
  <c r="AI160" i="11"/>
  <c r="AJ160" i="11"/>
  <c r="AM160" i="11"/>
  <c r="AN160" i="11"/>
  <c r="AO160" i="11"/>
  <c r="AQ160" i="11"/>
  <c r="AR160" i="11"/>
  <c r="AU160" i="11"/>
  <c r="AV160" i="11"/>
  <c r="AY160" i="11"/>
  <c r="AZ160" i="11"/>
  <c r="BC160" i="11"/>
  <c r="BG160" i="11"/>
  <c r="BH160" i="11"/>
  <c r="BK160" i="11"/>
  <c r="BM160" i="11"/>
  <c r="BO160" i="11"/>
  <c r="BP160" i="11"/>
  <c r="BS160" i="11"/>
  <c r="BT160" i="11"/>
  <c r="BW160" i="11"/>
  <c r="BX160" i="11"/>
  <c r="CA160" i="11"/>
  <c r="CB160" i="11"/>
  <c r="CE160" i="11"/>
  <c r="CF160" i="11"/>
  <c r="G160" i="11"/>
  <c r="H149" i="11"/>
  <c r="K149" i="11"/>
  <c r="L149" i="11"/>
  <c r="O149" i="11"/>
  <c r="P149" i="11"/>
  <c r="S149" i="11"/>
  <c r="T149" i="11"/>
  <c r="W149" i="11"/>
  <c r="X149" i="11"/>
  <c r="AA149" i="11"/>
  <c r="AB149" i="11"/>
  <c r="AE149" i="11"/>
  <c r="AF149" i="11"/>
  <c r="AI149" i="11"/>
  <c r="AJ149" i="11"/>
  <c r="AM149" i="11"/>
  <c r="AN149" i="11"/>
  <c r="AO149" i="11"/>
  <c r="AQ149" i="11"/>
  <c r="AR149" i="11"/>
  <c r="AU149" i="11"/>
  <c r="AV149" i="11"/>
  <c r="AY149" i="11"/>
  <c r="AZ149" i="11"/>
  <c r="BC149" i="11"/>
  <c r="BG149" i="11"/>
  <c r="BH149" i="11"/>
  <c r="BK149" i="11"/>
  <c r="BM149" i="11"/>
  <c r="BO149" i="11"/>
  <c r="BP149" i="11"/>
  <c r="BS149" i="11"/>
  <c r="BT149" i="11"/>
  <c r="BW149" i="11"/>
  <c r="BX149" i="11"/>
  <c r="CA149" i="11"/>
  <c r="CB149" i="11"/>
  <c r="CE149" i="11"/>
  <c r="CF149" i="11"/>
  <c r="G149" i="11"/>
  <c r="H137" i="11"/>
  <c r="K137" i="11"/>
  <c r="L137" i="11"/>
  <c r="O137" i="11"/>
  <c r="P137" i="11"/>
  <c r="S137" i="11"/>
  <c r="T137" i="11"/>
  <c r="W137" i="11"/>
  <c r="X137" i="11"/>
  <c r="AA137" i="11"/>
  <c r="AB137" i="11"/>
  <c r="AE137" i="11"/>
  <c r="AF137" i="11"/>
  <c r="AI137" i="11"/>
  <c r="AJ137" i="11"/>
  <c r="AM137" i="11"/>
  <c r="AN137" i="11"/>
  <c r="AQ137" i="11"/>
  <c r="AR137" i="11"/>
  <c r="AU137" i="11"/>
  <c r="AV137" i="11"/>
  <c r="AY137" i="11"/>
  <c r="AZ137" i="11"/>
  <c r="BC137" i="11"/>
  <c r="BG137" i="11"/>
  <c r="BH137" i="11"/>
  <c r="BK137" i="11"/>
  <c r="BO137" i="11"/>
  <c r="BP137" i="11"/>
  <c r="BS137" i="11"/>
  <c r="BT137" i="11"/>
  <c r="BW137" i="11"/>
  <c r="BX137" i="11"/>
  <c r="CA137" i="11"/>
  <c r="CB137" i="11"/>
  <c r="CE137" i="11"/>
  <c r="CF137" i="11"/>
  <c r="G137" i="11"/>
  <c r="H123" i="11"/>
  <c r="K123" i="11"/>
  <c r="L123" i="11"/>
  <c r="O123" i="11"/>
  <c r="P123" i="11"/>
  <c r="S123" i="11"/>
  <c r="T123" i="11"/>
  <c r="W123" i="11"/>
  <c r="X123" i="11"/>
  <c r="AA123" i="11"/>
  <c r="AB123" i="11"/>
  <c r="AE123" i="11"/>
  <c r="AF123" i="11"/>
  <c r="AI123" i="11"/>
  <c r="AJ123" i="11"/>
  <c r="AM123" i="11"/>
  <c r="AN123" i="11"/>
  <c r="AO123" i="11"/>
  <c r="AQ123" i="11"/>
  <c r="AR123" i="11"/>
  <c r="AU123" i="11"/>
  <c r="AV123" i="11"/>
  <c r="AY123" i="11"/>
  <c r="AZ123" i="11"/>
  <c r="BC123" i="11"/>
  <c r="BG123" i="11"/>
  <c r="BH123" i="11"/>
  <c r="BK123" i="11"/>
  <c r="BM123" i="11"/>
  <c r="BO123" i="11"/>
  <c r="BP123" i="11"/>
  <c r="BS123" i="11"/>
  <c r="BT123" i="11"/>
  <c r="BW123" i="11"/>
  <c r="BX123" i="11"/>
  <c r="CA123" i="11"/>
  <c r="CB123" i="11"/>
  <c r="CE123" i="11"/>
  <c r="CF123" i="11"/>
  <c r="G123" i="11"/>
  <c r="H114" i="11"/>
  <c r="K114" i="11"/>
  <c r="L114" i="11"/>
  <c r="O114" i="11"/>
  <c r="P114" i="11"/>
  <c r="S114" i="11"/>
  <c r="T114" i="11"/>
  <c r="W114" i="11"/>
  <c r="X114" i="11"/>
  <c r="AA114" i="11"/>
  <c r="AB114" i="11"/>
  <c r="AE114" i="11"/>
  <c r="AF114" i="11"/>
  <c r="AI114" i="11"/>
  <c r="AJ114" i="11"/>
  <c r="AM114" i="11"/>
  <c r="AN114" i="11"/>
  <c r="AO114" i="11"/>
  <c r="AQ114" i="11"/>
  <c r="AR114" i="11"/>
  <c r="AU114" i="11"/>
  <c r="AV114" i="11"/>
  <c r="AY114" i="11"/>
  <c r="AZ114" i="11"/>
  <c r="BC114" i="11"/>
  <c r="BG114" i="11"/>
  <c r="BH114" i="11"/>
  <c r="BK114" i="11"/>
  <c r="BM114" i="11"/>
  <c r="BO114" i="11"/>
  <c r="BP114" i="11"/>
  <c r="BS114" i="11"/>
  <c r="BT114" i="11"/>
  <c r="BW114" i="11"/>
  <c r="BX114" i="11"/>
  <c r="CA114" i="11"/>
  <c r="CB114" i="11"/>
  <c r="CE114" i="11"/>
  <c r="CF114" i="11"/>
  <c r="G114" i="11"/>
  <c r="M137" i="11" l="1"/>
  <c r="BY149" i="11"/>
  <c r="AG149" i="11"/>
  <c r="AK160" i="11"/>
  <c r="AC197" i="11"/>
  <c r="BI123" i="11"/>
  <c r="U149" i="11"/>
  <c r="Y160" i="11"/>
  <c r="M160" i="11"/>
  <c r="AG184" i="11"/>
  <c r="BY172" i="11"/>
  <c r="AK137" i="11"/>
  <c r="AC149" i="11"/>
  <c r="AK184" i="11"/>
  <c r="U184" i="11"/>
  <c r="CG197" i="11"/>
  <c r="BQ197" i="11"/>
  <c r="Y197" i="11"/>
  <c r="BQ160" i="11"/>
  <c r="CC160" i="11"/>
  <c r="CG160" i="11"/>
  <c r="M197" i="11"/>
  <c r="Q197" i="11"/>
  <c r="Q149" i="11"/>
  <c r="Y137" i="11"/>
  <c r="E12" i="11"/>
  <c r="CG137" i="11"/>
  <c r="BQ137" i="11"/>
  <c r="CC184" i="11"/>
  <c r="I184" i="11"/>
  <c r="BI114" i="11"/>
  <c r="AC137" i="11"/>
  <c r="Q137" i="11"/>
  <c r="CC149" i="11"/>
  <c r="AK149" i="11"/>
  <c r="I149" i="11"/>
  <c r="AC160" i="11"/>
  <c r="Q160" i="11"/>
  <c r="CC172" i="11"/>
  <c r="Y184" i="11"/>
  <c r="M184" i="11"/>
  <c r="BY197" i="11"/>
  <c r="AG197" i="11"/>
  <c r="U197" i="11"/>
  <c r="AC123" i="11"/>
  <c r="Q123" i="11"/>
  <c r="Y172" i="11"/>
  <c r="M172" i="11"/>
  <c r="AG137" i="11"/>
  <c r="U137" i="11"/>
  <c r="CG149" i="11"/>
  <c r="BQ149" i="11"/>
  <c r="Y149" i="11"/>
  <c r="M149" i="11"/>
  <c r="BY160" i="11"/>
  <c r="AG160" i="11"/>
  <c r="U160" i="11"/>
  <c r="CG172" i="11"/>
  <c r="BQ172" i="11"/>
  <c r="BI184" i="11"/>
  <c r="AC184" i="11"/>
  <c r="Q184" i="11"/>
  <c r="CC197" i="11"/>
  <c r="AK197" i="11"/>
  <c r="I197" i="11"/>
  <c r="I137" i="11"/>
  <c r="BY114" i="11"/>
  <c r="AG114" i="11"/>
  <c r="U114" i="11"/>
  <c r="BI160" i="11"/>
  <c r="I172" i="11"/>
  <c r="Q114" i="11"/>
  <c r="CG123" i="11"/>
  <c r="BQ123" i="11"/>
  <c r="Y123" i="11"/>
  <c r="M123" i="11"/>
  <c r="CC137" i="11"/>
  <c r="BM137" i="11"/>
  <c r="BI149" i="11"/>
  <c r="AK172" i="11"/>
  <c r="BI197" i="11"/>
  <c r="CG114" i="11"/>
  <c r="BQ114" i="11"/>
  <c r="Y114" i="11"/>
  <c r="M114" i="11"/>
  <c r="CC123" i="11"/>
  <c r="AK123" i="11"/>
  <c r="I123" i="11"/>
  <c r="BY137" i="11"/>
  <c r="BI137" i="11"/>
  <c r="AG172" i="11"/>
  <c r="U172" i="11"/>
  <c r="I160" i="11"/>
  <c r="CC114" i="11"/>
  <c r="AK114" i="11"/>
  <c r="I114" i="11"/>
  <c r="BY123" i="11"/>
  <c r="AG123" i="11"/>
  <c r="U123" i="11"/>
  <c r="BI172" i="11"/>
  <c r="AC172" i="11"/>
  <c r="Q172" i="11"/>
  <c r="CG184" i="11"/>
  <c r="BQ184" i="11"/>
  <c r="BY184" i="11"/>
  <c r="E11" i="11"/>
  <c r="E381" i="11"/>
  <c r="E372" i="11"/>
  <c r="E331" i="11"/>
  <c r="E350" i="11"/>
  <c r="E359" i="11"/>
  <c r="E342" i="11"/>
  <c r="E321" i="11"/>
  <c r="E313" i="11"/>
  <c r="E294" i="11"/>
  <c r="E304" i="11"/>
  <c r="E284" i="11"/>
  <c r="E267" i="11"/>
  <c r="E274" i="11"/>
  <c r="E228" i="11"/>
  <c r="E253" i="11"/>
  <c r="E240" i="11"/>
  <c r="E198" i="11"/>
  <c r="E221" i="11"/>
  <c r="E201" i="11"/>
  <c r="E213" i="11"/>
  <c r="H102" i="11"/>
  <c r="K102" i="11"/>
  <c r="L102" i="11"/>
  <c r="O102" i="11"/>
  <c r="P102" i="11"/>
  <c r="S102" i="11"/>
  <c r="T102" i="11"/>
  <c r="W102" i="11"/>
  <c r="X102" i="11"/>
  <c r="AA102" i="11"/>
  <c r="AB102" i="11"/>
  <c r="AE102" i="11"/>
  <c r="AF102" i="11"/>
  <c r="AI102" i="11"/>
  <c r="AJ102" i="11"/>
  <c r="AM102" i="11"/>
  <c r="AN102" i="11"/>
  <c r="AO102" i="11"/>
  <c r="AQ102" i="11"/>
  <c r="AR102" i="11"/>
  <c r="AU102" i="11"/>
  <c r="AV102" i="11"/>
  <c r="AY102" i="11"/>
  <c r="AZ102" i="11"/>
  <c r="BC102" i="11"/>
  <c r="BG102" i="11"/>
  <c r="BH102" i="11"/>
  <c r="BK102" i="11"/>
  <c r="BM102" i="11"/>
  <c r="BS102" i="11"/>
  <c r="BT102" i="11"/>
  <c r="BW102" i="11"/>
  <c r="BX102" i="11"/>
  <c r="CA102" i="11"/>
  <c r="CB102" i="11"/>
  <c r="CE102" i="11"/>
  <c r="CF102" i="11"/>
  <c r="G102" i="11"/>
  <c r="H97" i="11"/>
  <c r="K97" i="11"/>
  <c r="L97" i="11"/>
  <c r="O97" i="11"/>
  <c r="P97" i="11"/>
  <c r="S97" i="11"/>
  <c r="T97" i="11"/>
  <c r="W97" i="11"/>
  <c r="X97" i="11"/>
  <c r="AA97" i="11"/>
  <c r="AB97" i="11"/>
  <c r="AE97" i="11"/>
  <c r="AF97" i="11"/>
  <c r="AI97" i="11"/>
  <c r="AJ97" i="11"/>
  <c r="AM97" i="11"/>
  <c r="AN97" i="11"/>
  <c r="AO97" i="11"/>
  <c r="AQ97" i="11"/>
  <c r="AR97" i="11"/>
  <c r="AU97" i="11"/>
  <c r="AV97" i="11"/>
  <c r="AY97" i="11"/>
  <c r="AZ97" i="11"/>
  <c r="BC97" i="11"/>
  <c r="BG97" i="11"/>
  <c r="BH97" i="11"/>
  <c r="BK97" i="11"/>
  <c r="BM97" i="11"/>
  <c r="BO97" i="11"/>
  <c r="BP97" i="11"/>
  <c r="BS97" i="11"/>
  <c r="BT97" i="11"/>
  <c r="BW97" i="11"/>
  <c r="BX97" i="11"/>
  <c r="CA97" i="11"/>
  <c r="CB97" i="11"/>
  <c r="CE97" i="11"/>
  <c r="CF97" i="11"/>
  <c r="G97" i="11"/>
  <c r="H81" i="11"/>
  <c r="K81" i="11"/>
  <c r="L81" i="11"/>
  <c r="O81" i="11"/>
  <c r="P81" i="11"/>
  <c r="S81" i="11"/>
  <c r="T81" i="11"/>
  <c r="W81" i="11"/>
  <c r="X81" i="11"/>
  <c r="AA81" i="11"/>
  <c r="AB81" i="11"/>
  <c r="AE81" i="11"/>
  <c r="AF81" i="11"/>
  <c r="AI81" i="11"/>
  <c r="AJ81" i="11"/>
  <c r="AM81" i="11"/>
  <c r="AN81" i="11"/>
  <c r="AQ81" i="11"/>
  <c r="AR81" i="11"/>
  <c r="AU81" i="11"/>
  <c r="AV81" i="11"/>
  <c r="AY81" i="11"/>
  <c r="AZ81" i="11"/>
  <c r="BC81" i="11"/>
  <c r="BG81" i="11"/>
  <c r="BH81" i="11"/>
  <c r="BK81" i="11"/>
  <c r="BO81" i="11"/>
  <c r="BP81" i="11"/>
  <c r="BS81" i="11"/>
  <c r="BT81" i="11"/>
  <c r="BW81" i="11"/>
  <c r="BX81" i="11"/>
  <c r="CA81" i="11"/>
  <c r="CB81" i="11"/>
  <c r="CE81" i="11"/>
  <c r="CF81" i="11"/>
  <c r="G81" i="11"/>
  <c r="H75" i="11"/>
  <c r="K75" i="11"/>
  <c r="L75" i="11"/>
  <c r="O75" i="11"/>
  <c r="P75" i="11"/>
  <c r="S75" i="11"/>
  <c r="T75" i="11"/>
  <c r="W75" i="11"/>
  <c r="X75" i="11"/>
  <c r="AA75" i="11"/>
  <c r="AB75" i="11"/>
  <c r="AE75" i="11"/>
  <c r="AF75" i="11"/>
  <c r="AI75" i="11"/>
  <c r="AJ75" i="11"/>
  <c r="AM75" i="11"/>
  <c r="AN75" i="11"/>
  <c r="AO75" i="11"/>
  <c r="AQ75" i="11"/>
  <c r="AR75" i="11"/>
  <c r="AU75" i="11"/>
  <c r="AV75" i="11"/>
  <c r="AY75" i="11"/>
  <c r="AZ75" i="11"/>
  <c r="BC75" i="11"/>
  <c r="BG75" i="11"/>
  <c r="BH75" i="11"/>
  <c r="BK75" i="11"/>
  <c r="BM75" i="11"/>
  <c r="BO75" i="11"/>
  <c r="BP75" i="11"/>
  <c r="BS75" i="11"/>
  <c r="BT75" i="11"/>
  <c r="BW75" i="11"/>
  <c r="BX75" i="11"/>
  <c r="CA75" i="11"/>
  <c r="CB75" i="11"/>
  <c r="CE75" i="11"/>
  <c r="CF75" i="11"/>
  <c r="G75" i="11"/>
  <c r="H58" i="11"/>
  <c r="K58" i="11"/>
  <c r="L58" i="11"/>
  <c r="O58" i="11"/>
  <c r="P58" i="11"/>
  <c r="S58" i="11"/>
  <c r="T58" i="11"/>
  <c r="W58" i="11"/>
  <c r="X58" i="11"/>
  <c r="AA58" i="11"/>
  <c r="AB58" i="11"/>
  <c r="AE58" i="11"/>
  <c r="AF58" i="11"/>
  <c r="AI58" i="11"/>
  <c r="AJ58" i="11"/>
  <c r="AM58" i="11"/>
  <c r="AN58" i="11"/>
  <c r="AQ58" i="11"/>
  <c r="AR58" i="11"/>
  <c r="AU58" i="11"/>
  <c r="AV58" i="11"/>
  <c r="AY58" i="11"/>
  <c r="AZ58" i="11"/>
  <c r="BC58" i="11"/>
  <c r="BG58" i="11"/>
  <c r="BH58" i="11"/>
  <c r="BK58" i="11"/>
  <c r="BO58" i="11"/>
  <c r="BP58" i="11"/>
  <c r="BS58" i="11"/>
  <c r="BT58" i="11"/>
  <c r="BW58" i="11"/>
  <c r="BX58" i="11"/>
  <c r="CA58" i="11"/>
  <c r="CB58" i="11"/>
  <c r="CE58" i="11"/>
  <c r="CF58" i="11"/>
  <c r="G58" i="11"/>
  <c r="H54" i="11"/>
  <c r="K54" i="11"/>
  <c r="L54" i="11"/>
  <c r="O54" i="11"/>
  <c r="P54" i="11"/>
  <c r="S54" i="11"/>
  <c r="T54" i="11"/>
  <c r="W54" i="11"/>
  <c r="X54" i="11"/>
  <c r="AA54" i="11"/>
  <c r="AB54" i="11"/>
  <c r="AE54" i="11"/>
  <c r="AF54" i="11"/>
  <c r="AI54" i="11"/>
  <c r="AJ54" i="11"/>
  <c r="AM54" i="11"/>
  <c r="AN54" i="11"/>
  <c r="AQ54" i="11"/>
  <c r="AR54" i="11"/>
  <c r="AU54" i="11"/>
  <c r="AV54" i="11"/>
  <c r="AY54" i="11"/>
  <c r="AZ54" i="11"/>
  <c r="BC54" i="11"/>
  <c r="BG54" i="11"/>
  <c r="BH54" i="11"/>
  <c r="BK54" i="11"/>
  <c r="BO54" i="11"/>
  <c r="BP54" i="11"/>
  <c r="BS54" i="11"/>
  <c r="BT54" i="11"/>
  <c r="BW54" i="11"/>
  <c r="BX54" i="11"/>
  <c r="CA54" i="11"/>
  <c r="CB54" i="11"/>
  <c r="CE54" i="11"/>
  <c r="CF54" i="11"/>
  <c r="G54" i="11"/>
  <c r="H40" i="11"/>
  <c r="K40" i="11"/>
  <c r="L40" i="11"/>
  <c r="O40" i="11"/>
  <c r="P40" i="11"/>
  <c r="S40" i="11"/>
  <c r="T40" i="11"/>
  <c r="W40" i="11"/>
  <c r="X40" i="11"/>
  <c r="AA40" i="11"/>
  <c r="AB40" i="11"/>
  <c r="AE40" i="11"/>
  <c r="AF40" i="11"/>
  <c r="AI40" i="11"/>
  <c r="AJ40" i="11"/>
  <c r="AM40" i="11"/>
  <c r="AN40" i="11"/>
  <c r="AO40" i="11"/>
  <c r="AQ40" i="11"/>
  <c r="AR40" i="11"/>
  <c r="AU40" i="11"/>
  <c r="AV40" i="11"/>
  <c r="AY40" i="11"/>
  <c r="AZ40" i="11"/>
  <c r="BC40" i="11"/>
  <c r="BG40" i="11"/>
  <c r="BH40" i="11"/>
  <c r="BK40" i="11"/>
  <c r="BM40" i="11"/>
  <c r="BO40" i="11"/>
  <c r="BP40" i="11"/>
  <c r="BS40" i="11"/>
  <c r="BT40" i="11"/>
  <c r="BW40" i="11"/>
  <c r="BX40" i="11"/>
  <c r="CA40" i="11"/>
  <c r="CB40" i="11"/>
  <c r="CE40" i="11"/>
  <c r="CF40" i="11"/>
  <c r="G40" i="11"/>
  <c r="H26" i="11"/>
  <c r="K26" i="11"/>
  <c r="L26" i="11"/>
  <c r="O26" i="11"/>
  <c r="P26" i="11"/>
  <c r="S26" i="11"/>
  <c r="T26" i="11"/>
  <c r="U26" i="11"/>
  <c r="W26" i="11"/>
  <c r="X26" i="11"/>
  <c r="AA26" i="11"/>
  <c r="AB26" i="11"/>
  <c r="AE26" i="11"/>
  <c r="AF26" i="11"/>
  <c r="AI26" i="11"/>
  <c r="AJ26" i="11"/>
  <c r="AM26" i="11"/>
  <c r="AN26" i="11"/>
  <c r="AQ26" i="11"/>
  <c r="AR26" i="11"/>
  <c r="AU26" i="11"/>
  <c r="AV26" i="11"/>
  <c r="AY26" i="11"/>
  <c r="AZ26" i="11"/>
  <c r="BC26" i="11"/>
  <c r="BG26" i="11"/>
  <c r="BH26" i="11"/>
  <c r="BK26" i="11"/>
  <c r="BM26" i="11"/>
  <c r="BO26" i="11"/>
  <c r="BP26" i="11"/>
  <c r="BS26" i="11"/>
  <c r="BT26" i="11"/>
  <c r="BW26" i="11"/>
  <c r="BX26" i="11"/>
  <c r="CA26" i="11"/>
  <c r="CB26" i="11"/>
  <c r="CE26" i="11"/>
  <c r="CF26" i="11"/>
  <c r="G26" i="11"/>
  <c r="H17" i="11"/>
  <c r="K17" i="11"/>
  <c r="L17" i="11"/>
  <c r="O17" i="11"/>
  <c r="P17" i="11"/>
  <c r="S17" i="11"/>
  <c r="T17" i="11"/>
  <c r="W17" i="11"/>
  <c r="X17" i="11"/>
  <c r="AA17" i="11"/>
  <c r="AB17" i="11"/>
  <c r="AE17" i="11"/>
  <c r="AF17" i="11"/>
  <c r="AI17" i="11"/>
  <c r="AJ17" i="11"/>
  <c r="AM17" i="11"/>
  <c r="AN17" i="11"/>
  <c r="AQ17" i="11"/>
  <c r="AR17" i="11"/>
  <c r="AU17" i="11"/>
  <c r="AV17" i="11"/>
  <c r="AY17" i="11"/>
  <c r="AZ17" i="11"/>
  <c r="BC17" i="11"/>
  <c r="BG17" i="11"/>
  <c r="BH17" i="11"/>
  <c r="BK17" i="11"/>
  <c r="BM17" i="11"/>
  <c r="BS17" i="11"/>
  <c r="BT17" i="11"/>
  <c r="BW17" i="11"/>
  <c r="BX17" i="11"/>
  <c r="CA17" i="11"/>
  <c r="CB17" i="11"/>
  <c r="CE17" i="11"/>
  <c r="CF17" i="11"/>
  <c r="G17" i="11"/>
  <c r="AO54" i="11" l="1"/>
  <c r="AO58" i="11"/>
  <c r="AC26" i="11"/>
  <c r="AC75" i="11"/>
  <c r="Q102" i="11"/>
  <c r="BE26" i="11"/>
  <c r="BY17" i="11"/>
  <c r="U54" i="11"/>
  <c r="AK58" i="11"/>
  <c r="AO81" i="11"/>
  <c r="BY102" i="11"/>
  <c r="BQ58" i="11"/>
  <c r="Q40" i="11"/>
  <c r="CC54" i="11"/>
  <c r="AG54" i="11"/>
  <c r="U81" i="11"/>
  <c r="Y97" i="11"/>
  <c r="AC40" i="11"/>
  <c r="Q75" i="11"/>
  <c r="BM81" i="11"/>
  <c r="BQ97" i="11"/>
  <c r="CC81" i="11"/>
  <c r="CG97" i="11"/>
  <c r="CG58" i="11"/>
  <c r="BM54" i="11"/>
  <c r="M97" i="11"/>
  <c r="M26" i="11"/>
  <c r="AG40" i="11"/>
  <c r="U40" i="11"/>
  <c r="CG54" i="11"/>
  <c r="BQ54" i="11"/>
  <c r="AK54" i="11"/>
  <c r="Y58" i="11"/>
  <c r="M58" i="11"/>
  <c r="BY75" i="11"/>
  <c r="AG75" i="11"/>
  <c r="U75" i="11"/>
  <c r="CG81" i="11"/>
  <c r="BQ81" i="11"/>
  <c r="AK81" i="11"/>
  <c r="AC97" i="11"/>
  <c r="Q97" i="11"/>
  <c r="CC102" i="11"/>
  <c r="AG102" i="11"/>
  <c r="U102" i="11"/>
  <c r="Y17" i="11"/>
  <c r="M17" i="11"/>
  <c r="CC17" i="11"/>
  <c r="Q26" i="11"/>
  <c r="CC40" i="11"/>
  <c r="AK40" i="11"/>
  <c r="Y54" i="11"/>
  <c r="M54" i="11"/>
  <c r="BY58" i="11"/>
  <c r="BI58" i="11"/>
  <c r="AC58" i="11"/>
  <c r="Q58" i="11"/>
  <c r="CC75" i="11"/>
  <c r="AK75" i="11"/>
  <c r="Y81" i="11"/>
  <c r="M81" i="11"/>
  <c r="AG97" i="11"/>
  <c r="U97" i="11"/>
  <c r="CG102" i="11"/>
  <c r="AK102" i="11"/>
  <c r="I81" i="11"/>
  <c r="I26" i="11"/>
  <c r="I58" i="11"/>
  <c r="CG17" i="11"/>
  <c r="BQ17" i="11"/>
  <c r="BI26" i="11"/>
  <c r="CG40" i="11"/>
  <c r="BQ40" i="11"/>
  <c r="Y40" i="11"/>
  <c r="M40" i="11"/>
  <c r="BI54" i="11"/>
  <c r="AC54" i="11"/>
  <c r="Q54" i="11"/>
  <c r="CC58" i="11"/>
  <c r="BM58" i="11"/>
  <c r="AG58" i="11"/>
  <c r="U58" i="11"/>
  <c r="CG75" i="11"/>
  <c r="BQ75" i="11"/>
  <c r="Y75" i="11"/>
  <c r="M75" i="11"/>
  <c r="BY81" i="11"/>
  <c r="BI81" i="11"/>
  <c r="AC81" i="11"/>
  <c r="Q81" i="11"/>
  <c r="CC97" i="11"/>
  <c r="AK97" i="11"/>
  <c r="I97" i="11"/>
  <c r="Y102" i="11"/>
  <c r="M102" i="11"/>
  <c r="CC26" i="11"/>
  <c r="AK26" i="11"/>
  <c r="BI75" i="11"/>
  <c r="I40" i="11"/>
  <c r="I17" i="11"/>
  <c r="AG17" i="11"/>
  <c r="U17" i="11"/>
  <c r="AK17" i="11"/>
  <c r="BY26" i="11"/>
  <c r="AG26" i="11"/>
  <c r="BI40" i="11"/>
  <c r="BI97" i="11"/>
  <c r="I54" i="11"/>
  <c r="I102" i="11"/>
  <c r="I75" i="11"/>
  <c r="BI17" i="11"/>
  <c r="AC17" i="11"/>
  <c r="Q17" i="11"/>
  <c r="CG26" i="11"/>
  <c r="BQ26" i="11"/>
  <c r="Y26" i="11"/>
  <c r="BI102" i="11"/>
  <c r="AG81" i="11"/>
  <c r="BY97" i="11"/>
  <c r="BY54" i="11"/>
  <c r="BY40" i="11"/>
  <c r="E172" i="11"/>
  <c r="E197" i="11"/>
  <c r="E184" i="11"/>
  <c r="E160" i="11"/>
  <c r="E149" i="11"/>
  <c r="E114" i="11"/>
  <c r="E137" i="11"/>
  <c r="E123" i="11"/>
  <c r="H13" i="11"/>
  <c r="H10" i="11" s="1"/>
  <c r="K13" i="11"/>
  <c r="K10" i="11" s="1"/>
  <c r="L13" i="11"/>
  <c r="L10" i="11" s="1"/>
  <c r="O13" i="11"/>
  <c r="O10" i="11" s="1"/>
  <c r="P13" i="11"/>
  <c r="P10" i="11" s="1"/>
  <c r="S13" i="11"/>
  <c r="S10" i="11" s="1"/>
  <c r="T13" i="11"/>
  <c r="T10" i="11" s="1"/>
  <c r="W13" i="11"/>
  <c r="W10" i="11" s="1"/>
  <c r="X13" i="11"/>
  <c r="X10" i="11" s="1"/>
  <c r="AA13" i="11"/>
  <c r="AA10" i="11" s="1"/>
  <c r="AB13" i="11"/>
  <c r="AB10" i="11" s="1"/>
  <c r="AE13" i="11"/>
  <c r="AE10" i="11" s="1"/>
  <c r="AF13" i="11"/>
  <c r="AF10" i="11" s="1"/>
  <c r="AI13" i="11"/>
  <c r="AI10" i="11" s="1"/>
  <c r="AJ13" i="11"/>
  <c r="AJ10" i="11" s="1"/>
  <c r="AM13" i="11"/>
  <c r="AM10" i="11" s="1"/>
  <c r="AN13" i="11"/>
  <c r="AN10" i="11" s="1"/>
  <c r="AQ13" i="11"/>
  <c r="AR13" i="11"/>
  <c r="AR10" i="11" s="1"/>
  <c r="AU13" i="11"/>
  <c r="AU10" i="11" s="1"/>
  <c r="AV13" i="11"/>
  <c r="AY13" i="11"/>
  <c r="AY10" i="11" s="1"/>
  <c r="AZ13" i="11"/>
  <c r="AZ10" i="11" s="1"/>
  <c r="BC13" i="11"/>
  <c r="BC10" i="11" s="1"/>
  <c r="BG13" i="11"/>
  <c r="BH13" i="11"/>
  <c r="BH10" i="11" s="1"/>
  <c r="BK13" i="11"/>
  <c r="BK10" i="11" s="1"/>
  <c r="BM13" i="11"/>
  <c r="BO13" i="11"/>
  <c r="BO10" i="11" s="1"/>
  <c r="BP13" i="11"/>
  <c r="BP10" i="11" s="1"/>
  <c r="BS13" i="11"/>
  <c r="BS10" i="11" s="1"/>
  <c r="BT13" i="11"/>
  <c r="BT10" i="11" s="1"/>
  <c r="BW13" i="11"/>
  <c r="BW10" i="11" s="1"/>
  <c r="BX13" i="11"/>
  <c r="BX10" i="11" s="1"/>
  <c r="CA13" i="11"/>
  <c r="CA10" i="11" s="1"/>
  <c r="CB13" i="11"/>
  <c r="CB10" i="11" s="1"/>
  <c r="CE13" i="11"/>
  <c r="CE10" i="11" s="1"/>
  <c r="CF13" i="11"/>
  <c r="CF10" i="11" s="1"/>
  <c r="G13" i="11"/>
  <c r="G10" i="11" s="1"/>
  <c r="L11" i="8"/>
  <c r="L12" i="8"/>
  <c r="L13" i="8"/>
  <c r="K11" i="8"/>
  <c r="K12" i="8"/>
  <c r="K13" i="8"/>
  <c r="K306" i="8"/>
  <c r="M306" i="8" s="1"/>
  <c r="K309" i="8"/>
  <c r="K310" i="8"/>
  <c r="M310" i="8" s="1"/>
  <c r="BW146" i="10"/>
  <c r="BX146" i="10"/>
  <c r="GB389" i="10"/>
  <c r="GA389" i="10"/>
  <c r="GC382" i="10"/>
  <c r="GB382" i="10"/>
  <c r="GA382" i="10"/>
  <c r="GC373" i="10"/>
  <c r="GB373" i="10"/>
  <c r="GA373" i="10"/>
  <c r="GC360" i="10"/>
  <c r="GB360" i="10"/>
  <c r="GA360" i="10"/>
  <c r="GC353" i="10"/>
  <c r="GB353" i="10"/>
  <c r="GA353" i="10"/>
  <c r="GC344" i="10"/>
  <c r="GB344" i="10"/>
  <c r="GA344" i="10"/>
  <c r="GC335" i="10"/>
  <c r="GB335" i="10"/>
  <c r="GA335" i="10"/>
  <c r="GC325" i="10"/>
  <c r="GB325" i="10"/>
  <c r="GA325" i="10"/>
  <c r="GC316" i="10"/>
  <c r="GB316" i="10"/>
  <c r="GA316" i="10"/>
  <c r="GC308" i="10"/>
  <c r="GB308" i="10"/>
  <c r="GA308" i="10"/>
  <c r="GC298" i="10"/>
  <c r="GB298" i="10"/>
  <c r="GA298" i="10"/>
  <c r="GC287" i="10"/>
  <c r="GB287" i="10"/>
  <c r="GA287" i="10"/>
  <c r="GC277" i="10"/>
  <c r="GB277" i="10"/>
  <c r="GA277" i="10"/>
  <c r="GC269" i="10"/>
  <c r="GB269" i="10"/>
  <c r="GA269" i="10"/>
  <c r="GC255" i="10"/>
  <c r="GB255" i="10"/>
  <c r="GA255" i="10"/>
  <c r="GC242" i="10"/>
  <c r="GB242" i="10"/>
  <c r="GA242" i="10"/>
  <c r="GC229" i="10"/>
  <c r="GB229" i="10"/>
  <c r="GA229" i="10"/>
  <c r="GC222" i="10"/>
  <c r="GB222" i="10"/>
  <c r="GA222" i="10"/>
  <c r="GC213" i="10"/>
  <c r="GB213" i="10"/>
  <c r="GA213" i="10"/>
  <c r="GC201" i="10"/>
  <c r="GB201" i="10"/>
  <c r="GA201" i="10"/>
  <c r="GC197" i="10"/>
  <c r="GB197" i="10"/>
  <c r="GA197" i="10"/>
  <c r="GC183" i="10"/>
  <c r="GB183" i="10"/>
  <c r="GA183" i="10"/>
  <c r="GC170" i="10"/>
  <c r="GB170" i="10"/>
  <c r="GA170" i="10"/>
  <c r="GC157" i="10"/>
  <c r="GB157" i="10"/>
  <c r="GA157" i="10"/>
  <c r="GC146" i="10"/>
  <c r="GB146" i="10"/>
  <c r="GA146" i="10"/>
  <c r="GC135" i="10"/>
  <c r="GB135" i="10"/>
  <c r="GA135" i="10"/>
  <c r="GC122" i="10"/>
  <c r="GB122" i="10"/>
  <c r="GA122" i="10"/>
  <c r="GC113" i="10"/>
  <c r="GB113" i="10"/>
  <c r="GA113" i="10"/>
  <c r="GC101" i="10"/>
  <c r="GB101" i="10"/>
  <c r="GA101" i="10"/>
  <c r="GC96" i="10"/>
  <c r="GB96" i="10"/>
  <c r="GA96" i="10"/>
  <c r="GB79" i="10"/>
  <c r="GA79" i="10"/>
  <c r="GC73" i="10"/>
  <c r="GB73" i="10"/>
  <c r="GA73" i="10"/>
  <c r="GC55" i="10"/>
  <c r="GB55" i="10"/>
  <c r="GA55" i="10"/>
  <c r="GC50" i="10"/>
  <c r="GB50" i="10"/>
  <c r="GA50" i="10"/>
  <c r="GB38" i="10"/>
  <c r="GA38" i="10"/>
  <c r="GC24" i="10"/>
  <c r="GB24" i="10"/>
  <c r="GA24" i="10"/>
  <c r="GC15" i="10"/>
  <c r="GB15" i="10"/>
  <c r="GA15" i="10"/>
  <c r="GC11" i="10"/>
  <c r="GB11" i="10"/>
  <c r="GA11" i="10"/>
  <c r="CU11" i="10"/>
  <c r="CV11" i="10"/>
  <c r="FP389" i="10"/>
  <c r="FO389" i="10"/>
  <c r="FP382" i="10"/>
  <c r="FO382" i="10"/>
  <c r="FP373" i="10"/>
  <c r="FO373" i="10"/>
  <c r="FP360" i="10"/>
  <c r="FO360" i="10"/>
  <c r="FP353" i="10"/>
  <c r="FO353" i="10"/>
  <c r="FP344" i="10"/>
  <c r="FO344" i="10"/>
  <c r="FP335" i="10"/>
  <c r="FO335" i="10"/>
  <c r="FP325" i="10"/>
  <c r="FO325" i="10"/>
  <c r="FP316" i="10"/>
  <c r="FO316" i="10"/>
  <c r="FP308" i="10"/>
  <c r="FO308" i="10"/>
  <c r="FP298" i="10"/>
  <c r="FO298" i="10"/>
  <c r="FP287" i="10"/>
  <c r="FO287" i="10"/>
  <c r="FP277" i="10"/>
  <c r="FO277" i="10"/>
  <c r="FP269" i="10"/>
  <c r="FO269" i="10"/>
  <c r="FP255" i="10"/>
  <c r="FO255" i="10"/>
  <c r="FP242" i="10"/>
  <c r="FO242" i="10"/>
  <c r="FP229" i="10"/>
  <c r="FO229" i="10"/>
  <c r="FP222" i="10"/>
  <c r="FO222" i="10"/>
  <c r="FP213" i="10"/>
  <c r="FO213" i="10"/>
  <c r="FP201" i="10"/>
  <c r="FO201" i="10"/>
  <c r="FQ197" i="10"/>
  <c r="FP197" i="10"/>
  <c r="FO197" i="10"/>
  <c r="FP183" i="10"/>
  <c r="FO183" i="10"/>
  <c r="FP170" i="10"/>
  <c r="FO170" i="10"/>
  <c r="FP157" i="10"/>
  <c r="FO157" i="10"/>
  <c r="FP146" i="10"/>
  <c r="FO146" i="10"/>
  <c r="FP135" i="10"/>
  <c r="FO135" i="10"/>
  <c r="FP122" i="10"/>
  <c r="FO122" i="10"/>
  <c r="FP113" i="10"/>
  <c r="FO113" i="10"/>
  <c r="FP101" i="10"/>
  <c r="FO101" i="10"/>
  <c r="FP96" i="10"/>
  <c r="FO96" i="10"/>
  <c r="FP79" i="10"/>
  <c r="FO79" i="10"/>
  <c r="FP73" i="10"/>
  <c r="FO73" i="10"/>
  <c r="FP55" i="10"/>
  <c r="FO55" i="10"/>
  <c r="FP50" i="10"/>
  <c r="FO50" i="10"/>
  <c r="FP38" i="10"/>
  <c r="FO38" i="10"/>
  <c r="FP24" i="10"/>
  <c r="FO24" i="10"/>
  <c r="FP15" i="10"/>
  <c r="FO15" i="10"/>
  <c r="FP11" i="10"/>
  <c r="FO11" i="10"/>
  <c r="M390" i="10"/>
  <c r="FQ122" i="10" l="1"/>
  <c r="M13" i="8"/>
  <c r="FQ79" i="10"/>
  <c r="AQ10" i="11"/>
  <c r="BY146" i="10"/>
  <c r="AV10" i="11"/>
  <c r="FQ101" i="10"/>
  <c r="FQ24" i="10"/>
  <c r="FQ113" i="10"/>
  <c r="FQ298" i="10"/>
  <c r="FQ222" i="10"/>
  <c r="FQ269" i="10"/>
  <c r="FQ308" i="10"/>
  <c r="FQ373" i="10"/>
  <c r="FQ50" i="10"/>
  <c r="FQ353" i="10"/>
  <c r="GC79" i="10"/>
  <c r="FQ335" i="10"/>
  <c r="FQ11" i="10"/>
  <c r="FQ201" i="10"/>
  <c r="FQ242" i="10"/>
  <c r="BG10" i="11"/>
  <c r="BG394" i="11" s="1"/>
  <c r="FQ325" i="10"/>
  <c r="FQ38" i="10"/>
  <c r="FQ146" i="10"/>
  <c r="FQ382" i="10"/>
  <c r="FQ287" i="10"/>
  <c r="FQ96" i="10"/>
  <c r="FQ170" i="10"/>
  <c r="FQ389" i="10"/>
  <c r="GB8" i="10"/>
  <c r="GB395" i="10" s="1"/>
  <c r="F59" i="7" s="1"/>
  <c r="GA8" i="10"/>
  <c r="GA395" i="10" s="1"/>
  <c r="E59" i="7" s="1"/>
  <c r="FQ157" i="10"/>
  <c r="FQ15" i="10"/>
  <c r="FQ229" i="10"/>
  <c r="FQ360" i="10"/>
  <c r="FQ55" i="10"/>
  <c r="FQ135" i="10"/>
  <c r="FQ183" i="10"/>
  <c r="FQ213" i="10"/>
  <c r="FQ344" i="10"/>
  <c r="FQ73" i="10"/>
  <c r="FQ316" i="10"/>
  <c r="FQ277" i="10"/>
  <c r="FQ255" i="10"/>
  <c r="FP8" i="10"/>
  <c r="FP395" i="10" s="1"/>
  <c r="F56" i="7" s="1"/>
  <c r="FO8" i="10"/>
  <c r="FO395" i="10" s="1"/>
  <c r="E56" i="7" s="1"/>
  <c r="CC10" i="11"/>
  <c r="CC13" i="11"/>
  <c r="AK10" i="11"/>
  <c r="AK13" i="11"/>
  <c r="I13" i="11"/>
  <c r="AG10" i="11"/>
  <c r="AG13" i="11"/>
  <c r="U10" i="11"/>
  <c r="U13" i="11"/>
  <c r="BI13" i="11"/>
  <c r="Q10" i="11"/>
  <c r="Q13" i="11"/>
  <c r="BQ13" i="11"/>
  <c r="Y10" i="11"/>
  <c r="Y13" i="11"/>
  <c r="M10" i="11"/>
  <c r="M13" i="11"/>
  <c r="AC10" i="11"/>
  <c r="AC13" i="11"/>
  <c r="BY10" i="11"/>
  <c r="BY13" i="11"/>
  <c r="CG13" i="11"/>
  <c r="BA10" i="11"/>
  <c r="BE10" i="11"/>
  <c r="AO10" i="11"/>
  <c r="BM10" i="11"/>
  <c r="BU10" i="11"/>
  <c r="E81" i="11"/>
  <c r="E97" i="11"/>
  <c r="E102" i="11"/>
  <c r="E75" i="11"/>
  <c r="E58" i="11"/>
  <c r="E40" i="11"/>
  <c r="E54" i="11"/>
  <c r="E26" i="11"/>
  <c r="E17" i="11"/>
  <c r="FI278" i="10"/>
  <c r="FI97" i="10"/>
  <c r="BE361" i="10"/>
  <c r="BE317" i="10"/>
  <c r="BE256" i="10"/>
  <c r="BE230" i="10"/>
  <c r="BE214" i="10"/>
  <c r="BE198" i="10"/>
  <c r="G59" i="7" l="1"/>
  <c r="AW10" i="11"/>
  <c r="BI10" i="11"/>
  <c r="AS10" i="11"/>
  <c r="G56" i="7"/>
  <c r="BQ10" i="11"/>
  <c r="BH394" i="11"/>
  <c r="BI394" i="11" s="1"/>
  <c r="I10" i="11"/>
  <c r="CG10" i="11"/>
  <c r="E13" i="11"/>
  <c r="GC8" i="10"/>
  <c r="GC395" i="10"/>
  <c r="FQ8" i="10"/>
  <c r="FQ395" i="10"/>
  <c r="BA354" i="10"/>
  <c r="BA345" i="10"/>
  <c r="BA270" i="10"/>
  <c r="BA256" i="10"/>
  <c r="BA230" i="10"/>
  <c r="BA223" i="10"/>
  <c r="BA214" i="10"/>
  <c r="BA202" i="10"/>
  <c r="BA198" i="10"/>
  <c r="BA171" i="10"/>
  <c r="BA56" i="10"/>
  <c r="BA25" i="10"/>
  <c r="AW198" i="10"/>
  <c r="AW147" i="10"/>
  <c r="K43" i="8"/>
  <c r="G38" i="10"/>
  <c r="H38" i="10"/>
  <c r="K38" i="10"/>
  <c r="L38" i="10"/>
  <c r="AI38" i="10"/>
  <c r="AJ38" i="10"/>
  <c r="AM38" i="10"/>
  <c r="AN38" i="10"/>
  <c r="AQ38" i="10"/>
  <c r="AR38" i="10"/>
  <c r="AU38" i="10"/>
  <c r="AV38" i="10"/>
  <c r="AY38" i="10"/>
  <c r="AZ38" i="10"/>
  <c r="BC38" i="10"/>
  <c r="BD38" i="10"/>
  <c r="BS38" i="10"/>
  <c r="BT38" i="10"/>
  <c r="BW38" i="10"/>
  <c r="BX38" i="10"/>
  <c r="CA38" i="10"/>
  <c r="CB38" i="10"/>
  <c r="CE38" i="10"/>
  <c r="CF38" i="10"/>
  <c r="CM38" i="10"/>
  <c r="CN38" i="10"/>
  <c r="CU38" i="10"/>
  <c r="CV38" i="10"/>
  <c r="DG38" i="10"/>
  <c r="DH38" i="10"/>
  <c r="DI38" i="10"/>
  <c r="DK38" i="10"/>
  <c r="DL38" i="10"/>
  <c r="DS38" i="10"/>
  <c r="DT38" i="10"/>
  <c r="DW38" i="10"/>
  <c r="DX38" i="10"/>
  <c r="EE38" i="10"/>
  <c r="EF38" i="10"/>
  <c r="EI38" i="10"/>
  <c r="EJ38" i="10"/>
  <c r="EM38" i="10"/>
  <c r="EN38" i="10"/>
  <c r="EQ38" i="10"/>
  <c r="ER38" i="10"/>
  <c r="EU38" i="10"/>
  <c r="EV38" i="10"/>
  <c r="EY38" i="10"/>
  <c r="EZ38" i="10"/>
  <c r="FG38" i="10"/>
  <c r="FH38" i="10"/>
  <c r="FL38" i="10"/>
  <c r="BY38" i="10" l="1"/>
  <c r="FM38" i="10"/>
  <c r="EW38" i="10"/>
  <c r="I38" i="10"/>
  <c r="ES38" i="10"/>
  <c r="E10" i="11"/>
  <c r="AW38" i="10"/>
  <c r="FI38" i="10"/>
  <c r="CG38" i="10"/>
  <c r="CW38" i="10"/>
  <c r="BA38" i="10"/>
  <c r="CC38" i="10"/>
  <c r="AK38" i="10"/>
  <c r="M43" i="8"/>
  <c r="E394" i="10" l="1"/>
  <c r="CA229" i="10"/>
  <c r="G382" i="10"/>
  <c r="H382" i="10"/>
  <c r="K382" i="10"/>
  <c r="L382" i="10"/>
  <c r="AI382" i="10"/>
  <c r="AJ382" i="10"/>
  <c r="AM382" i="10"/>
  <c r="AN382" i="10"/>
  <c r="AQ382" i="10"/>
  <c r="AR382" i="10"/>
  <c r="AS382" i="10"/>
  <c r="AU382" i="10"/>
  <c r="AV382" i="10"/>
  <c r="AY382" i="10"/>
  <c r="AZ382" i="10"/>
  <c r="BC382" i="10"/>
  <c r="BD382" i="10"/>
  <c r="BS382" i="10"/>
  <c r="BT382" i="10"/>
  <c r="BU382" i="10"/>
  <c r="BX382" i="10"/>
  <c r="BY382" i="10" s="1"/>
  <c r="CA382" i="10"/>
  <c r="CB382" i="10"/>
  <c r="CE382" i="10"/>
  <c r="CF382" i="10"/>
  <c r="CM382" i="10"/>
  <c r="CN382" i="10"/>
  <c r="CU382" i="10"/>
  <c r="CV382" i="10"/>
  <c r="DG382" i="10"/>
  <c r="DH382" i="10"/>
  <c r="DK382" i="10"/>
  <c r="DL382" i="10"/>
  <c r="DM382" i="10"/>
  <c r="DS382" i="10"/>
  <c r="DT382" i="10"/>
  <c r="DU382" i="10"/>
  <c r="DW382" i="10"/>
  <c r="DX382" i="10"/>
  <c r="DY382" i="10"/>
  <c r="EE382" i="10"/>
  <c r="EF382" i="10"/>
  <c r="EI382" i="10"/>
  <c r="EJ382" i="10"/>
  <c r="EK382" i="10"/>
  <c r="EM382" i="10"/>
  <c r="EN382" i="10"/>
  <c r="EQ382" i="10"/>
  <c r="ER382" i="10"/>
  <c r="ES382" i="10" s="1"/>
  <c r="EU382" i="10"/>
  <c r="EV382" i="10"/>
  <c r="EY382" i="10"/>
  <c r="EZ382" i="10"/>
  <c r="FA382" i="10"/>
  <c r="FG382" i="10"/>
  <c r="FH382" i="10"/>
  <c r="G373" i="10"/>
  <c r="H373" i="10"/>
  <c r="K373" i="10"/>
  <c r="L373" i="10"/>
  <c r="M373" i="10"/>
  <c r="AI373" i="10"/>
  <c r="AJ373" i="10"/>
  <c r="AM373" i="10"/>
  <c r="AN373" i="10"/>
  <c r="AO373" i="10"/>
  <c r="AQ373" i="10"/>
  <c r="AR373" i="10"/>
  <c r="AS373" i="10"/>
  <c r="AU373" i="10"/>
  <c r="AV373" i="10"/>
  <c r="AY373" i="10"/>
  <c r="AZ373" i="10"/>
  <c r="BC373" i="10"/>
  <c r="BD373" i="10"/>
  <c r="BE373" i="10"/>
  <c r="BS373" i="10"/>
  <c r="BT373" i="10"/>
  <c r="BU373" i="10"/>
  <c r="BW373" i="10"/>
  <c r="BX373" i="10"/>
  <c r="CA373" i="10"/>
  <c r="CB373" i="10"/>
  <c r="CE373" i="10"/>
  <c r="CF373" i="10"/>
  <c r="CM373" i="10"/>
  <c r="CN373" i="10"/>
  <c r="CO373" i="10"/>
  <c r="CU373" i="10"/>
  <c r="CV373" i="10"/>
  <c r="DG373" i="10"/>
  <c r="DH373" i="10"/>
  <c r="DK373" i="10"/>
  <c r="DL373" i="10"/>
  <c r="DM373" i="10"/>
  <c r="DS373" i="10"/>
  <c r="DT373" i="10"/>
  <c r="DW373" i="10"/>
  <c r="DX373" i="10"/>
  <c r="DY373" i="10"/>
  <c r="EE373" i="10"/>
  <c r="EF373" i="10"/>
  <c r="EG373" i="10"/>
  <c r="EI373" i="10"/>
  <c r="EJ373" i="10"/>
  <c r="EK373" i="10"/>
  <c r="EM373" i="10"/>
  <c r="EN373" i="10"/>
  <c r="EQ373" i="10"/>
  <c r="ER373" i="10"/>
  <c r="EU373" i="10"/>
  <c r="EV373" i="10"/>
  <c r="EY373" i="10"/>
  <c r="EZ373" i="10"/>
  <c r="FA373" i="10"/>
  <c r="FG373" i="10"/>
  <c r="FH373" i="10"/>
  <c r="FK373" i="10"/>
  <c r="FL373" i="10"/>
  <c r="G360" i="10"/>
  <c r="H360" i="10"/>
  <c r="I360" i="10"/>
  <c r="K360" i="10"/>
  <c r="L360" i="10"/>
  <c r="M360" i="10"/>
  <c r="AI360" i="10"/>
  <c r="AJ360" i="10"/>
  <c r="AM360" i="10"/>
  <c r="AN360" i="10"/>
  <c r="AO360" i="10"/>
  <c r="AQ360" i="10"/>
  <c r="AR360" i="10"/>
  <c r="AS360" i="10"/>
  <c r="AU360" i="10"/>
  <c r="AV360" i="10"/>
  <c r="AY360" i="10"/>
  <c r="AZ360" i="10"/>
  <c r="BC360" i="10"/>
  <c r="BD360" i="10"/>
  <c r="BS360" i="10"/>
  <c r="BT360" i="10"/>
  <c r="BU360" i="10"/>
  <c r="BW360" i="10"/>
  <c r="BX360" i="10"/>
  <c r="CA360" i="10"/>
  <c r="CB360" i="10"/>
  <c r="CE360" i="10"/>
  <c r="CF360" i="10"/>
  <c r="CM360" i="10"/>
  <c r="CN360" i="10"/>
  <c r="CO360" i="10"/>
  <c r="CU360" i="10"/>
  <c r="CV360" i="10"/>
  <c r="DG360" i="10"/>
  <c r="DH360" i="10"/>
  <c r="DI360" i="10"/>
  <c r="DK360" i="10"/>
  <c r="DL360" i="10"/>
  <c r="DM360" i="10"/>
  <c r="DS360" i="10"/>
  <c r="DT360" i="10"/>
  <c r="DU360" i="10"/>
  <c r="DW360" i="10"/>
  <c r="DX360" i="10"/>
  <c r="DY360" i="10"/>
  <c r="EE360" i="10"/>
  <c r="EF360" i="10"/>
  <c r="EG360" i="10"/>
  <c r="EI360" i="10"/>
  <c r="EJ360" i="10"/>
  <c r="EK360" i="10"/>
  <c r="EM360" i="10"/>
  <c r="EN360" i="10"/>
  <c r="EQ360" i="10"/>
  <c r="ER360" i="10"/>
  <c r="EU360" i="10"/>
  <c r="EV360" i="10"/>
  <c r="EY360" i="10"/>
  <c r="EZ360" i="10"/>
  <c r="FA360" i="10"/>
  <c r="FG360" i="10"/>
  <c r="FH360" i="10"/>
  <c r="G353" i="10"/>
  <c r="H353" i="10"/>
  <c r="K353" i="10"/>
  <c r="L353" i="10"/>
  <c r="M353" i="10"/>
  <c r="AI353" i="10"/>
  <c r="AJ353" i="10"/>
  <c r="AK353" i="10"/>
  <c r="AM353" i="10"/>
  <c r="AN353" i="10"/>
  <c r="AO353" i="10"/>
  <c r="AQ353" i="10"/>
  <c r="AR353" i="10"/>
  <c r="AS353" i="10"/>
  <c r="AU353" i="10"/>
  <c r="AV353" i="10"/>
  <c r="AW353" i="10"/>
  <c r="AY353" i="10"/>
  <c r="AZ353" i="10"/>
  <c r="BC353" i="10"/>
  <c r="BD353" i="10"/>
  <c r="BE353" i="10"/>
  <c r="BS353" i="10"/>
  <c r="BT353" i="10"/>
  <c r="BU353" i="10"/>
  <c r="BW353" i="10"/>
  <c r="BX353" i="10"/>
  <c r="CA353" i="10"/>
  <c r="CB353" i="10"/>
  <c r="CE353" i="10"/>
  <c r="CF353" i="10"/>
  <c r="CM353" i="10"/>
  <c r="CN353" i="10"/>
  <c r="CO353" i="10"/>
  <c r="CU353" i="10"/>
  <c r="CV353" i="10"/>
  <c r="DG353" i="10"/>
  <c r="DH353" i="10"/>
  <c r="DI353" i="10"/>
  <c r="DK353" i="10"/>
  <c r="DL353" i="10"/>
  <c r="DM353" i="10"/>
  <c r="DS353" i="10"/>
  <c r="DT353" i="10"/>
  <c r="DU353" i="10"/>
  <c r="DW353" i="10"/>
  <c r="DX353" i="10"/>
  <c r="DY353" i="10"/>
  <c r="EE353" i="10"/>
  <c r="EF353" i="10"/>
  <c r="EG353" i="10"/>
  <c r="EI353" i="10"/>
  <c r="EJ353" i="10"/>
  <c r="EK353" i="10"/>
  <c r="EM353" i="10"/>
  <c r="EN353" i="10"/>
  <c r="EO353" i="10"/>
  <c r="ER353" i="10"/>
  <c r="EU353" i="10"/>
  <c r="EV353" i="10"/>
  <c r="EY353" i="10"/>
  <c r="EZ353" i="10"/>
  <c r="FA353" i="10"/>
  <c r="FG353" i="10"/>
  <c r="FH353" i="10"/>
  <c r="FK353" i="10"/>
  <c r="FL353" i="10"/>
  <c r="G344" i="10"/>
  <c r="H344" i="10"/>
  <c r="I344" i="10"/>
  <c r="K344" i="10"/>
  <c r="L344" i="10"/>
  <c r="AI344" i="10"/>
  <c r="AJ344" i="10"/>
  <c r="AM344" i="10"/>
  <c r="AN344" i="10"/>
  <c r="AO344" i="10"/>
  <c r="AQ344" i="10"/>
  <c r="AR344" i="10"/>
  <c r="AS344" i="10"/>
  <c r="AU344" i="10"/>
  <c r="AV344" i="10"/>
  <c r="AY344" i="10"/>
  <c r="AZ344" i="10"/>
  <c r="BC344" i="10"/>
  <c r="BD344" i="10"/>
  <c r="BE344" i="10"/>
  <c r="BS344" i="10"/>
  <c r="BT344" i="10"/>
  <c r="BU344" i="10"/>
  <c r="BW344" i="10"/>
  <c r="BX344" i="10"/>
  <c r="CA344" i="10"/>
  <c r="CB344" i="10"/>
  <c r="CE344" i="10"/>
  <c r="CF344" i="10"/>
  <c r="CM344" i="10"/>
  <c r="CN344" i="10"/>
  <c r="CO344" i="10"/>
  <c r="CU344" i="10"/>
  <c r="CV344" i="10"/>
  <c r="DG344" i="10"/>
  <c r="DH344" i="10"/>
  <c r="DI344" i="10"/>
  <c r="DK344" i="10"/>
  <c r="DL344" i="10"/>
  <c r="DM344" i="10"/>
  <c r="DS344" i="10"/>
  <c r="DT344" i="10"/>
  <c r="DU344" i="10"/>
  <c r="DW344" i="10"/>
  <c r="DX344" i="10"/>
  <c r="DY344" i="10"/>
  <c r="EE344" i="10"/>
  <c r="EF344" i="10"/>
  <c r="EG344" i="10" s="1"/>
  <c r="EI344" i="10"/>
  <c r="EJ344" i="10"/>
  <c r="EK344" i="10"/>
  <c r="EM344" i="10"/>
  <c r="EN344" i="10"/>
  <c r="EQ344" i="10"/>
  <c r="ER344" i="10"/>
  <c r="EU344" i="10"/>
  <c r="EV344" i="10"/>
  <c r="EY344" i="10"/>
  <c r="EZ344" i="10"/>
  <c r="FA344" i="10"/>
  <c r="FG344" i="10"/>
  <c r="FH344" i="10"/>
  <c r="FK344" i="10"/>
  <c r="FL344" i="10"/>
  <c r="G335" i="10"/>
  <c r="H335" i="10"/>
  <c r="I335" i="10"/>
  <c r="K335" i="10"/>
  <c r="L335" i="10"/>
  <c r="M335" i="10"/>
  <c r="AI335" i="10"/>
  <c r="AJ335" i="10"/>
  <c r="AM335" i="10"/>
  <c r="AN335" i="10"/>
  <c r="AQ335" i="10"/>
  <c r="AR335" i="10"/>
  <c r="AS335" i="10"/>
  <c r="AU335" i="10"/>
  <c r="AV335" i="10"/>
  <c r="AY335" i="10"/>
  <c r="AZ335" i="10"/>
  <c r="BC335" i="10"/>
  <c r="BD335" i="10"/>
  <c r="BS335" i="10"/>
  <c r="BT335" i="10"/>
  <c r="BU335" i="10"/>
  <c r="BW335" i="10"/>
  <c r="BX335" i="10"/>
  <c r="BY335" i="10" s="1"/>
  <c r="CA335" i="10"/>
  <c r="CB335" i="10"/>
  <c r="CE335" i="10"/>
  <c r="CF335" i="10"/>
  <c r="CM335" i="10"/>
  <c r="CN335" i="10"/>
  <c r="CU335" i="10"/>
  <c r="CV335" i="10"/>
  <c r="DG335" i="10"/>
  <c r="DH335" i="10"/>
  <c r="DK335" i="10"/>
  <c r="DL335" i="10"/>
  <c r="DM335" i="10"/>
  <c r="DS335" i="10"/>
  <c r="DT335" i="10"/>
  <c r="DW335" i="10"/>
  <c r="DX335" i="10"/>
  <c r="DY335" i="10"/>
  <c r="EE335" i="10"/>
  <c r="EF335" i="10"/>
  <c r="EI335" i="10"/>
  <c r="EJ335" i="10"/>
  <c r="EK335" i="10"/>
  <c r="EM335" i="10"/>
  <c r="EN335" i="10"/>
  <c r="EQ335" i="10"/>
  <c r="ER335" i="10"/>
  <c r="EU335" i="10"/>
  <c r="EV335" i="10"/>
  <c r="EY335" i="10"/>
  <c r="EZ335" i="10"/>
  <c r="FA335" i="10"/>
  <c r="FG335" i="10"/>
  <c r="FH335" i="10"/>
  <c r="FK335" i="10"/>
  <c r="FL335" i="10"/>
  <c r="ES360" i="10" l="1"/>
  <c r="DI335" i="10"/>
  <c r="EW335" i="10"/>
  <c r="EW373" i="10"/>
  <c r="DU373" i="10"/>
  <c r="BY360" i="10"/>
  <c r="BY373" i="10"/>
  <c r="BY353" i="10"/>
  <c r="DU335" i="10"/>
  <c r="ES344" i="10"/>
  <c r="AW344" i="10"/>
  <c r="CW353" i="10"/>
  <c r="DI373" i="10"/>
  <c r="BY344" i="10"/>
  <c r="ES335" i="10"/>
  <c r="EW344" i="10"/>
  <c r="EW353" i="10"/>
  <c r="AK335" i="10"/>
  <c r="M344" i="10"/>
  <c r="EW360" i="10"/>
  <c r="CC373" i="10"/>
  <c r="EW382" i="10"/>
  <c r="M382" i="10"/>
  <c r="CC335" i="10"/>
  <c r="CO335" i="10"/>
  <c r="EO360" i="10"/>
  <c r="DI382" i="10"/>
  <c r="AO382" i="10"/>
  <c r="FM373" i="10"/>
  <c r="FM353" i="10"/>
  <c r="FM344" i="10"/>
  <c r="FM335" i="10"/>
  <c r="AK360" i="10"/>
  <c r="AK382" i="10"/>
  <c r="AK344" i="10"/>
  <c r="AK373" i="10"/>
  <c r="BE382" i="10"/>
  <c r="BA335" i="10"/>
  <c r="BA382" i="10"/>
  <c r="FA9" i="10"/>
  <c r="EW9" i="10"/>
  <c r="FI373" i="10"/>
  <c r="FI382" i="10"/>
  <c r="CW373" i="10"/>
  <c r="BU9" i="10"/>
  <c r="CC353" i="10"/>
  <c r="CG360" i="10"/>
  <c r="EK10" i="10"/>
  <c r="FI360" i="10"/>
  <c r="DM10" i="10"/>
  <c r="BE360" i="10"/>
  <c r="M9" i="10"/>
  <c r="FI335" i="10"/>
  <c r="FI344" i="10"/>
  <c r="FI353" i="10"/>
  <c r="CW360" i="10"/>
  <c r="CW344" i="10"/>
  <c r="CW9" i="10"/>
  <c r="I9" i="10"/>
  <c r="FI9" i="10"/>
  <c r="CC10" i="10"/>
  <c r="CC382" i="10"/>
  <c r="AK9" i="10"/>
  <c r="BE9" i="10"/>
  <c r="BA9" i="10"/>
  <c r="CW382" i="10"/>
  <c r="AW10" i="10"/>
  <c r="AW9" i="10"/>
  <c r="AS9" i="10"/>
  <c r="AS10" i="10"/>
  <c r="CO9" i="10"/>
  <c r="DU10" i="10"/>
  <c r="DI10" i="10"/>
  <c r="EG9" i="10"/>
  <c r="EG10" i="10"/>
  <c r="CG9" i="10"/>
  <c r="CG344" i="10"/>
  <c r="CG382" i="10"/>
  <c r="CC360" i="10"/>
  <c r="BA353" i="10"/>
  <c r="CG353" i="10"/>
  <c r="CC344" i="10"/>
  <c r="BA344" i="10"/>
  <c r="CW335" i="10"/>
  <c r="CG335" i="10"/>
  <c r="G325" i="10"/>
  <c r="H325" i="10"/>
  <c r="K325" i="10"/>
  <c r="L325" i="10"/>
  <c r="M325" i="10"/>
  <c r="AI325" i="10"/>
  <c r="AJ325" i="10"/>
  <c r="AM325" i="10"/>
  <c r="AN325" i="10"/>
  <c r="AO325" i="10"/>
  <c r="AQ325" i="10"/>
  <c r="AR325" i="10"/>
  <c r="AS325" i="10"/>
  <c r="AU325" i="10"/>
  <c r="AV325" i="10"/>
  <c r="AY325" i="10"/>
  <c r="AZ325" i="10"/>
  <c r="BC325" i="10"/>
  <c r="BD325" i="10"/>
  <c r="BS325" i="10"/>
  <c r="BT325" i="10"/>
  <c r="BU325" i="10"/>
  <c r="BW325" i="10"/>
  <c r="BX325" i="10"/>
  <c r="CA325" i="10"/>
  <c r="CB325" i="10"/>
  <c r="CE325" i="10"/>
  <c r="CF325" i="10"/>
  <c r="CM325" i="10"/>
  <c r="CN325" i="10"/>
  <c r="CO325" i="10"/>
  <c r="CU325" i="10"/>
  <c r="CV325" i="10"/>
  <c r="DG325" i="10"/>
  <c r="DH325" i="10"/>
  <c r="DI325" i="10"/>
  <c r="DK325" i="10"/>
  <c r="DL325" i="10"/>
  <c r="DM325" i="10"/>
  <c r="DS325" i="10"/>
  <c r="DT325" i="10"/>
  <c r="DU325" i="10"/>
  <c r="DW325" i="10"/>
  <c r="DX325" i="10"/>
  <c r="DY325" i="10"/>
  <c r="EE325" i="10"/>
  <c r="EF325" i="10"/>
  <c r="EI325" i="10"/>
  <c r="EJ325" i="10"/>
  <c r="EK325" i="10"/>
  <c r="EM325" i="10"/>
  <c r="EN325" i="10"/>
  <c r="EQ325" i="10"/>
  <c r="ER325" i="10"/>
  <c r="ES325" i="10"/>
  <c r="EU325" i="10"/>
  <c r="EV325" i="10"/>
  <c r="EW325" i="10" s="1"/>
  <c r="EY325" i="10"/>
  <c r="EZ325" i="10"/>
  <c r="FA325" i="10"/>
  <c r="FG325" i="10"/>
  <c r="FH325" i="10"/>
  <c r="G316" i="10"/>
  <c r="H316" i="10"/>
  <c r="K316" i="10"/>
  <c r="L316" i="10"/>
  <c r="M316" i="10"/>
  <c r="AI316" i="10"/>
  <c r="AJ316" i="10"/>
  <c r="AM316" i="10"/>
  <c r="AN316" i="10"/>
  <c r="AQ316" i="10"/>
  <c r="AR316" i="10"/>
  <c r="AS316" i="10"/>
  <c r="AU316" i="10"/>
  <c r="AV316" i="10"/>
  <c r="AY316" i="10"/>
  <c r="AZ316" i="10"/>
  <c r="BC316" i="10"/>
  <c r="BD316" i="10"/>
  <c r="BS316" i="10"/>
  <c r="BT316" i="10"/>
  <c r="BU316" i="10"/>
  <c r="BW316" i="10"/>
  <c r="BX316" i="10"/>
  <c r="CA316" i="10"/>
  <c r="CB316" i="10"/>
  <c r="CE316" i="10"/>
  <c r="CF316" i="10"/>
  <c r="CM316" i="10"/>
  <c r="CN316" i="10"/>
  <c r="CU316" i="10"/>
  <c r="CV316" i="10"/>
  <c r="DG316" i="10"/>
  <c r="DH316" i="10"/>
  <c r="DI316" i="10"/>
  <c r="DK316" i="10"/>
  <c r="DL316" i="10"/>
  <c r="DM316" i="10"/>
  <c r="DS316" i="10"/>
  <c r="DT316" i="10"/>
  <c r="DW316" i="10"/>
  <c r="DX316" i="10"/>
  <c r="DY316" i="10"/>
  <c r="EE316" i="10"/>
  <c r="EF316" i="10"/>
  <c r="EG316" i="10"/>
  <c r="EI316" i="10"/>
  <c r="EJ316" i="10"/>
  <c r="EK316" i="10"/>
  <c r="EM316" i="10"/>
  <c r="EN316" i="10"/>
  <c r="EO316" i="10"/>
  <c r="EQ316" i="10"/>
  <c r="ER316" i="10"/>
  <c r="EU316" i="10"/>
  <c r="EV316" i="10"/>
  <c r="EY316" i="10"/>
  <c r="EZ316" i="10"/>
  <c r="FA316" i="10"/>
  <c r="FG316" i="10"/>
  <c r="FH316" i="10"/>
  <c r="FK316" i="10"/>
  <c r="FL316" i="10"/>
  <c r="BY325" i="10" l="1"/>
  <c r="CC316" i="10"/>
  <c r="CC325" i="10"/>
  <c r="ES316" i="10"/>
  <c r="CO316" i="10"/>
  <c r="EG325" i="10"/>
  <c r="BY316" i="10"/>
  <c r="EW316" i="10"/>
  <c r="DU316" i="10"/>
  <c r="FM316" i="10"/>
  <c r="BA316" i="10"/>
  <c r="AK316" i="10"/>
  <c r="AK325" i="10"/>
  <c r="FI325" i="10"/>
  <c r="FI316" i="10"/>
  <c r="BE316" i="10"/>
  <c r="E10" i="10"/>
  <c r="E9" i="10"/>
  <c r="E382" i="10"/>
  <c r="E373" i="10"/>
  <c r="E360" i="10"/>
  <c r="E344" i="10"/>
  <c r="E353" i="10"/>
  <c r="E335" i="10"/>
  <c r="G308" i="10"/>
  <c r="H308" i="10"/>
  <c r="K308" i="10"/>
  <c r="L308" i="10"/>
  <c r="M308" i="10"/>
  <c r="AI308" i="10"/>
  <c r="AJ308" i="10"/>
  <c r="AM308" i="10"/>
  <c r="AN308" i="10"/>
  <c r="AQ308" i="10"/>
  <c r="AR308" i="10"/>
  <c r="AS308" i="10"/>
  <c r="AU308" i="10"/>
  <c r="AV308" i="10"/>
  <c r="AY308" i="10"/>
  <c r="AZ308" i="10"/>
  <c r="BA308" i="10"/>
  <c r="BC308" i="10"/>
  <c r="BD308" i="10"/>
  <c r="BS308" i="10"/>
  <c r="BT308" i="10"/>
  <c r="BU308" i="10"/>
  <c r="CA308" i="10"/>
  <c r="CB308" i="10"/>
  <c r="CE308" i="10"/>
  <c r="CF308" i="10"/>
  <c r="CM308" i="10"/>
  <c r="CN308" i="10"/>
  <c r="CO308" i="10"/>
  <c r="CU308" i="10"/>
  <c r="CV308" i="10"/>
  <c r="DG308" i="10"/>
  <c r="DH308" i="10"/>
  <c r="DI308" i="10"/>
  <c r="DK308" i="10"/>
  <c r="DL308" i="10"/>
  <c r="DM308" i="10"/>
  <c r="DS308" i="10"/>
  <c r="DT308" i="10"/>
  <c r="DU308" i="10"/>
  <c r="DW308" i="10"/>
  <c r="DX308" i="10"/>
  <c r="DY308" i="10"/>
  <c r="EE308" i="10"/>
  <c r="EF308" i="10"/>
  <c r="EG308" i="10"/>
  <c r="EI308" i="10"/>
  <c r="EJ308" i="10"/>
  <c r="EK308" i="10"/>
  <c r="EM308" i="10"/>
  <c r="EN308" i="10"/>
  <c r="EO308" i="10"/>
  <c r="EQ308" i="10"/>
  <c r="ER308" i="10"/>
  <c r="ES308" i="10" s="1"/>
  <c r="EU308" i="10"/>
  <c r="EV308" i="10"/>
  <c r="EY308" i="10"/>
  <c r="EZ308" i="10"/>
  <c r="FA308" i="10"/>
  <c r="FG308" i="10"/>
  <c r="FH308" i="10"/>
  <c r="G298" i="10"/>
  <c r="H298" i="10"/>
  <c r="K298" i="10"/>
  <c r="L298" i="10"/>
  <c r="M298" i="10"/>
  <c r="AI298" i="10"/>
  <c r="AJ298" i="10"/>
  <c r="AK298" i="10"/>
  <c r="AM298" i="10"/>
  <c r="AN298" i="10"/>
  <c r="AO298" i="10"/>
  <c r="AQ298" i="10"/>
  <c r="AR298" i="10"/>
  <c r="AS298" i="10"/>
  <c r="AU298" i="10"/>
  <c r="AV298" i="10"/>
  <c r="AY298" i="10"/>
  <c r="AZ298" i="10"/>
  <c r="BC298" i="10"/>
  <c r="BD298" i="10"/>
  <c r="BS298" i="10"/>
  <c r="BT298" i="10"/>
  <c r="BU298" i="10"/>
  <c r="BW298" i="10"/>
  <c r="BX298" i="10"/>
  <c r="CA298" i="10"/>
  <c r="CB298" i="10"/>
  <c r="CE298" i="10"/>
  <c r="CF298" i="10"/>
  <c r="CM298" i="10"/>
  <c r="CN298" i="10"/>
  <c r="CO298" i="10"/>
  <c r="CU298" i="10"/>
  <c r="CV298" i="10"/>
  <c r="DG298" i="10"/>
  <c r="DH298" i="10"/>
  <c r="DI298" i="10"/>
  <c r="DK298" i="10"/>
  <c r="DL298" i="10"/>
  <c r="DM298" i="10"/>
  <c r="DS298" i="10"/>
  <c r="DT298" i="10"/>
  <c r="DU298" i="10"/>
  <c r="DW298" i="10"/>
  <c r="DX298" i="10"/>
  <c r="DY298" i="10"/>
  <c r="EE298" i="10"/>
  <c r="EF298" i="10"/>
  <c r="EG298" i="10"/>
  <c r="EI298" i="10"/>
  <c r="EJ298" i="10"/>
  <c r="EK298" i="10"/>
  <c r="EM298" i="10"/>
  <c r="EN298" i="10"/>
  <c r="EO298" i="10"/>
  <c r="EQ298" i="10"/>
  <c r="ER298" i="10"/>
  <c r="ES298" i="10" s="1"/>
  <c r="EU298" i="10"/>
  <c r="EV298" i="10"/>
  <c r="EY298" i="10"/>
  <c r="EZ298" i="10"/>
  <c r="FA298" i="10"/>
  <c r="FG298" i="10"/>
  <c r="FH298" i="10"/>
  <c r="FK298" i="10"/>
  <c r="FL298" i="10"/>
  <c r="G287" i="10"/>
  <c r="H287" i="10"/>
  <c r="I287" i="10"/>
  <c r="K287" i="10"/>
  <c r="L287" i="10"/>
  <c r="AI287" i="10"/>
  <c r="AJ287" i="10"/>
  <c r="AM287" i="10"/>
  <c r="AN287" i="10"/>
  <c r="AQ287" i="10"/>
  <c r="AR287" i="10"/>
  <c r="AS287" i="10"/>
  <c r="AU287" i="10"/>
  <c r="AV287" i="10"/>
  <c r="AY287" i="10"/>
  <c r="AZ287" i="10"/>
  <c r="BC287" i="10"/>
  <c r="BD287" i="10"/>
  <c r="BS287" i="10"/>
  <c r="BT287" i="10"/>
  <c r="BU287" i="10"/>
  <c r="BW287" i="10"/>
  <c r="BX287" i="10"/>
  <c r="CA287" i="10"/>
  <c r="CB287" i="10"/>
  <c r="CE287" i="10"/>
  <c r="CF287" i="10"/>
  <c r="CM287" i="10"/>
  <c r="CN287" i="10"/>
  <c r="CO287" i="10"/>
  <c r="CU287" i="10"/>
  <c r="CV287" i="10"/>
  <c r="DG287" i="10"/>
  <c r="DH287" i="10"/>
  <c r="DI287" i="10"/>
  <c r="DK287" i="10"/>
  <c r="DL287" i="10"/>
  <c r="DM287" i="10"/>
  <c r="DS287" i="10"/>
  <c r="DT287" i="10"/>
  <c r="DW287" i="10"/>
  <c r="DX287" i="10"/>
  <c r="DY287" i="10"/>
  <c r="EE287" i="10"/>
  <c r="EF287" i="10"/>
  <c r="EI287" i="10"/>
  <c r="EJ287" i="10"/>
  <c r="EK287" i="10"/>
  <c r="EM287" i="10"/>
  <c r="EN287" i="10"/>
  <c r="EQ287" i="10"/>
  <c r="ER287" i="10"/>
  <c r="EU287" i="10"/>
  <c r="EV287" i="10"/>
  <c r="EY287" i="10"/>
  <c r="EZ287" i="10"/>
  <c r="FA287" i="10"/>
  <c r="FG287" i="10"/>
  <c r="FH287" i="10"/>
  <c r="FK287" i="10"/>
  <c r="FL287" i="10"/>
  <c r="G277" i="10"/>
  <c r="H277" i="10"/>
  <c r="K277" i="10"/>
  <c r="L277" i="10"/>
  <c r="M277" i="10"/>
  <c r="AI277" i="10"/>
  <c r="AJ277" i="10"/>
  <c r="AM277" i="10"/>
  <c r="AN277" i="10"/>
  <c r="AQ277" i="10"/>
  <c r="AR277" i="10"/>
  <c r="AS277" i="10"/>
  <c r="AU277" i="10"/>
  <c r="AV277" i="10"/>
  <c r="AY277" i="10"/>
  <c r="AZ277" i="10"/>
  <c r="BC277" i="10"/>
  <c r="BD277" i="10"/>
  <c r="BS277" i="10"/>
  <c r="BT277" i="10"/>
  <c r="BU277" i="10"/>
  <c r="CA277" i="10"/>
  <c r="CB277" i="10"/>
  <c r="CE277" i="10"/>
  <c r="CF277" i="10"/>
  <c r="CM277" i="10"/>
  <c r="CN277" i="10"/>
  <c r="CO277" i="10"/>
  <c r="CU277" i="10"/>
  <c r="CV277" i="10"/>
  <c r="DG277" i="10"/>
  <c r="DH277" i="10"/>
  <c r="DI277" i="10"/>
  <c r="DK277" i="10"/>
  <c r="DL277" i="10"/>
  <c r="DM277" i="10"/>
  <c r="DS277" i="10"/>
  <c r="DT277" i="10"/>
  <c r="DU277" i="10"/>
  <c r="DW277" i="10"/>
  <c r="DX277" i="10"/>
  <c r="DY277" i="10"/>
  <c r="EE277" i="10"/>
  <c r="EF277" i="10"/>
  <c r="EG277" i="10"/>
  <c r="EI277" i="10"/>
  <c r="EJ277" i="10"/>
  <c r="EK277" i="10"/>
  <c r="EM277" i="10"/>
  <c r="EN277" i="10"/>
  <c r="EQ277" i="10"/>
  <c r="ER277" i="10"/>
  <c r="EU277" i="10"/>
  <c r="EV277" i="10"/>
  <c r="EY277" i="10"/>
  <c r="EZ277" i="10"/>
  <c r="FA277" i="10"/>
  <c r="FG277" i="10"/>
  <c r="FH277" i="10"/>
  <c r="G269" i="10"/>
  <c r="H269" i="10"/>
  <c r="I269" i="10"/>
  <c r="K269" i="10"/>
  <c r="L269" i="10"/>
  <c r="M269" i="10"/>
  <c r="AI269" i="10"/>
  <c r="AJ269" i="10"/>
  <c r="AM269" i="10"/>
  <c r="AN269" i="10"/>
  <c r="AQ269" i="10"/>
  <c r="AR269" i="10"/>
  <c r="AS269" i="10"/>
  <c r="AU269" i="10"/>
  <c r="AV269" i="10"/>
  <c r="AY269" i="10"/>
  <c r="AZ269" i="10"/>
  <c r="BC269" i="10"/>
  <c r="BD269" i="10"/>
  <c r="BE269" i="10"/>
  <c r="BS269" i="10"/>
  <c r="BT269" i="10"/>
  <c r="BU269" i="10"/>
  <c r="BW269" i="10"/>
  <c r="BX269" i="10"/>
  <c r="CA269" i="10"/>
  <c r="CB269" i="10"/>
  <c r="CE269" i="10"/>
  <c r="CF269" i="10"/>
  <c r="CM269" i="10"/>
  <c r="CN269" i="10"/>
  <c r="CO269" i="10"/>
  <c r="CU269" i="10"/>
  <c r="CV269" i="10"/>
  <c r="DG269" i="10"/>
  <c r="DH269" i="10"/>
  <c r="DK269" i="10"/>
  <c r="DL269" i="10"/>
  <c r="DM269" i="10"/>
  <c r="DS269" i="10"/>
  <c r="DT269" i="10"/>
  <c r="DU269" i="10"/>
  <c r="DW269" i="10"/>
  <c r="DX269" i="10"/>
  <c r="DY269" i="10"/>
  <c r="EE269" i="10"/>
  <c r="EF269" i="10"/>
  <c r="EG269" i="10"/>
  <c r="EI269" i="10"/>
  <c r="EJ269" i="10"/>
  <c r="EK269" i="10"/>
  <c r="EM269" i="10"/>
  <c r="EN269" i="10"/>
  <c r="EQ269" i="10"/>
  <c r="ER269" i="10"/>
  <c r="ES269" i="10" s="1"/>
  <c r="EU269" i="10"/>
  <c r="EV269" i="10"/>
  <c r="EY269" i="10"/>
  <c r="EZ269" i="10"/>
  <c r="FA269" i="10"/>
  <c r="FG269" i="10"/>
  <c r="FH269" i="10"/>
  <c r="FK269" i="10"/>
  <c r="G255" i="10"/>
  <c r="H255" i="10"/>
  <c r="K255" i="10"/>
  <c r="L255" i="10"/>
  <c r="M255" i="10"/>
  <c r="AI255" i="10"/>
  <c r="AJ255" i="10"/>
  <c r="AK255" i="10"/>
  <c r="AM255" i="10"/>
  <c r="AN255" i="10"/>
  <c r="AO255" i="10"/>
  <c r="AQ255" i="10"/>
  <c r="AR255" i="10"/>
  <c r="AS255" i="10"/>
  <c r="AU255" i="10"/>
  <c r="AV255" i="10"/>
  <c r="AY255" i="10"/>
  <c r="AZ255" i="10"/>
  <c r="BC255" i="10"/>
  <c r="BD255" i="10"/>
  <c r="BS255" i="10"/>
  <c r="BT255" i="10"/>
  <c r="BU255" i="10"/>
  <c r="BW255" i="10"/>
  <c r="BX255" i="10"/>
  <c r="CA255" i="10"/>
  <c r="CB255" i="10"/>
  <c r="CE255" i="10"/>
  <c r="CF255" i="10"/>
  <c r="CM255" i="10"/>
  <c r="CN255" i="10"/>
  <c r="CO255" i="10"/>
  <c r="CU255" i="10"/>
  <c r="CV255" i="10"/>
  <c r="DG255" i="10"/>
  <c r="DH255" i="10"/>
  <c r="DI255" i="10"/>
  <c r="DK255" i="10"/>
  <c r="DL255" i="10"/>
  <c r="DM255" i="10"/>
  <c r="DS255" i="10"/>
  <c r="DT255" i="10"/>
  <c r="DU255" i="10"/>
  <c r="DW255" i="10"/>
  <c r="DX255" i="10"/>
  <c r="DY255" i="10"/>
  <c r="EE255" i="10"/>
  <c r="EF255" i="10"/>
  <c r="EG255" i="10"/>
  <c r="EI255" i="10"/>
  <c r="EJ255" i="10"/>
  <c r="EK255" i="10"/>
  <c r="EM255" i="10"/>
  <c r="EN255" i="10"/>
  <c r="EQ255" i="10"/>
  <c r="ER255" i="10"/>
  <c r="ES255" i="10" s="1"/>
  <c r="EU255" i="10"/>
  <c r="EV255" i="10"/>
  <c r="EW255" i="10" s="1"/>
  <c r="EY255" i="10"/>
  <c r="EZ255" i="10"/>
  <c r="FA255" i="10"/>
  <c r="FG255" i="10"/>
  <c r="FH255" i="10"/>
  <c r="G242" i="10"/>
  <c r="H242" i="10"/>
  <c r="K242" i="10"/>
  <c r="L242" i="10"/>
  <c r="AI242" i="10"/>
  <c r="AJ242" i="10"/>
  <c r="AM242" i="10"/>
  <c r="AN242" i="10"/>
  <c r="AO242" i="10"/>
  <c r="AQ242" i="10"/>
  <c r="AR242" i="10"/>
  <c r="AS242" i="10"/>
  <c r="AU242" i="10"/>
  <c r="AV242" i="10"/>
  <c r="AY242" i="10"/>
  <c r="AZ242" i="10"/>
  <c r="BA242" i="10"/>
  <c r="BC242" i="10"/>
  <c r="BD242" i="10"/>
  <c r="BS242" i="10"/>
  <c r="BT242" i="10"/>
  <c r="BU242" i="10"/>
  <c r="BW242" i="10"/>
  <c r="BX242" i="10"/>
  <c r="CA242" i="10"/>
  <c r="CB242" i="10"/>
  <c r="CE242" i="10"/>
  <c r="CF242" i="10"/>
  <c r="CM242" i="10"/>
  <c r="CN242" i="10"/>
  <c r="CO242" i="10"/>
  <c r="CU242" i="10"/>
  <c r="CV242" i="10"/>
  <c r="DG242" i="10"/>
  <c r="DH242" i="10"/>
  <c r="DI242" i="10"/>
  <c r="DK242" i="10"/>
  <c r="DL242" i="10"/>
  <c r="DM242" i="10"/>
  <c r="DS242" i="10"/>
  <c r="DT242" i="10"/>
  <c r="DU242" i="10"/>
  <c r="DW242" i="10"/>
  <c r="DX242" i="10"/>
  <c r="DY242" i="10"/>
  <c r="EE242" i="10"/>
  <c r="EF242" i="10"/>
  <c r="EG242" i="10"/>
  <c r="EI242" i="10"/>
  <c r="EJ242" i="10"/>
  <c r="EK242" i="10"/>
  <c r="EM242" i="10"/>
  <c r="EN242" i="10"/>
  <c r="EQ242" i="10"/>
  <c r="ER242" i="10"/>
  <c r="EU242" i="10"/>
  <c r="EV242" i="10"/>
  <c r="EY242" i="10"/>
  <c r="EZ242" i="10"/>
  <c r="FA242" i="10"/>
  <c r="FG242" i="10"/>
  <c r="FH242" i="10"/>
  <c r="FK242" i="10"/>
  <c r="FL242" i="10"/>
  <c r="G229" i="10"/>
  <c r="H229" i="10"/>
  <c r="K229" i="10"/>
  <c r="L229" i="10"/>
  <c r="M229" i="10"/>
  <c r="AI229" i="10"/>
  <c r="AJ229" i="10"/>
  <c r="AM229" i="10"/>
  <c r="AN229" i="10"/>
  <c r="AQ229" i="10"/>
  <c r="AR229" i="10"/>
  <c r="AS229" i="10"/>
  <c r="AU229" i="10"/>
  <c r="AV229" i="10"/>
  <c r="AY229" i="10"/>
  <c r="AZ229" i="10"/>
  <c r="BC229" i="10"/>
  <c r="BD229" i="10"/>
  <c r="BS229" i="10"/>
  <c r="BT229" i="10"/>
  <c r="BU229" i="10"/>
  <c r="BW229" i="10"/>
  <c r="BX229" i="10"/>
  <c r="CB229" i="10"/>
  <c r="CC229" i="10" s="1"/>
  <c r="CE229" i="10"/>
  <c r="CF229" i="10"/>
  <c r="CM229" i="10"/>
  <c r="CN229" i="10"/>
  <c r="CO229" i="10"/>
  <c r="CU229" i="10"/>
  <c r="CV229" i="10"/>
  <c r="DG229" i="10"/>
  <c r="DH229" i="10"/>
  <c r="DI229" i="10"/>
  <c r="DK229" i="10"/>
  <c r="DL229" i="10"/>
  <c r="DM229" i="10"/>
  <c r="DS229" i="10"/>
  <c r="DT229" i="10"/>
  <c r="DU229" i="10"/>
  <c r="DW229" i="10"/>
  <c r="DX229" i="10"/>
  <c r="DY229" i="10"/>
  <c r="EE229" i="10"/>
  <c r="EF229" i="10"/>
  <c r="EG229" i="10"/>
  <c r="EI229" i="10"/>
  <c r="EJ229" i="10"/>
  <c r="EK229" i="10"/>
  <c r="EM229" i="10"/>
  <c r="EN229" i="10"/>
  <c r="EQ229" i="10"/>
  <c r="ER229" i="10"/>
  <c r="ES229" i="10"/>
  <c r="EU229" i="10"/>
  <c r="EV229" i="10"/>
  <c r="EW229" i="10"/>
  <c r="EY229" i="10"/>
  <c r="EZ229" i="10"/>
  <c r="FA229" i="10"/>
  <c r="FG229" i="10"/>
  <c r="FH229" i="10"/>
  <c r="FK229" i="10"/>
  <c r="FL229" i="10"/>
  <c r="G222" i="10"/>
  <c r="H222" i="10"/>
  <c r="K222" i="10"/>
  <c r="L222" i="10"/>
  <c r="M222" i="10"/>
  <c r="AI222" i="10"/>
  <c r="AJ222" i="10"/>
  <c r="AK222" i="10"/>
  <c r="AM222" i="10"/>
  <c r="AN222" i="10"/>
  <c r="AO222" i="10"/>
  <c r="AQ222" i="10"/>
  <c r="AR222" i="10"/>
  <c r="AS222" i="10"/>
  <c r="AU222" i="10"/>
  <c r="AV222" i="10"/>
  <c r="AY222" i="10"/>
  <c r="AZ222" i="10"/>
  <c r="BC222" i="10"/>
  <c r="BD222" i="10"/>
  <c r="BS222" i="10"/>
  <c r="BT222" i="10"/>
  <c r="BU222" i="10"/>
  <c r="BW222" i="10"/>
  <c r="BX222" i="10"/>
  <c r="CA222" i="10"/>
  <c r="CB222" i="10"/>
  <c r="CE222" i="10"/>
  <c r="CF222" i="10"/>
  <c r="CM222" i="10"/>
  <c r="CN222" i="10"/>
  <c r="CO222" i="10"/>
  <c r="CU222" i="10"/>
  <c r="CV222" i="10"/>
  <c r="DG222" i="10"/>
  <c r="DH222" i="10"/>
  <c r="DI222" i="10"/>
  <c r="DK222" i="10"/>
  <c r="DL222" i="10"/>
  <c r="DM222" i="10"/>
  <c r="DS222" i="10"/>
  <c r="DT222" i="10"/>
  <c r="DU222" i="10"/>
  <c r="DW222" i="10"/>
  <c r="DX222" i="10"/>
  <c r="DY222" i="10"/>
  <c r="EE222" i="10"/>
  <c r="EF222" i="10"/>
  <c r="EG222" i="10"/>
  <c r="EI222" i="10"/>
  <c r="EJ222" i="10"/>
  <c r="EK222" i="10"/>
  <c r="EM222" i="10"/>
  <c r="EN222" i="10"/>
  <c r="EQ222" i="10"/>
  <c r="ER222" i="10"/>
  <c r="ES222" i="10"/>
  <c r="EU222" i="10"/>
  <c r="EV222" i="10"/>
  <c r="EW222" i="10"/>
  <c r="EY222" i="10"/>
  <c r="EZ222" i="10"/>
  <c r="FA222" i="10"/>
  <c r="FG222" i="10"/>
  <c r="FH222" i="10"/>
  <c r="FK222" i="10"/>
  <c r="FL222" i="10"/>
  <c r="G213" i="10"/>
  <c r="H213" i="10"/>
  <c r="K213" i="10"/>
  <c r="L213" i="10"/>
  <c r="AI213" i="10"/>
  <c r="AJ213" i="10"/>
  <c r="AM213" i="10"/>
  <c r="AN213" i="10"/>
  <c r="AQ213" i="10"/>
  <c r="AR213" i="10"/>
  <c r="AS213" i="10"/>
  <c r="AU213" i="10"/>
  <c r="AV213" i="10"/>
  <c r="AY213" i="10"/>
  <c r="AZ213" i="10"/>
  <c r="BC213" i="10"/>
  <c r="BD213" i="10"/>
  <c r="BS213" i="10"/>
  <c r="BT213" i="10"/>
  <c r="BU213" i="10"/>
  <c r="BW213" i="10"/>
  <c r="BX213" i="10"/>
  <c r="CA213" i="10"/>
  <c r="CB213" i="10"/>
  <c r="CE213" i="10"/>
  <c r="CF213" i="10"/>
  <c r="CM213" i="10"/>
  <c r="CN213" i="10"/>
  <c r="CO213" i="10"/>
  <c r="CU213" i="10"/>
  <c r="CV213" i="10"/>
  <c r="DG213" i="10"/>
  <c r="DH213" i="10"/>
  <c r="DI213" i="10"/>
  <c r="DK213" i="10"/>
  <c r="DL213" i="10"/>
  <c r="DM213" i="10"/>
  <c r="DS213" i="10"/>
  <c r="DT213" i="10"/>
  <c r="DU213" i="10"/>
  <c r="DW213" i="10"/>
  <c r="DX213" i="10"/>
  <c r="DY213" i="10"/>
  <c r="EE213" i="10"/>
  <c r="EF213" i="10"/>
  <c r="EG213" i="10"/>
  <c r="EI213" i="10"/>
  <c r="EJ213" i="10"/>
  <c r="EK213" i="10"/>
  <c r="EM213" i="10"/>
  <c r="EN213" i="10"/>
  <c r="EQ213" i="10"/>
  <c r="ER213" i="10"/>
  <c r="ES213" i="10" s="1"/>
  <c r="EU213" i="10"/>
  <c r="EV213" i="10"/>
  <c r="EY213" i="10"/>
  <c r="EZ213" i="10"/>
  <c r="FA213" i="10"/>
  <c r="FG213" i="10"/>
  <c r="FH213" i="10"/>
  <c r="FK213" i="10"/>
  <c r="FL213" i="10"/>
  <c r="G201" i="10"/>
  <c r="H201" i="10"/>
  <c r="K201" i="10"/>
  <c r="L201" i="10"/>
  <c r="AI201" i="10"/>
  <c r="AJ201" i="10"/>
  <c r="AM201" i="10"/>
  <c r="AN201" i="10"/>
  <c r="AQ201" i="10"/>
  <c r="AR201" i="10"/>
  <c r="AS201" i="10"/>
  <c r="AU201" i="10"/>
  <c r="AV201" i="10"/>
  <c r="AY201" i="10"/>
  <c r="AZ201" i="10"/>
  <c r="BC201" i="10"/>
  <c r="BD201" i="10"/>
  <c r="BS201" i="10"/>
  <c r="BT201" i="10"/>
  <c r="BU201" i="10"/>
  <c r="BW201" i="10"/>
  <c r="BX201" i="10"/>
  <c r="CA201" i="10"/>
  <c r="CB201" i="10"/>
  <c r="CE201" i="10"/>
  <c r="CF201" i="10"/>
  <c r="CM201" i="10"/>
  <c r="CN201" i="10"/>
  <c r="CO201" i="10"/>
  <c r="CU201" i="10"/>
  <c r="CV201" i="10"/>
  <c r="DG201" i="10"/>
  <c r="DH201" i="10"/>
  <c r="DI201" i="10"/>
  <c r="DK201" i="10"/>
  <c r="DL201" i="10"/>
  <c r="DM201" i="10"/>
  <c r="DS201" i="10"/>
  <c r="DT201" i="10"/>
  <c r="DU201" i="10"/>
  <c r="DW201" i="10"/>
  <c r="DX201" i="10"/>
  <c r="DY201" i="10"/>
  <c r="EE201" i="10"/>
  <c r="EF201" i="10"/>
  <c r="EG201" i="10"/>
  <c r="EI201" i="10"/>
  <c r="EJ201" i="10"/>
  <c r="EK201" i="10"/>
  <c r="EM201" i="10"/>
  <c r="EN201" i="10"/>
  <c r="EQ201" i="10"/>
  <c r="ER201" i="10"/>
  <c r="ES201" i="10" s="1"/>
  <c r="EU201" i="10"/>
  <c r="EV201" i="10"/>
  <c r="EY201" i="10"/>
  <c r="EZ201" i="10"/>
  <c r="FA201" i="10"/>
  <c r="FG201" i="10"/>
  <c r="FH201" i="10"/>
  <c r="FK201" i="10"/>
  <c r="FL201" i="10"/>
  <c r="G197" i="10"/>
  <c r="H197" i="10"/>
  <c r="I197" i="10"/>
  <c r="K197" i="10"/>
  <c r="L197" i="10"/>
  <c r="M197" i="10"/>
  <c r="AI197" i="10"/>
  <c r="AJ197" i="10"/>
  <c r="AM197" i="10"/>
  <c r="AN197" i="10"/>
  <c r="AO197" i="10"/>
  <c r="AQ197" i="10"/>
  <c r="AR197" i="10"/>
  <c r="AS197" i="10"/>
  <c r="AU197" i="10"/>
  <c r="AV197" i="10"/>
  <c r="AY197" i="10"/>
  <c r="AZ197" i="10"/>
  <c r="BC197" i="10"/>
  <c r="BD197" i="10"/>
  <c r="BS197" i="10"/>
  <c r="BT197" i="10"/>
  <c r="BU197" i="10"/>
  <c r="BW197" i="10"/>
  <c r="BX197" i="10"/>
  <c r="CA197" i="10"/>
  <c r="CB197" i="10"/>
  <c r="CE197" i="10"/>
  <c r="CF197" i="10"/>
  <c r="CM197" i="10"/>
  <c r="CN197" i="10"/>
  <c r="CO197" i="10"/>
  <c r="CU197" i="10"/>
  <c r="CV197" i="10"/>
  <c r="DG197" i="10"/>
  <c r="DH197" i="10"/>
  <c r="DI197" i="10"/>
  <c r="DK197" i="10"/>
  <c r="DL197" i="10"/>
  <c r="DM197" i="10"/>
  <c r="DS197" i="10"/>
  <c r="DT197" i="10"/>
  <c r="DU197" i="10"/>
  <c r="DW197" i="10"/>
  <c r="DX197" i="10"/>
  <c r="DY197" i="10"/>
  <c r="EE197" i="10"/>
  <c r="EF197" i="10"/>
  <c r="EG197" i="10"/>
  <c r="EI197" i="10"/>
  <c r="EJ197" i="10"/>
  <c r="EK197" i="10"/>
  <c r="EM197" i="10"/>
  <c r="EN197" i="10"/>
  <c r="EQ197" i="10"/>
  <c r="ER197" i="10"/>
  <c r="EU197" i="10"/>
  <c r="EV197" i="10"/>
  <c r="EW197" i="10"/>
  <c r="EY197" i="10"/>
  <c r="EZ197" i="10"/>
  <c r="FA197" i="10"/>
  <c r="FG197" i="10"/>
  <c r="FH197" i="10"/>
  <c r="FK197" i="10"/>
  <c r="FL197" i="10"/>
  <c r="G183" i="10"/>
  <c r="H183" i="10"/>
  <c r="K183" i="10"/>
  <c r="L183" i="10"/>
  <c r="M183" i="10"/>
  <c r="AI183" i="10"/>
  <c r="AJ183" i="10"/>
  <c r="AM183" i="10"/>
  <c r="AN183" i="10"/>
  <c r="AQ183" i="10"/>
  <c r="AR183" i="10"/>
  <c r="AS183" i="10"/>
  <c r="AU183" i="10"/>
  <c r="AV183" i="10"/>
  <c r="AW183" i="10"/>
  <c r="AY183" i="10"/>
  <c r="AZ183" i="10"/>
  <c r="BC183" i="10"/>
  <c r="BD183" i="10"/>
  <c r="BS183" i="10"/>
  <c r="BT183" i="10"/>
  <c r="BU183" i="10"/>
  <c r="BW183" i="10"/>
  <c r="BX183" i="10"/>
  <c r="CA183" i="10"/>
  <c r="CB183" i="10"/>
  <c r="CE183" i="10"/>
  <c r="CF183" i="10"/>
  <c r="CM183" i="10"/>
  <c r="CN183" i="10"/>
  <c r="CO183" i="10"/>
  <c r="CU183" i="10"/>
  <c r="CV183" i="10"/>
  <c r="DG183" i="10"/>
  <c r="DH183" i="10"/>
  <c r="DI183" i="10"/>
  <c r="DK183" i="10"/>
  <c r="DL183" i="10"/>
  <c r="DM183" i="10"/>
  <c r="DS183" i="10"/>
  <c r="DT183" i="10"/>
  <c r="DU183" i="10"/>
  <c r="DW183" i="10"/>
  <c r="DX183" i="10"/>
  <c r="DY183" i="10"/>
  <c r="EE183" i="10"/>
  <c r="EF183" i="10"/>
  <c r="EG183" i="10"/>
  <c r="EI183" i="10"/>
  <c r="EJ183" i="10"/>
  <c r="EK183" i="10"/>
  <c r="EM183" i="10"/>
  <c r="EN183" i="10"/>
  <c r="EQ183" i="10"/>
  <c r="ER183" i="10"/>
  <c r="ES183" i="10" s="1"/>
  <c r="EU183" i="10"/>
  <c r="EV183" i="10"/>
  <c r="EY183" i="10"/>
  <c r="EZ183" i="10"/>
  <c r="FA183" i="10"/>
  <c r="FG183" i="10"/>
  <c r="FH183" i="10"/>
  <c r="FK183" i="10"/>
  <c r="G170" i="10"/>
  <c r="H170" i="10"/>
  <c r="I170" i="10"/>
  <c r="K170" i="10"/>
  <c r="L170" i="10"/>
  <c r="M170" i="10"/>
  <c r="AI170" i="10"/>
  <c r="AJ170" i="10"/>
  <c r="AM170" i="10"/>
  <c r="AN170" i="10"/>
  <c r="AQ170" i="10"/>
  <c r="AR170" i="10"/>
  <c r="AS170" i="10"/>
  <c r="AU170" i="10"/>
  <c r="AV170" i="10"/>
  <c r="AY170" i="10"/>
  <c r="AZ170" i="10"/>
  <c r="BC170" i="10"/>
  <c r="BD170" i="10"/>
  <c r="BS170" i="10"/>
  <c r="BT170" i="10"/>
  <c r="BU170" i="10"/>
  <c r="CA170" i="10"/>
  <c r="CB170" i="10"/>
  <c r="CE170" i="10"/>
  <c r="CF170" i="10"/>
  <c r="CM170" i="10"/>
  <c r="CN170" i="10"/>
  <c r="CU170" i="10"/>
  <c r="CV170" i="10"/>
  <c r="DG170" i="10"/>
  <c r="DH170" i="10"/>
  <c r="DI170" i="10"/>
  <c r="DK170" i="10"/>
  <c r="DL170" i="10"/>
  <c r="DM170" i="10"/>
  <c r="DS170" i="10"/>
  <c r="DT170" i="10"/>
  <c r="DW170" i="10"/>
  <c r="DX170" i="10"/>
  <c r="DY170" i="10"/>
  <c r="EE170" i="10"/>
  <c r="EF170" i="10"/>
  <c r="EG170" i="10"/>
  <c r="EI170" i="10"/>
  <c r="EJ170" i="10"/>
  <c r="EK170" i="10"/>
  <c r="EM170" i="10"/>
  <c r="EN170" i="10"/>
  <c r="EQ170" i="10"/>
  <c r="ER170" i="10"/>
  <c r="ES170" i="10" s="1"/>
  <c r="EU170" i="10"/>
  <c r="EV170" i="10"/>
  <c r="EW170" i="10" s="1"/>
  <c r="EY170" i="10"/>
  <c r="EZ170" i="10"/>
  <c r="FA170" i="10"/>
  <c r="FG170" i="10"/>
  <c r="FH170" i="10"/>
  <c r="G157" i="10"/>
  <c r="H157" i="10"/>
  <c r="I157" i="10"/>
  <c r="K157" i="10"/>
  <c r="L157" i="10"/>
  <c r="AI157" i="10"/>
  <c r="AJ157" i="10"/>
  <c r="AM157" i="10"/>
  <c r="AN157" i="10"/>
  <c r="AQ157" i="10"/>
  <c r="AR157" i="10"/>
  <c r="AS157" i="10"/>
  <c r="AU157" i="10"/>
  <c r="AV157" i="10"/>
  <c r="AW157" i="10"/>
  <c r="AY157" i="10"/>
  <c r="AZ157" i="10"/>
  <c r="BC157" i="10"/>
  <c r="BD157" i="10"/>
  <c r="BE157" i="10"/>
  <c r="BS157" i="10"/>
  <c r="BT157" i="10"/>
  <c r="BU157" i="10"/>
  <c r="BW157" i="10"/>
  <c r="BX157" i="10"/>
  <c r="CA157" i="10"/>
  <c r="CB157" i="10"/>
  <c r="CC157" i="10" s="1"/>
  <c r="CE157" i="10"/>
  <c r="CF157" i="10"/>
  <c r="CM157" i="10"/>
  <c r="CN157" i="10"/>
  <c r="CU157" i="10"/>
  <c r="CV157" i="10"/>
  <c r="DG157" i="10"/>
  <c r="DH157" i="10"/>
  <c r="DI157" i="10"/>
  <c r="DK157" i="10"/>
  <c r="DL157" i="10"/>
  <c r="DM157" i="10"/>
  <c r="DS157" i="10"/>
  <c r="DT157" i="10"/>
  <c r="DW157" i="10"/>
  <c r="DX157" i="10"/>
  <c r="DY157" i="10"/>
  <c r="EE157" i="10"/>
  <c r="EF157" i="10"/>
  <c r="EG157" i="10"/>
  <c r="EI157" i="10"/>
  <c r="EJ157" i="10"/>
  <c r="EK157" i="10"/>
  <c r="EM157" i="10"/>
  <c r="EN157" i="10"/>
  <c r="EQ157" i="10"/>
  <c r="ER157" i="10"/>
  <c r="ES157" i="10" s="1"/>
  <c r="EU157" i="10"/>
  <c r="EV157" i="10"/>
  <c r="EY157" i="10"/>
  <c r="EZ157" i="10"/>
  <c r="FA157" i="10"/>
  <c r="FG157" i="10"/>
  <c r="FH157" i="10"/>
  <c r="G146" i="10"/>
  <c r="H146" i="10"/>
  <c r="K146" i="10"/>
  <c r="L146" i="10"/>
  <c r="AI146" i="10"/>
  <c r="AJ146" i="10"/>
  <c r="AK146" i="10"/>
  <c r="AM146" i="10"/>
  <c r="AN146" i="10"/>
  <c r="AO146" i="10"/>
  <c r="AQ146" i="10"/>
  <c r="AR146" i="10"/>
  <c r="AS146" i="10"/>
  <c r="AU146" i="10"/>
  <c r="AV146" i="10"/>
  <c r="AY146" i="10"/>
  <c r="AZ146" i="10"/>
  <c r="BC146" i="10"/>
  <c r="BD146" i="10"/>
  <c r="BS146" i="10"/>
  <c r="BT146" i="10"/>
  <c r="BU146" i="10"/>
  <c r="CA146" i="10"/>
  <c r="CB146" i="10"/>
  <c r="CE146" i="10"/>
  <c r="CF146" i="10"/>
  <c r="CM146" i="10"/>
  <c r="CN146" i="10"/>
  <c r="CU146" i="10"/>
  <c r="CV146" i="10"/>
  <c r="DG146" i="10"/>
  <c r="DH146" i="10"/>
  <c r="DK146" i="10"/>
  <c r="DL146" i="10"/>
  <c r="DM146" i="10"/>
  <c r="DS146" i="10"/>
  <c r="DT146" i="10"/>
  <c r="DU146" i="10"/>
  <c r="DW146" i="10"/>
  <c r="DX146" i="10"/>
  <c r="DY146" i="10"/>
  <c r="EE146" i="10"/>
  <c r="EF146" i="10"/>
  <c r="EG146" i="10"/>
  <c r="EI146" i="10"/>
  <c r="EJ146" i="10"/>
  <c r="EK146" i="10"/>
  <c r="EM146" i="10"/>
  <c r="EN146" i="10"/>
  <c r="EQ146" i="10"/>
  <c r="ER146" i="10"/>
  <c r="ES146" i="10"/>
  <c r="EU146" i="10"/>
  <c r="EV146" i="10"/>
  <c r="EW146" i="10"/>
  <c r="EY146" i="10"/>
  <c r="EZ146" i="10"/>
  <c r="FA146" i="10"/>
  <c r="FG146" i="10"/>
  <c r="FH146" i="10"/>
  <c r="FK146" i="10"/>
  <c r="FL146" i="10"/>
  <c r="G135" i="10"/>
  <c r="H135" i="10"/>
  <c r="I135" i="10"/>
  <c r="K135" i="10"/>
  <c r="L135" i="10"/>
  <c r="AI135" i="10"/>
  <c r="AJ135" i="10"/>
  <c r="AK135" i="10"/>
  <c r="AM135" i="10"/>
  <c r="AN135" i="10"/>
  <c r="AO135" i="10"/>
  <c r="AQ135" i="10"/>
  <c r="AR135" i="10"/>
  <c r="AS135" i="10"/>
  <c r="AU135" i="10"/>
  <c r="AV135" i="10"/>
  <c r="AY135" i="10"/>
  <c r="AZ135" i="10"/>
  <c r="BC135" i="10"/>
  <c r="BD135" i="10"/>
  <c r="BS135" i="10"/>
  <c r="BT135" i="10"/>
  <c r="BU135" i="10"/>
  <c r="BW135" i="10"/>
  <c r="BX135" i="10"/>
  <c r="CA135" i="10"/>
  <c r="CB135" i="10"/>
  <c r="CE135" i="10"/>
  <c r="CF135" i="10"/>
  <c r="CM135" i="10"/>
  <c r="CN135" i="10"/>
  <c r="CU135" i="10"/>
  <c r="CV135" i="10"/>
  <c r="DG135" i="10"/>
  <c r="DH135" i="10"/>
  <c r="DI135" i="10"/>
  <c r="DK135" i="10"/>
  <c r="DL135" i="10"/>
  <c r="DM135" i="10"/>
  <c r="DS135" i="10"/>
  <c r="DT135" i="10"/>
  <c r="DW135" i="10"/>
  <c r="DX135" i="10"/>
  <c r="DY135" i="10"/>
  <c r="EE135" i="10"/>
  <c r="EF135" i="10"/>
  <c r="EI135" i="10"/>
  <c r="EJ135" i="10"/>
  <c r="EK135" i="10"/>
  <c r="EM135" i="10"/>
  <c r="EN135" i="10"/>
  <c r="EQ135" i="10"/>
  <c r="ER135" i="10"/>
  <c r="ES135" i="10"/>
  <c r="EU135" i="10"/>
  <c r="EV135" i="10"/>
  <c r="EW135" i="10"/>
  <c r="EY135" i="10"/>
  <c r="EZ135" i="10"/>
  <c r="FA135" i="10"/>
  <c r="FG135" i="10"/>
  <c r="FH135" i="10"/>
  <c r="FK135" i="10"/>
  <c r="FL135" i="10"/>
  <c r="G122" i="10"/>
  <c r="H122" i="10"/>
  <c r="I122" i="10"/>
  <c r="K122" i="10"/>
  <c r="L122" i="10"/>
  <c r="M122" i="10"/>
  <c r="AI122" i="10"/>
  <c r="AJ122" i="10"/>
  <c r="AM122" i="10"/>
  <c r="AN122" i="10"/>
  <c r="AQ122" i="10"/>
  <c r="AR122" i="10"/>
  <c r="AS122" i="10"/>
  <c r="AU122" i="10"/>
  <c r="AV122" i="10"/>
  <c r="AW122" i="10"/>
  <c r="AY122" i="10"/>
  <c r="AZ122" i="10"/>
  <c r="BC122" i="10"/>
  <c r="BD122" i="10"/>
  <c r="BS122" i="10"/>
  <c r="BT122" i="10"/>
  <c r="BU122" i="10"/>
  <c r="BW122" i="10"/>
  <c r="BX122" i="10"/>
  <c r="CA122" i="10"/>
  <c r="CB122" i="10"/>
  <c r="CE122" i="10"/>
  <c r="CF122" i="10"/>
  <c r="CM122" i="10"/>
  <c r="CN122" i="10"/>
  <c r="CO122" i="10"/>
  <c r="CU122" i="10"/>
  <c r="CV122" i="10"/>
  <c r="DG122" i="10"/>
  <c r="DH122" i="10"/>
  <c r="DI122" i="10"/>
  <c r="DK122" i="10"/>
  <c r="DL122" i="10"/>
  <c r="DM122" i="10"/>
  <c r="DS122" i="10"/>
  <c r="DT122" i="10"/>
  <c r="DU122" i="10"/>
  <c r="DW122" i="10"/>
  <c r="DX122" i="10"/>
  <c r="DY122" i="10"/>
  <c r="EE122" i="10"/>
  <c r="EF122" i="10"/>
  <c r="EG122" i="10"/>
  <c r="EI122" i="10"/>
  <c r="EJ122" i="10"/>
  <c r="EK122" i="10"/>
  <c r="EM122" i="10"/>
  <c r="EN122" i="10"/>
  <c r="EO122" i="10"/>
  <c r="EQ122" i="10"/>
  <c r="ER122" i="10"/>
  <c r="EU122" i="10"/>
  <c r="EV122" i="10"/>
  <c r="EY122" i="10"/>
  <c r="EZ122" i="10"/>
  <c r="FA122" i="10"/>
  <c r="FG122" i="10"/>
  <c r="FH122" i="10"/>
  <c r="G113" i="10"/>
  <c r="H113" i="10"/>
  <c r="I113" i="10"/>
  <c r="K113" i="10"/>
  <c r="L113" i="10"/>
  <c r="M113" i="10"/>
  <c r="AI113" i="10"/>
  <c r="AJ113" i="10"/>
  <c r="AM113" i="10"/>
  <c r="AN113" i="10"/>
  <c r="AQ113" i="10"/>
  <c r="AR113" i="10"/>
  <c r="AS113" i="10"/>
  <c r="AU113" i="10"/>
  <c r="AV113" i="10"/>
  <c r="AY113" i="10"/>
  <c r="AZ113" i="10"/>
  <c r="BC113" i="10"/>
  <c r="BD113" i="10"/>
  <c r="BE113" i="10"/>
  <c r="BS113" i="10"/>
  <c r="BT113" i="10"/>
  <c r="BU113" i="10"/>
  <c r="BW113" i="10"/>
  <c r="BX113" i="10"/>
  <c r="CA113" i="10"/>
  <c r="CB113" i="10"/>
  <c r="CE113" i="10"/>
  <c r="CF113" i="10"/>
  <c r="CM113" i="10"/>
  <c r="CN113" i="10"/>
  <c r="CO113" i="10"/>
  <c r="CU113" i="10"/>
  <c r="CV113" i="10"/>
  <c r="DG113" i="10"/>
  <c r="DH113" i="10"/>
  <c r="DI113" i="10"/>
  <c r="DK113" i="10"/>
  <c r="DL113" i="10"/>
  <c r="DM113" i="10"/>
  <c r="DS113" i="10"/>
  <c r="DT113" i="10"/>
  <c r="DU113" i="10"/>
  <c r="DW113" i="10"/>
  <c r="DX113" i="10"/>
  <c r="DY113" i="10"/>
  <c r="EE113" i="10"/>
  <c r="EF113" i="10"/>
  <c r="EG113" i="10"/>
  <c r="EI113" i="10"/>
  <c r="EJ113" i="10"/>
  <c r="EK113" i="10"/>
  <c r="EM113" i="10"/>
  <c r="EN113" i="10"/>
  <c r="EQ113" i="10"/>
  <c r="ER113" i="10"/>
  <c r="EU113" i="10"/>
  <c r="EV113" i="10"/>
  <c r="EW113" i="10"/>
  <c r="EY113" i="10"/>
  <c r="EZ113" i="10"/>
  <c r="FA113" i="10"/>
  <c r="FG113" i="10"/>
  <c r="FH113" i="10"/>
  <c r="FK113" i="10"/>
  <c r="FL113" i="10"/>
  <c r="G101" i="10"/>
  <c r="H101" i="10"/>
  <c r="K101" i="10"/>
  <c r="L101" i="10"/>
  <c r="M101" i="10"/>
  <c r="AI101" i="10"/>
  <c r="AJ101" i="10"/>
  <c r="AM101" i="10"/>
  <c r="AN101" i="10"/>
  <c r="AQ101" i="10"/>
  <c r="AR101" i="10"/>
  <c r="AS101" i="10"/>
  <c r="AU101" i="10"/>
  <c r="AV101" i="10"/>
  <c r="AW101" i="10"/>
  <c r="AY101" i="10"/>
  <c r="AZ101" i="10"/>
  <c r="BA101" i="10"/>
  <c r="BC101" i="10"/>
  <c r="BD101" i="10"/>
  <c r="BE101" i="10"/>
  <c r="BS101" i="10"/>
  <c r="BT101" i="10"/>
  <c r="BU101" i="10"/>
  <c r="BW101" i="10"/>
  <c r="BX101" i="10"/>
  <c r="CA101" i="10"/>
  <c r="CB101" i="10"/>
  <c r="CE101" i="10"/>
  <c r="CF101" i="10"/>
  <c r="CM101" i="10"/>
  <c r="CN101" i="10"/>
  <c r="CU101" i="10"/>
  <c r="CV101" i="10"/>
  <c r="DG101" i="10"/>
  <c r="DH101" i="10"/>
  <c r="DI101" i="10"/>
  <c r="DK101" i="10"/>
  <c r="DL101" i="10"/>
  <c r="DM101" i="10"/>
  <c r="DS101" i="10"/>
  <c r="DT101" i="10"/>
  <c r="DU101" i="10"/>
  <c r="DW101" i="10"/>
  <c r="DX101" i="10"/>
  <c r="DY101" i="10"/>
  <c r="EE101" i="10"/>
  <c r="EF101" i="10"/>
  <c r="EG101" i="10"/>
  <c r="EI101" i="10"/>
  <c r="EJ101" i="10"/>
  <c r="EK101" i="10"/>
  <c r="EM101" i="10"/>
  <c r="EN101" i="10"/>
  <c r="EQ101" i="10"/>
  <c r="ER101" i="10"/>
  <c r="ES101" i="10" s="1"/>
  <c r="EU101" i="10"/>
  <c r="EV101" i="10"/>
  <c r="EY101" i="10"/>
  <c r="EZ101" i="10"/>
  <c r="FA101" i="10"/>
  <c r="FG101" i="10"/>
  <c r="FH101" i="10"/>
  <c r="FK101" i="10"/>
  <c r="FL101" i="10"/>
  <c r="G96" i="10"/>
  <c r="H96" i="10"/>
  <c r="I96" i="10"/>
  <c r="K96" i="10"/>
  <c r="L96" i="10"/>
  <c r="M96" i="10"/>
  <c r="AI96" i="10"/>
  <c r="AJ96" i="10"/>
  <c r="AK96" i="10"/>
  <c r="AM96" i="10"/>
  <c r="AN96" i="10"/>
  <c r="AO96" i="10"/>
  <c r="AQ96" i="10"/>
  <c r="AR96" i="10"/>
  <c r="AS96" i="10"/>
  <c r="AU96" i="10"/>
  <c r="AV96" i="10"/>
  <c r="AY96" i="10"/>
  <c r="AZ96" i="10"/>
  <c r="BA96" i="10"/>
  <c r="BC96" i="10"/>
  <c r="BD96" i="10"/>
  <c r="BE96" i="10"/>
  <c r="BS96" i="10"/>
  <c r="BT96" i="10"/>
  <c r="BU96" i="10"/>
  <c r="BW96" i="10"/>
  <c r="BX96" i="10"/>
  <c r="CA96" i="10"/>
  <c r="CB96" i="10"/>
  <c r="CE96" i="10"/>
  <c r="CF96" i="10"/>
  <c r="CM96" i="10"/>
  <c r="CN96" i="10"/>
  <c r="CO96" i="10"/>
  <c r="CU96" i="10"/>
  <c r="CV96" i="10"/>
  <c r="DG96" i="10"/>
  <c r="DH96" i="10"/>
  <c r="DI96" i="10"/>
  <c r="DK96" i="10"/>
  <c r="DL96" i="10"/>
  <c r="DM96" i="10"/>
  <c r="DS96" i="10"/>
  <c r="DT96" i="10"/>
  <c r="DU96" i="10"/>
  <c r="DW96" i="10"/>
  <c r="DX96" i="10"/>
  <c r="DY96" i="10"/>
  <c r="EE96" i="10"/>
  <c r="EF96" i="10"/>
  <c r="EG96" i="10"/>
  <c r="EI96" i="10"/>
  <c r="EJ96" i="10"/>
  <c r="EK96" i="10"/>
  <c r="EM96" i="10"/>
  <c r="EN96" i="10"/>
  <c r="EQ96" i="10"/>
  <c r="ER96" i="10"/>
  <c r="ES96" i="10"/>
  <c r="EU96" i="10"/>
  <c r="EV96" i="10"/>
  <c r="EW96" i="10"/>
  <c r="EY96" i="10"/>
  <c r="EZ96" i="10"/>
  <c r="FA96" i="10"/>
  <c r="FG96" i="10"/>
  <c r="FH96" i="10"/>
  <c r="FK96" i="10"/>
  <c r="FL96" i="10"/>
  <c r="G79" i="10"/>
  <c r="H79" i="10"/>
  <c r="K79" i="10"/>
  <c r="L79" i="10"/>
  <c r="AI79" i="10"/>
  <c r="AJ79" i="10"/>
  <c r="AM79" i="10"/>
  <c r="AN79" i="10"/>
  <c r="AQ79" i="10"/>
  <c r="AR79" i="10"/>
  <c r="AS79" i="10"/>
  <c r="AU79" i="10"/>
  <c r="AV79" i="10"/>
  <c r="AY79" i="10"/>
  <c r="AZ79" i="10"/>
  <c r="BC79" i="10"/>
  <c r="BD79" i="10"/>
  <c r="BS79" i="10"/>
  <c r="BT79" i="10"/>
  <c r="BU79" i="10"/>
  <c r="BW79" i="10"/>
  <c r="BX79" i="10"/>
  <c r="CA79" i="10"/>
  <c r="CB79" i="10"/>
  <c r="CE79" i="10"/>
  <c r="CF79" i="10"/>
  <c r="CM79" i="10"/>
  <c r="CN79" i="10"/>
  <c r="CU79" i="10"/>
  <c r="CV79" i="10"/>
  <c r="DG79" i="10"/>
  <c r="DH79" i="10"/>
  <c r="DI79" i="10"/>
  <c r="DK79" i="10"/>
  <c r="DL79" i="10"/>
  <c r="DM79" i="10"/>
  <c r="DS79" i="10"/>
  <c r="DT79" i="10"/>
  <c r="DU79" i="10"/>
  <c r="DW79" i="10"/>
  <c r="DX79" i="10"/>
  <c r="DY79" i="10"/>
  <c r="EE79" i="10"/>
  <c r="EF79" i="10"/>
  <c r="EG79" i="10"/>
  <c r="EI79" i="10"/>
  <c r="EJ79" i="10"/>
  <c r="EK79" i="10"/>
  <c r="EM79" i="10"/>
  <c r="EN79" i="10"/>
  <c r="EQ79" i="10"/>
  <c r="ER79" i="10"/>
  <c r="ES79" i="10" s="1"/>
  <c r="EU79" i="10"/>
  <c r="EV79" i="10"/>
  <c r="EY79" i="10"/>
  <c r="EZ79" i="10"/>
  <c r="FA79" i="10"/>
  <c r="FG79" i="10"/>
  <c r="FH79" i="10"/>
  <c r="FK79" i="10"/>
  <c r="FL79" i="10"/>
  <c r="G73" i="10"/>
  <c r="H73" i="10"/>
  <c r="I73" i="10"/>
  <c r="K73" i="10"/>
  <c r="L73" i="10"/>
  <c r="M73" i="10"/>
  <c r="AI73" i="10"/>
  <c r="AJ73" i="10"/>
  <c r="AK73" i="10"/>
  <c r="AM73" i="10"/>
  <c r="AN73" i="10"/>
  <c r="AO73" i="10"/>
  <c r="AQ73" i="10"/>
  <c r="AR73" i="10"/>
  <c r="AS73" i="10"/>
  <c r="AU73" i="10"/>
  <c r="AV73" i="10"/>
  <c r="AW73" i="10"/>
  <c r="AY73" i="10"/>
  <c r="AZ73" i="10"/>
  <c r="BC73" i="10"/>
  <c r="BD73" i="10"/>
  <c r="BS73" i="10"/>
  <c r="BT73" i="10"/>
  <c r="BU73" i="10"/>
  <c r="BW73" i="10"/>
  <c r="BX73" i="10"/>
  <c r="CA73" i="10"/>
  <c r="CB73" i="10"/>
  <c r="CE73" i="10"/>
  <c r="CF73" i="10"/>
  <c r="CM73" i="10"/>
  <c r="CN73" i="10"/>
  <c r="CO73" i="10"/>
  <c r="CU73" i="10"/>
  <c r="CV73" i="10"/>
  <c r="DG73" i="10"/>
  <c r="DH73" i="10"/>
  <c r="DI73" i="10"/>
  <c r="DK73" i="10"/>
  <c r="DL73" i="10"/>
  <c r="DM73" i="10"/>
  <c r="DS73" i="10"/>
  <c r="DT73" i="10"/>
  <c r="DU73" i="10"/>
  <c r="DW73" i="10"/>
  <c r="DX73" i="10"/>
  <c r="DY73" i="10"/>
  <c r="EE73" i="10"/>
  <c r="EF73" i="10"/>
  <c r="EG73" i="10"/>
  <c r="EI73" i="10"/>
  <c r="EJ73" i="10"/>
  <c r="EK73" i="10"/>
  <c r="EM73" i="10"/>
  <c r="EN73" i="10"/>
  <c r="EO73" i="10"/>
  <c r="EQ73" i="10"/>
  <c r="ER73" i="10"/>
  <c r="ES73" i="10"/>
  <c r="EU73" i="10"/>
  <c r="EV73" i="10"/>
  <c r="EW73" i="10"/>
  <c r="EY73" i="10"/>
  <c r="EZ73" i="10"/>
  <c r="FA73" i="10"/>
  <c r="FG73" i="10"/>
  <c r="FH73" i="10"/>
  <c r="FK73" i="10"/>
  <c r="FL73" i="10"/>
  <c r="G55" i="10"/>
  <c r="H55" i="10"/>
  <c r="K55" i="10"/>
  <c r="L55" i="10"/>
  <c r="AI55" i="10"/>
  <c r="AJ55" i="10"/>
  <c r="AM55" i="10"/>
  <c r="AN55" i="10"/>
  <c r="AQ55" i="10"/>
  <c r="AR55" i="10"/>
  <c r="AU55" i="10"/>
  <c r="AV55" i="10"/>
  <c r="AY55" i="10"/>
  <c r="AZ55" i="10"/>
  <c r="BC55" i="10"/>
  <c r="BD55" i="10"/>
  <c r="BS55" i="10"/>
  <c r="BT55" i="10"/>
  <c r="BU55" i="10"/>
  <c r="BW55" i="10"/>
  <c r="BX55" i="10"/>
  <c r="CA55" i="10"/>
  <c r="CB55" i="10"/>
  <c r="CE55" i="10"/>
  <c r="CF55" i="10"/>
  <c r="CM55" i="10"/>
  <c r="CN55" i="10"/>
  <c r="CU55" i="10"/>
  <c r="CV55" i="10"/>
  <c r="DG55" i="10"/>
  <c r="DH55" i="10"/>
  <c r="DI55" i="10"/>
  <c r="DK55" i="10"/>
  <c r="DL55" i="10"/>
  <c r="DM55" i="10"/>
  <c r="DS55" i="10"/>
  <c r="DT55" i="10"/>
  <c r="DW55" i="10"/>
  <c r="DX55" i="10"/>
  <c r="DY55" i="10"/>
  <c r="EE55" i="10"/>
  <c r="EF55" i="10"/>
  <c r="EG55" i="10"/>
  <c r="EI55" i="10"/>
  <c r="EJ55" i="10"/>
  <c r="EK55" i="10"/>
  <c r="EM55" i="10"/>
  <c r="EN55" i="10"/>
  <c r="EQ55" i="10"/>
  <c r="ER55" i="10"/>
  <c r="EU55" i="10"/>
  <c r="EV55" i="10"/>
  <c r="EY55" i="10"/>
  <c r="EZ55" i="10"/>
  <c r="FG55" i="10"/>
  <c r="FH55" i="10"/>
  <c r="G50" i="10"/>
  <c r="H50" i="10"/>
  <c r="K50" i="10"/>
  <c r="L50" i="10"/>
  <c r="AI50" i="10"/>
  <c r="AJ50" i="10"/>
  <c r="AM50" i="10"/>
  <c r="AN50" i="10"/>
  <c r="AQ50" i="10"/>
  <c r="AR50" i="10"/>
  <c r="AU50" i="10"/>
  <c r="AV50" i="10"/>
  <c r="AY50" i="10"/>
  <c r="AZ50" i="10"/>
  <c r="BA50" i="10"/>
  <c r="BC50" i="10"/>
  <c r="BD50" i="10"/>
  <c r="BS50" i="10"/>
  <c r="BT50" i="10"/>
  <c r="BW50" i="10"/>
  <c r="BX50" i="10"/>
  <c r="CA50" i="10"/>
  <c r="CB50" i="10"/>
  <c r="CE50" i="10"/>
  <c r="CF50" i="10"/>
  <c r="CM50" i="10"/>
  <c r="CN50" i="10"/>
  <c r="CU50" i="10"/>
  <c r="CV50" i="10"/>
  <c r="DG50" i="10"/>
  <c r="DH50" i="10"/>
  <c r="DK50" i="10"/>
  <c r="DL50" i="10"/>
  <c r="DM50" i="10"/>
  <c r="DS50" i="10"/>
  <c r="DT50" i="10"/>
  <c r="DU50" i="10"/>
  <c r="DW50" i="10"/>
  <c r="DX50" i="10"/>
  <c r="DY50" i="10"/>
  <c r="EE50" i="10"/>
  <c r="EF50" i="10"/>
  <c r="EI50" i="10"/>
  <c r="EJ50" i="10"/>
  <c r="EM50" i="10"/>
  <c r="EN50" i="10"/>
  <c r="EQ50" i="10"/>
  <c r="ER50" i="10"/>
  <c r="EU50" i="10"/>
  <c r="EV50" i="10"/>
  <c r="EY50" i="10"/>
  <c r="EZ50" i="10"/>
  <c r="FA50" i="10"/>
  <c r="FG50" i="10"/>
  <c r="FH50" i="10"/>
  <c r="FK50" i="10"/>
  <c r="FL50" i="10"/>
  <c r="G24" i="10"/>
  <c r="H24" i="10"/>
  <c r="K24" i="10"/>
  <c r="L24" i="10"/>
  <c r="AI24" i="10"/>
  <c r="AJ24" i="10"/>
  <c r="AM24" i="10"/>
  <c r="AN24" i="10"/>
  <c r="AQ24" i="10"/>
  <c r="AR24" i="10"/>
  <c r="AS24" i="10"/>
  <c r="AU24" i="10"/>
  <c r="AV24" i="10"/>
  <c r="AW24" i="10"/>
  <c r="AY24" i="10"/>
  <c r="AZ24" i="10"/>
  <c r="BC24" i="10"/>
  <c r="BD24" i="10"/>
  <c r="BS24" i="10"/>
  <c r="BT24" i="10"/>
  <c r="BU24" i="10"/>
  <c r="BW24" i="10"/>
  <c r="BX24" i="10"/>
  <c r="CA24" i="10"/>
  <c r="CB24" i="10"/>
  <c r="CE24" i="10"/>
  <c r="CF24" i="10"/>
  <c r="CM24" i="10"/>
  <c r="CN24" i="10"/>
  <c r="CO24" i="10"/>
  <c r="CU24" i="10"/>
  <c r="CV24" i="10"/>
  <c r="DG24" i="10"/>
  <c r="DH24" i="10"/>
  <c r="DI24" i="10"/>
  <c r="DK24" i="10"/>
  <c r="DL24" i="10"/>
  <c r="DM24" i="10"/>
  <c r="DS24" i="10"/>
  <c r="DT24" i="10"/>
  <c r="DU24" i="10"/>
  <c r="DW24" i="10"/>
  <c r="DX24" i="10"/>
  <c r="DY24" i="10"/>
  <c r="EE24" i="10"/>
  <c r="EF24" i="10"/>
  <c r="EG24" i="10"/>
  <c r="EI24" i="10"/>
  <c r="EJ24" i="10"/>
  <c r="EK24" i="10"/>
  <c r="EM24" i="10"/>
  <c r="EN24" i="10"/>
  <c r="EQ24" i="10"/>
  <c r="ER24" i="10"/>
  <c r="ES24" i="10" s="1"/>
  <c r="EU24" i="10"/>
  <c r="EV24" i="10"/>
  <c r="EY24" i="10"/>
  <c r="EZ24" i="10"/>
  <c r="FA24" i="10"/>
  <c r="FG24" i="10"/>
  <c r="FH24" i="10"/>
  <c r="FK24" i="10"/>
  <c r="FL24" i="10"/>
  <c r="G15" i="10"/>
  <c r="H15" i="10"/>
  <c r="I15" i="10"/>
  <c r="K15" i="10"/>
  <c r="L15" i="10"/>
  <c r="M15" i="10"/>
  <c r="AI15" i="10"/>
  <c r="AJ15" i="10"/>
  <c r="AM15" i="10"/>
  <c r="AN15" i="10"/>
  <c r="AO15" i="10"/>
  <c r="AQ15" i="10"/>
  <c r="AR15" i="10"/>
  <c r="AS15" i="10"/>
  <c r="AU15" i="10"/>
  <c r="AV15" i="10"/>
  <c r="AW15" i="10"/>
  <c r="AY15" i="10"/>
  <c r="AZ15" i="10"/>
  <c r="BA15" i="10"/>
  <c r="BC15" i="10"/>
  <c r="BD15" i="10"/>
  <c r="BS15" i="10"/>
  <c r="BT15" i="10"/>
  <c r="BU15" i="10"/>
  <c r="BW15" i="10"/>
  <c r="BX15" i="10"/>
  <c r="CA15" i="10"/>
  <c r="CB15" i="10"/>
  <c r="CE15" i="10"/>
  <c r="CF15" i="10"/>
  <c r="CM15" i="10"/>
  <c r="CN15" i="10"/>
  <c r="CO15" i="10"/>
  <c r="CU15" i="10"/>
  <c r="CV15" i="10"/>
  <c r="DG15" i="10"/>
  <c r="DH15" i="10"/>
  <c r="DI15" i="10"/>
  <c r="DK15" i="10"/>
  <c r="DL15" i="10"/>
  <c r="DM15" i="10"/>
  <c r="DS15" i="10"/>
  <c r="DT15" i="10"/>
  <c r="DU15" i="10"/>
  <c r="DW15" i="10"/>
  <c r="DX15" i="10"/>
  <c r="DY15" i="10"/>
  <c r="EE15" i="10"/>
  <c r="EF15" i="10"/>
  <c r="EG15" i="10"/>
  <c r="EI15" i="10"/>
  <c r="EJ15" i="10"/>
  <c r="EK15" i="10"/>
  <c r="EM15" i="10"/>
  <c r="EN15" i="10"/>
  <c r="EQ15" i="10"/>
  <c r="ER15" i="10"/>
  <c r="ES15" i="10" s="1"/>
  <c r="EU15" i="10"/>
  <c r="EV15" i="10"/>
  <c r="EY15" i="10"/>
  <c r="EZ15" i="10"/>
  <c r="FA15" i="10"/>
  <c r="FG15" i="10"/>
  <c r="FH15" i="10"/>
  <c r="FK15" i="10"/>
  <c r="FL15" i="10"/>
  <c r="G11" i="10"/>
  <c r="H11" i="10"/>
  <c r="K11" i="10"/>
  <c r="L11" i="10"/>
  <c r="M11" i="10"/>
  <c r="AI11" i="10"/>
  <c r="AJ11" i="10"/>
  <c r="AK11" i="10"/>
  <c r="AM11" i="10"/>
  <c r="AN11" i="10"/>
  <c r="AO11" i="10"/>
  <c r="AQ11" i="10"/>
  <c r="AR11" i="10"/>
  <c r="AS11" i="10"/>
  <c r="AU11" i="10"/>
  <c r="AV11" i="10"/>
  <c r="AY11" i="10"/>
  <c r="AZ11" i="10"/>
  <c r="BC11" i="10"/>
  <c r="BD11" i="10"/>
  <c r="BS11" i="10"/>
  <c r="BT11" i="10"/>
  <c r="BU11" i="10"/>
  <c r="BX11" i="10"/>
  <c r="BY11" i="10" s="1"/>
  <c r="CA11" i="10"/>
  <c r="CB11" i="10"/>
  <c r="CE11" i="10"/>
  <c r="CF11" i="10"/>
  <c r="CM11" i="10"/>
  <c r="CN11" i="10"/>
  <c r="CO11" i="10"/>
  <c r="CW11" i="10"/>
  <c r="DG11" i="10"/>
  <c r="DH11" i="10"/>
  <c r="DI11" i="10"/>
  <c r="DK11" i="10"/>
  <c r="DL11" i="10"/>
  <c r="DM11" i="10"/>
  <c r="DS11" i="10"/>
  <c r="DT11" i="10"/>
  <c r="DU11" i="10"/>
  <c r="DW11" i="10"/>
  <c r="DX11" i="10"/>
  <c r="DY11" i="10"/>
  <c r="EE11" i="10"/>
  <c r="EF11" i="10"/>
  <c r="EG11" i="10"/>
  <c r="EI11" i="10"/>
  <c r="EJ11" i="10"/>
  <c r="EK11" i="10"/>
  <c r="EM11" i="10"/>
  <c r="EN11" i="10"/>
  <c r="EQ11" i="10"/>
  <c r="ER11" i="10"/>
  <c r="ES11" i="10" s="1"/>
  <c r="EU11" i="10"/>
  <c r="EV11" i="10"/>
  <c r="EY11" i="10"/>
  <c r="EZ11" i="10"/>
  <c r="FA11" i="10"/>
  <c r="FG11" i="10"/>
  <c r="FH11" i="10"/>
  <c r="FK11" i="10"/>
  <c r="FL11" i="10"/>
  <c r="G104" i="8"/>
  <c r="H104" i="8"/>
  <c r="H103" i="8" s="1"/>
  <c r="G116" i="8"/>
  <c r="H116" i="8"/>
  <c r="H115" i="8" s="1"/>
  <c r="G125" i="8"/>
  <c r="H125" i="8"/>
  <c r="H124" i="8" s="1"/>
  <c r="G139" i="8"/>
  <c r="H139" i="8"/>
  <c r="H138" i="8" s="1"/>
  <c r="G152" i="8"/>
  <c r="H152" i="8"/>
  <c r="H151" i="8" s="1"/>
  <c r="G163" i="8"/>
  <c r="H163" i="8"/>
  <c r="H162" i="8" s="1"/>
  <c r="G176" i="8"/>
  <c r="H176" i="8"/>
  <c r="H175" i="8" s="1"/>
  <c r="G189" i="8"/>
  <c r="H189" i="8"/>
  <c r="H188" i="8" s="1"/>
  <c r="G203" i="8"/>
  <c r="H203" i="8"/>
  <c r="H202" i="8" s="1"/>
  <c r="U88" i="9"/>
  <c r="T87" i="9"/>
  <c r="S87" i="9"/>
  <c r="G139" i="12"/>
  <c r="I139" i="12"/>
  <c r="K139" i="12"/>
  <c r="L139" i="12"/>
  <c r="M139" i="12"/>
  <c r="O139" i="12"/>
  <c r="P139" i="12"/>
  <c r="Q139" i="12"/>
  <c r="S139" i="12"/>
  <c r="T139" i="12"/>
  <c r="U139" i="12"/>
  <c r="W139" i="12"/>
  <c r="AA139" i="12"/>
  <c r="AB139" i="12"/>
  <c r="AQ139" i="12"/>
  <c r="AS139" i="12"/>
  <c r="AU139" i="12"/>
  <c r="AV139" i="12"/>
  <c r="AW139" i="12"/>
  <c r="G142" i="12"/>
  <c r="I142" i="12"/>
  <c r="K142" i="12"/>
  <c r="L142" i="12"/>
  <c r="M142" i="12"/>
  <c r="O142" i="12"/>
  <c r="P142" i="12"/>
  <c r="Q142" i="12"/>
  <c r="S142" i="12"/>
  <c r="T142" i="12"/>
  <c r="W142" i="12"/>
  <c r="AA142" i="12"/>
  <c r="AB142" i="12"/>
  <c r="AQ142" i="12"/>
  <c r="AS142" i="12"/>
  <c r="AU142" i="12"/>
  <c r="AV142" i="12"/>
  <c r="AW142" i="12"/>
  <c r="G154" i="12"/>
  <c r="K154" i="12"/>
  <c r="L154" i="12"/>
  <c r="M154" i="12"/>
  <c r="O154" i="12"/>
  <c r="P154" i="12"/>
  <c r="Q154" i="12"/>
  <c r="S154" i="12"/>
  <c r="T154" i="12"/>
  <c r="U154" i="12"/>
  <c r="W154" i="12"/>
  <c r="AA154" i="12"/>
  <c r="AB154" i="12"/>
  <c r="AQ154" i="12"/>
  <c r="AS154" i="12"/>
  <c r="AU154" i="12"/>
  <c r="AV154" i="12"/>
  <c r="AW154" i="12"/>
  <c r="G135" i="12"/>
  <c r="I135" i="12"/>
  <c r="K135" i="12"/>
  <c r="L135" i="12"/>
  <c r="M135" i="12"/>
  <c r="O135" i="12"/>
  <c r="P135" i="12"/>
  <c r="Q135" i="12"/>
  <c r="S135" i="12"/>
  <c r="T135" i="12"/>
  <c r="U135" i="12"/>
  <c r="W135" i="12"/>
  <c r="AA135" i="12"/>
  <c r="AB135" i="12"/>
  <c r="AQ135" i="12"/>
  <c r="AS135" i="12"/>
  <c r="AU135" i="12"/>
  <c r="AV135" i="12"/>
  <c r="AW135" i="12"/>
  <c r="G125" i="12"/>
  <c r="I125" i="12"/>
  <c r="K125" i="12"/>
  <c r="L125" i="12"/>
  <c r="M125" i="12"/>
  <c r="O125" i="12"/>
  <c r="P125" i="12"/>
  <c r="Q125" i="12"/>
  <c r="S125" i="12"/>
  <c r="T125" i="12"/>
  <c r="U125" i="12"/>
  <c r="W125" i="12"/>
  <c r="AA125" i="12"/>
  <c r="AB125" i="12"/>
  <c r="AQ125" i="12"/>
  <c r="AS125" i="12"/>
  <c r="AU125" i="12"/>
  <c r="AV125" i="12"/>
  <c r="AW125" i="12"/>
  <c r="G145" i="12"/>
  <c r="I145" i="12"/>
  <c r="K145" i="12"/>
  <c r="L145" i="12"/>
  <c r="M145" i="12"/>
  <c r="O145" i="12"/>
  <c r="P145" i="12"/>
  <c r="Q145" i="12"/>
  <c r="S145" i="12"/>
  <c r="T145" i="12"/>
  <c r="U145" i="12"/>
  <c r="W145" i="12"/>
  <c r="AA145" i="12"/>
  <c r="AB145" i="12"/>
  <c r="AQ145" i="12"/>
  <c r="AS145" i="12"/>
  <c r="AU145" i="12"/>
  <c r="AV145" i="12"/>
  <c r="AW145" i="12"/>
  <c r="G148" i="12"/>
  <c r="K148" i="12"/>
  <c r="L148" i="12"/>
  <c r="M148" i="12"/>
  <c r="O148" i="12"/>
  <c r="P148" i="12"/>
  <c r="Q148" i="12"/>
  <c r="S148" i="12"/>
  <c r="T148" i="12"/>
  <c r="U148" i="12"/>
  <c r="W148" i="12"/>
  <c r="AA148" i="12"/>
  <c r="AB148" i="12"/>
  <c r="AQ148" i="12"/>
  <c r="AS148" i="12"/>
  <c r="AU148" i="12"/>
  <c r="AV148" i="12"/>
  <c r="AW148" i="12"/>
  <c r="G129" i="12"/>
  <c r="K129" i="12"/>
  <c r="L129" i="12"/>
  <c r="M129" i="12"/>
  <c r="O129" i="12"/>
  <c r="P129" i="12"/>
  <c r="Q129" i="12"/>
  <c r="S129" i="12"/>
  <c r="T129" i="12"/>
  <c r="W129" i="12"/>
  <c r="AA129" i="12"/>
  <c r="AB129" i="12"/>
  <c r="AQ129" i="12"/>
  <c r="AS129" i="12"/>
  <c r="AU129" i="12"/>
  <c r="AV129" i="12"/>
  <c r="AW129" i="12"/>
  <c r="G157" i="12"/>
  <c r="I157" i="12"/>
  <c r="K157" i="12"/>
  <c r="L157" i="12"/>
  <c r="M157" i="12"/>
  <c r="O157" i="12"/>
  <c r="P157" i="12"/>
  <c r="Q157" i="12"/>
  <c r="S157" i="12"/>
  <c r="T157" i="12"/>
  <c r="U157" i="12"/>
  <c r="W157" i="12"/>
  <c r="AA157" i="12"/>
  <c r="AB157" i="12"/>
  <c r="AQ157" i="12"/>
  <c r="AS157" i="12"/>
  <c r="AU157" i="12"/>
  <c r="AV157" i="12"/>
  <c r="AW157" i="12"/>
  <c r="G162" i="12"/>
  <c r="I162" i="12"/>
  <c r="K162" i="12"/>
  <c r="L162" i="12"/>
  <c r="M162" i="12"/>
  <c r="O162" i="12"/>
  <c r="P162" i="12"/>
  <c r="Q162" i="12"/>
  <c r="S162" i="12"/>
  <c r="T162" i="12"/>
  <c r="U162" i="12"/>
  <c r="W162" i="12"/>
  <c r="AA162" i="12"/>
  <c r="AB162" i="12"/>
  <c r="AQ162" i="12"/>
  <c r="AS162" i="12"/>
  <c r="AU162" i="12"/>
  <c r="AV162" i="12"/>
  <c r="AW162" i="12"/>
  <c r="G167" i="12"/>
  <c r="K167" i="12"/>
  <c r="L167" i="12"/>
  <c r="M167" i="12"/>
  <c r="O167" i="12"/>
  <c r="P167" i="12"/>
  <c r="Q167" i="12"/>
  <c r="S167" i="12"/>
  <c r="T167" i="12"/>
  <c r="W167" i="12"/>
  <c r="AA167" i="12"/>
  <c r="AB167" i="12"/>
  <c r="AQ167" i="12"/>
  <c r="AS167" i="12"/>
  <c r="AU167" i="12"/>
  <c r="AV167" i="12"/>
  <c r="AW167" i="12"/>
  <c r="G108" i="12"/>
  <c r="K108" i="12"/>
  <c r="L108" i="12"/>
  <c r="M108" i="12"/>
  <c r="O108" i="12"/>
  <c r="P108" i="12"/>
  <c r="Q108" i="12"/>
  <c r="S108" i="12"/>
  <c r="T108" i="12"/>
  <c r="U108" i="12"/>
  <c r="W108" i="12"/>
  <c r="AA108" i="12"/>
  <c r="AB108" i="12"/>
  <c r="AQ108" i="12"/>
  <c r="AS108" i="12"/>
  <c r="AU108" i="12"/>
  <c r="AV108" i="12"/>
  <c r="AW108" i="12"/>
  <c r="G122" i="12"/>
  <c r="K122" i="12"/>
  <c r="L122" i="12"/>
  <c r="O122" i="12"/>
  <c r="P122" i="12"/>
  <c r="Q122" i="12"/>
  <c r="S122" i="12"/>
  <c r="T122" i="12"/>
  <c r="U122" i="12"/>
  <c r="W122" i="12"/>
  <c r="AA122" i="12"/>
  <c r="AB122" i="12"/>
  <c r="AQ122" i="12"/>
  <c r="AS122" i="12"/>
  <c r="AU122" i="12"/>
  <c r="AV122" i="12"/>
  <c r="AW122" i="12"/>
  <c r="G98" i="12"/>
  <c r="K98" i="12"/>
  <c r="L98" i="12"/>
  <c r="M98" i="12"/>
  <c r="O98" i="12"/>
  <c r="P98" i="12"/>
  <c r="Q98" i="12"/>
  <c r="S98" i="12"/>
  <c r="T98" i="12"/>
  <c r="U98" i="12"/>
  <c r="W98" i="12"/>
  <c r="AA98" i="12"/>
  <c r="AB98" i="12"/>
  <c r="AQ98" i="12"/>
  <c r="AS98" i="12"/>
  <c r="AU98" i="12"/>
  <c r="AV98" i="12"/>
  <c r="AW98" i="12"/>
  <c r="G95" i="12"/>
  <c r="K95" i="12"/>
  <c r="L95" i="12"/>
  <c r="M95" i="12"/>
  <c r="O95" i="12"/>
  <c r="P95" i="12"/>
  <c r="Q95" i="12"/>
  <c r="S95" i="12"/>
  <c r="T95" i="12"/>
  <c r="U95" i="12"/>
  <c r="W95" i="12"/>
  <c r="AA95" i="12"/>
  <c r="AB95" i="12"/>
  <c r="AQ95" i="12"/>
  <c r="AS95" i="12"/>
  <c r="AU95" i="12"/>
  <c r="AV95" i="12"/>
  <c r="AW95" i="12"/>
  <c r="G87" i="12"/>
  <c r="K87" i="12"/>
  <c r="L87" i="12"/>
  <c r="M87" i="12"/>
  <c r="O87" i="12"/>
  <c r="P87" i="12"/>
  <c r="Q87" i="12"/>
  <c r="S87" i="12"/>
  <c r="T87" i="12"/>
  <c r="U87" i="12"/>
  <c r="W87" i="12"/>
  <c r="Y87" i="12" s="1"/>
  <c r="AA87" i="12"/>
  <c r="AB87" i="12"/>
  <c r="AQ87" i="12"/>
  <c r="AS87" i="12"/>
  <c r="AU87" i="12"/>
  <c r="AV87" i="12"/>
  <c r="AW87" i="12"/>
  <c r="G84" i="12"/>
  <c r="K84" i="12"/>
  <c r="L84" i="12"/>
  <c r="M84" i="12"/>
  <c r="O84" i="12"/>
  <c r="P84" i="12"/>
  <c r="Q84" i="12"/>
  <c r="S84" i="12"/>
  <c r="T84" i="12"/>
  <c r="U84" i="12"/>
  <c r="W84" i="12"/>
  <c r="AA84" i="12"/>
  <c r="AB84" i="12"/>
  <c r="AQ84" i="12"/>
  <c r="AS84" i="12"/>
  <c r="AU84" i="12"/>
  <c r="AV84" i="12"/>
  <c r="AW84" i="12"/>
  <c r="G80" i="12"/>
  <c r="K80" i="12"/>
  <c r="L80" i="12"/>
  <c r="M80" i="12"/>
  <c r="O80" i="12"/>
  <c r="P80" i="12"/>
  <c r="Q80" i="12"/>
  <c r="S80" i="12"/>
  <c r="T80" i="12"/>
  <c r="U80" i="12"/>
  <c r="W80" i="12"/>
  <c r="AA80" i="12"/>
  <c r="AB80" i="12"/>
  <c r="AQ80" i="12"/>
  <c r="AS80" i="12"/>
  <c r="AU80" i="12"/>
  <c r="AV80" i="12"/>
  <c r="AW80" i="12"/>
  <c r="G77" i="12"/>
  <c r="I77" i="12"/>
  <c r="K77" i="12"/>
  <c r="L77" i="12"/>
  <c r="M77" i="12"/>
  <c r="O77" i="12"/>
  <c r="P77" i="12"/>
  <c r="Q77" i="12"/>
  <c r="S77" i="12"/>
  <c r="T77" i="12"/>
  <c r="W77" i="12"/>
  <c r="AA77" i="12"/>
  <c r="AB77" i="12"/>
  <c r="AQ77" i="12"/>
  <c r="AS77" i="12"/>
  <c r="AU77" i="12"/>
  <c r="AV77" i="12"/>
  <c r="AW77" i="12"/>
  <c r="M122" i="12" l="1"/>
  <c r="FM15" i="10"/>
  <c r="ES287" i="10"/>
  <c r="ES197" i="10"/>
  <c r="EO229" i="10"/>
  <c r="BY298" i="10"/>
  <c r="BY15" i="10"/>
  <c r="BY229" i="10"/>
  <c r="EW287" i="10"/>
  <c r="CW298" i="10"/>
  <c r="BY197" i="10"/>
  <c r="EW50" i="10"/>
  <c r="ES55" i="10"/>
  <c r="BY122" i="10"/>
  <c r="EW308" i="10"/>
  <c r="BY24" i="10"/>
  <c r="BY183" i="10"/>
  <c r="CC255" i="10"/>
  <c r="BY287" i="10"/>
  <c r="CC222" i="10"/>
  <c r="BY79" i="10"/>
  <c r="BY96" i="10"/>
  <c r="BY113" i="10"/>
  <c r="BY135" i="10"/>
  <c r="CC170" i="10"/>
  <c r="BY50" i="10"/>
  <c r="BY55" i="10"/>
  <c r="BY73" i="10"/>
  <c r="BY242" i="10"/>
  <c r="BY269" i="10"/>
  <c r="BX8" i="10"/>
  <c r="I129" i="12"/>
  <c r="I108" i="12"/>
  <c r="DI146" i="10"/>
  <c r="CC146" i="10"/>
  <c r="EW183" i="10"/>
  <c r="I183" i="10"/>
  <c r="EO222" i="10"/>
  <c r="CC287" i="10"/>
  <c r="EW298" i="10"/>
  <c r="I298" i="10"/>
  <c r="EW11" i="10"/>
  <c r="EW15" i="10"/>
  <c r="EO79" i="10"/>
  <c r="I79" i="10"/>
  <c r="BY101" i="10"/>
  <c r="BY157" i="10"/>
  <c r="BY222" i="10"/>
  <c r="BY255" i="10"/>
  <c r="EK50" i="10"/>
  <c r="EW55" i="10"/>
  <c r="ES242" i="10"/>
  <c r="EO287" i="10"/>
  <c r="EW101" i="10"/>
  <c r="EG135" i="10"/>
  <c r="M146" i="10"/>
  <c r="EW201" i="10"/>
  <c r="CC201" i="10"/>
  <c r="I255" i="10"/>
  <c r="AW308" i="10"/>
  <c r="FM197" i="10"/>
  <c r="FM146" i="10"/>
  <c r="FM113" i="10"/>
  <c r="FM101" i="10"/>
  <c r="FM24" i="10"/>
  <c r="I84" i="12"/>
  <c r="U77" i="12"/>
  <c r="Y84" i="12"/>
  <c r="Y129" i="12"/>
  <c r="FM11" i="10"/>
  <c r="EW122" i="10"/>
  <c r="EO183" i="10"/>
  <c r="EW213" i="10"/>
  <c r="DI50" i="10"/>
  <c r="CC50" i="10"/>
  <c r="FM73" i="10"/>
  <c r="M79" i="10"/>
  <c r="ES122" i="10"/>
  <c r="DU135" i="10"/>
  <c r="M157" i="10"/>
  <c r="CW201" i="10"/>
  <c r="CC242" i="10"/>
  <c r="CC269" i="10"/>
  <c r="CC277" i="10"/>
  <c r="FM50" i="10"/>
  <c r="I50" i="10"/>
  <c r="CO55" i="10"/>
  <c r="EW79" i="10"/>
  <c r="FM96" i="10"/>
  <c r="CO170" i="10"/>
  <c r="FM298" i="10"/>
  <c r="I24" i="10"/>
  <c r="I308" i="10"/>
  <c r="FK8" i="10"/>
  <c r="CW50" i="10"/>
  <c r="AW96" i="10"/>
  <c r="CC101" i="10"/>
  <c r="M213" i="10"/>
  <c r="AW222" i="10"/>
  <c r="FM229" i="10"/>
  <c r="EW24" i="10"/>
  <c r="CC24" i="10"/>
  <c r="M55" i="10"/>
  <c r="CC79" i="10"/>
  <c r="CW101" i="10"/>
  <c r="EW157" i="10"/>
  <c r="CC197" i="10"/>
  <c r="ES50" i="10"/>
  <c r="CW122" i="10"/>
  <c r="I229" i="10"/>
  <c r="M24" i="10"/>
  <c r="CC55" i="10"/>
  <c r="CC73" i="10"/>
  <c r="EW242" i="10"/>
  <c r="EW269" i="10"/>
  <c r="CC308" i="10"/>
  <c r="M50" i="10"/>
  <c r="M201" i="10"/>
  <c r="M135" i="10"/>
  <c r="BY201" i="10"/>
  <c r="I201" i="10"/>
  <c r="BY213" i="10"/>
  <c r="I55" i="10"/>
  <c r="CC113" i="10"/>
  <c r="CC122" i="10"/>
  <c r="CC135" i="10"/>
  <c r="CC213" i="10"/>
  <c r="M242" i="10"/>
  <c r="CC298" i="10"/>
  <c r="BY277" i="10"/>
  <c r="DU55" i="10"/>
  <c r="CO146" i="10"/>
  <c r="DU170" i="10"/>
  <c r="DU287" i="10"/>
  <c r="M287" i="10"/>
  <c r="FM287" i="10"/>
  <c r="FM269" i="10"/>
  <c r="FM242" i="10"/>
  <c r="FM222" i="10"/>
  <c r="FM213" i="10"/>
  <c r="FM201" i="10"/>
  <c r="FM183" i="10"/>
  <c r="FM135" i="10"/>
  <c r="FM79" i="10"/>
  <c r="AC167" i="12"/>
  <c r="U142" i="12"/>
  <c r="AC80" i="12"/>
  <c r="AC95" i="12"/>
  <c r="AC84" i="12"/>
  <c r="AC77" i="12"/>
  <c r="AC98" i="12"/>
  <c r="U167" i="12"/>
  <c r="AC139" i="12"/>
  <c r="AC142" i="12"/>
  <c r="AC87" i="12"/>
  <c r="AC145" i="12"/>
  <c r="AC135" i="12"/>
  <c r="AC122" i="12"/>
  <c r="AC108" i="12"/>
  <c r="AC125" i="12"/>
  <c r="AC154" i="12"/>
  <c r="AC162" i="12"/>
  <c r="AC157" i="12"/>
  <c r="AC148" i="12"/>
  <c r="AC129" i="12"/>
  <c r="I154" i="12"/>
  <c r="I98" i="12"/>
  <c r="AK183" i="10"/>
  <c r="AK213" i="10"/>
  <c r="AK269" i="10"/>
  <c r="BA135" i="10"/>
  <c r="AK308" i="10"/>
  <c r="BE15" i="10"/>
  <c r="AK113" i="10"/>
  <c r="AK157" i="10"/>
  <c r="BE201" i="10"/>
  <c r="AK287" i="10"/>
  <c r="AK277" i="10"/>
  <c r="AK201" i="10"/>
  <c r="BE277" i="10"/>
  <c r="BA122" i="10"/>
  <c r="AW135" i="10"/>
  <c r="AK170" i="10"/>
  <c r="BE242" i="10"/>
  <c r="AW55" i="10"/>
  <c r="BE50" i="10"/>
  <c r="AK79" i="10"/>
  <c r="AK197" i="10"/>
  <c r="BE79" i="10"/>
  <c r="AW287" i="10"/>
  <c r="AW11" i="10"/>
  <c r="AK229" i="10"/>
  <c r="EO277" i="10"/>
  <c r="DI269" i="10"/>
  <c r="BE11" i="10"/>
  <c r="AK50" i="10"/>
  <c r="AK101" i="10"/>
  <c r="AK242" i="10"/>
  <c r="AK15" i="10"/>
  <c r="AK55" i="10"/>
  <c r="BA287" i="10"/>
  <c r="AS50" i="10"/>
  <c r="BA146" i="10"/>
  <c r="BE308" i="10"/>
  <c r="BA183" i="10"/>
  <c r="AW277" i="10"/>
  <c r="BA73" i="10"/>
  <c r="BE135" i="10"/>
  <c r="BE298" i="10"/>
  <c r="BS8" i="10"/>
  <c r="BS395" i="10" s="1"/>
  <c r="AI8" i="10"/>
  <c r="EU8" i="10"/>
  <c r="FL8" i="10"/>
  <c r="D8" i="10" s="1"/>
  <c r="EY8" i="10"/>
  <c r="EZ8" i="10"/>
  <c r="FH8" i="10"/>
  <c r="FG8" i="10"/>
  <c r="CF8" i="10"/>
  <c r="DW8" i="10"/>
  <c r="DH8" i="10"/>
  <c r="CE8" i="10"/>
  <c r="BD8" i="10"/>
  <c r="BD395" i="10" s="1"/>
  <c r="F27" i="7" s="1"/>
  <c r="AR8" i="10"/>
  <c r="AR395" i="10" s="1"/>
  <c r="F24" i="7" s="1"/>
  <c r="CV8" i="10"/>
  <c r="ER8" i="10"/>
  <c r="EJ8" i="10"/>
  <c r="DG8" i="10"/>
  <c r="CB8" i="10"/>
  <c r="BC8" i="10"/>
  <c r="BC395" i="10" s="1"/>
  <c r="AQ8" i="10"/>
  <c r="L8" i="10"/>
  <c r="CU8" i="10"/>
  <c r="EM8" i="10"/>
  <c r="DT8" i="10"/>
  <c r="CA8" i="10"/>
  <c r="EI8" i="10"/>
  <c r="AZ8" i="10"/>
  <c r="DS8" i="10"/>
  <c r="AY8" i="10"/>
  <c r="AY395" i="10" s="1"/>
  <c r="EF8" i="10"/>
  <c r="BW8" i="10"/>
  <c r="AM8" i="10"/>
  <c r="G8" i="10"/>
  <c r="CN8" i="10"/>
  <c r="H8" i="10"/>
  <c r="EE8" i="10"/>
  <c r="DL8" i="10"/>
  <c r="AV8" i="10"/>
  <c r="DX8" i="10"/>
  <c r="EQ8" i="10"/>
  <c r="K8" i="10"/>
  <c r="CM8" i="10"/>
  <c r="AN8" i="10"/>
  <c r="EV8" i="10"/>
  <c r="EN8" i="10"/>
  <c r="DK8" i="10"/>
  <c r="BT8" i="10"/>
  <c r="AU8" i="10"/>
  <c r="AU395" i="10" s="1"/>
  <c r="AJ8" i="10"/>
  <c r="FI255" i="10"/>
  <c r="C87" i="9"/>
  <c r="D87" i="9"/>
  <c r="G202" i="8"/>
  <c r="I202" i="8" s="1"/>
  <c r="I203" i="8"/>
  <c r="G151" i="8"/>
  <c r="I151" i="8" s="1"/>
  <c r="I152" i="8"/>
  <c r="G103" i="8"/>
  <c r="I103" i="8" s="1"/>
  <c r="I104" i="8"/>
  <c r="G188" i="8"/>
  <c r="I188" i="8" s="1"/>
  <c r="I189" i="8"/>
  <c r="G138" i="8"/>
  <c r="I138" i="8" s="1"/>
  <c r="I139" i="8"/>
  <c r="G124" i="8"/>
  <c r="I124" i="8" s="1"/>
  <c r="I125" i="8"/>
  <c r="G175" i="8"/>
  <c r="I175" i="8" s="1"/>
  <c r="I176" i="8"/>
  <c r="G162" i="8"/>
  <c r="I162" i="8" s="1"/>
  <c r="I163" i="8"/>
  <c r="G115" i="8"/>
  <c r="I115" i="8" s="1"/>
  <c r="I116" i="8"/>
  <c r="I80" i="12"/>
  <c r="I148" i="12"/>
  <c r="I87" i="12"/>
  <c r="BA55" i="10"/>
  <c r="FI222" i="10"/>
  <c r="FI96" i="10"/>
  <c r="CC183" i="10"/>
  <c r="FI55" i="10"/>
  <c r="FI201" i="10"/>
  <c r="FI287" i="10"/>
  <c r="FI269" i="10"/>
  <c r="FI146" i="10"/>
  <c r="FI135" i="10"/>
  <c r="BA170" i="10"/>
  <c r="BA197" i="10"/>
  <c r="FI213" i="10"/>
  <c r="BE213" i="10"/>
  <c r="BA255" i="10"/>
  <c r="FI122" i="10"/>
  <c r="BA269" i="10"/>
  <c r="CC11" i="10"/>
  <c r="FI183" i="10"/>
  <c r="BA222" i="10"/>
  <c r="BA229" i="10"/>
  <c r="FI308" i="10"/>
  <c r="FI15" i="10"/>
  <c r="FI113" i="10"/>
  <c r="AW146" i="10"/>
  <c r="FI170" i="10"/>
  <c r="FI197" i="10"/>
  <c r="FI242" i="10"/>
  <c r="CW15" i="10"/>
  <c r="AW50" i="10"/>
  <c r="FI79" i="10"/>
  <c r="AW197" i="10"/>
  <c r="BE255" i="10"/>
  <c r="FI298" i="10"/>
  <c r="BE197" i="10"/>
  <c r="BA213" i="10"/>
  <c r="FI277" i="10"/>
  <c r="BA24" i="10"/>
  <c r="FI157" i="10"/>
  <c r="BA201" i="10"/>
  <c r="FI229" i="10"/>
  <c r="BE229" i="10"/>
  <c r="FI101" i="10"/>
  <c r="FI73" i="10"/>
  <c r="FI50" i="10"/>
  <c r="FI24" i="10"/>
  <c r="FI11" i="10"/>
  <c r="CC15" i="10"/>
  <c r="CG11" i="10"/>
  <c r="CG15" i="10"/>
  <c r="E325" i="10"/>
  <c r="U87" i="9"/>
  <c r="T93" i="9"/>
  <c r="F11" i="7" s="1"/>
  <c r="S93" i="9"/>
  <c r="E11" i="7" s="1"/>
  <c r="Y9" i="12"/>
  <c r="U10" i="12"/>
  <c r="Y135" i="12"/>
  <c r="I9" i="12"/>
  <c r="Y154" i="12"/>
  <c r="Y142" i="12"/>
  <c r="Y139" i="12"/>
  <c r="Y125" i="12"/>
  <c r="Y145" i="12"/>
  <c r="Y148" i="12"/>
  <c r="Y162" i="12"/>
  <c r="Y157" i="12"/>
  <c r="Y167" i="12"/>
  <c r="Y95" i="12"/>
  <c r="Y108" i="12"/>
  <c r="Y122" i="12"/>
  <c r="Y98" i="12"/>
  <c r="Y80" i="12"/>
  <c r="Y77" i="12"/>
  <c r="G103" i="12"/>
  <c r="I103" i="12"/>
  <c r="K103" i="12"/>
  <c r="L103" i="12"/>
  <c r="M103" i="12"/>
  <c r="O103" i="12"/>
  <c r="P103" i="12"/>
  <c r="Q103" i="12"/>
  <c r="S103" i="12"/>
  <c r="T103" i="12"/>
  <c r="U103" i="12"/>
  <c r="W103" i="12"/>
  <c r="AA103" i="12"/>
  <c r="AB103" i="12"/>
  <c r="AQ103" i="12"/>
  <c r="AS103" i="12"/>
  <c r="AU103" i="12"/>
  <c r="AV103" i="12"/>
  <c r="AW103" i="12"/>
  <c r="G171" i="12"/>
  <c r="K171" i="12"/>
  <c r="L171" i="12"/>
  <c r="O171" i="12"/>
  <c r="P171" i="12"/>
  <c r="Q171" i="12"/>
  <c r="S171" i="12"/>
  <c r="T171" i="12"/>
  <c r="U171" i="12"/>
  <c r="W171" i="12"/>
  <c r="AA171" i="12"/>
  <c r="AB171" i="12"/>
  <c r="AQ171" i="12"/>
  <c r="AS171" i="12"/>
  <c r="AU171" i="12"/>
  <c r="AV171" i="12"/>
  <c r="AW171" i="12"/>
  <c r="G73" i="12"/>
  <c r="I73" i="12"/>
  <c r="K73" i="12"/>
  <c r="L73" i="12"/>
  <c r="M73" i="12"/>
  <c r="O73" i="12"/>
  <c r="P73" i="12"/>
  <c r="Q73" i="12"/>
  <c r="S73" i="12"/>
  <c r="T73" i="12"/>
  <c r="U73" i="12"/>
  <c r="W73" i="12"/>
  <c r="AA73" i="12"/>
  <c r="AB73" i="12"/>
  <c r="AQ73" i="12"/>
  <c r="AS73" i="12"/>
  <c r="AU73" i="12"/>
  <c r="AV73" i="12"/>
  <c r="AW73" i="12"/>
  <c r="G69" i="12"/>
  <c r="I69" i="12"/>
  <c r="K69" i="12"/>
  <c r="L69" i="12"/>
  <c r="M69" i="12"/>
  <c r="O69" i="12"/>
  <c r="P69" i="12"/>
  <c r="Q69" i="12"/>
  <c r="S69" i="12"/>
  <c r="T69" i="12"/>
  <c r="U69" i="12"/>
  <c r="W69" i="12"/>
  <c r="AA69" i="12"/>
  <c r="AB69" i="12"/>
  <c r="AQ69" i="12"/>
  <c r="AS69" i="12"/>
  <c r="AU69" i="12"/>
  <c r="AV69" i="12"/>
  <c r="AW69" i="12"/>
  <c r="G65" i="12"/>
  <c r="K65" i="12"/>
  <c r="L65" i="12"/>
  <c r="M65" i="12"/>
  <c r="O65" i="12"/>
  <c r="P65" i="12"/>
  <c r="Q65" i="12"/>
  <c r="S65" i="12"/>
  <c r="T65" i="12"/>
  <c r="U65" i="12"/>
  <c r="W65" i="12"/>
  <c r="AA65" i="12"/>
  <c r="AB65" i="12"/>
  <c r="AQ65" i="12"/>
  <c r="AS65" i="12"/>
  <c r="AU65" i="12"/>
  <c r="AV65" i="12"/>
  <c r="AW65" i="12"/>
  <c r="G62" i="12"/>
  <c r="K62" i="12"/>
  <c r="L62" i="12"/>
  <c r="M62" i="12"/>
  <c r="O62" i="12"/>
  <c r="P62" i="12"/>
  <c r="Q62" i="12"/>
  <c r="S62" i="12"/>
  <c r="T62" i="12"/>
  <c r="W62" i="12"/>
  <c r="AA62" i="12"/>
  <c r="AB62" i="12"/>
  <c r="AQ62" i="12"/>
  <c r="AS62" i="12"/>
  <c r="AU62" i="12"/>
  <c r="AV62" i="12"/>
  <c r="AW62" i="12"/>
  <c r="G58" i="12"/>
  <c r="I58" i="12"/>
  <c r="K58" i="12"/>
  <c r="L58" i="12"/>
  <c r="M58" i="12"/>
  <c r="O58" i="12"/>
  <c r="P58" i="12"/>
  <c r="Q58" i="12"/>
  <c r="S58" i="12"/>
  <c r="T58" i="12"/>
  <c r="U58" i="12"/>
  <c r="W58" i="12"/>
  <c r="AA58" i="12"/>
  <c r="AB58" i="12"/>
  <c r="AQ58" i="12"/>
  <c r="AS58" i="12"/>
  <c r="AU58" i="12"/>
  <c r="AV58" i="12"/>
  <c r="AW58" i="12"/>
  <c r="G53" i="12"/>
  <c r="K53" i="12"/>
  <c r="L53" i="12"/>
  <c r="M53" i="12"/>
  <c r="O53" i="12"/>
  <c r="P53" i="12"/>
  <c r="Q53" i="12"/>
  <c r="S53" i="12"/>
  <c r="T53" i="12"/>
  <c r="U53" i="12"/>
  <c r="W53" i="12"/>
  <c r="AA53" i="12"/>
  <c r="AB53" i="12"/>
  <c r="AQ53" i="12"/>
  <c r="AS53" i="12"/>
  <c r="AU53" i="12"/>
  <c r="AV53" i="12"/>
  <c r="AW53" i="12"/>
  <c r="G49" i="12"/>
  <c r="K49" i="12"/>
  <c r="L49" i="12"/>
  <c r="M49" i="12"/>
  <c r="O49" i="12"/>
  <c r="P49" i="12"/>
  <c r="Q49" i="12"/>
  <c r="S49" i="12"/>
  <c r="T49" i="12"/>
  <c r="U49" i="12"/>
  <c r="W49" i="12"/>
  <c r="AA49" i="12"/>
  <c r="AB49" i="12"/>
  <c r="AQ49" i="12"/>
  <c r="AS49" i="12"/>
  <c r="AU49" i="12"/>
  <c r="AV49" i="12"/>
  <c r="AW49" i="12"/>
  <c r="G46" i="12"/>
  <c r="I46" i="12"/>
  <c r="K46" i="12"/>
  <c r="L46" i="12"/>
  <c r="M46" i="12"/>
  <c r="O46" i="12"/>
  <c r="P46" i="12"/>
  <c r="Q46" i="12"/>
  <c r="S46" i="12"/>
  <c r="T46" i="12"/>
  <c r="U46" i="12"/>
  <c r="W46" i="12"/>
  <c r="AA46" i="12"/>
  <c r="AB46" i="12"/>
  <c r="AQ46" i="12"/>
  <c r="AS46" i="12"/>
  <c r="AU46" i="12"/>
  <c r="AV46" i="12"/>
  <c r="AW46" i="12"/>
  <c r="G42" i="12"/>
  <c r="I42" i="12"/>
  <c r="K42" i="12"/>
  <c r="L42" i="12"/>
  <c r="M42" i="12"/>
  <c r="O42" i="12"/>
  <c r="P42" i="12"/>
  <c r="Q42" i="12"/>
  <c r="S42" i="12"/>
  <c r="T42" i="12"/>
  <c r="W42" i="12"/>
  <c r="AA42" i="12"/>
  <c r="AB42" i="12"/>
  <c r="AQ42" i="12"/>
  <c r="AS42" i="12"/>
  <c r="AU42" i="12"/>
  <c r="AV42" i="12"/>
  <c r="AW42" i="12"/>
  <c r="G38" i="12"/>
  <c r="K38" i="12"/>
  <c r="L38" i="12"/>
  <c r="M38" i="12"/>
  <c r="O38" i="12"/>
  <c r="P38" i="12"/>
  <c r="Q38" i="12"/>
  <c r="S38" i="12"/>
  <c r="T38" i="12"/>
  <c r="U38" i="12"/>
  <c r="W38" i="12"/>
  <c r="AA38" i="12"/>
  <c r="AB38" i="12"/>
  <c r="AQ38" i="12"/>
  <c r="AS38" i="12"/>
  <c r="AU38" i="12"/>
  <c r="AV38" i="12"/>
  <c r="AW38" i="12"/>
  <c r="G30" i="12"/>
  <c r="K30" i="12"/>
  <c r="L30" i="12"/>
  <c r="M30" i="12"/>
  <c r="O30" i="12"/>
  <c r="P30" i="12"/>
  <c r="Q30" i="12"/>
  <c r="S30" i="12"/>
  <c r="T30" i="12"/>
  <c r="U30" i="12"/>
  <c r="W30" i="12"/>
  <c r="AA30" i="12"/>
  <c r="AB30" i="12"/>
  <c r="AQ30" i="12"/>
  <c r="AS30" i="12"/>
  <c r="AU30" i="12"/>
  <c r="AV30" i="12"/>
  <c r="AW30" i="12"/>
  <c r="G22" i="12"/>
  <c r="I22" i="12"/>
  <c r="K22" i="12"/>
  <c r="L22" i="12"/>
  <c r="M22" i="12"/>
  <c r="O22" i="12"/>
  <c r="P22" i="12"/>
  <c r="Q22" i="12"/>
  <c r="S22" i="12"/>
  <c r="T22" i="12"/>
  <c r="U22" i="12"/>
  <c r="W22" i="12"/>
  <c r="AA22" i="12"/>
  <c r="AB22" i="12"/>
  <c r="AQ22" i="12"/>
  <c r="AS22" i="12"/>
  <c r="AU22" i="12"/>
  <c r="AV22" i="12"/>
  <c r="AW22" i="12"/>
  <c r="G26" i="12"/>
  <c r="K26" i="12"/>
  <c r="L26" i="12"/>
  <c r="M26" i="12"/>
  <c r="O26" i="12"/>
  <c r="P26" i="12"/>
  <c r="S26" i="12"/>
  <c r="T26" i="12"/>
  <c r="U26" i="12"/>
  <c r="W26" i="12"/>
  <c r="AA26" i="12"/>
  <c r="AB26" i="12"/>
  <c r="AQ26" i="12"/>
  <c r="AS26" i="12"/>
  <c r="AU26" i="12"/>
  <c r="AV26" i="12"/>
  <c r="AW26" i="12"/>
  <c r="Y12" i="12"/>
  <c r="Y15" i="12"/>
  <c r="G17" i="12"/>
  <c r="K17" i="12"/>
  <c r="L17" i="12"/>
  <c r="O17" i="12"/>
  <c r="P17" i="12"/>
  <c r="Q17" i="12"/>
  <c r="S17" i="12"/>
  <c r="T17" i="12"/>
  <c r="U17" i="12"/>
  <c r="W17" i="12"/>
  <c r="AA17" i="12"/>
  <c r="AB17" i="12"/>
  <c r="AQ17" i="12"/>
  <c r="AS17" i="12"/>
  <c r="AU17" i="12"/>
  <c r="AV17" i="12"/>
  <c r="AW17" i="12"/>
  <c r="G14" i="12"/>
  <c r="K14" i="12"/>
  <c r="L14" i="12"/>
  <c r="O14" i="12"/>
  <c r="P14" i="12"/>
  <c r="Q14" i="12"/>
  <c r="S14" i="12"/>
  <c r="T14" i="12"/>
  <c r="W14" i="12"/>
  <c r="AA14" i="12"/>
  <c r="AB14" i="12"/>
  <c r="AQ14" i="12"/>
  <c r="AS14" i="12"/>
  <c r="AU14" i="12"/>
  <c r="AV14" i="12"/>
  <c r="AW14" i="12"/>
  <c r="G11" i="12"/>
  <c r="K11" i="12"/>
  <c r="L11" i="12"/>
  <c r="O11" i="12"/>
  <c r="P11" i="12"/>
  <c r="Q11" i="12"/>
  <c r="S11" i="12"/>
  <c r="T11" i="12"/>
  <c r="U11" i="12"/>
  <c r="W11" i="12"/>
  <c r="AA11" i="12"/>
  <c r="AB11" i="12"/>
  <c r="AQ11" i="12"/>
  <c r="AS11" i="12"/>
  <c r="AU11" i="12"/>
  <c r="AV11" i="12"/>
  <c r="AW11" i="12"/>
  <c r="BY8" i="10" l="1"/>
  <c r="FK4" i="10"/>
  <c r="E15" i="10"/>
  <c r="U62" i="12"/>
  <c r="I26" i="12"/>
  <c r="AC38" i="12"/>
  <c r="E79" i="10"/>
  <c r="AC11" i="12"/>
  <c r="AC53" i="12"/>
  <c r="AC30" i="12"/>
  <c r="AC49" i="12"/>
  <c r="AC62" i="12"/>
  <c r="AC22" i="12"/>
  <c r="AC73" i="12"/>
  <c r="AC46" i="12"/>
  <c r="AC171" i="12"/>
  <c r="T8" i="12"/>
  <c r="U14" i="12"/>
  <c r="S8" i="12"/>
  <c r="L8" i="12"/>
  <c r="K8" i="12"/>
  <c r="AC58" i="12"/>
  <c r="AC103" i="12"/>
  <c r="W8" i="12"/>
  <c r="AC14" i="12"/>
  <c r="AC26" i="12"/>
  <c r="G8" i="12"/>
  <c r="AC42" i="12"/>
  <c r="AC65" i="12"/>
  <c r="AC69" i="12"/>
  <c r="AA8" i="12"/>
  <c r="AB8" i="12"/>
  <c r="I17" i="12"/>
  <c r="AO8" i="10"/>
  <c r="ES8" i="10"/>
  <c r="FM8" i="10"/>
  <c r="G11" i="7"/>
  <c r="I11" i="12"/>
  <c r="G395" i="10"/>
  <c r="AK8" i="10"/>
  <c r="E38" i="10"/>
  <c r="BE8" i="10"/>
  <c r="BE395" i="10" s="1"/>
  <c r="H395" i="10"/>
  <c r="I8" i="10"/>
  <c r="I395" i="10" s="1"/>
  <c r="M8" i="10"/>
  <c r="AZ395" i="10"/>
  <c r="BA8" i="10"/>
  <c r="FA8" i="10"/>
  <c r="FI8" i="10"/>
  <c r="CC8" i="10"/>
  <c r="EW8" i="10"/>
  <c r="CW8" i="10"/>
  <c r="AV395" i="10"/>
  <c r="F25" i="7" s="1"/>
  <c r="AW8" i="10"/>
  <c r="AW395" i="10" s="1"/>
  <c r="AS8" i="10"/>
  <c r="AS395" i="10" s="1"/>
  <c r="AQ395" i="10"/>
  <c r="CO8" i="10"/>
  <c r="CO395" i="10" s="1"/>
  <c r="DU8" i="10"/>
  <c r="DM8" i="10"/>
  <c r="DM395" i="10" s="1"/>
  <c r="DI8" i="10"/>
  <c r="EO8" i="10"/>
  <c r="EK8" i="10"/>
  <c r="EG8" i="10"/>
  <c r="CG8" i="10"/>
  <c r="BT395" i="10"/>
  <c r="BU8" i="10"/>
  <c r="BU395" i="10" s="1"/>
  <c r="E316" i="10"/>
  <c r="E298" i="10"/>
  <c r="E308" i="10"/>
  <c r="E269" i="10"/>
  <c r="E287" i="10"/>
  <c r="E255" i="10"/>
  <c r="E277" i="10"/>
  <c r="E242" i="10"/>
  <c r="E229" i="10"/>
  <c r="E222" i="10"/>
  <c r="E197" i="10"/>
  <c r="E201" i="10"/>
  <c r="E183" i="10"/>
  <c r="E213" i="10"/>
  <c r="E135" i="10"/>
  <c r="E146" i="10"/>
  <c r="E170" i="10"/>
  <c r="E157" i="10"/>
  <c r="E122" i="10"/>
  <c r="E101" i="10"/>
  <c r="E96" i="10"/>
  <c r="E113" i="10"/>
  <c r="E73" i="10"/>
  <c r="E50" i="10"/>
  <c r="E55" i="10"/>
  <c r="E24" i="10"/>
  <c r="E11" i="10"/>
  <c r="U93" i="9"/>
  <c r="E95" i="12"/>
  <c r="E84" i="12"/>
  <c r="Y171" i="12"/>
  <c r="Y42" i="12"/>
  <c r="Y103" i="12"/>
  <c r="Y73" i="12"/>
  <c r="Y62" i="12"/>
  <c r="Y69" i="12"/>
  <c r="I65" i="12"/>
  <c r="Y58" i="12"/>
  <c r="Y53" i="12"/>
  <c r="I62" i="12"/>
  <c r="Y65" i="12"/>
  <c r="Y26" i="12"/>
  <c r="Y38" i="12"/>
  <c r="I49" i="12"/>
  <c r="Y49" i="12"/>
  <c r="Y46" i="12"/>
  <c r="Y11" i="12"/>
  <c r="Y30" i="12"/>
  <c r="Y22" i="12"/>
  <c r="Y14" i="12"/>
  <c r="Y17" i="12"/>
  <c r="F26" i="7" l="1"/>
  <c r="BA395" i="10"/>
  <c r="F31" i="7"/>
  <c r="F15" i="7"/>
  <c r="AC8" i="12"/>
  <c r="E8" i="10"/>
  <c r="I8" i="12"/>
  <c r="M8" i="12"/>
  <c r="Y8" i="12"/>
  <c r="U8" i="12"/>
  <c r="E17" i="12"/>
  <c r="E14" i="12"/>
  <c r="CO157" i="10" l="1"/>
  <c r="T28" i="8" l="1"/>
  <c r="T83" i="8"/>
  <c r="T190" i="8"/>
  <c r="S294" i="8"/>
  <c r="S351" i="8"/>
  <c r="S396" i="8"/>
  <c r="T396" i="8"/>
  <c r="T104" i="8"/>
  <c r="T116" i="8"/>
  <c r="T125" i="8"/>
  <c r="T124" i="8" s="1"/>
  <c r="T152" i="8"/>
  <c r="S163" i="8"/>
  <c r="T163" i="8"/>
  <c r="T176" i="8"/>
  <c r="T189" i="8"/>
  <c r="T203" i="8"/>
  <c r="U396" i="8" l="1"/>
  <c r="T188" i="8"/>
  <c r="U163" i="8"/>
  <c r="S203" i="8"/>
  <c r="U203" i="8" s="1"/>
  <c r="S189" i="8"/>
  <c r="U189" i="8" s="1"/>
  <c r="T164" i="8"/>
  <c r="T139" i="8"/>
  <c r="S139" i="8"/>
  <c r="S104" i="8"/>
  <c r="U104" i="8" s="1"/>
  <c r="S116" i="8"/>
  <c r="U116" i="8" s="1"/>
  <c r="E169" i="12"/>
  <c r="E87" i="12" l="1"/>
  <c r="U139" i="8"/>
  <c r="E125" i="12"/>
  <c r="E148" i="12"/>
  <c r="E162" i="12"/>
  <c r="E157" i="12"/>
  <c r="E167" i="12"/>
  <c r="E122" i="12"/>
  <c r="E80" i="12"/>
  <c r="E77" i="12"/>
  <c r="E171" i="12"/>
  <c r="E62" i="12"/>
  <c r="E53" i="12"/>
  <c r="E49" i="12"/>
  <c r="E26" i="12"/>
  <c r="E11" i="12"/>
  <c r="K203" i="8"/>
  <c r="K189" i="8"/>
  <c r="K176" i="8"/>
  <c r="K163" i="8"/>
  <c r="K152" i="8"/>
  <c r="K139" i="8"/>
  <c r="K125" i="8"/>
  <c r="K116" i="8"/>
  <c r="K104" i="8"/>
  <c r="M104" i="8" l="1"/>
  <c r="M116" i="8"/>
  <c r="M125" i="8"/>
  <c r="M139" i="8"/>
  <c r="M152" i="8"/>
  <c r="M163" i="8"/>
  <c r="M176" i="8"/>
  <c r="M189" i="8"/>
  <c r="M203" i="8"/>
  <c r="BK388" i="11" l="1"/>
  <c r="BK394" i="11" s="1"/>
  <c r="S404" i="8" l="1"/>
  <c r="S398" i="8"/>
  <c r="S397" i="8"/>
  <c r="T257" i="8"/>
  <c r="S257" i="8"/>
  <c r="T391" i="8"/>
  <c r="S391" i="8"/>
  <c r="S372" i="8"/>
  <c r="S376" i="8"/>
  <c r="U376" i="8" s="1"/>
  <c r="T367" i="8"/>
  <c r="S367" i="8"/>
  <c r="T368" i="8"/>
  <c r="S368" i="8"/>
  <c r="S359" i="8"/>
  <c r="U359" i="8" s="1"/>
  <c r="T348" i="8"/>
  <c r="S338" i="8"/>
  <c r="T324" i="8"/>
  <c r="S320" i="8"/>
  <c r="S311" i="8"/>
  <c r="U311" i="8" s="1"/>
  <c r="S273" i="8"/>
  <c r="T272" i="8"/>
  <c r="S272" i="8"/>
  <c r="T271" i="8"/>
  <c r="S271" i="8"/>
  <c r="S269" i="8"/>
  <c r="T268" i="8"/>
  <c r="S268" i="8"/>
  <c r="T267" i="8"/>
  <c r="S267" i="8"/>
  <c r="T266" i="8"/>
  <c r="S266" i="8"/>
  <c r="T264" i="8"/>
  <c r="S264" i="8"/>
  <c r="T263" i="8"/>
  <c r="S263" i="8"/>
  <c r="T262" i="8"/>
  <c r="S262" i="8"/>
  <c r="S276" i="8"/>
  <c r="U276" i="8" s="1"/>
  <c r="T250" i="8"/>
  <c r="S250" i="8"/>
  <c r="S254" i="8"/>
  <c r="U254" i="8" s="1"/>
  <c r="T244" i="8"/>
  <c r="S244" i="8"/>
  <c r="S242" i="8"/>
  <c r="T232" i="8"/>
  <c r="S232" i="8"/>
  <c r="T226" i="8"/>
  <c r="S226" i="8"/>
  <c r="T225" i="8"/>
  <c r="S225" i="8"/>
  <c r="T223" i="8"/>
  <c r="S223" i="8"/>
  <c r="T222" i="8"/>
  <c r="S222" i="8"/>
  <c r="T221" i="8"/>
  <c r="T220" i="8"/>
  <c r="S220" i="8"/>
  <c r="T213" i="8"/>
  <c r="S213" i="8"/>
  <c r="T202" i="8"/>
  <c r="S202" i="8"/>
  <c r="T181" i="8"/>
  <c r="S181" i="8"/>
  <c r="T177" i="8"/>
  <c r="S177" i="8"/>
  <c r="T165" i="8"/>
  <c r="T162" i="8" s="1"/>
  <c r="S165" i="8"/>
  <c r="T161" i="8"/>
  <c r="S161" i="8"/>
  <c r="S156" i="8"/>
  <c r="T140" i="8"/>
  <c r="T138" i="8" s="1"/>
  <c r="S140" i="8"/>
  <c r="S138" i="8" s="1"/>
  <c r="S130" i="8"/>
  <c r="S121" i="8"/>
  <c r="U121" i="8" s="1"/>
  <c r="T119" i="8"/>
  <c r="S119" i="8"/>
  <c r="T112" i="8"/>
  <c r="T103" i="8" s="1"/>
  <c r="S112" i="8"/>
  <c r="S108" i="8"/>
  <c r="S93" i="8"/>
  <c r="S83" i="8"/>
  <c r="U83" i="8" s="1"/>
  <c r="S66" i="8"/>
  <c r="S59" i="8"/>
  <c r="U59" i="8" s="1"/>
  <c r="T45" i="8"/>
  <c r="S56" i="8"/>
  <c r="T54" i="8"/>
  <c r="S40" i="8"/>
  <c r="T26" i="8"/>
  <c r="S26" i="8"/>
  <c r="T25" i="8"/>
  <c r="S25" i="8"/>
  <c r="T16" i="8"/>
  <c r="S16" i="8"/>
  <c r="Y182" i="12"/>
  <c r="Y181" i="12"/>
  <c r="T402" i="8"/>
  <c r="Y180" i="12"/>
  <c r="S401" i="8"/>
  <c r="AW179" i="12"/>
  <c r="Q179" i="12"/>
  <c r="T400" i="8"/>
  <c r="AV178" i="12"/>
  <c r="AU178" i="12"/>
  <c r="AQ178" i="12"/>
  <c r="AB178" i="12"/>
  <c r="AA178" i="12"/>
  <c r="AA184" i="12" s="1"/>
  <c r="E113" i="7" s="1"/>
  <c r="W178" i="12"/>
  <c r="W184" i="12" s="1"/>
  <c r="E112" i="7" s="1"/>
  <c r="T178" i="12"/>
  <c r="T184" i="12" s="1"/>
  <c r="S178" i="12"/>
  <c r="S184" i="12" s="1"/>
  <c r="E111" i="7" s="1"/>
  <c r="P178" i="12"/>
  <c r="P184" i="12" s="1"/>
  <c r="O178" i="12"/>
  <c r="O184" i="12" s="1"/>
  <c r="E110" i="7" s="1"/>
  <c r="L178" i="12"/>
  <c r="L184" i="12" s="1"/>
  <c r="K178" i="12"/>
  <c r="K184" i="12" s="1"/>
  <c r="E109" i="7" s="1"/>
  <c r="G178" i="12"/>
  <c r="Y172" i="12"/>
  <c r="T393" i="8"/>
  <c r="S384" i="8"/>
  <c r="Y168" i="12"/>
  <c r="T384" i="8"/>
  <c r="Y163" i="12"/>
  <c r="T371" i="8"/>
  <c r="Y158" i="12"/>
  <c r="T362" i="8"/>
  <c r="Y155" i="12"/>
  <c r="T353" i="8"/>
  <c r="Y149" i="12"/>
  <c r="I149" i="12"/>
  <c r="T342" i="8"/>
  <c r="Y146" i="12"/>
  <c r="T332" i="8"/>
  <c r="Y143" i="12"/>
  <c r="T323" i="8"/>
  <c r="Y140" i="12"/>
  <c r="T314" i="8"/>
  <c r="Y136" i="12"/>
  <c r="T304" i="8"/>
  <c r="Y130" i="12"/>
  <c r="T293" i="8"/>
  <c r="T292" i="8" s="1"/>
  <c r="Y126" i="12"/>
  <c r="T283" i="8"/>
  <c r="T282" i="8" s="1"/>
  <c r="S283" i="8"/>
  <c r="S282" i="8" s="1"/>
  <c r="S275" i="8"/>
  <c r="Y123" i="12"/>
  <c r="T275" i="8"/>
  <c r="Y109" i="12"/>
  <c r="T261" i="8"/>
  <c r="Y104" i="12"/>
  <c r="T248" i="8"/>
  <c r="Y99" i="12"/>
  <c r="Y96" i="12"/>
  <c r="T228" i="8"/>
  <c r="S219" i="8"/>
  <c r="Y88" i="12"/>
  <c r="I88" i="12"/>
  <c r="Y85" i="12"/>
  <c r="I85" i="12"/>
  <c r="T207" i="8"/>
  <c r="S207" i="8"/>
  <c r="Y81" i="12"/>
  <c r="Y78" i="12"/>
  <c r="Y74" i="12"/>
  <c r="Y70" i="12"/>
  <c r="Y66" i="12"/>
  <c r="I66" i="12"/>
  <c r="Y63" i="12"/>
  <c r="I63" i="12"/>
  <c r="Y59" i="12"/>
  <c r="Y54" i="12"/>
  <c r="Y50" i="12"/>
  <c r="I50" i="12"/>
  <c r="Y47" i="12"/>
  <c r="T99" i="8"/>
  <c r="T98" i="8" s="1"/>
  <c r="Y43" i="12"/>
  <c r="T82" i="8"/>
  <c r="Y39" i="12"/>
  <c r="T76" i="8"/>
  <c r="T75" i="8" s="1"/>
  <c r="Y31" i="12"/>
  <c r="T58" i="8"/>
  <c r="S53" i="8"/>
  <c r="Y27" i="12"/>
  <c r="Y23" i="12"/>
  <c r="T38" i="8"/>
  <c r="Y18" i="12"/>
  <c r="T24" i="8"/>
  <c r="T15" i="8"/>
  <c r="S11" i="8"/>
  <c r="I12" i="12"/>
  <c r="T11" i="8"/>
  <c r="P404" i="8"/>
  <c r="BQ387" i="11"/>
  <c r="P397" i="8"/>
  <c r="BQ386" i="11"/>
  <c r="P396" i="8"/>
  <c r="BQ385" i="11"/>
  <c r="BQ384" i="11"/>
  <c r="P394" i="8"/>
  <c r="BQ374" i="11"/>
  <c r="P391" i="8"/>
  <c r="O391" i="8"/>
  <c r="BQ380" i="11"/>
  <c r="P390" i="8"/>
  <c r="BQ379" i="11"/>
  <c r="O389" i="8"/>
  <c r="C389" i="8" s="1"/>
  <c r="BQ378" i="11"/>
  <c r="P388" i="8"/>
  <c r="BQ377" i="11"/>
  <c r="P387" i="8"/>
  <c r="BQ376" i="11"/>
  <c r="P386" i="8"/>
  <c r="O386" i="8"/>
  <c r="C386" i="8" s="1"/>
  <c r="BQ375" i="11"/>
  <c r="BQ371" i="11"/>
  <c r="P382" i="8"/>
  <c r="D382" i="8" s="1"/>
  <c r="BQ370" i="11"/>
  <c r="P381" i="8"/>
  <c r="O381" i="8"/>
  <c r="BQ369" i="11"/>
  <c r="P380" i="8"/>
  <c r="D380" i="8" s="1"/>
  <c r="BQ368" i="11"/>
  <c r="P379" i="8"/>
  <c r="O379" i="8"/>
  <c r="BQ367" i="11"/>
  <c r="P378" i="8"/>
  <c r="BQ366" i="11"/>
  <c r="P377" i="8"/>
  <c r="D377" i="8" s="1"/>
  <c r="BQ365" i="11"/>
  <c r="P376" i="8"/>
  <c r="O376" i="8"/>
  <c r="BQ364" i="11"/>
  <c r="P375" i="8"/>
  <c r="O375" i="8"/>
  <c r="BQ363" i="11"/>
  <c r="P374" i="8"/>
  <c r="O374" i="8"/>
  <c r="BQ362" i="11"/>
  <c r="P373" i="8"/>
  <c r="O373" i="8"/>
  <c r="BQ361" i="11"/>
  <c r="P372" i="8"/>
  <c r="O372" i="8"/>
  <c r="P369" i="8"/>
  <c r="D369" i="8" s="1"/>
  <c r="O369" i="8"/>
  <c r="C369" i="8" s="1"/>
  <c r="BQ357" i="11"/>
  <c r="P368" i="8"/>
  <c r="O368" i="8"/>
  <c r="BQ356" i="11"/>
  <c r="O367" i="8"/>
  <c r="BQ355" i="11"/>
  <c r="P366" i="8"/>
  <c r="O366" i="8"/>
  <c r="BQ354" i="11"/>
  <c r="P365" i="8"/>
  <c r="P364" i="8"/>
  <c r="O364" i="8"/>
  <c r="P363" i="8"/>
  <c r="D363" i="8" s="1"/>
  <c r="O363" i="8"/>
  <c r="C363" i="8" s="1"/>
  <c r="BQ349" i="11"/>
  <c r="P360" i="8"/>
  <c r="O360" i="8"/>
  <c r="BQ348" i="11"/>
  <c r="O358" i="8"/>
  <c r="BQ347" i="11"/>
  <c r="P357" i="8"/>
  <c r="O357" i="8"/>
  <c r="BQ346" i="11"/>
  <c r="P356" i="8"/>
  <c r="O356" i="8"/>
  <c r="BQ345" i="11"/>
  <c r="P355" i="8"/>
  <c r="O355" i="8"/>
  <c r="BQ344" i="11"/>
  <c r="O354" i="8"/>
  <c r="BQ341" i="11"/>
  <c r="O351" i="8"/>
  <c r="BQ340" i="11"/>
  <c r="P350" i="8"/>
  <c r="O350" i="8"/>
  <c r="BQ339" i="11"/>
  <c r="P349" i="8"/>
  <c r="O349" i="8"/>
  <c r="BQ338" i="11"/>
  <c r="P348" i="8"/>
  <c r="O348" i="8"/>
  <c r="P347" i="8"/>
  <c r="D347" i="8" s="1"/>
  <c r="O347" i="8"/>
  <c r="C347" i="8" s="1"/>
  <c r="BQ336" i="11"/>
  <c r="P346" i="8"/>
  <c r="O346" i="8"/>
  <c r="BQ335" i="11"/>
  <c r="P345" i="8"/>
  <c r="P344" i="8"/>
  <c r="D344" i="8" s="1"/>
  <c r="O344" i="8"/>
  <c r="C344" i="8" s="1"/>
  <c r="BQ333" i="11"/>
  <c r="P343" i="8"/>
  <c r="D343" i="8" s="1"/>
  <c r="O343" i="8"/>
  <c r="C343" i="8" s="1"/>
  <c r="BQ330" i="11"/>
  <c r="P340" i="8"/>
  <c r="O340" i="8"/>
  <c r="BQ329" i="11"/>
  <c r="P339" i="8"/>
  <c r="O339" i="8"/>
  <c r="O338" i="8"/>
  <c r="BQ327" i="11"/>
  <c r="P337" i="8"/>
  <c r="O337" i="8"/>
  <c r="BQ326" i="11"/>
  <c r="O336" i="8"/>
  <c r="BQ325" i="11"/>
  <c r="O335" i="8"/>
  <c r="BQ324" i="11"/>
  <c r="O334" i="8"/>
  <c r="C334" i="8" s="1"/>
  <c r="BQ323" i="11"/>
  <c r="O333" i="8"/>
  <c r="BQ320" i="11"/>
  <c r="O330" i="8"/>
  <c r="BQ319" i="11"/>
  <c r="O329" i="8"/>
  <c r="BQ318" i="11"/>
  <c r="P328" i="8"/>
  <c r="O328" i="8"/>
  <c r="BQ317" i="11"/>
  <c r="P327" i="8"/>
  <c r="O327" i="8"/>
  <c r="BQ316" i="11"/>
  <c r="P326" i="8"/>
  <c r="O326" i="8"/>
  <c r="BQ315" i="11"/>
  <c r="P325" i="8"/>
  <c r="O325" i="8"/>
  <c r="BQ312" i="11"/>
  <c r="BQ311" i="11"/>
  <c r="O320" i="8"/>
  <c r="BQ310" i="11"/>
  <c r="P319" i="8"/>
  <c r="O319" i="8"/>
  <c r="BQ309" i="11"/>
  <c r="P318" i="8"/>
  <c r="O318" i="8"/>
  <c r="BQ308" i="11"/>
  <c r="O317" i="8"/>
  <c r="BQ307" i="11"/>
  <c r="P316" i="8"/>
  <c r="D316" i="8" s="1"/>
  <c r="O316" i="8"/>
  <c r="C316" i="8" s="1"/>
  <c r="O315" i="8"/>
  <c r="C315" i="8" s="1"/>
  <c r="BQ303" i="11"/>
  <c r="P312" i="8"/>
  <c r="BQ302" i="11"/>
  <c r="P311" i="8"/>
  <c r="BQ301" i="11"/>
  <c r="P310" i="8"/>
  <c r="O310" i="8"/>
  <c r="BQ300" i="11"/>
  <c r="P309" i="8"/>
  <c r="O309" i="8"/>
  <c r="BQ299" i="11"/>
  <c r="P308" i="8"/>
  <c r="O308" i="8"/>
  <c r="BQ298" i="11"/>
  <c r="P307" i="8"/>
  <c r="O307" i="8"/>
  <c r="BQ297" i="11"/>
  <c r="P306" i="8"/>
  <c r="O306" i="8"/>
  <c r="C306" i="8" s="1"/>
  <c r="BQ296" i="11"/>
  <c r="P305" i="8"/>
  <c r="D305" i="8" s="1"/>
  <c r="O305" i="8"/>
  <c r="C305" i="8" s="1"/>
  <c r="BQ293" i="11"/>
  <c r="P302" i="8"/>
  <c r="O302" i="8"/>
  <c r="BQ292" i="11"/>
  <c r="P301" i="8"/>
  <c r="BQ291" i="11"/>
  <c r="P300" i="8"/>
  <c r="BQ290" i="11"/>
  <c r="P299" i="8"/>
  <c r="O299" i="8"/>
  <c r="BQ289" i="11"/>
  <c r="O298" i="8"/>
  <c r="BQ288" i="11"/>
  <c r="P297" i="8"/>
  <c r="O297" i="8"/>
  <c r="BQ287" i="11"/>
  <c r="P296" i="8"/>
  <c r="O296" i="8"/>
  <c r="BQ286" i="11"/>
  <c r="P295" i="8"/>
  <c r="O295" i="8"/>
  <c r="BQ283" i="11"/>
  <c r="P291" i="8"/>
  <c r="O291" i="8"/>
  <c r="BQ282" i="11"/>
  <c r="P290" i="8"/>
  <c r="BQ281" i="11"/>
  <c r="O289" i="8"/>
  <c r="BQ280" i="11"/>
  <c r="P288" i="8"/>
  <c r="D288" i="8" s="1"/>
  <c r="BQ279" i="11"/>
  <c r="P287" i="8"/>
  <c r="O287" i="8"/>
  <c r="BQ278" i="11"/>
  <c r="P286" i="8"/>
  <c r="BQ277" i="11"/>
  <c r="P285" i="8"/>
  <c r="BQ276" i="11"/>
  <c r="P284" i="8"/>
  <c r="O284" i="8"/>
  <c r="BQ273" i="11"/>
  <c r="P281" i="8"/>
  <c r="BQ272" i="11"/>
  <c r="P280" i="8"/>
  <c r="O280" i="8"/>
  <c r="BQ271" i="11"/>
  <c r="P279" i="8"/>
  <c r="O279" i="8"/>
  <c r="BQ270" i="11"/>
  <c r="P278" i="8"/>
  <c r="BQ269" i="11"/>
  <c r="P277" i="8"/>
  <c r="BQ266" i="11"/>
  <c r="P273" i="8"/>
  <c r="BQ265" i="11"/>
  <c r="P272" i="8"/>
  <c r="O272" i="8"/>
  <c r="BQ264" i="11"/>
  <c r="P271" i="8"/>
  <c r="BQ263" i="11"/>
  <c r="P270" i="8"/>
  <c r="BQ262" i="11"/>
  <c r="P269" i="8"/>
  <c r="O269" i="8"/>
  <c r="BQ261" i="11"/>
  <c r="P268" i="8"/>
  <c r="BQ260" i="11"/>
  <c r="P267" i="8"/>
  <c r="O267" i="8"/>
  <c r="BQ259" i="11"/>
  <c r="P266" i="8"/>
  <c r="BQ258" i="11"/>
  <c r="P265" i="8"/>
  <c r="BQ257" i="11"/>
  <c r="O264" i="8"/>
  <c r="BQ256" i="11"/>
  <c r="P263" i="8"/>
  <c r="BQ255" i="11"/>
  <c r="P262" i="8"/>
  <c r="O262" i="8"/>
  <c r="BQ252" i="11"/>
  <c r="P259" i="8"/>
  <c r="O259" i="8"/>
  <c r="BQ251" i="11"/>
  <c r="P258" i="8"/>
  <c r="BQ250" i="11"/>
  <c r="P257" i="8"/>
  <c r="O257" i="8"/>
  <c r="BQ249" i="11"/>
  <c r="P256" i="8"/>
  <c r="BQ248" i="11"/>
  <c r="P255" i="8"/>
  <c r="O255" i="8"/>
  <c r="BQ247" i="11"/>
  <c r="P254" i="8"/>
  <c r="O254" i="8"/>
  <c r="BQ246" i="11"/>
  <c r="BQ245" i="11"/>
  <c r="P252" i="8"/>
  <c r="O252" i="8"/>
  <c r="BQ244" i="11"/>
  <c r="P251" i="8"/>
  <c r="BQ243" i="11"/>
  <c r="O250" i="8"/>
  <c r="BQ242" i="11"/>
  <c r="P249" i="8"/>
  <c r="O249" i="8"/>
  <c r="BQ239" i="11"/>
  <c r="P246" i="8"/>
  <c r="O246" i="8"/>
  <c r="BQ238" i="11"/>
  <c r="P245" i="8"/>
  <c r="BQ237" i="11"/>
  <c r="O244" i="8"/>
  <c r="BQ236" i="11"/>
  <c r="O243" i="8"/>
  <c r="BQ235" i="11"/>
  <c r="P242" i="8"/>
  <c r="O242" i="8"/>
  <c r="BQ234" i="11"/>
  <c r="P241" i="8"/>
  <c r="O241" i="8"/>
  <c r="BQ233" i="11"/>
  <c r="P240" i="8"/>
  <c r="BQ232" i="11"/>
  <c r="P239" i="8"/>
  <c r="O239" i="8"/>
  <c r="BQ231" i="11"/>
  <c r="P238" i="8"/>
  <c r="O238" i="8"/>
  <c r="BQ230" i="11"/>
  <c r="P237" i="8"/>
  <c r="O237" i="8"/>
  <c r="BQ227" i="11"/>
  <c r="P233" i="8"/>
  <c r="O233" i="8"/>
  <c r="BQ226" i="11"/>
  <c r="P232" i="8"/>
  <c r="O232" i="8"/>
  <c r="P231" i="8"/>
  <c r="O231" i="8"/>
  <c r="P230" i="8"/>
  <c r="O230" i="8"/>
  <c r="BQ223" i="11"/>
  <c r="P229" i="8"/>
  <c r="O229" i="8"/>
  <c r="BQ220" i="11"/>
  <c r="P226" i="8"/>
  <c r="O226" i="8"/>
  <c r="BQ219" i="11"/>
  <c r="P225" i="8"/>
  <c r="O225" i="8"/>
  <c r="BQ218" i="11"/>
  <c r="P224" i="8"/>
  <c r="O224" i="8"/>
  <c r="BQ217" i="11"/>
  <c r="O223" i="8"/>
  <c r="BQ216" i="11"/>
  <c r="P222" i="8"/>
  <c r="O222" i="8"/>
  <c r="BQ215" i="11"/>
  <c r="P221" i="8"/>
  <c r="O221" i="8"/>
  <c r="BQ212" i="11"/>
  <c r="P217" i="8"/>
  <c r="O217" i="8"/>
  <c r="BQ211" i="11"/>
  <c r="P216" i="8"/>
  <c r="O216" i="8"/>
  <c r="BQ210" i="11"/>
  <c r="P215" i="8"/>
  <c r="O215" i="8"/>
  <c r="BQ209" i="11"/>
  <c r="P214" i="8"/>
  <c r="O214" i="8"/>
  <c r="BQ208" i="11"/>
  <c r="P213" i="8"/>
  <c r="O213" i="8"/>
  <c r="BQ207" i="11"/>
  <c r="P212" i="8"/>
  <c r="O212" i="8"/>
  <c r="BQ206" i="11"/>
  <c r="P211" i="8"/>
  <c r="O211" i="8"/>
  <c r="BQ205" i="11"/>
  <c r="P210" i="8"/>
  <c r="O210" i="8"/>
  <c r="BQ204" i="11"/>
  <c r="P209" i="8"/>
  <c r="O209" i="8"/>
  <c r="BQ203" i="11"/>
  <c r="P208" i="8"/>
  <c r="O208" i="8"/>
  <c r="BQ200" i="11"/>
  <c r="P205" i="8"/>
  <c r="O205" i="8"/>
  <c r="BQ199" i="11"/>
  <c r="P204" i="8"/>
  <c r="O204" i="8"/>
  <c r="P201" i="8"/>
  <c r="O201" i="8"/>
  <c r="O200" i="8"/>
  <c r="O199" i="8"/>
  <c r="P198" i="8"/>
  <c r="O198" i="8"/>
  <c r="P197" i="8"/>
  <c r="O197" i="8"/>
  <c r="P196" i="8"/>
  <c r="O196" i="8"/>
  <c r="P195" i="8"/>
  <c r="O195" i="8"/>
  <c r="P194" i="8"/>
  <c r="O194" i="8"/>
  <c r="P193" i="8"/>
  <c r="O193" i="8"/>
  <c r="O192" i="8"/>
  <c r="O191" i="8"/>
  <c r="BQ183" i="11"/>
  <c r="P187" i="8"/>
  <c r="O187" i="8"/>
  <c r="BQ182" i="11"/>
  <c r="P186" i="8"/>
  <c r="O186" i="8"/>
  <c r="BQ181" i="11"/>
  <c r="P185" i="8"/>
  <c r="BQ180" i="11"/>
  <c r="P184" i="8"/>
  <c r="O184" i="8"/>
  <c r="C184" i="8" s="1"/>
  <c r="BQ179" i="11"/>
  <c r="P183" i="8"/>
  <c r="O183" i="8"/>
  <c r="BQ178" i="11"/>
  <c r="P182" i="8"/>
  <c r="O182" i="8"/>
  <c r="BQ177" i="11"/>
  <c r="O181" i="8"/>
  <c r="BQ176" i="11"/>
  <c r="P180" i="8"/>
  <c r="O180" i="8"/>
  <c r="BQ175" i="11"/>
  <c r="P179" i="8"/>
  <c r="O179" i="8"/>
  <c r="C179" i="8" s="1"/>
  <c r="BQ174" i="11"/>
  <c r="O178" i="8"/>
  <c r="BQ171" i="11"/>
  <c r="P174" i="8"/>
  <c r="O174" i="8"/>
  <c r="BQ170" i="11"/>
  <c r="O173" i="8"/>
  <c r="C173" i="8" s="1"/>
  <c r="BQ169" i="11"/>
  <c r="P172" i="8"/>
  <c r="O172" i="8"/>
  <c r="BQ168" i="11"/>
  <c r="P171" i="8"/>
  <c r="O171" i="8"/>
  <c r="BQ167" i="11"/>
  <c r="O170" i="8"/>
  <c r="BQ166" i="11"/>
  <c r="O169" i="8"/>
  <c r="BQ165" i="11"/>
  <c r="P168" i="8"/>
  <c r="O168" i="8"/>
  <c r="BQ164" i="11"/>
  <c r="O167" i="8"/>
  <c r="BQ163" i="11"/>
  <c r="P166" i="8"/>
  <c r="O166" i="8"/>
  <c r="BQ162" i="11"/>
  <c r="P165" i="8"/>
  <c r="O165" i="8"/>
  <c r="BQ159" i="11"/>
  <c r="P161" i="8"/>
  <c r="O161" i="8"/>
  <c r="BQ158" i="11"/>
  <c r="P160" i="8"/>
  <c r="O160" i="8"/>
  <c r="BQ157" i="11"/>
  <c r="O159" i="8"/>
  <c r="BQ156" i="11"/>
  <c r="O158" i="8"/>
  <c r="BQ155" i="11"/>
  <c r="P157" i="8"/>
  <c r="O157" i="8"/>
  <c r="BQ154" i="11"/>
  <c r="O156" i="8"/>
  <c r="BQ153" i="11"/>
  <c r="P155" i="8"/>
  <c r="O155" i="8"/>
  <c r="BQ152" i="11"/>
  <c r="P154" i="8"/>
  <c r="O154" i="8"/>
  <c r="BQ151" i="11"/>
  <c r="P153" i="8"/>
  <c r="O153" i="8"/>
  <c r="P150" i="8"/>
  <c r="D150" i="8" s="1"/>
  <c r="O150" i="8"/>
  <c r="C150" i="8" s="1"/>
  <c r="BQ147" i="11"/>
  <c r="O149" i="8"/>
  <c r="BQ146" i="11"/>
  <c r="P148" i="8"/>
  <c r="O148" i="8"/>
  <c r="BQ145" i="11"/>
  <c r="O147" i="8"/>
  <c r="BQ144" i="11"/>
  <c r="P146" i="8"/>
  <c r="O146" i="8"/>
  <c r="BQ143" i="11"/>
  <c r="P145" i="8"/>
  <c r="O145" i="8"/>
  <c r="C145" i="8" s="1"/>
  <c r="BQ142" i="11"/>
  <c r="O144" i="8"/>
  <c r="C144" i="8" s="1"/>
  <c r="P143" i="8"/>
  <c r="D143" i="8" s="1"/>
  <c r="O143" i="8"/>
  <c r="C143" i="8" s="1"/>
  <c r="BQ140" i="11"/>
  <c r="P142" i="8"/>
  <c r="O142" i="8"/>
  <c r="BQ139" i="11"/>
  <c r="P141" i="8"/>
  <c r="O141" i="8"/>
  <c r="BQ136" i="11"/>
  <c r="P137" i="8"/>
  <c r="O137" i="8"/>
  <c r="P136" i="8"/>
  <c r="D136" i="8" s="1"/>
  <c r="O136" i="8"/>
  <c r="C136" i="8" s="1"/>
  <c r="BQ134" i="11"/>
  <c r="O135" i="8"/>
  <c r="BQ133" i="11"/>
  <c r="P134" i="8"/>
  <c r="D134" i="8" s="1"/>
  <c r="O134" i="8"/>
  <c r="C134" i="8" s="1"/>
  <c r="BQ132" i="11"/>
  <c r="O133" i="8"/>
  <c r="BQ131" i="11"/>
  <c r="O132" i="8"/>
  <c r="BQ130" i="11"/>
  <c r="P131" i="8"/>
  <c r="O131" i="8"/>
  <c r="BQ129" i="11"/>
  <c r="O130" i="8"/>
  <c r="BQ128" i="11"/>
  <c r="P129" i="8"/>
  <c r="O129" i="8"/>
  <c r="C129" i="8" s="1"/>
  <c r="BQ127" i="11"/>
  <c r="P128" i="8"/>
  <c r="O128" i="8"/>
  <c r="BQ126" i="11"/>
  <c r="P127" i="8"/>
  <c r="O127" i="8"/>
  <c r="BQ125" i="11"/>
  <c r="P126" i="8"/>
  <c r="O126" i="8"/>
  <c r="BQ122" i="11"/>
  <c r="P123" i="8"/>
  <c r="O123" i="8"/>
  <c r="BQ121" i="11"/>
  <c r="P122" i="8"/>
  <c r="O122" i="8"/>
  <c r="BQ120" i="11"/>
  <c r="P121" i="8"/>
  <c r="O121" i="8"/>
  <c r="BQ119" i="11"/>
  <c r="O120" i="8"/>
  <c r="BQ118" i="11"/>
  <c r="P119" i="8"/>
  <c r="O119" i="8"/>
  <c r="BQ117" i="11"/>
  <c r="O118" i="8"/>
  <c r="BQ116" i="11"/>
  <c r="O117" i="8"/>
  <c r="P114" i="8"/>
  <c r="O114" i="8"/>
  <c r="O113" i="8"/>
  <c r="O112" i="8"/>
  <c r="P111" i="8"/>
  <c r="O111" i="8"/>
  <c r="P110" i="8"/>
  <c r="O110" i="8"/>
  <c r="P109" i="8"/>
  <c r="O109" i="8"/>
  <c r="O108" i="8"/>
  <c r="P107" i="8"/>
  <c r="O107" i="8"/>
  <c r="P106" i="8"/>
  <c r="O106" i="8"/>
  <c r="P105" i="8"/>
  <c r="O105" i="8"/>
  <c r="BQ101" i="11"/>
  <c r="O102" i="8"/>
  <c r="BQ100" i="11"/>
  <c r="O101" i="8"/>
  <c r="BQ99" i="11"/>
  <c r="P100" i="8"/>
  <c r="O100" i="8"/>
  <c r="BQ96" i="11"/>
  <c r="P97" i="8"/>
  <c r="O97" i="8"/>
  <c r="BQ95" i="11"/>
  <c r="P96" i="8"/>
  <c r="O96" i="8"/>
  <c r="BQ94" i="11"/>
  <c r="O95" i="8"/>
  <c r="BQ93" i="11"/>
  <c r="O94" i="8"/>
  <c r="BQ92" i="11"/>
  <c r="P93" i="8"/>
  <c r="O93" i="8"/>
  <c r="BQ91" i="11"/>
  <c r="O92" i="8"/>
  <c r="BQ90" i="11"/>
  <c r="P91" i="8"/>
  <c r="O91" i="8"/>
  <c r="BQ89" i="11"/>
  <c r="P90" i="8"/>
  <c r="O90" i="8"/>
  <c r="BQ88" i="11"/>
  <c r="P89" i="8"/>
  <c r="O89" i="8"/>
  <c r="BQ87" i="11"/>
  <c r="P88" i="8"/>
  <c r="O88" i="8"/>
  <c r="BQ86" i="11"/>
  <c r="P87" i="8"/>
  <c r="O87" i="8"/>
  <c r="BQ85" i="11"/>
  <c r="O86" i="8"/>
  <c r="BQ84" i="11"/>
  <c r="P85" i="8"/>
  <c r="O85" i="8"/>
  <c r="BQ83" i="11"/>
  <c r="P84" i="8"/>
  <c r="O84" i="8"/>
  <c r="BQ80" i="11"/>
  <c r="O80" i="8"/>
  <c r="BQ79" i="11"/>
  <c r="P79" i="8"/>
  <c r="O79" i="8"/>
  <c r="BQ78" i="11"/>
  <c r="P78" i="8"/>
  <c r="O78" i="8"/>
  <c r="BQ77" i="11"/>
  <c r="O77" i="8"/>
  <c r="BQ74" i="11"/>
  <c r="O74" i="8"/>
  <c r="BQ73" i="11"/>
  <c r="O73" i="8"/>
  <c r="BQ72" i="11"/>
  <c r="O72" i="8"/>
  <c r="BQ71" i="11"/>
  <c r="O71" i="8"/>
  <c r="BQ70" i="11"/>
  <c r="P70" i="8"/>
  <c r="O70" i="8"/>
  <c r="BQ69" i="11"/>
  <c r="P69" i="8"/>
  <c r="O69" i="8"/>
  <c r="BQ68" i="11"/>
  <c r="P68" i="8"/>
  <c r="O68" i="8"/>
  <c r="BQ66" i="11"/>
  <c r="O67" i="8"/>
  <c r="BQ67" i="11"/>
  <c r="P66" i="8"/>
  <c r="O66" i="8"/>
  <c r="BQ65" i="11"/>
  <c r="P65" i="8"/>
  <c r="O65" i="8"/>
  <c r="BQ64" i="11"/>
  <c r="P64" i="8"/>
  <c r="O64" i="8"/>
  <c r="BQ63" i="11"/>
  <c r="P63" i="8"/>
  <c r="D63" i="8" s="1"/>
  <c r="O63" i="8"/>
  <c r="C63" i="8" s="1"/>
  <c r="BQ62" i="11"/>
  <c r="P62" i="8"/>
  <c r="O62" i="8"/>
  <c r="BQ61" i="11"/>
  <c r="O61" i="8"/>
  <c r="BQ60" i="11"/>
  <c r="P60" i="8"/>
  <c r="O60" i="8"/>
  <c r="P56" i="8"/>
  <c r="O56" i="8"/>
  <c r="O55" i="8"/>
  <c r="BQ53" i="11"/>
  <c r="O51" i="8"/>
  <c r="BQ52" i="11"/>
  <c r="P50" i="8"/>
  <c r="O50" i="8"/>
  <c r="C50" i="8" s="1"/>
  <c r="P49" i="8"/>
  <c r="D49" i="8" s="1"/>
  <c r="O49" i="8"/>
  <c r="C49" i="8" s="1"/>
  <c r="P48" i="8"/>
  <c r="D48" i="8" s="1"/>
  <c r="O48" i="8"/>
  <c r="C48" i="8" s="1"/>
  <c r="BQ49" i="11"/>
  <c r="P47" i="8"/>
  <c r="O47" i="8"/>
  <c r="BQ48" i="11"/>
  <c r="P46" i="8"/>
  <c r="O46" i="8"/>
  <c r="BQ47" i="11"/>
  <c r="P45" i="8"/>
  <c r="O45" i="8"/>
  <c r="BQ46" i="11"/>
  <c r="P44" i="8"/>
  <c r="O44" i="8"/>
  <c r="BQ45" i="11"/>
  <c r="P43" i="8"/>
  <c r="D43" i="8" s="1"/>
  <c r="O43" i="8"/>
  <c r="C43" i="8" s="1"/>
  <c r="P42" i="8"/>
  <c r="D42" i="8" s="1"/>
  <c r="O42" i="8"/>
  <c r="C42" i="8" s="1"/>
  <c r="BQ43" i="11"/>
  <c r="P41" i="8"/>
  <c r="O41" i="8"/>
  <c r="BQ42" i="11"/>
  <c r="P39" i="8"/>
  <c r="O39" i="8"/>
  <c r="BQ28" i="11"/>
  <c r="O25" i="8"/>
  <c r="P36" i="8"/>
  <c r="O36" i="8"/>
  <c r="P35" i="8"/>
  <c r="O35" i="8"/>
  <c r="P34" i="8"/>
  <c r="O34" i="8"/>
  <c r="P33" i="8"/>
  <c r="O33" i="8"/>
  <c r="BQ35" i="11"/>
  <c r="O32" i="8"/>
  <c r="BQ34" i="11"/>
  <c r="P31" i="8"/>
  <c r="O31" i="8"/>
  <c r="BQ33" i="11"/>
  <c r="P30" i="8"/>
  <c r="O30" i="8"/>
  <c r="BQ32" i="11"/>
  <c r="P29" i="8"/>
  <c r="O29" i="8"/>
  <c r="BQ31" i="11"/>
  <c r="P28" i="8"/>
  <c r="O28" i="8"/>
  <c r="P27" i="8"/>
  <c r="O27" i="8"/>
  <c r="BQ29" i="11"/>
  <c r="P26" i="8"/>
  <c r="O26" i="8"/>
  <c r="BQ25" i="11"/>
  <c r="P22" i="8"/>
  <c r="O22" i="8"/>
  <c r="BQ24" i="11"/>
  <c r="P21" i="8"/>
  <c r="O21" i="8"/>
  <c r="BQ23" i="11"/>
  <c r="P20" i="8"/>
  <c r="O20" i="8"/>
  <c r="BQ22" i="11"/>
  <c r="P19" i="8"/>
  <c r="O19" i="8"/>
  <c r="BQ21" i="11"/>
  <c r="O18" i="8"/>
  <c r="BQ20" i="11"/>
  <c r="O17" i="8"/>
  <c r="BQ19" i="11"/>
  <c r="O16" i="8"/>
  <c r="BQ16" i="11"/>
  <c r="O13" i="8"/>
  <c r="BQ15" i="11"/>
  <c r="P12" i="8"/>
  <c r="O12" i="8"/>
  <c r="BU392" i="11"/>
  <c r="BQ392" i="11"/>
  <c r="BE392" i="11"/>
  <c r="BA392" i="11"/>
  <c r="AW392" i="11"/>
  <c r="AS392" i="11"/>
  <c r="AK392" i="11"/>
  <c r="AG392" i="11"/>
  <c r="AC392" i="11"/>
  <c r="Y392" i="11"/>
  <c r="U392" i="11"/>
  <c r="Q392" i="11"/>
  <c r="M392" i="11"/>
  <c r="I392" i="11"/>
  <c r="O403" i="8"/>
  <c r="BY391" i="11"/>
  <c r="BU391" i="11"/>
  <c r="BQ391" i="11"/>
  <c r="BE391" i="11"/>
  <c r="BA391" i="11"/>
  <c r="AW391" i="11"/>
  <c r="AS391" i="11"/>
  <c r="AK391" i="11"/>
  <c r="AG391" i="11"/>
  <c r="AC391" i="11"/>
  <c r="Y391" i="11"/>
  <c r="U391" i="11"/>
  <c r="Q391" i="11"/>
  <c r="M391" i="11"/>
  <c r="I391" i="11"/>
  <c r="P402" i="8"/>
  <c r="O402" i="8"/>
  <c r="CC390" i="11"/>
  <c r="BY390" i="11"/>
  <c r="BU390" i="11"/>
  <c r="BQ390" i="11"/>
  <c r="BE390" i="11"/>
  <c r="BA390" i="11"/>
  <c r="AW390" i="11"/>
  <c r="AS390" i="11"/>
  <c r="AK390" i="11"/>
  <c r="AG390" i="11"/>
  <c r="AC390" i="11"/>
  <c r="Y390" i="11"/>
  <c r="U390" i="11"/>
  <c r="Q390" i="11"/>
  <c r="M390" i="11"/>
  <c r="I390" i="11"/>
  <c r="CC389" i="11"/>
  <c r="BY389" i="11"/>
  <c r="BU389" i="11"/>
  <c r="BM389" i="11"/>
  <c r="BE389" i="11"/>
  <c r="BA389" i="11"/>
  <c r="AW389" i="11"/>
  <c r="AS389" i="11"/>
  <c r="AO389" i="11"/>
  <c r="AK389" i="11"/>
  <c r="AG389" i="11"/>
  <c r="AC389" i="11"/>
  <c r="Y389" i="11"/>
  <c r="U389" i="11"/>
  <c r="Q389" i="11"/>
  <c r="M389" i="11"/>
  <c r="I389" i="11"/>
  <c r="O400" i="8"/>
  <c r="CF388" i="11"/>
  <c r="CE388" i="11"/>
  <c r="CE394" i="11" s="1"/>
  <c r="CB388" i="11"/>
  <c r="CB394" i="11" s="1"/>
  <c r="CA388" i="11"/>
  <c r="CA394" i="11" s="1"/>
  <c r="BX388" i="11"/>
  <c r="BX394" i="11" s="1"/>
  <c r="BW388" i="11"/>
  <c r="BW394" i="11" s="1"/>
  <c r="BT388" i="11"/>
  <c r="BT394" i="11" s="1"/>
  <c r="BS388" i="11"/>
  <c r="BS394" i="11" s="1"/>
  <c r="BP388" i="11"/>
  <c r="BP394" i="11" s="1"/>
  <c r="BO388" i="11"/>
  <c r="BO394" i="11" s="1"/>
  <c r="BM394" i="11"/>
  <c r="BC388" i="11"/>
  <c r="BC394" i="11" s="1"/>
  <c r="AZ388" i="11"/>
  <c r="AZ394" i="11" s="1"/>
  <c r="AY388" i="11"/>
  <c r="AY394" i="11" s="1"/>
  <c r="AV388" i="11"/>
  <c r="AU388" i="11"/>
  <c r="AU394" i="11" s="1"/>
  <c r="AR388" i="11"/>
  <c r="AR394" i="11" s="1"/>
  <c r="AQ388" i="11"/>
  <c r="AN388" i="11"/>
  <c r="AN394" i="11" s="1"/>
  <c r="AM388" i="11"/>
  <c r="AM394" i="11" s="1"/>
  <c r="AJ388" i="11"/>
  <c r="AJ394" i="11" s="1"/>
  <c r="AI388" i="11"/>
  <c r="AI394" i="11" s="1"/>
  <c r="AF388" i="11"/>
  <c r="AF394" i="11" s="1"/>
  <c r="AE388" i="11"/>
  <c r="AE394" i="11" s="1"/>
  <c r="AB388" i="11"/>
  <c r="AB394" i="11" s="1"/>
  <c r="AA388" i="11"/>
  <c r="AA394" i="11" s="1"/>
  <c r="X388" i="11"/>
  <c r="X394" i="11" s="1"/>
  <c r="W388" i="11"/>
  <c r="W394" i="11" s="1"/>
  <c r="T388" i="11"/>
  <c r="T394" i="11" s="1"/>
  <c r="S388" i="11"/>
  <c r="S394" i="11" s="1"/>
  <c r="P388" i="11"/>
  <c r="P394" i="11" s="1"/>
  <c r="O388" i="11"/>
  <c r="O394" i="11" s="1"/>
  <c r="L388" i="11"/>
  <c r="L394" i="11" s="1"/>
  <c r="K388" i="11"/>
  <c r="K394" i="11" s="1"/>
  <c r="H388" i="11"/>
  <c r="H394" i="11" s="1"/>
  <c r="G388" i="11"/>
  <c r="CC382" i="11"/>
  <c r="BY382" i="11"/>
  <c r="BU382" i="11"/>
  <c r="BU381" i="11" s="1"/>
  <c r="BM382" i="11"/>
  <c r="BI382" i="11"/>
  <c r="BE382" i="11"/>
  <c r="BE381" i="11" s="1"/>
  <c r="BA382" i="11"/>
  <c r="BA381" i="11" s="1"/>
  <c r="AW382" i="11"/>
  <c r="AW381" i="11" s="1"/>
  <c r="AS382" i="11"/>
  <c r="AS381" i="11" s="1"/>
  <c r="AO382" i="11"/>
  <c r="AO381" i="11" s="1"/>
  <c r="AG382" i="11"/>
  <c r="AC382" i="11"/>
  <c r="Y382" i="11"/>
  <c r="U382" i="11"/>
  <c r="Q382" i="11"/>
  <c r="M382" i="11"/>
  <c r="I382" i="11"/>
  <c r="P393" i="8"/>
  <c r="O393" i="8"/>
  <c r="BU373" i="11"/>
  <c r="BU372" i="11" s="1"/>
  <c r="BE373" i="11"/>
  <c r="BE372" i="11" s="1"/>
  <c r="BA373" i="11"/>
  <c r="BA372" i="11" s="1"/>
  <c r="AW373" i="11"/>
  <c r="AW372" i="11" s="1"/>
  <c r="AS373" i="11"/>
  <c r="AS372" i="11" s="1"/>
  <c r="AO372" i="11"/>
  <c r="Y373" i="11"/>
  <c r="U373" i="11"/>
  <c r="Q373" i="11"/>
  <c r="M373" i="11"/>
  <c r="I373" i="11"/>
  <c r="P384" i="8"/>
  <c r="O384" i="8"/>
  <c r="CC360" i="11"/>
  <c r="BU360" i="11"/>
  <c r="BU359" i="11" s="1"/>
  <c r="BI360" i="11"/>
  <c r="BE360" i="11"/>
  <c r="BE359" i="11" s="1"/>
  <c r="BA360" i="11"/>
  <c r="BA359" i="11" s="1"/>
  <c r="AW360" i="11"/>
  <c r="AW359" i="11" s="1"/>
  <c r="AS360" i="11"/>
  <c r="AS359" i="11" s="1"/>
  <c r="AG360" i="11"/>
  <c r="AC360" i="11"/>
  <c r="Y360" i="11"/>
  <c r="I360" i="11"/>
  <c r="P371" i="8"/>
  <c r="O371" i="8"/>
  <c r="BU351" i="11"/>
  <c r="BU350" i="11" s="1"/>
  <c r="BE351" i="11"/>
  <c r="BE350" i="11" s="1"/>
  <c r="BA351" i="11"/>
  <c r="BA350" i="11" s="1"/>
  <c r="AW351" i="11"/>
  <c r="AW350" i="11" s="1"/>
  <c r="AS351" i="11"/>
  <c r="AS350" i="11" s="1"/>
  <c r="Y351" i="11"/>
  <c r="U351" i="11"/>
  <c r="Q351" i="11"/>
  <c r="M351" i="11"/>
  <c r="I351" i="11"/>
  <c r="P362" i="8"/>
  <c r="O362" i="8"/>
  <c r="BU343" i="11"/>
  <c r="BU342" i="11" s="1"/>
  <c r="BE343" i="11"/>
  <c r="BE342" i="11" s="1"/>
  <c r="BA343" i="11"/>
  <c r="BA342" i="11" s="1"/>
  <c r="AW343" i="11"/>
  <c r="AW342" i="11" s="1"/>
  <c r="AS343" i="11"/>
  <c r="AS342" i="11" s="1"/>
  <c r="AO343" i="11"/>
  <c r="AG343" i="11"/>
  <c r="I343" i="11"/>
  <c r="O353" i="8"/>
  <c r="CC332" i="11"/>
  <c r="BU332" i="11"/>
  <c r="BU331" i="11" s="1"/>
  <c r="BI332" i="11"/>
  <c r="BE332" i="11"/>
  <c r="BE331" i="11" s="1"/>
  <c r="BA332" i="11"/>
  <c r="BA331" i="11" s="1"/>
  <c r="AW332" i="11"/>
  <c r="AW331" i="11" s="1"/>
  <c r="AS332" i="11"/>
  <c r="AS331" i="11" s="1"/>
  <c r="AC332" i="11"/>
  <c r="Y332" i="11"/>
  <c r="U332" i="11"/>
  <c r="Q332" i="11"/>
  <c r="M332" i="11"/>
  <c r="I332" i="11"/>
  <c r="P342" i="8"/>
  <c r="O342" i="8"/>
  <c r="CC322" i="11"/>
  <c r="BU322" i="11"/>
  <c r="BU321" i="11" s="1"/>
  <c r="BI322" i="11"/>
  <c r="BE322" i="11"/>
  <c r="BE321" i="11" s="1"/>
  <c r="BA322" i="11"/>
  <c r="BA321" i="11" s="1"/>
  <c r="AW322" i="11"/>
  <c r="AW321" i="11" s="1"/>
  <c r="AS322" i="11"/>
  <c r="AS321" i="11" s="1"/>
  <c r="AC322" i="11"/>
  <c r="Y322" i="11"/>
  <c r="U322" i="11"/>
  <c r="Q322" i="11"/>
  <c r="M322" i="11"/>
  <c r="I322" i="11"/>
  <c r="P332" i="8"/>
  <c r="O332" i="8"/>
  <c r="BU314" i="11"/>
  <c r="BU313" i="11" s="1"/>
  <c r="BE314" i="11"/>
  <c r="BE313" i="11" s="1"/>
  <c r="BA314" i="11"/>
  <c r="BA313" i="11" s="1"/>
  <c r="AW314" i="11"/>
  <c r="AW313" i="11" s="1"/>
  <c r="AS314" i="11"/>
  <c r="AS313" i="11" s="1"/>
  <c r="Y314" i="11"/>
  <c r="I314" i="11"/>
  <c r="P323" i="8"/>
  <c r="O323" i="8"/>
  <c r="CC305" i="11"/>
  <c r="BU305" i="11"/>
  <c r="BU304" i="11" s="1"/>
  <c r="BE305" i="11"/>
  <c r="BE304" i="11" s="1"/>
  <c r="BA305" i="11"/>
  <c r="BA304" i="11" s="1"/>
  <c r="AW305" i="11"/>
  <c r="AW304" i="11" s="1"/>
  <c r="AS305" i="11"/>
  <c r="AS304" i="11" s="1"/>
  <c r="AG305" i="11"/>
  <c r="AC305" i="11"/>
  <c r="Y305" i="11"/>
  <c r="U305" i="11"/>
  <c r="Q305" i="11"/>
  <c r="I305" i="11"/>
  <c r="O314" i="8"/>
  <c r="BU295" i="11"/>
  <c r="BU294" i="11" s="1"/>
  <c r="BI295" i="11"/>
  <c r="BE295" i="11"/>
  <c r="BE294" i="11" s="1"/>
  <c r="BA295" i="11"/>
  <c r="BA294" i="11" s="1"/>
  <c r="AW295" i="11"/>
  <c r="AW294" i="11" s="1"/>
  <c r="AS295" i="11"/>
  <c r="AS294" i="11" s="1"/>
  <c r="Y295" i="11"/>
  <c r="M295" i="11"/>
  <c r="I295" i="11"/>
  <c r="O304" i="8"/>
  <c r="CC285" i="11"/>
  <c r="BU285" i="11"/>
  <c r="BU284" i="11" s="1"/>
  <c r="BE285" i="11"/>
  <c r="BE284" i="11" s="1"/>
  <c r="BA285" i="11"/>
  <c r="BA284" i="11" s="1"/>
  <c r="AW285" i="11"/>
  <c r="AW284" i="11" s="1"/>
  <c r="AS285" i="11"/>
  <c r="AS284" i="11" s="1"/>
  <c r="AG285" i="11"/>
  <c r="AC285" i="11"/>
  <c r="Y285" i="11"/>
  <c r="U285" i="11"/>
  <c r="Q285" i="11"/>
  <c r="I285" i="11"/>
  <c r="P293" i="8"/>
  <c r="BU275" i="11"/>
  <c r="BU274" i="11" s="1"/>
  <c r="BI275" i="11"/>
  <c r="BE275" i="11"/>
  <c r="BE274" i="11" s="1"/>
  <c r="BA275" i="11"/>
  <c r="BA274" i="11" s="1"/>
  <c r="AW275" i="11"/>
  <c r="AW274" i="11" s="1"/>
  <c r="AS275" i="11"/>
  <c r="AS274" i="11" s="1"/>
  <c r="Y275" i="11"/>
  <c r="M275" i="11"/>
  <c r="I275" i="11"/>
  <c r="P283" i="8"/>
  <c r="O283" i="8"/>
  <c r="CC268" i="11"/>
  <c r="BU268" i="11"/>
  <c r="BU267" i="11" s="1"/>
  <c r="BM268" i="11"/>
  <c r="BE268" i="11"/>
  <c r="BE267" i="11" s="1"/>
  <c r="BA268" i="11"/>
  <c r="BA267" i="11" s="1"/>
  <c r="AW268" i="11"/>
  <c r="AW267" i="11" s="1"/>
  <c r="AS268" i="11"/>
  <c r="AS267" i="11" s="1"/>
  <c r="AG268" i="11"/>
  <c r="I268" i="11"/>
  <c r="P275" i="8"/>
  <c r="O275" i="8"/>
  <c r="BU254" i="11"/>
  <c r="BU253" i="11" s="1"/>
  <c r="BI254" i="11"/>
  <c r="BE254" i="11"/>
  <c r="BE253" i="11" s="1"/>
  <c r="BA254" i="11"/>
  <c r="BA253" i="11" s="1"/>
  <c r="AW254" i="11"/>
  <c r="AW253" i="11" s="1"/>
  <c r="AS254" i="11"/>
  <c r="AS253" i="11" s="1"/>
  <c r="AC254" i="11"/>
  <c r="Y254" i="11"/>
  <c r="U254" i="11"/>
  <c r="Q254" i="11"/>
  <c r="M254" i="11"/>
  <c r="I254" i="11"/>
  <c r="P261" i="8"/>
  <c r="O261" i="8"/>
  <c r="CC241" i="11"/>
  <c r="BU241" i="11"/>
  <c r="BU240" i="11" s="1"/>
  <c r="BE241" i="11"/>
  <c r="BE240" i="11" s="1"/>
  <c r="BA241" i="11"/>
  <c r="BA240" i="11" s="1"/>
  <c r="AW241" i="11"/>
  <c r="AW240" i="11" s="1"/>
  <c r="AS241" i="11"/>
  <c r="AS240" i="11" s="1"/>
  <c r="AO241" i="11"/>
  <c r="AG241" i="11"/>
  <c r="Y241" i="11"/>
  <c r="I241" i="11"/>
  <c r="O248" i="8"/>
  <c r="BU229" i="11"/>
  <c r="BU228" i="11" s="1"/>
  <c r="BM229" i="11"/>
  <c r="BI229" i="11"/>
  <c r="BE229" i="11"/>
  <c r="BE228" i="11" s="1"/>
  <c r="BA229" i="11"/>
  <c r="BA228" i="11" s="1"/>
  <c r="AW229" i="11"/>
  <c r="AW228" i="11" s="1"/>
  <c r="AS229" i="11"/>
  <c r="AS228" i="11" s="1"/>
  <c r="AO229" i="11"/>
  <c r="AC229" i="11"/>
  <c r="Y229" i="11"/>
  <c r="U229" i="11"/>
  <c r="Q229" i="11"/>
  <c r="M229" i="11"/>
  <c r="I229" i="11"/>
  <c r="P235" i="8"/>
  <c r="O235" i="8"/>
  <c r="CC222" i="11"/>
  <c r="BU222" i="11"/>
  <c r="BU221" i="11" s="1"/>
  <c r="BE222" i="11"/>
  <c r="BE221" i="11" s="1"/>
  <c r="BA222" i="11"/>
  <c r="BA221" i="11" s="1"/>
  <c r="AW222" i="11"/>
  <c r="AW221" i="11" s="1"/>
  <c r="AS222" i="11"/>
  <c r="AS221" i="11" s="1"/>
  <c r="AG222" i="11"/>
  <c r="Y222" i="11"/>
  <c r="I222" i="11"/>
  <c r="P228" i="8"/>
  <c r="O228" i="8"/>
  <c r="BU214" i="11"/>
  <c r="BU213" i="11" s="1"/>
  <c r="BI214" i="11"/>
  <c r="BE214" i="11"/>
  <c r="BE213" i="11" s="1"/>
  <c r="BA214" i="11"/>
  <c r="BA213" i="11" s="1"/>
  <c r="AW214" i="11"/>
  <c r="AW213" i="11" s="1"/>
  <c r="AS214" i="11"/>
  <c r="AS213" i="11" s="1"/>
  <c r="AO214" i="11"/>
  <c r="Y214" i="11"/>
  <c r="U214" i="11"/>
  <c r="Q214" i="11"/>
  <c r="M214" i="11"/>
  <c r="I214" i="11"/>
  <c r="P219" i="8"/>
  <c r="O219" i="8"/>
  <c r="CC202" i="11"/>
  <c r="BU202" i="11"/>
  <c r="BU201" i="11" s="1"/>
  <c r="BE202" i="11"/>
  <c r="BE201" i="11" s="1"/>
  <c r="BA202" i="11"/>
  <c r="BA201" i="11" s="1"/>
  <c r="AW202" i="11"/>
  <c r="AW201" i="11" s="1"/>
  <c r="AS202" i="11"/>
  <c r="AS201" i="11" s="1"/>
  <c r="AG202" i="11"/>
  <c r="AC202" i="11"/>
  <c r="Y202" i="11"/>
  <c r="I202" i="11"/>
  <c r="P207" i="8"/>
  <c r="O207" i="8"/>
  <c r="BU198" i="11"/>
  <c r="BU197" i="11" s="1"/>
  <c r="BI198" i="11"/>
  <c r="BE198" i="11"/>
  <c r="BE197" i="11" s="1"/>
  <c r="BA198" i="11"/>
  <c r="BA197" i="11" s="1"/>
  <c r="AW198" i="11"/>
  <c r="AW197" i="11" s="1"/>
  <c r="AS198" i="11"/>
  <c r="AS197" i="11" s="1"/>
  <c r="Y198" i="11"/>
  <c r="Q198" i="11"/>
  <c r="M198" i="11"/>
  <c r="I198" i="11"/>
  <c r="P203" i="8"/>
  <c r="O203" i="8"/>
  <c r="C203" i="8" s="1"/>
  <c r="CC185" i="11"/>
  <c r="BU185" i="11"/>
  <c r="BU184" i="11" s="1"/>
  <c r="BE185" i="11"/>
  <c r="BE184" i="11" s="1"/>
  <c r="BA185" i="11"/>
  <c r="BA184" i="11" s="1"/>
  <c r="AW185" i="11"/>
  <c r="AW184" i="11" s="1"/>
  <c r="AS185" i="11"/>
  <c r="AS184" i="11" s="1"/>
  <c r="AO185" i="11"/>
  <c r="AG185" i="11"/>
  <c r="AC185" i="11"/>
  <c r="Y185" i="11"/>
  <c r="U185" i="11"/>
  <c r="I185" i="11"/>
  <c r="P189" i="8"/>
  <c r="O189" i="8"/>
  <c r="C189" i="8" s="1"/>
  <c r="BU173" i="11"/>
  <c r="BU172" i="11" s="1"/>
  <c r="BI173" i="11"/>
  <c r="BE173" i="11"/>
  <c r="BE172" i="11" s="1"/>
  <c r="BA173" i="11"/>
  <c r="BA172" i="11" s="1"/>
  <c r="AW173" i="11"/>
  <c r="AW172" i="11" s="1"/>
  <c r="AS173" i="11"/>
  <c r="AS172" i="11" s="1"/>
  <c r="Y173" i="11"/>
  <c r="Q173" i="11"/>
  <c r="M173" i="11"/>
  <c r="I173" i="11"/>
  <c r="P176" i="8"/>
  <c r="O176" i="8"/>
  <c r="CC161" i="11"/>
  <c r="BU161" i="11"/>
  <c r="BU160" i="11" s="1"/>
  <c r="BE161" i="11"/>
  <c r="BE160" i="11" s="1"/>
  <c r="BA161" i="11"/>
  <c r="BA160" i="11" s="1"/>
  <c r="AW161" i="11"/>
  <c r="AW160" i="11" s="1"/>
  <c r="AS161" i="11"/>
  <c r="AS160" i="11" s="1"/>
  <c r="AG161" i="11"/>
  <c r="AC161" i="11"/>
  <c r="Y161" i="11"/>
  <c r="U161" i="11"/>
  <c r="I161" i="11"/>
  <c r="P163" i="8"/>
  <c r="O163" i="8"/>
  <c r="C163" i="8" s="1"/>
  <c r="BU150" i="11"/>
  <c r="BU149" i="11" s="1"/>
  <c r="BI150" i="11"/>
  <c r="BE150" i="11"/>
  <c r="BE149" i="11" s="1"/>
  <c r="BA150" i="11"/>
  <c r="BA149" i="11" s="1"/>
  <c r="AW150" i="11"/>
  <c r="AW149" i="11" s="1"/>
  <c r="AS150" i="11"/>
  <c r="AS149" i="11" s="1"/>
  <c r="Y150" i="11"/>
  <c r="Q150" i="11"/>
  <c r="M150" i="11"/>
  <c r="I150" i="11"/>
  <c r="P152" i="8"/>
  <c r="O152" i="8"/>
  <c r="CC138" i="11"/>
  <c r="BU138" i="11"/>
  <c r="BU137" i="11" s="1"/>
  <c r="BM138" i="11"/>
  <c r="BE138" i="11"/>
  <c r="BE137" i="11" s="1"/>
  <c r="BA138" i="11"/>
  <c r="BA137" i="11" s="1"/>
  <c r="AW138" i="11"/>
  <c r="AW137" i="11" s="1"/>
  <c r="AS138" i="11"/>
  <c r="AS137" i="11" s="1"/>
  <c r="AG138" i="11"/>
  <c r="AC138" i="11"/>
  <c r="U138" i="11"/>
  <c r="I138" i="11"/>
  <c r="P139" i="8"/>
  <c r="O139" i="8"/>
  <c r="C139" i="8" s="1"/>
  <c r="BU124" i="11"/>
  <c r="BU123" i="11" s="1"/>
  <c r="BI124" i="11"/>
  <c r="BE124" i="11"/>
  <c r="BE123" i="11" s="1"/>
  <c r="BA124" i="11"/>
  <c r="BA123" i="11" s="1"/>
  <c r="AW124" i="11"/>
  <c r="AW123" i="11" s="1"/>
  <c r="AS124" i="11"/>
  <c r="AS123" i="11" s="1"/>
  <c r="Y124" i="11"/>
  <c r="Q124" i="11"/>
  <c r="M124" i="11"/>
  <c r="I124" i="11"/>
  <c r="P125" i="8"/>
  <c r="O125" i="8"/>
  <c r="CC115" i="11"/>
  <c r="BU115" i="11"/>
  <c r="BU114" i="11" s="1"/>
  <c r="BE115" i="11"/>
  <c r="BE114" i="11" s="1"/>
  <c r="BA115" i="11"/>
  <c r="BA114" i="11" s="1"/>
  <c r="AW115" i="11"/>
  <c r="AW114" i="11" s="1"/>
  <c r="AS115" i="11"/>
  <c r="AS114" i="11" s="1"/>
  <c r="AG115" i="11"/>
  <c r="AC115" i="11"/>
  <c r="AC114" i="11" s="1"/>
  <c r="Y115" i="11"/>
  <c r="U115" i="11"/>
  <c r="I115" i="11"/>
  <c r="P116" i="8"/>
  <c r="O116" i="8"/>
  <c r="C116" i="8" s="1"/>
  <c r="CC103" i="11"/>
  <c r="BU103" i="11"/>
  <c r="BU102" i="11" s="1"/>
  <c r="BI103" i="11"/>
  <c r="BE103" i="11"/>
  <c r="BE102" i="11" s="1"/>
  <c r="BA103" i="11"/>
  <c r="BA102" i="11" s="1"/>
  <c r="AW103" i="11"/>
  <c r="AW102" i="11" s="1"/>
  <c r="AS103" i="11"/>
  <c r="AS102" i="11" s="1"/>
  <c r="AG103" i="11"/>
  <c r="AC103" i="11"/>
  <c r="AC102" i="11" s="1"/>
  <c r="Y103" i="11"/>
  <c r="Q103" i="11"/>
  <c r="M103" i="11"/>
  <c r="I103" i="11"/>
  <c r="P104" i="8"/>
  <c r="O104" i="8"/>
  <c r="C104" i="8" s="1"/>
  <c r="BU98" i="11"/>
  <c r="BU97" i="11" s="1"/>
  <c r="BE98" i="11"/>
  <c r="BE97" i="11" s="1"/>
  <c r="BA98" i="11"/>
  <c r="BA97" i="11" s="1"/>
  <c r="AW98" i="11"/>
  <c r="AW97" i="11" s="1"/>
  <c r="AS98" i="11"/>
  <c r="AS97" i="11" s="1"/>
  <c r="AC98" i="11"/>
  <c r="Y98" i="11"/>
  <c r="U98" i="11"/>
  <c r="I98" i="11"/>
  <c r="O99" i="8"/>
  <c r="CC82" i="11"/>
  <c r="BU82" i="11"/>
  <c r="BU81" i="11" s="1"/>
  <c r="BM82" i="11"/>
  <c r="BI82" i="11"/>
  <c r="BE82" i="11"/>
  <c r="BE81" i="11" s="1"/>
  <c r="BA82" i="11"/>
  <c r="BA81" i="11" s="1"/>
  <c r="AW82" i="11"/>
  <c r="AW81" i="11" s="1"/>
  <c r="AS82" i="11"/>
  <c r="AS81" i="11" s="1"/>
  <c r="AO82" i="11"/>
  <c r="AG82" i="11"/>
  <c r="AC82" i="11"/>
  <c r="Y82" i="11"/>
  <c r="Q82" i="11"/>
  <c r="M82" i="11"/>
  <c r="I82" i="11"/>
  <c r="P82" i="8"/>
  <c r="O82" i="8"/>
  <c r="BU76" i="11"/>
  <c r="BU75" i="11" s="1"/>
  <c r="BE76" i="11"/>
  <c r="BE75" i="11" s="1"/>
  <c r="BA76" i="11"/>
  <c r="BA75" i="11" s="1"/>
  <c r="AW76" i="11"/>
  <c r="AW75" i="11" s="1"/>
  <c r="AS76" i="11"/>
  <c r="AS75" i="11" s="1"/>
  <c r="Y76" i="11"/>
  <c r="U76" i="11"/>
  <c r="I76" i="11"/>
  <c r="P76" i="8"/>
  <c r="O76" i="8"/>
  <c r="CC59" i="11"/>
  <c r="BU59" i="11"/>
  <c r="BU58" i="11" s="1"/>
  <c r="BM59" i="11"/>
  <c r="BI59" i="11"/>
  <c r="BE59" i="11"/>
  <c r="BE58" i="11" s="1"/>
  <c r="BA59" i="11"/>
  <c r="BA58" i="11" s="1"/>
  <c r="AW59" i="11"/>
  <c r="AW58" i="11" s="1"/>
  <c r="AS59" i="11"/>
  <c r="AS58" i="11" s="1"/>
  <c r="AO59" i="11"/>
  <c r="AG59" i="11"/>
  <c r="AC59" i="11"/>
  <c r="Y59" i="11"/>
  <c r="Q59" i="11"/>
  <c r="M59" i="11"/>
  <c r="I59" i="11"/>
  <c r="O58" i="8"/>
  <c r="BU55" i="11"/>
  <c r="BU54" i="11" s="1"/>
  <c r="BM55" i="11"/>
  <c r="BE55" i="11"/>
  <c r="BE54" i="11" s="1"/>
  <c r="BA55" i="11"/>
  <c r="BA54" i="11" s="1"/>
  <c r="AW55" i="11"/>
  <c r="AW54" i="11" s="1"/>
  <c r="AS55" i="11"/>
  <c r="AS54" i="11" s="1"/>
  <c r="AO55" i="11"/>
  <c r="Y55" i="11"/>
  <c r="U55" i="11"/>
  <c r="I55" i="11"/>
  <c r="O53" i="8"/>
  <c r="CC41" i="11"/>
  <c r="BU41" i="11"/>
  <c r="BU40" i="11" s="1"/>
  <c r="BI41" i="11"/>
  <c r="BE41" i="11"/>
  <c r="BE40" i="11" s="1"/>
  <c r="BA41" i="11"/>
  <c r="BA40" i="11" s="1"/>
  <c r="AW41" i="11"/>
  <c r="AW40" i="11" s="1"/>
  <c r="AS41" i="11"/>
  <c r="AS40" i="11" s="1"/>
  <c r="AG41" i="11"/>
  <c r="AC41" i="11"/>
  <c r="Y41" i="11"/>
  <c r="Q41" i="11"/>
  <c r="M41" i="11"/>
  <c r="I41" i="11"/>
  <c r="P38" i="8"/>
  <c r="BU27" i="11"/>
  <c r="BU26" i="11" s="1"/>
  <c r="BE27" i="11"/>
  <c r="BA27" i="11"/>
  <c r="BA26" i="11" s="1"/>
  <c r="AW27" i="11"/>
  <c r="AW26" i="11" s="1"/>
  <c r="AS27" i="11"/>
  <c r="AS26" i="11" s="1"/>
  <c r="AC27" i="11"/>
  <c r="Y27" i="11"/>
  <c r="I27" i="11"/>
  <c r="O24" i="8"/>
  <c r="CC18" i="11"/>
  <c r="BU18" i="11"/>
  <c r="BU17" i="11" s="1"/>
  <c r="BI18" i="11"/>
  <c r="BE18" i="11"/>
  <c r="BE17" i="11" s="1"/>
  <c r="BA18" i="11"/>
  <c r="BA17" i="11" s="1"/>
  <c r="AW18" i="11"/>
  <c r="AW17" i="11" s="1"/>
  <c r="AS18" i="11"/>
  <c r="AS17" i="11" s="1"/>
  <c r="AO18" i="11"/>
  <c r="AO17" i="11" s="1"/>
  <c r="AG18" i="11"/>
  <c r="AC18" i="11"/>
  <c r="Y18" i="11"/>
  <c r="U18" i="11"/>
  <c r="Q18" i="11"/>
  <c r="M18" i="11"/>
  <c r="I18" i="11"/>
  <c r="O15" i="8"/>
  <c r="BU14" i="11"/>
  <c r="BU13" i="11" s="1"/>
  <c r="BE14" i="11"/>
  <c r="BE13" i="11" s="1"/>
  <c r="BA14" i="11"/>
  <c r="BA13" i="11" s="1"/>
  <c r="AW14" i="11"/>
  <c r="AW13" i="11" s="1"/>
  <c r="AS14" i="11"/>
  <c r="AS13" i="11" s="1"/>
  <c r="AK14" i="11"/>
  <c r="AC14" i="11"/>
  <c r="Y14" i="11"/>
  <c r="I14" i="11"/>
  <c r="P11" i="8"/>
  <c r="O11" i="8"/>
  <c r="F97" i="7"/>
  <c r="E97" i="7"/>
  <c r="K404" i="8"/>
  <c r="K397" i="8"/>
  <c r="M397" i="8" s="1"/>
  <c r="L396" i="8"/>
  <c r="K396" i="8"/>
  <c r="L395" i="8"/>
  <c r="K395" i="8"/>
  <c r="L394" i="8"/>
  <c r="K394" i="8"/>
  <c r="CC384" i="10"/>
  <c r="L398" i="8"/>
  <c r="K398" i="8"/>
  <c r="K390" i="8"/>
  <c r="K388" i="8"/>
  <c r="K385" i="8"/>
  <c r="CC375" i="10"/>
  <c r="K391" i="8"/>
  <c r="K381" i="8"/>
  <c r="K379" i="8"/>
  <c r="CC368" i="10"/>
  <c r="K376" i="8"/>
  <c r="K378" i="8"/>
  <c r="M378" i="8" s="1"/>
  <c r="K375" i="8"/>
  <c r="K374" i="8"/>
  <c r="K373" i="8"/>
  <c r="K372" i="8"/>
  <c r="CC359" i="10"/>
  <c r="K368" i="8"/>
  <c r="K367" i="8"/>
  <c r="K366" i="8"/>
  <c r="K365" i="8"/>
  <c r="K364" i="8"/>
  <c r="K357" i="8"/>
  <c r="K356" i="8"/>
  <c r="CC351" i="10"/>
  <c r="K359" i="8"/>
  <c r="K355" i="8"/>
  <c r="K358" i="8"/>
  <c r="K354" i="8"/>
  <c r="K360" i="8"/>
  <c r="CC343" i="10"/>
  <c r="K351" i="8"/>
  <c r="K350" i="8"/>
  <c r="K349" i="8"/>
  <c r="K348" i="8"/>
  <c r="K346" i="8"/>
  <c r="K345" i="8"/>
  <c r="K340" i="8"/>
  <c r="K339" i="8"/>
  <c r="CC332" i="10"/>
  <c r="K338" i="8"/>
  <c r="K335" i="8"/>
  <c r="K336" i="8"/>
  <c r="K333" i="8"/>
  <c r="K327" i="8"/>
  <c r="K329" i="8"/>
  <c r="K328" i="8"/>
  <c r="K326" i="8"/>
  <c r="K325" i="8"/>
  <c r="CC318" i="10"/>
  <c r="K324" i="8"/>
  <c r="K321" i="8"/>
  <c r="CC314" i="10"/>
  <c r="K320" i="8"/>
  <c r="K319" i="8"/>
  <c r="K312" i="8"/>
  <c r="K308" i="8"/>
  <c r="K307" i="8"/>
  <c r="CC300" i="10"/>
  <c r="K311" i="8"/>
  <c r="K302" i="8"/>
  <c r="M302" i="8" s="1"/>
  <c r="K301" i="8"/>
  <c r="K300" i="8"/>
  <c r="K299" i="8"/>
  <c r="K298" i="8"/>
  <c r="K297" i="8"/>
  <c r="K296" i="8"/>
  <c r="K295" i="8"/>
  <c r="CC289" i="10"/>
  <c r="CC286" i="10"/>
  <c r="K291" i="8"/>
  <c r="K290" i="8"/>
  <c r="K289" i="8"/>
  <c r="K287" i="8"/>
  <c r="K286" i="8"/>
  <c r="M286" i="8" s="1"/>
  <c r="K284" i="8"/>
  <c r="K285" i="8"/>
  <c r="K281" i="8"/>
  <c r="K280" i="8"/>
  <c r="K279" i="8"/>
  <c r="K277" i="8"/>
  <c r="CC271" i="10"/>
  <c r="K273" i="8"/>
  <c r="M273" i="8" s="1"/>
  <c r="CC265" i="10"/>
  <c r="K270" i="8"/>
  <c r="K269" i="8"/>
  <c r="K268" i="8"/>
  <c r="K267" i="8"/>
  <c r="K266" i="8"/>
  <c r="K265" i="8"/>
  <c r="K264" i="8"/>
  <c r="K263" i="8"/>
  <c r="K262" i="8"/>
  <c r="M262" i="8" s="1"/>
  <c r="K259" i="8"/>
  <c r="K258" i="8"/>
  <c r="K257" i="8"/>
  <c r="K256" i="8"/>
  <c r="K255" i="8"/>
  <c r="M255" i="8" s="1"/>
  <c r="CC249" i="10"/>
  <c r="K254" i="8"/>
  <c r="K253" i="8"/>
  <c r="K252" i="8"/>
  <c r="EO242" i="10"/>
  <c r="K250" i="8"/>
  <c r="CC231" i="10"/>
  <c r="K236" i="8"/>
  <c r="C236" i="8" s="1"/>
  <c r="K246" i="8"/>
  <c r="K245" i="8"/>
  <c r="M245" i="8" s="1"/>
  <c r="K244" i="8"/>
  <c r="K243" i="8"/>
  <c r="K242" i="8"/>
  <c r="K241" i="8"/>
  <c r="M241" i="8" s="1"/>
  <c r="K240" i="8"/>
  <c r="K239" i="8"/>
  <c r="K238" i="8"/>
  <c r="K237" i="8"/>
  <c r="M237" i="8" s="1"/>
  <c r="K233" i="8"/>
  <c r="CC227" i="10"/>
  <c r="K232" i="8"/>
  <c r="K231" i="8"/>
  <c r="K230" i="8"/>
  <c r="K229" i="8"/>
  <c r="K226" i="8"/>
  <c r="K225" i="8"/>
  <c r="K224" i="8"/>
  <c r="K223" i="8"/>
  <c r="K222" i="8"/>
  <c r="K221" i="8"/>
  <c r="CC215" i="10"/>
  <c r="K220" i="8"/>
  <c r="K217" i="8"/>
  <c r="K216" i="8"/>
  <c r="K215" i="8"/>
  <c r="K214" i="8"/>
  <c r="K212" i="8"/>
  <c r="K211" i="8"/>
  <c r="K210" i="8"/>
  <c r="K209" i="8"/>
  <c r="K208" i="8"/>
  <c r="EO201" i="10"/>
  <c r="CC203" i="10"/>
  <c r="K213" i="8"/>
  <c r="EO197" i="10"/>
  <c r="K205" i="8"/>
  <c r="CC199" i="10"/>
  <c r="K200" i="8"/>
  <c r="K199" i="8"/>
  <c r="K198" i="8"/>
  <c r="K197" i="8"/>
  <c r="K196" i="8"/>
  <c r="K195" i="8"/>
  <c r="K194" i="8"/>
  <c r="K193" i="8"/>
  <c r="K192" i="8"/>
  <c r="K191" i="8"/>
  <c r="K190" i="8"/>
  <c r="K185" i="8"/>
  <c r="M185" i="8" s="1"/>
  <c r="K183" i="8"/>
  <c r="K182" i="8"/>
  <c r="K181" i="8"/>
  <c r="K180" i="8"/>
  <c r="K178" i="8"/>
  <c r="EO170" i="10"/>
  <c r="CC172" i="10"/>
  <c r="K177" i="8"/>
  <c r="K174" i="8"/>
  <c r="M174" i="8" s="1"/>
  <c r="K172" i="8"/>
  <c r="K171" i="8"/>
  <c r="K170" i="8"/>
  <c r="K169" i="8"/>
  <c r="M169" i="8" s="1"/>
  <c r="K168" i="8"/>
  <c r="K167" i="8"/>
  <c r="K166" i="8"/>
  <c r="K165" i="8"/>
  <c r="M165" i="8" s="1"/>
  <c r="CC159" i="10"/>
  <c r="K164" i="8"/>
  <c r="K161" i="8"/>
  <c r="K159" i="8"/>
  <c r="M159" i="8" s="1"/>
  <c r="K158" i="8"/>
  <c r="K157" i="8"/>
  <c r="K155" i="8"/>
  <c r="K154" i="8"/>
  <c r="K153" i="8"/>
  <c r="CC148" i="10"/>
  <c r="K156" i="8"/>
  <c r="K149" i="8"/>
  <c r="K147" i="8"/>
  <c r="K146" i="8"/>
  <c r="K142" i="8"/>
  <c r="CC137" i="10"/>
  <c r="K140" i="8"/>
  <c r="K137" i="8"/>
  <c r="M137" i="8" s="1"/>
  <c r="K131" i="8"/>
  <c r="M131" i="8" s="1"/>
  <c r="K128" i="8"/>
  <c r="M128" i="8" s="1"/>
  <c r="K127" i="8"/>
  <c r="M127" i="8" s="1"/>
  <c r="K123" i="8"/>
  <c r="M123" i="8" s="1"/>
  <c r="K122" i="8"/>
  <c r="M122" i="8" s="1"/>
  <c r="CC119" i="10"/>
  <c r="K121" i="8"/>
  <c r="M121" i="8" s="1"/>
  <c r="K120" i="8"/>
  <c r="M120" i="8" s="1"/>
  <c r="K119" i="8"/>
  <c r="M119" i="8" s="1"/>
  <c r="K118" i="8"/>
  <c r="M118" i="8" s="1"/>
  <c r="K113" i="8"/>
  <c r="K114" i="8"/>
  <c r="K112" i="8"/>
  <c r="M112" i="8" s="1"/>
  <c r="K111" i="8"/>
  <c r="K110" i="8"/>
  <c r="K109" i="8"/>
  <c r="EO101" i="10"/>
  <c r="CC106" i="10"/>
  <c r="K108" i="8"/>
  <c r="K107" i="8"/>
  <c r="K106" i="8"/>
  <c r="K105" i="8"/>
  <c r="M105" i="8" s="1"/>
  <c r="K102" i="8"/>
  <c r="K101" i="8"/>
  <c r="EO96" i="10"/>
  <c r="CC98" i="10"/>
  <c r="CC96" i="10" s="1"/>
  <c r="K100" i="8"/>
  <c r="L97" i="8"/>
  <c r="K97" i="8"/>
  <c r="K96" i="8"/>
  <c r="K95" i="8"/>
  <c r="K94" i="8"/>
  <c r="K92" i="8"/>
  <c r="K91" i="8"/>
  <c r="K90" i="8"/>
  <c r="K89" i="8"/>
  <c r="K87" i="8"/>
  <c r="K88" i="8"/>
  <c r="K86" i="8"/>
  <c r="K85" i="8"/>
  <c r="K84" i="8"/>
  <c r="CC81" i="10"/>
  <c r="D83" i="8"/>
  <c r="K83" i="8"/>
  <c r="K80" i="8"/>
  <c r="K79" i="8"/>
  <c r="K78" i="8"/>
  <c r="CC75" i="10"/>
  <c r="K77" i="8"/>
  <c r="K74" i="8"/>
  <c r="M74" i="8" s="1"/>
  <c r="K73" i="8"/>
  <c r="K72" i="8"/>
  <c r="K71" i="8"/>
  <c r="K70" i="8"/>
  <c r="M70" i="8" s="1"/>
  <c r="K69" i="8"/>
  <c r="K68" i="8"/>
  <c r="K66" i="8"/>
  <c r="EO55" i="10"/>
  <c r="K67" i="8"/>
  <c r="K65" i="8"/>
  <c r="K64" i="8"/>
  <c r="K62" i="8"/>
  <c r="K61" i="8"/>
  <c r="M61" i="8" s="1"/>
  <c r="K60" i="8"/>
  <c r="DU57" i="10"/>
  <c r="CC57" i="10"/>
  <c r="K59" i="8"/>
  <c r="EO50" i="10"/>
  <c r="K55" i="8"/>
  <c r="EK53" i="10"/>
  <c r="K56" i="8"/>
  <c r="CC52" i="10"/>
  <c r="K54" i="8"/>
  <c r="K51" i="8"/>
  <c r="K47" i="8"/>
  <c r="K46" i="8"/>
  <c r="K45" i="8"/>
  <c r="K44" i="8"/>
  <c r="K41" i="8"/>
  <c r="CC41" i="10"/>
  <c r="K40" i="8"/>
  <c r="K39" i="8"/>
  <c r="L36" i="8"/>
  <c r="K36" i="8"/>
  <c r="K35" i="8"/>
  <c r="L34" i="8"/>
  <c r="K34" i="8"/>
  <c r="L33" i="8"/>
  <c r="K33" i="8"/>
  <c r="K32" i="8"/>
  <c r="M32" i="8" s="1"/>
  <c r="K30" i="8"/>
  <c r="M30" i="8" s="1"/>
  <c r="K29" i="8"/>
  <c r="K28" i="8"/>
  <c r="M28" i="8" s="1"/>
  <c r="K27" i="8"/>
  <c r="EO24" i="10"/>
  <c r="K26" i="8"/>
  <c r="CC26" i="10"/>
  <c r="K25" i="8"/>
  <c r="K22" i="8"/>
  <c r="M22" i="8" s="1"/>
  <c r="K21" i="8"/>
  <c r="M21" i="8" s="1"/>
  <c r="K20" i="8"/>
  <c r="M20" i="8" s="1"/>
  <c r="K19" i="8"/>
  <c r="M19" i="8" s="1"/>
  <c r="K18" i="8"/>
  <c r="M18" i="8" s="1"/>
  <c r="K17" i="8"/>
  <c r="M17" i="8" s="1"/>
  <c r="CC17" i="10"/>
  <c r="K16" i="8"/>
  <c r="CC13" i="10"/>
  <c r="FI393" i="10"/>
  <c r="CG393" i="10"/>
  <c r="CC393" i="10"/>
  <c r="L403" i="8"/>
  <c r="K403" i="8"/>
  <c r="FI392" i="10"/>
  <c r="CG392" i="10"/>
  <c r="CC392" i="10"/>
  <c r="K402" i="8"/>
  <c r="FI391" i="10"/>
  <c r="CW391" i="10"/>
  <c r="CG391" i="10"/>
  <c r="CC391" i="10"/>
  <c r="L401" i="8"/>
  <c r="FI390" i="10"/>
  <c r="ES390" i="10"/>
  <c r="DY390" i="10"/>
  <c r="CG390" i="10"/>
  <c r="CC390" i="10"/>
  <c r="FL389" i="10"/>
  <c r="FL395" i="10" s="1"/>
  <c r="FK389" i="10"/>
  <c r="FK395" i="10" s="1"/>
  <c r="FH389" i="10"/>
  <c r="FH395" i="10" s="1"/>
  <c r="F54" i="7" s="1"/>
  <c r="FG389" i="10"/>
  <c r="FG395" i="10" s="1"/>
  <c r="EZ389" i="10"/>
  <c r="EZ395" i="10" s="1"/>
  <c r="F52" i="7" s="1"/>
  <c r="EY389" i="10"/>
  <c r="EY395" i="10" s="1"/>
  <c r="EV389" i="10"/>
  <c r="EU389" i="10"/>
  <c r="EU395" i="10" s="1"/>
  <c r="ER389" i="10"/>
  <c r="ER395" i="10" s="1"/>
  <c r="F50" i="7" s="1"/>
  <c r="EQ389" i="10"/>
  <c r="EN389" i="10"/>
  <c r="EN395" i="10" s="1"/>
  <c r="F49" i="7" s="1"/>
  <c r="EM389" i="10"/>
  <c r="EM395" i="10" s="1"/>
  <c r="EJ389" i="10"/>
  <c r="EJ395" i="10" s="1"/>
  <c r="F48" i="7" s="1"/>
  <c r="EI389" i="10"/>
  <c r="EI395" i="10" s="1"/>
  <c r="EF389" i="10"/>
  <c r="EF395" i="10" s="1"/>
  <c r="F47" i="7" s="1"/>
  <c r="EE389" i="10"/>
  <c r="EE395" i="10" s="1"/>
  <c r="DX389" i="10"/>
  <c r="DW389" i="10"/>
  <c r="DW395" i="10" s="1"/>
  <c r="DT389" i="10"/>
  <c r="DS389" i="10"/>
  <c r="DS395" i="10" s="1"/>
  <c r="DL389" i="10"/>
  <c r="DL395" i="10" s="1"/>
  <c r="F42" i="7" s="1"/>
  <c r="DK389" i="10"/>
  <c r="DK395" i="10" s="1"/>
  <c r="DH389" i="10"/>
  <c r="DG389" i="10"/>
  <c r="DG395" i="10" s="1"/>
  <c r="CV389" i="10"/>
  <c r="CV395" i="10" s="1"/>
  <c r="CU389" i="10"/>
  <c r="CU395" i="10" s="1"/>
  <c r="CN389" i="10"/>
  <c r="CN395" i="10" s="1"/>
  <c r="F36" i="7" s="1"/>
  <c r="CM389" i="10"/>
  <c r="CM395" i="10" s="1"/>
  <c r="CF389" i="10"/>
  <c r="CF395" i="10" s="1"/>
  <c r="CE389" i="10"/>
  <c r="CE395" i="10" s="1"/>
  <c r="CB389" i="10"/>
  <c r="CB395" i="10" s="1"/>
  <c r="CA389" i="10"/>
  <c r="CA395" i="10" s="1"/>
  <c r="BX389" i="10"/>
  <c r="BW389" i="10"/>
  <c r="BW395" i="10" s="1"/>
  <c r="AN389" i="10"/>
  <c r="AN395" i="10" s="1"/>
  <c r="AM389" i="10"/>
  <c r="AM395" i="10" s="1"/>
  <c r="AJ389" i="10"/>
  <c r="AI389" i="10"/>
  <c r="AI395" i="10" s="1"/>
  <c r="L389" i="10"/>
  <c r="K389" i="10"/>
  <c r="FI383" i="10"/>
  <c r="CW383" i="10"/>
  <c r="CG383" i="10"/>
  <c r="L393" i="8"/>
  <c r="K393" i="8"/>
  <c r="FI374" i="10"/>
  <c r="CW374" i="10"/>
  <c r="CG374" i="10"/>
  <c r="CG373" i="10" s="1"/>
  <c r="AW373" i="10"/>
  <c r="I373" i="10"/>
  <c r="L384" i="8"/>
  <c r="FI361" i="10"/>
  <c r="CW361" i="10"/>
  <c r="CG361" i="10"/>
  <c r="K371" i="8"/>
  <c r="FI354" i="10"/>
  <c r="CW354" i="10"/>
  <c r="CG354" i="10"/>
  <c r="K362" i="8"/>
  <c r="FI345" i="10"/>
  <c r="CW345" i="10"/>
  <c r="CG345" i="10"/>
  <c r="K353" i="8"/>
  <c r="FI336" i="10"/>
  <c r="CW336" i="10"/>
  <c r="CG336" i="10"/>
  <c r="K342" i="8"/>
  <c r="FI326" i="10"/>
  <c r="CW326" i="10"/>
  <c r="CW325" i="10" s="1"/>
  <c r="CG326" i="10"/>
  <c r="CG325" i="10" s="1"/>
  <c r="K332" i="8"/>
  <c r="FI317" i="10"/>
  <c r="CW317" i="10"/>
  <c r="CW316" i="10" s="1"/>
  <c r="CG317" i="10"/>
  <c r="CG316" i="10" s="1"/>
  <c r="AW316" i="10"/>
  <c r="AO316" i="10"/>
  <c r="I316" i="10"/>
  <c r="K323" i="8"/>
  <c r="FI309" i="10"/>
  <c r="CW309" i="10"/>
  <c r="CW308" i="10" s="1"/>
  <c r="CG309" i="10"/>
  <c r="CG308" i="10" s="1"/>
  <c r="AO308" i="10"/>
  <c r="K314" i="8"/>
  <c r="FI299" i="10"/>
  <c r="CW299" i="10"/>
  <c r="CG299" i="10"/>
  <c r="CG298" i="10" s="1"/>
  <c r="K304" i="8"/>
  <c r="FI288" i="10"/>
  <c r="CW288" i="10"/>
  <c r="CW287" i="10" s="1"/>
  <c r="CG288" i="10"/>
  <c r="CG287" i="10" s="1"/>
  <c r="BE287" i="10"/>
  <c r="AO287" i="10"/>
  <c r="K293" i="8"/>
  <c r="CW278" i="10"/>
  <c r="CW277" i="10" s="1"/>
  <c r="CG278" i="10"/>
  <c r="CG277" i="10" s="1"/>
  <c r="BA277" i="10"/>
  <c r="AO277" i="10"/>
  <c r="I277" i="10"/>
  <c r="K283" i="8"/>
  <c r="FI270" i="10"/>
  <c r="CW270" i="10"/>
  <c r="CW269" i="10" s="1"/>
  <c r="CG270" i="10"/>
  <c r="CG269" i="10" s="1"/>
  <c r="AO269" i="10"/>
  <c r="K275" i="8"/>
  <c r="FI256" i="10"/>
  <c r="CW256" i="10"/>
  <c r="CW255" i="10" s="1"/>
  <c r="CG256" i="10"/>
  <c r="CG255" i="10" s="1"/>
  <c r="FI243" i="10"/>
  <c r="CW243" i="10"/>
  <c r="CW242" i="10" s="1"/>
  <c r="CG243" i="10"/>
  <c r="CG242" i="10" s="1"/>
  <c r="AW242" i="10"/>
  <c r="K248" i="8"/>
  <c r="FI230" i="10"/>
  <c r="CW230" i="10"/>
  <c r="CW229" i="10" s="1"/>
  <c r="CG230" i="10"/>
  <c r="CG229" i="10" s="1"/>
  <c r="AW229" i="10"/>
  <c r="AO229" i="10"/>
  <c r="K235" i="8"/>
  <c r="FI223" i="10"/>
  <c r="CW223" i="10"/>
  <c r="CW222" i="10" s="1"/>
  <c r="CG223" i="10"/>
  <c r="CG222" i="10" s="1"/>
  <c r="BE222" i="10"/>
  <c r="I222" i="10"/>
  <c r="K228" i="8"/>
  <c r="FI214" i="10"/>
  <c r="CW214" i="10"/>
  <c r="CW213" i="10" s="1"/>
  <c r="CG214" i="10"/>
  <c r="CG213" i="10" s="1"/>
  <c r="AW213" i="10"/>
  <c r="AO213" i="10"/>
  <c r="I213" i="10"/>
  <c r="FI202" i="10"/>
  <c r="CW202" i="10"/>
  <c r="CG202" i="10"/>
  <c r="CG201" i="10" s="1"/>
  <c r="AW201" i="10"/>
  <c r="AO201" i="10"/>
  <c r="K207" i="8"/>
  <c r="FI198" i="10"/>
  <c r="CW198" i="10"/>
  <c r="CW197" i="10" s="1"/>
  <c r="CG198" i="10"/>
  <c r="CG197" i="10" s="1"/>
  <c r="FI184" i="10"/>
  <c r="CW184" i="10"/>
  <c r="CW183" i="10" s="1"/>
  <c r="CG184" i="10"/>
  <c r="CG183" i="10" s="1"/>
  <c r="BE183" i="10"/>
  <c r="AO183" i="10"/>
  <c r="FI171" i="10"/>
  <c r="CW171" i="10"/>
  <c r="CW170" i="10" s="1"/>
  <c r="CG171" i="10"/>
  <c r="CG170" i="10" s="1"/>
  <c r="BE170" i="10"/>
  <c r="AW170" i="10"/>
  <c r="AO170" i="10"/>
  <c r="FI158" i="10"/>
  <c r="CW158" i="10"/>
  <c r="CW157" i="10" s="1"/>
  <c r="CG158" i="10"/>
  <c r="CG157" i="10" s="1"/>
  <c r="AO157" i="10"/>
  <c r="FI147" i="10"/>
  <c r="CW147" i="10"/>
  <c r="CW146" i="10" s="1"/>
  <c r="CG147" i="10"/>
  <c r="CG146" i="10" s="1"/>
  <c r="FI136" i="10"/>
  <c r="CW136" i="10"/>
  <c r="CW135" i="10" s="1"/>
  <c r="CO135" i="10"/>
  <c r="CG136" i="10"/>
  <c r="CG135" i="10" s="1"/>
  <c r="FI123" i="10"/>
  <c r="CW123" i="10"/>
  <c r="CG123" i="10"/>
  <c r="CG122" i="10" s="1"/>
  <c r="BE122" i="10"/>
  <c r="AO122" i="10"/>
  <c r="AK122" i="10"/>
  <c r="FI114" i="10"/>
  <c r="CW114" i="10"/>
  <c r="CW113" i="10" s="1"/>
  <c r="CG114" i="10"/>
  <c r="CG113" i="10" s="1"/>
  <c r="BA113" i="10"/>
  <c r="AO113" i="10"/>
  <c r="FI102" i="10"/>
  <c r="CO101" i="10"/>
  <c r="CG102" i="10"/>
  <c r="CG101" i="10" s="1"/>
  <c r="AO101" i="10"/>
  <c r="I101" i="10"/>
  <c r="CW97" i="10"/>
  <c r="CW96" i="10" s="1"/>
  <c r="CG97" i="10"/>
  <c r="CG96" i="10" s="1"/>
  <c r="K99" i="8"/>
  <c r="FI80" i="10"/>
  <c r="CW80" i="10"/>
  <c r="CW79" i="10" s="1"/>
  <c r="CG80" i="10"/>
  <c r="CG79" i="10" s="1"/>
  <c r="BA79" i="10"/>
  <c r="AO79" i="10"/>
  <c r="K82" i="8"/>
  <c r="FI74" i="10"/>
  <c r="CW74" i="10"/>
  <c r="CW73" i="10" s="1"/>
  <c r="CG74" i="10"/>
  <c r="CG73" i="10" s="1"/>
  <c r="BE73" i="10"/>
  <c r="K76" i="8"/>
  <c r="FI56" i="10"/>
  <c r="FA56" i="10"/>
  <c r="EW56" i="10"/>
  <c r="CW56" i="10"/>
  <c r="CW55" i="10" s="1"/>
  <c r="CG56" i="10"/>
  <c r="CG55" i="10" s="1"/>
  <c r="AS56" i="10"/>
  <c r="AO55" i="10"/>
  <c r="K58" i="8"/>
  <c r="FI51" i="10"/>
  <c r="CW51" i="10"/>
  <c r="CG51" i="10"/>
  <c r="CG50" i="10" s="1"/>
  <c r="BU51" i="10"/>
  <c r="AO50" i="10"/>
  <c r="K53" i="8"/>
  <c r="FI39" i="10"/>
  <c r="CW39" i="10"/>
  <c r="CG39" i="10"/>
  <c r="FI25" i="10"/>
  <c r="CW25" i="10"/>
  <c r="CW24" i="10" s="1"/>
  <c r="CG25" i="10"/>
  <c r="CG24" i="10" s="1"/>
  <c r="BE24" i="10"/>
  <c r="K24" i="8"/>
  <c r="FI16" i="10"/>
  <c r="CW16" i="10"/>
  <c r="CG16" i="10"/>
  <c r="K15" i="8"/>
  <c r="FI12" i="10"/>
  <c r="CW12" i="10"/>
  <c r="CG12" i="10"/>
  <c r="E15" i="7"/>
  <c r="H404" i="8"/>
  <c r="G404" i="8"/>
  <c r="M91" i="9"/>
  <c r="H403" i="8"/>
  <c r="M90" i="9"/>
  <c r="I90" i="9"/>
  <c r="G402" i="8"/>
  <c r="M89" i="9"/>
  <c r="H401" i="8"/>
  <c r="H400" i="8"/>
  <c r="G400" i="8"/>
  <c r="P87" i="9"/>
  <c r="O87" i="9"/>
  <c r="L87" i="9"/>
  <c r="K87" i="9"/>
  <c r="H87" i="9"/>
  <c r="G87" i="9"/>
  <c r="E8" i="7" s="1"/>
  <c r="H392" i="8"/>
  <c r="G392" i="8"/>
  <c r="H384" i="8"/>
  <c r="H383" i="8" s="1"/>
  <c r="G384" i="8"/>
  <c r="G383" i="8" s="1"/>
  <c r="H371" i="8"/>
  <c r="H370" i="8" s="1"/>
  <c r="G371" i="8"/>
  <c r="G370" i="8" s="1"/>
  <c r="H362" i="8"/>
  <c r="H361" i="8" s="1"/>
  <c r="H353" i="8"/>
  <c r="H352" i="8" s="1"/>
  <c r="G353" i="8"/>
  <c r="G352" i="8" s="1"/>
  <c r="H342" i="8"/>
  <c r="H341" i="8" s="1"/>
  <c r="G342" i="8"/>
  <c r="G341" i="8" s="1"/>
  <c r="H332" i="8"/>
  <c r="H331" i="8" s="1"/>
  <c r="G332" i="8"/>
  <c r="G331" i="8" s="1"/>
  <c r="H323" i="8"/>
  <c r="H322" i="8" s="1"/>
  <c r="G323" i="8"/>
  <c r="G322" i="8" s="1"/>
  <c r="H314" i="8"/>
  <c r="H313" i="8" s="1"/>
  <c r="H304" i="8"/>
  <c r="H303" i="8" s="1"/>
  <c r="G304" i="8"/>
  <c r="G303" i="8" s="1"/>
  <c r="H293" i="8"/>
  <c r="H292" i="8" s="1"/>
  <c r="G293" i="8"/>
  <c r="G292" i="8" s="1"/>
  <c r="G283" i="8"/>
  <c r="G282" i="8" s="1"/>
  <c r="H275" i="8"/>
  <c r="H274" i="8" s="1"/>
  <c r="H261" i="8"/>
  <c r="H260" i="8" s="1"/>
  <c r="G261" i="8"/>
  <c r="G260" i="8" s="1"/>
  <c r="H248" i="8"/>
  <c r="H247" i="8" s="1"/>
  <c r="G248" i="8"/>
  <c r="G247" i="8" s="1"/>
  <c r="H235" i="8"/>
  <c r="H234" i="8" s="1"/>
  <c r="G228" i="8"/>
  <c r="G227" i="8" s="1"/>
  <c r="H219" i="8"/>
  <c r="H218" i="8" s="1"/>
  <c r="H207" i="8"/>
  <c r="H206" i="8" s="1"/>
  <c r="G99" i="8"/>
  <c r="H82" i="8"/>
  <c r="H81" i="8" s="1"/>
  <c r="G82" i="8"/>
  <c r="G81" i="8" s="1"/>
  <c r="H76" i="8"/>
  <c r="H75" i="8" s="1"/>
  <c r="G76" i="8"/>
  <c r="G75" i="8" s="1"/>
  <c r="G53" i="8"/>
  <c r="G52" i="8" s="1"/>
  <c r="H38" i="8"/>
  <c r="H37" i="8" s="1"/>
  <c r="G38" i="8"/>
  <c r="G37" i="8" s="1"/>
  <c r="H24" i="8"/>
  <c r="H23" i="8" s="1"/>
  <c r="G24" i="8"/>
  <c r="G23" i="8" s="1"/>
  <c r="H15" i="8"/>
  <c r="H14" i="8" s="1"/>
  <c r="G15" i="8"/>
  <c r="G14" i="8" s="1"/>
  <c r="H11" i="8"/>
  <c r="G11" i="8"/>
  <c r="T404" i="8"/>
  <c r="O404" i="8"/>
  <c r="T397" i="8"/>
  <c r="P395" i="8"/>
  <c r="O395" i="8"/>
  <c r="S394" i="8"/>
  <c r="O388" i="8"/>
  <c r="P385" i="8"/>
  <c r="T372" i="8"/>
  <c r="O365" i="8"/>
  <c r="P351" i="8"/>
  <c r="T350" i="8"/>
  <c r="S350" i="8"/>
  <c r="S348" i="8"/>
  <c r="P329" i="8"/>
  <c r="S324" i="8"/>
  <c r="O321" i="8"/>
  <c r="P315" i="8"/>
  <c r="D315" i="8" s="1"/>
  <c r="M309" i="8"/>
  <c r="O277" i="8"/>
  <c r="T273" i="8"/>
  <c r="S270" i="8"/>
  <c r="U270" i="8" s="1"/>
  <c r="T269" i="8"/>
  <c r="O266" i="8"/>
  <c r="T265" i="8"/>
  <c r="S265" i="8"/>
  <c r="O256" i="8"/>
  <c r="P253" i="8"/>
  <c r="P243" i="8"/>
  <c r="T242" i="8"/>
  <c r="S221" i="8"/>
  <c r="S190" i="8"/>
  <c r="U190" i="8" s="1"/>
  <c r="O185" i="8"/>
  <c r="U181" i="8"/>
  <c r="U161" i="8"/>
  <c r="U156" i="8"/>
  <c r="P130" i="8"/>
  <c r="U93" i="8"/>
  <c r="T93" i="8"/>
  <c r="U66" i="8"/>
  <c r="T66" i="8"/>
  <c r="U45" i="8"/>
  <c r="S45" i="8"/>
  <c r="U40" i="8"/>
  <c r="S28" i="8"/>
  <c r="T403" i="8"/>
  <c r="K384" i="8"/>
  <c r="S228" i="8"/>
  <c r="K219" i="8"/>
  <c r="S24" i="8"/>
  <c r="AQ184" i="12" l="1"/>
  <c r="AS178" i="12"/>
  <c r="U232" i="8"/>
  <c r="D395" i="10"/>
  <c r="F38" i="7"/>
  <c r="CW395" i="10"/>
  <c r="F34" i="7"/>
  <c r="CG395" i="10"/>
  <c r="F33" i="7"/>
  <c r="CC395" i="10"/>
  <c r="U271" i="8"/>
  <c r="AQ394" i="11"/>
  <c r="O399" i="8"/>
  <c r="K399" i="8"/>
  <c r="BX395" i="10"/>
  <c r="F32" i="7" s="1"/>
  <c r="BY389" i="10"/>
  <c r="EQ395" i="10"/>
  <c r="ES395" i="10" s="1"/>
  <c r="DX395" i="10"/>
  <c r="F45" i="7" s="1"/>
  <c r="F55" i="7"/>
  <c r="G98" i="8"/>
  <c r="U213" i="8"/>
  <c r="G184" i="12"/>
  <c r="E108" i="7" s="1"/>
  <c r="U16" i="8"/>
  <c r="U368" i="8"/>
  <c r="AV184" i="12"/>
  <c r="AU184" i="12"/>
  <c r="E118" i="7" s="1"/>
  <c r="AV394" i="11"/>
  <c r="AW394" i="11" s="1"/>
  <c r="P399" i="8"/>
  <c r="M46" i="8"/>
  <c r="M79" i="8"/>
  <c r="M84" i="8"/>
  <c r="M89" i="8"/>
  <c r="M180" i="8"/>
  <c r="M192" i="8"/>
  <c r="M196" i="8"/>
  <c r="M200" i="8"/>
  <c r="M213" i="8"/>
  <c r="M216" i="8"/>
  <c r="M222" i="8"/>
  <c r="M266" i="8"/>
  <c r="M279" i="8"/>
  <c r="M297" i="8"/>
  <c r="M308" i="8"/>
  <c r="M320" i="8"/>
  <c r="M333" i="8"/>
  <c r="M358" i="8"/>
  <c r="M44" i="8"/>
  <c r="M91" i="8"/>
  <c r="M114" i="8"/>
  <c r="M155" i="8"/>
  <c r="M161" i="8"/>
  <c r="M182" i="8"/>
  <c r="M194" i="8"/>
  <c r="M198" i="8"/>
  <c r="M208" i="8"/>
  <c r="M214" i="8"/>
  <c r="M257" i="8"/>
  <c r="M264" i="8"/>
  <c r="M281" i="8"/>
  <c r="M295" i="8"/>
  <c r="M299" i="8"/>
  <c r="M329" i="8"/>
  <c r="M335" i="8"/>
  <c r="M345" i="8"/>
  <c r="M385" i="8"/>
  <c r="M381" i="8"/>
  <c r="D294" i="8"/>
  <c r="K395" i="10"/>
  <c r="M47" i="8"/>
  <c r="M85" i="8"/>
  <c r="M90" i="8"/>
  <c r="M94" i="8"/>
  <c r="M154" i="8"/>
  <c r="M181" i="8"/>
  <c r="M193" i="8"/>
  <c r="M197" i="8"/>
  <c r="M212" i="8"/>
  <c r="M217" i="8"/>
  <c r="M223" i="8"/>
  <c r="M280" i="8"/>
  <c r="M298" i="8"/>
  <c r="M312" i="8"/>
  <c r="M328" i="8"/>
  <c r="M336" i="8"/>
  <c r="M355" i="8"/>
  <c r="DH395" i="10"/>
  <c r="F41" i="7" s="1"/>
  <c r="DI389" i="10"/>
  <c r="EV395" i="10"/>
  <c r="F51" i="7" s="1"/>
  <c r="EW389" i="10"/>
  <c r="M62" i="8"/>
  <c r="M71" i="8"/>
  <c r="M80" i="8"/>
  <c r="M106" i="8"/>
  <c r="M109" i="8"/>
  <c r="M166" i="8"/>
  <c r="M170" i="8"/>
  <c r="M238" i="8"/>
  <c r="M242" i="8"/>
  <c r="M246" i="8"/>
  <c r="M252" i="8"/>
  <c r="M268" i="8"/>
  <c r="M287" i="8"/>
  <c r="M311" i="8"/>
  <c r="M321" i="8"/>
  <c r="M351" i="8"/>
  <c r="M365" i="8"/>
  <c r="M64" i="8"/>
  <c r="M167" i="8"/>
  <c r="M239" i="8"/>
  <c r="M39" i="8"/>
  <c r="M45" i="8"/>
  <c r="M78" i="8"/>
  <c r="M92" i="8"/>
  <c r="M113" i="8"/>
  <c r="M156" i="8"/>
  <c r="M164" i="8"/>
  <c r="M178" i="8"/>
  <c r="M183" i="8"/>
  <c r="M191" i="8"/>
  <c r="M195" i="8"/>
  <c r="M199" i="8"/>
  <c r="M215" i="8"/>
  <c r="M226" i="8"/>
  <c r="M258" i="8"/>
  <c r="M265" i="8"/>
  <c r="M270" i="8"/>
  <c r="M290" i="8"/>
  <c r="M296" i="8"/>
  <c r="M300" i="8"/>
  <c r="M307" i="8"/>
  <c r="M319" i="8"/>
  <c r="M327" i="8"/>
  <c r="M379" i="8"/>
  <c r="M72" i="8"/>
  <c r="M88" i="8"/>
  <c r="M107" i="8"/>
  <c r="M253" i="8"/>
  <c r="M277" i="8"/>
  <c r="DT395" i="10"/>
  <c r="DU389" i="10"/>
  <c r="M60" i="8"/>
  <c r="M65" i="8"/>
  <c r="M69" i="8"/>
  <c r="M73" i="8"/>
  <c r="M96" i="8"/>
  <c r="M108" i="8"/>
  <c r="M111" i="8"/>
  <c r="M146" i="8"/>
  <c r="M158" i="8"/>
  <c r="M168" i="8"/>
  <c r="M172" i="8"/>
  <c r="M210" i="8"/>
  <c r="M233" i="8"/>
  <c r="M240" i="8"/>
  <c r="M244" i="8"/>
  <c r="M284" i="8"/>
  <c r="M325" i="8"/>
  <c r="M338" i="8"/>
  <c r="M348" i="8"/>
  <c r="M357" i="8"/>
  <c r="M388" i="8"/>
  <c r="M68" i="8"/>
  <c r="M95" i="8"/>
  <c r="M110" i="8"/>
  <c r="M171" i="8"/>
  <c r="M243" i="8"/>
  <c r="F23" i="7"/>
  <c r="AO395" i="10"/>
  <c r="AB184" i="12"/>
  <c r="AC178" i="12"/>
  <c r="E58" i="12"/>
  <c r="G394" i="11"/>
  <c r="AJ395" i="10"/>
  <c r="F22" i="7" s="1"/>
  <c r="AK389" i="10"/>
  <c r="T331" i="8"/>
  <c r="T227" i="8"/>
  <c r="S383" i="8"/>
  <c r="CF394" i="11"/>
  <c r="CG394" i="11" s="1"/>
  <c r="CG388" i="11"/>
  <c r="BQ394" i="11"/>
  <c r="M394" i="11"/>
  <c r="Y394" i="11"/>
  <c r="AK394" i="11"/>
  <c r="BA394" i="11"/>
  <c r="AC394" i="11"/>
  <c r="BE394" i="11"/>
  <c r="CC394" i="11"/>
  <c r="Q394" i="11"/>
  <c r="AO394" i="11"/>
  <c r="U394" i="11"/>
  <c r="AG394" i="11"/>
  <c r="AS394" i="11"/>
  <c r="BY394" i="11"/>
  <c r="BU394" i="11"/>
  <c r="E264" i="11"/>
  <c r="E371" i="11"/>
  <c r="E384" i="11"/>
  <c r="E280" i="11"/>
  <c r="E233" i="11"/>
  <c r="Q139" i="8"/>
  <c r="D139" i="8"/>
  <c r="E139" i="8" s="1"/>
  <c r="Q104" i="8"/>
  <c r="D104" i="8"/>
  <c r="E104" i="8" s="1"/>
  <c r="Q176" i="8"/>
  <c r="D176" i="8"/>
  <c r="Q163" i="8"/>
  <c r="D163" i="8"/>
  <c r="E163" i="8" s="1"/>
  <c r="Q189" i="8"/>
  <c r="D189" i="8"/>
  <c r="E189" i="8" s="1"/>
  <c r="Q125" i="8"/>
  <c r="D125" i="8"/>
  <c r="Q116" i="8"/>
  <c r="D116" i="8"/>
  <c r="E116" i="8" s="1"/>
  <c r="Q152" i="8"/>
  <c r="D152" i="8"/>
  <c r="Q203" i="8"/>
  <c r="D203" i="8"/>
  <c r="E203" i="8" s="1"/>
  <c r="P392" i="8"/>
  <c r="I370" i="8"/>
  <c r="EK395" i="10"/>
  <c r="FM395" i="10"/>
  <c r="EG395" i="10"/>
  <c r="FA395" i="10"/>
  <c r="L395" i="10"/>
  <c r="M389" i="10"/>
  <c r="EO395" i="10"/>
  <c r="FI395" i="10"/>
  <c r="S227" i="8"/>
  <c r="C404" i="8"/>
  <c r="L392" i="8"/>
  <c r="D404" i="8"/>
  <c r="T10" i="8"/>
  <c r="G10" i="8"/>
  <c r="S10" i="8"/>
  <c r="H10" i="8"/>
  <c r="I392" i="8"/>
  <c r="K392" i="8"/>
  <c r="T383" i="8"/>
  <c r="I383" i="8"/>
  <c r="T370" i="8"/>
  <c r="L370" i="8"/>
  <c r="P370" i="8"/>
  <c r="K370" i="8"/>
  <c r="L202" i="8"/>
  <c r="K361" i="8"/>
  <c r="T361" i="8"/>
  <c r="O361" i="8"/>
  <c r="K352" i="8"/>
  <c r="T352" i="8"/>
  <c r="O352" i="8"/>
  <c r="I352" i="8"/>
  <c r="I341" i="8"/>
  <c r="T341" i="8"/>
  <c r="L313" i="8"/>
  <c r="P341" i="8"/>
  <c r="K341" i="8"/>
  <c r="T274" i="8"/>
  <c r="O331" i="8"/>
  <c r="I331" i="8"/>
  <c r="I322" i="8"/>
  <c r="T322" i="8"/>
  <c r="O322" i="8"/>
  <c r="K322" i="8"/>
  <c r="O313" i="8"/>
  <c r="T313" i="8"/>
  <c r="K303" i="8"/>
  <c r="I303" i="8"/>
  <c r="T303" i="8"/>
  <c r="I292" i="8"/>
  <c r="K282" i="8"/>
  <c r="U282" i="8"/>
  <c r="S274" i="8"/>
  <c r="P274" i="8"/>
  <c r="I260" i="8"/>
  <c r="T260" i="8"/>
  <c r="T247" i="8"/>
  <c r="I247" i="8"/>
  <c r="K218" i="8"/>
  <c r="O227" i="8"/>
  <c r="K234" i="8"/>
  <c r="K227" i="8"/>
  <c r="P227" i="8"/>
  <c r="S218" i="8"/>
  <c r="O218" i="8"/>
  <c r="O188" i="8"/>
  <c r="O202" i="8"/>
  <c r="P202" i="8"/>
  <c r="T206" i="8"/>
  <c r="S206" i="8"/>
  <c r="P206" i="8"/>
  <c r="K206" i="8"/>
  <c r="O206" i="8"/>
  <c r="U202" i="8"/>
  <c r="L188" i="8"/>
  <c r="S188" i="8"/>
  <c r="U188" i="8" s="1"/>
  <c r="O175" i="8"/>
  <c r="L75" i="8"/>
  <c r="T81" i="8"/>
  <c r="T175" i="8"/>
  <c r="K162" i="8"/>
  <c r="L162" i="8"/>
  <c r="O162" i="8"/>
  <c r="O151" i="8"/>
  <c r="T151" i="8"/>
  <c r="L124" i="8"/>
  <c r="U138" i="8"/>
  <c r="C141" i="8"/>
  <c r="O138" i="8"/>
  <c r="O124" i="8"/>
  <c r="L115" i="8"/>
  <c r="O115" i="8"/>
  <c r="S115" i="8"/>
  <c r="T115" i="8"/>
  <c r="S103" i="8"/>
  <c r="U103" i="8" s="1"/>
  <c r="K103" i="8"/>
  <c r="L103" i="8"/>
  <c r="O103" i="8"/>
  <c r="O98" i="8"/>
  <c r="K98" i="8"/>
  <c r="T14" i="8"/>
  <c r="O52" i="8"/>
  <c r="K52" i="8"/>
  <c r="I81" i="8"/>
  <c r="O81" i="8"/>
  <c r="K75" i="8"/>
  <c r="O75" i="8"/>
  <c r="I75" i="8"/>
  <c r="O23" i="8"/>
  <c r="K57" i="8"/>
  <c r="T57" i="8"/>
  <c r="O57" i="8"/>
  <c r="I37" i="8"/>
  <c r="T37" i="8"/>
  <c r="T23" i="8"/>
  <c r="I23" i="8"/>
  <c r="S23" i="8"/>
  <c r="K14" i="8"/>
  <c r="I14" i="8"/>
  <c r="O14" i="8"/>
  <c r="O10" i="8"/>
  <c r="C351" i="8"/>
  <c r="D351" i="8"/>
  <c r="AK24" i="10"/>
  <c r="AS55" i="10"/>
  <c r="AW79" i="10"/>
  <c r="AO24" i="10"/>
  <c r="FA55" i="10"/>
  <c r="BU50" i="10"/>
  <c r="CO79" i="10"/>
  <c r="CO50" i="10"/>
  <c r="EO325" i="10"/>
  <c r="EO269" i="10"/>
  <c r="EO255" i="10"/>
  <c r="EO213" i="10"/>
  <c r="EO113" i="10"/>
  <c r="EO157" i="10"/>
  <c r="EO146" i="10"/>
  <c r="EO135" i="10"/>
  <c r="DY389" i="10"/>
  <c r="M211" i="8"/>
  <c r="K400" i="8"/>
  <c r="M301" i="8"/>
  <c r="FI389" i="10"/>
  <c r="E172" i="10"/>
  <c r="M396" i="8"/>
  <c r="M29" i="8"/>
  <c r="C108" i="8"/>
  <c r="M205" i="8"/>
  <c r="D311" i="8"/>
  <c r="I93" i="9"/>
  <c r="E154" i="12"/>
  <c r="E139" i="12"/>
  <c r="E135" i="12"/>
  <c r="E129" i="12"/>
  <c r="E145" i="12"/>
  <c r="E108" i="12"/>
  <c r="E98" i="12"/>
  <c r="E103" i="12"/>
  <c r="E73" i="12"/>
  <c r="S164" i="8"/>
  <c r="E65" i="12"/>
  <c r="E46" i="12"/>
  <c r="S82" i="8"/>
  <c r="E38" i="12"/>
  <c r="E30" i="12"/>
  <c r="S38" i="8"/>
  <c r="U391" i="8"/>
  <c r="S353" i="8"/>
  <c r="S403" i="8"/>
  <c r="U403" i="8" s="1"/>
  <c r="S76" i="8"/>
  <c r="S235" i="8"/>
  <c r="S234" i="8" s="1"/>
  <c r="S99" i="8"/>
  <c r="S176" i="8"/>
  <c r="U176" i="8" s="1"/>
  <c r="S125" i="8"/>
  <c r="U125" i="8" s="1"/>
  <c r="S293" i="8"/>
  <c r="S292" i="8" s="1"/>
  <c r="U292" i="8" s="1"/>
  <c r="S58" i="8"/>
  <c r="S402" i="8"/>
  <c r="S261" i="8"/>
  <c r="S152" i="8"/>
  <c r="U152" i="8" s="1"/>
  <c r="E104" i="12"/>
  <c r="S304" i="8"/>
  <c r="S303" i="8" s="1"/>
  <c r="M26" i="8"/>
  <c r="M149" i="8"/>
  <c r="M376" i="8"/>
  <c r="T394" i="8"/>
  <c r="E88" i="12"/>
  <c r="E177" i="12"/>
  <c r="T398" i="8"/>
  <c r="D398" i="8" s="1"/>
  <c r="T219" i="8"/>
  <c r="E149" i="12"/>
  <c r="E27" i="12"/>
  <c r="AW178" i="12"/>
  <c r="T53" i="8"/>
  <c r="E126" i="12"/>
  <c r="E12" i="12"/>
  <c r="E180" i="12"/>
  <c r="Q178" i="12"/>
  <c r="E44" i="12"/>
  <c r="Y178" i="12"/>
  <c r="T401" i="8"/>
  <c r="U401" i="8" s="1"/>
  <c r="E15" i="12"/>
  <c r="E81" i="12"/>
  <c r="E96" i="12"/>
  <c r="E168" i="12"/>
  <c r="S342" i="8"/>
  <c r="E123" i="12"/>
  <c r="U140" i="8"/>
  <c r="S15" i="8"/>
  <c r="E70" i="12"/>
  <c r="T235" i="8"/>
  <c r="T234" i="8" s="1"/>
  <c r="E50" i="12"/>
  <c r="C359" i="8"/>
  <c r="C398" i="8"/>
  <c r="E292" i="11"/>
  <c r="E302" i="11"/>
  <c r="E251" i="11"/>
  <c r="E364" i="11"/>
  <c r="E77" i="11"/>
  <c r="E257" i="11"/>
  <c r="E66" i="11"/>
  <c r="E258" i="11"/>
  <c r="E266" i="11"/>
  <c r="E366" i="11"/>
  <c r="E377" i="11"/>
  <c r="E387" i="11"/>
  <c r="E85" i="11"/>
  <c r="E164" i="11"/>
  <c r="P264" i="8"/>
  <c r="D264" i="8" s="1"/>
  <c r="O288" i="8"/>
  <c r="C288" i="8" s="1"/>
  <c r="E288" i="8" s="1"/>
  <c r="E241" i="11"/>
  <c r="E91" i="11"/>
  <c r="E111" i="11"/>
  <c r="E131" i="11"/>
  <c r="E389" i="11"/>
  <c r="E53" i="11"/>
  <c r="E256" i="11"/>
  <c r="E261" i="11"/>
  <c r="E291" i="11"/>
  <c r="E361" i="11"/>
  <c r="E369" i="11"/>
  <c r="E380" i="11"/>
  <c r="P67" i="8"/>
  <c r="Q67" i="8" s="1"/>
  <c r="E73" i="11"/>
  <c r="E154" i="11"/>
  <c r="E174" i="11"/>
  <c r="P73" i="8"/>
  <c r="D73" i="8" s="1"/>
  <c r="P112" i="8"/>
  <c r="D112" i="8" s="1"/>
  <c r="E254" i="11"/>
  <c r="E327" i="11"/>
  <c r="E46" i="11"/>
  <c r="E119" i="11"/>
  <c r="E308" i="11"/>
  <c r="P248" i="8"/>
  <c r="P132" i="8"/>
  <c r="D132" i="8" s="1"/>
  <c r="E87" i="11"/>
  <c r="E315" i="11"/>
  <c r="E325" i="11"/>
  <c r="P92" i="8"/>
  <c r="Q92" i="8" s="1"/>
  <c r="E27" i="11"/>
  <c r="E59" i="11"/>
  <c r="E99" i="11"/>
  <c r="P400" i="8"/>
  <c r="Q400" i="8" s="1"/>
  <c r="P51" i="8"/>
  <c r="Q51" i="8" s="1"/>
  <c r="P178" i="8"/>
  <c r="P156" i="8"/>
  <c r="D156" i="8" s="1"/>
  <c r="P167" i="8"/>
  <c r="D167" i="8" s="1"/>
  <c r="E41" i="11"/>
  <c r="BY388" i="11"/>
  <c r="E244" i="11"/>
  <c r="E252" i="11"/>
  <c r="E259" i="11"/>
  <c r="E319" i="11"/>
  <c r="E367" i="11"/>
  <c r="E278" i="11"/>
  <c r="O286" i="8"/>
  <c r="Q286" i="8" s="1"/>
  <c r="P335" i="8"/>
  <c r="Q335" i="8" s="1"/>
  <c r="E129" i="11"/>
  <c r="E71" i="11"/>
  <c r="E368" i="11"/>
  <c r="E285" i="11"/>
  <c r="O293" i="8"/>
  <c r="E124" i="11"/>
  <c r="E161" i="11"/>
  <c r="P108" i="8"/>
  <c r="Q108" i="8" s="1"/>
  <c r="E107" i="11"/>
  <c r="E21" i="11"/>
  <c r="E56" i="11"/>
  <c r="E142" i="11"/>
  <c r="E311" i="11"/>
  <c r="E61" i="11"/>
  <c r="E117" i="11"/>
  <c r="E323" i="11"/>
  <c r="E379" i="11"/>
  <c r="P18" i="8"/>
  <c r="Q18" i="8" s="1"/>
  <c r="P118" i="8"/>
  <c r="D118" i="8" s="1"/>
  <c r="O271" i="8"/>
  <c r="C271" i="8" s="1"/>
  <c r="F84" i="7"/>
  <c r="P71" i="8"/>
  <c r="Q71" i="8" s="1"/>
  <c r="P320" i="8"/>
  <c r="D320" i="8" s="1"/>
  <c r="E80" i="11"/>
  <c r="E109" i="11"/>
  <c r="E116" i="11"/>
  <c r="E157" i="11"/>
  <c r="E167" i="11"/>
  <c r="E177" i="11"/>
  <c r="E187" i="11"/>
  <c r="E195" i="11"/>
  <c r="E207" i="11"/>
  <c r="E217" i="11"/>
  <c r="E238" i="11"/>
  <c r="E263" i="11"/>
  <c r="E273" i="11"/>
  <c r="E333" i="11"/>
  <c r="E243" i="11"/>
  <c r="E328" i="11"/>
  <c r="E93" i="11"/>
  <c r="E19" i="11"/>
  <c r="E120" i="11"/>
  <c r="O251" i="8"/>
  <c r="Q251" i="8" s="1"/>
  <c r="E79" i="11"/>
  <c r="E101" i="11"/>
  <c r="E113" i="11"/>
  <c r="E125" i="11"/>
  <c r="E269" i="11"/>
  <c r="E48" i="11"/>
  <c r="E100" i="11"/>
  <c r="E134" i="11"/>
  <c r="E281" i="11"/>
  <c r="P61" i="8"/>
  <c r="D61" i="8" s="1"/>
  <c r="P101" i="8"/>
  <c r="Q101" i="8" s="1"/>
  <c r="E275" i="11"/>
  <c r="E69" i="11"/>
  <c r="E74" i="11"/>
  <c r="E127" i="11"/>
  <c r="E231" i="11"/>
  <c r="P94" i="8"/>
  <c r="D94" i="8" s="1"/>
  <c r="O268" i="8"/>
  <c r="Q268" i="8" s="1"/>
  <c r="P333" i="8"/>
  <c r="D333" i="8" s="1"/>
  <c r="E305" i="11"/>
  <c r="AC388" i="11"/>
  <c r="E15" i="11"/>
  <c r="E62" i="11"/>
  <c r="E89" i="11"/>
  <c r="E94" i="11"/>
  <c r="E227" i="11"/>
  <c r="E242" i="11"/>
  <c r="E277" i="11"/>
  <c r="E307" i="11"/>
  <c r="E354" i="11"/>
  <c r="E385" i="11"/>
  <c r="E339" i="11"/>
  <c r="E349" i="11"/>
  <c r="E378" i="11"/>
  <c r="E103" i="7"/>
  <c r="F101" i="7"/>
  <c r="E392" i="11"/>
  <c r="E317" i="11"/>
  <c r="P58" i="8"/>
  <c r="E18" i="11"/>
  <c r="E63" i="11"/>
  <c r="E265" i="11"/>
  <c r="E279" i="11"/>
  <c r="E324" i="11"/>
  <c r="E20" i="11"/>
  <c r="P403" i="8"/>
  <c r="D403" i="8" s="1"/>
  <c r="P16" i="8"/>
  <c r="Q16" i="8" s="1"/>
  <c r="P77" i="8"/>
  <c r="D77" i="8" s="1"/>
  <c r="P120" i="8"/>
  <c r="D120" i="8" s="1"/>
  <c r="P250" i="8"/>
  <c r="Q250" i="8" s="1"/>
  <c r="O301" i="8"/>
  <c r="C301" i="8" s="1"/>
  <c r="O311" i="8"/>
  <c r="Q311" i="8" s="1"/>
  <c r="E115" i="11"/>
  <c r="I388" i="11"/>
  <c r="E57" i="11"/>
  <c r="E95" i="11"/>
  <c r="E146" i="11"/>
  <c r="E309" i="11"/>
  <c r="E329" i="11"/>
  <c r="P86" i="8"/>
  <c r="Q86" i="8" s="1"/>
  <c r="E65" i="11"/>
  <c r="E105" i="11"/>
  <c r="P144" i="8"/>
  <c r="D144" i="8" s="1"/>
  <c r="E144" i="8" s="1"/>
  <c r="E83" i="11"/>
  <c r="P15" i="8"/>
  <c r="O245" i="8"/>
  <c r="C245" i="8" s="1"/>
  <c r="O397" i="8"/>
  <c r="C397" i="8" s="1"/>
  <c r="P102" i="8"/>
  <c r="Q102" i="8" s="1"/>
  <c r="O240" i="8"/>
  <c r="Q240" i="8" s="1"/>
  <c r="O378" i="8"/>
  <c r="Q378" i="8" s="1"/>
  <c r="O382" i="8"/>
  <c r="Q382" i="8" s="1"/>
  <c r="E332" i="11"/>
  <c r="E133" i="11"/>
  <c r="E182" i="11"/>
  <c r="E192" i="11"/>
  <c r="E336" i="11"/>
  <c r="E362" i="11"/>
  <c r="E365" i="11"/>
  <c r="E370" i="11"/>
  <c r="E55" i="11"/>
  <c r="P135" i="8"/>
  <c r="D135" i="8" s="1"/>
  <c r="O300" i="8"/>
  <c r="Q300" i="8" s="1"/>
  <c r="E121" i="11"/>
  <c r="E98" i="11"/>
  <c r="E143" i="11"/>
  <c r="O390" i="8"/>
  <c r="Q390" i="8" s="1"/>
  <c r="E237" i="11"/>
  <c r="P314" i="8"/>
  <c r="P289" i="8"/>
  <c r="Q289" i="8" s="1"/>
  <c r="E28" i="11"/>
  <c r="E145" i="11"/>
  <c r="E345" i="11"/>
  <c r="E356" i="11"/>
  <c r="F90" i="7"/>
  <c r="P53" i="8"/>
  <c r="P24" i="8"/>
  <c r="P147" i="8"/>
  <c r="Q147" i="8" s="1"/>
  <c r="E76" i="11"/>
  <c r="E24" i="11"/>
  <c r="E147" i="11"/>
  <c r="E220" i="11"/>
  <c r="E235" i="11"/>
  <c r="E247" i="11"/>
  <c r="E347" i="11"/>
  <c r="E374" i="11"/>
  <c r="E386" i="11"/>
  <c r="U388" i="11"/>
  <c r="C395" i="8"/>
  <c r="Q194" i="8"/>
  <c r="E88" i="7"/>
  <c r="BM388" i="11"/>
  <c r="Y388" i="11"/>
  <c r="AK388" i="11"/>
  <c r="BU388" i="11"/>
  <c r="C183" i="8"/>
  <c r="Q153" i="8"/>
  <c r="Q172" i="8"/>
  <c r="E95" i="7"/>
  <c r="C172" i="8"/>
  <c r="E100" i="7"/>
  <c r="F95" i="7"/>
  <c r="E92" i="7"/>
  <c r="C153" i="8"/>
  <c r="E91" i="7"/>
  <c r="C346" i="8"/>
  <c r="E86" i="7"/>
  <c r="BA388" i="11"/>
  <c r="F96" i="7"/>
  <c r="BQ388" i="11"/>
  <c r="E85" i="7"/>
  <c r="BE388" i="11"/>
  <c r="O285" i="8"/>
  <c r="C285" i="8" s="1"/>
  <c r="E214" i="11"/>
  <c r="E222" i="11"/>
  <c r="E72" i="11"/>
  <c r="E112" i="11"/>
  <c r="E282" i="11"/>
  <c r="O290" i="8"/>
  <c r="Q290" i="8" s="1"/>
  <c r="E320" i="11"/>
  <c r="P55" i="8"/>
  <c r="Q55" i="8" s="1"/>
  <c r="P113" i="8"/>
  <c r="Q113" i="8" s="1"/>
  <c r="P159" i="8"/>
  <c r="Q159" i="8" s="1"/>
  <c r="P367" i="8"/>
  <c r="Q367" i="8" s="1"/>
  <c r="O387" i="8"/>
  <c r="Q387" i="8" s="1"/>
  <c r="P170" i="8"/>
  <c r="Q170" i="8" s="1"/>
  <c r="P223" i="8"/>
  <c r="Q223" i="8" s="1"/>
  <c r="P338" i="8"/>
  <c r="Q338" i="8" s="1"/>
  <c r="E173" i="11"/>
  <c r="E22" i="11"/>
  <c r="E60" i="11"/>
  <c r="E78" i="11"/>
  <c r="E96" i="11"/>
  <c r="E118" i="11"/>
  <c r="E144" i="11"/>
  <c r="E260" i="11"/>
  <c r="E272" i="11"/>
  <c r="E286" i="11"/>
  <c r="E296" i="11"/>
  <c r="E301" i="11"/>
  <c r="E326" i="11"/>
  <c r="P336" i="8"/>
  <c r="D336" i="8" s="1"/>
  <c r="E289" i="11"/>
  <c r="E299" i="11"/>
  <c r="P330" i="8"/>
  <c r="D330" i="8" s="1"/>
  <c r="E82" i="11"/>
  <c r="E390" i="11"/>
  <c r="E31" i="11"/>
  <c r="E152" i="11"/>
  <c r="E180" i="11"/>
  <c r="E239" i="11"/>
  <c r="P117" i="8"/>
  <c r="P149" i="8"/>
  <c r="D149" i="8" s="1"/>
  <c r="P244" i="8"/>
  <c r="Q244" i="8" s="1"/>
  <c r="O258" i="8"/>
  <c r="Q258" i="8" s="1"/>
  <c r="O263" i="8"/>
  <c r="C263" i="8" s="1"/>
  <c r="O265" i="8"/>
  <c r="Q265" i="8" s="1"/>
  <c r="P389" i="8"/>
  <c r="D389" i="8" s="1"/>
  <c r="E389" i="8" s="1"/>
  <c r="O394" i="8"/>
  <c r="Q394" i="8" s="1"/>
  <c r="O396" i="8"/>
  <c r="Q396" i="8" s="1"/>
  <c r="E23" i="11"/>
  <c r="E34" i="11"/>
  <c r="E47" i="11"/>
  <c r="E68" i="11"/>
  <c r="E88" i="11"/>
  <c r="E108" i="11"/>
  <c r="E128" i="11"/>
  <c r="E155" i="11"/>
  <c r="E165" i="11"/>
  <c r="E175" i="11"/>
  <c r="E183" i="11"/>
  <c r="E193" i="11"/>
  <c r="E205" i="11"/>
  <c r="E215" i="11"/>
  <c r="E232" i="11"/>
  <c r="E249" i="11"/>
  <c r="E287" i="11"/>
  <c r="E316" i="11"/>
  <c r="E346" i="11"/>
  <c r="P74" i="8"/>
  <c r="Q74" i="8" s="1"/>
  <c r="E295" i="11"/>
  <c r="E16" i="11"/>
  <c r="E52" i="11"/>
  <c r="E92" i="11"/>
  <c r="E132" i="11"/>
  <c r="E246" i="11"/>
  <c r="O253" i="8"/>
  <c r="C253" i="8" s="1"/>
  <c r="P99" i="8"/>
  <c r="P200" i="8"/>
  <c r="Q200" i="8" s="1"/>
  <c r="P298" i="8"/>
  <c r="Q298" i="8" s="1"/>
  <c r="E360" i="11"/>
  <c r="E25" i="11"/>
  <c r="E49" i="11"/>
  <c r="E90" i="11"/>
  <c r="E110" i="11"/>
  <c r="E162" i="11"/>
  <c r="E200" i="11"/>
  <c r="E318" i="11"/>
  <c r="O401" i="8"/>
  <c r="P181" i="8"/>
  <c r="Q181" i="8" s="1"/>
  <c r="O380" i="8"/>
  <c r="C380" i="8" s="1"/>
  <c r="E380" i="8" s="1"/>
  <c r="C27" i="8"/>
  <c r="E45" i="11"/>
  <c r="E67" i="11"/>
  <c r="E86" i="11"/>
  <c r="E106" i="11"/>
  <c r="E126" i="11"/>
  <c r="E218" i="11"/>
  <c r="E303" i="11"/>
  <c r="O312" i="8"/>
  <c r="C312" i="8" s="1"/>
  <c r="E312" i="11"/>
  <c r="P321" i="8"/>
  <c r="Q321" i="8" s="1"/>
  <c r="Q373" i="8"/>
  <c r="O270" i="8"/>
  <c r="C270" i="8" s="1"/>
  <c r="E270" i="11"/>
  <c r="O278" i="8"/>
  <c r="Q278" i="8" s="1"/>
  <c r="E348" i="11"/>
  <c r="P358" i="8"/>
  <c r="D358" i="8" s="1"/>
  <c r="P95" i="8"/>
  <c r="D95" i="8" s="1"/>
  <c r="E202" i="11"/>
  <c r="E70" i="11"/>
  <c r="E130" i="11"/>
  <c r="E170" i="11"/>
  <c r="E190" i="11"/>
  <c r="E210" i="11"/>
  <c r="P17" i="8"/>
  <c r="Q17" i="8" s="1"/>
  <c r="O38" i="8"/>
  <c r="P304" i="8"/>
  <c r="P13" i="8"/>
  <c r="Q13" i="8" s="1"/>
  <c r="P72" i="8"/>
  <c r="Q72" i="8" s="1"/>
  <c r="P80" i="8"/>
  <c r="D80" i="8" s="1"/>
  <c r="P133" i="8"/>
  <c r="D133" i="8" s="1"/>
  <c r="P192" i="8"/>
  <c r="Q192" i="8" s="1"/>
  <c r="P401" i="8"/>
  <c r="P25" i="8"/>
  <c r="P173" i="8"/>
  <c r="D173" i="8" s="1"/>
  <c r="E173" i="8" s="1"/>
  <c r="O273" i="8"/>
  <c r="Q273" i="8" s="1"/>
  <c r="O281" i="8"/>
  <c r="C281" i="8" s="1"/>
  <c r="P317" i="8"/>
  <c r="D317" i="8" s="1"/>
  <c r="P334" i="8"/>
  <c r="D334" i="8" s="1"/>
  <c r="E334" i="8" s="1"/>
  <c r="O377" i="8"/>
  <c r="C377" i="8" s="1"/>
  <c r="E377" i="8" s="1"/>
  <c r="E185" i="11"/>
  <c r="E314" i="11"/>
  <c r="E29" i="11"/>
  <c r="E64" i="11"/>
  <c r="E84" i="11"/>
  <c r="E104" i="11"/>
  <c r="E122" i="11"/>
  <c r="E136" i="11"/>
  <c r="E298" i="11"/>
  <c r="E310" i="11"/>
  <c r="E330" i="11"/>
  <c r="E344" i="11"/>
  <c r="P354" i="8"/>
  <c r="Q354" i="8" s="1"/>
  <c r="E248" i="11"/>
  <c r="E255" i="11"/>
  <c r="E288" i="11"/>
  <c r="E293" i="11"/>
  <c r="E300" i="11"/>
  <c r="E363" i="11"/>
  <c r="E376" i="11"/>
  <c r="E268" i="11"/>
  <c r="E32" i="11"/>
  <c r="E139" i="11"/>
  <c r="E153" i="11"/>
  <c r="E163" i="11"/>
  <c r="E171" i="11"/>
  <c r="E181" i="11"/>
  <c r="E191" i="11"/>
  <c r="E203" i="11"/>
  <c r="E211" i="11"/>
  <c r="E340" i="11"/>
  <c r="E357" i="11"/>
  <c r="E176" i="11"/>
  <c r="E206" i="11"/>
  <c r="E216" i="11"/>
  <c r="E236" i="11"/>
  <c r="E245" i="11"/>
  <c r="E271" i="11"/>
  <c r="E283" i="11"/>
  <c r="E297" i="11"/>
  <c r="E355" i="11"/>
  <c r="E250" i="11"/>
  <c r="E262" i="11"/>
  <c r="E276" i="11"/>
  <c r="E290" i="11"/>
  <c r="E338" i="11"/>
  <c r="E341" i="11"/>
  <c r="C197" i="8"/>
  <c r="C231" i="8"/>
  <c r="D194" i="8"/>
  <c r="Q241" i="8"/>
  <c r="Q295" i="8"/>
  <c r="C90" i="8"/>
  <c r="D183" i="8"/>
  <c r="D381" i="8"/>
  <c r="C87" i="8"/>
  <c r="C92" i="8"/>
  <c r="D196" i="8"/>
  <c r="C364" i="8"/>
  <c r="D252" i="8"/>
  <c r="D46" i="8"/>
  <c r="G97" i="7"/>
  <c r="E387" i="10"/>
  <c r="E98" i="10"/>
  <c r="K249" i="8"/>
  <c r="M249" i="8" s="1"/>
  <c r="M285" i="8"/>
  <c r="E22" i="7"/>
  <c r="E341" i="10"/>
  <c r="E286" i="10"/>
  <c r="M51" i="8"/>
  <c r="M291" i="8"/>
  <c r="E199" i="10"/>
  <c r="E390" i="10"/>
  <c r="E114" i="10"/>
  <c r="E230" i="10"/>
  <c r="L400" i="8"/>
  <c r="E309" i="10"/>
  <c r="E336" i="10"/>
  <c r="M259" i="8"/>
  <c r="M360" i="8"/>
  <c r="E53" i="10"/>
  <c r="D56" i="8"/>
  <c r="K93" i="8"/>
  <c r="C93" i="8" s="1"/>
  <c r="M289" i="8"/>
  <c r="M367" i="8"/>
  <c r="E384" i="10"/>
  <c r="M391" i="8"/>
  <c r="E375" i="10"/>
  <c r="K318" i="8"/>
  <c r="C318" i="8" s="1"/>
  <c r="E391" i="10"/>
  <c r="K401" i="8"/>
  <c r="M401" i="8" s="1"/>
  <c r="M153" i="8"/>
  <c r="E392" i="10"/>
  <c r="K31" i="8"/>
  <c r="M86" i="8"/>
  <c r="E137" i="10"/>
  <c r="ES389" i="10"/>
  <c r="E57" i="10"/>
  <c r="E99" i="10"/>
  <c r="E359" i="10"/>
  <c r="M354" i="8"/>
  <c r="E202" i="10"/>
  <c r="E23" i="7"/>
  <c r="CG389" i="10"/>
  <c r="E385" i="10"/>
  <c r="E39" i="10"/>
  <c r="E80" i="10"/>
  <c r="E354" i="10"/>
  <c r="E74" i="10"/>
  <c r="E326" i="10"/>
  <c r="E25" i="10"/>
  <c r="E214" i="10"/>
  <c r="E374" i="10"/>
  <c r="E136" i="10"/>
  <c r="E256" i="10"/>
  <c r="CC389" i="10"/>
  <c r="C379" i="8"/>
  <c r="D253" i="8"/>
  <c r="K186" i="8"/>
  <c r="C186" i="8" s="1"/>
  <c r="K38" i="8"/>
  <c r="K261" i="8"/>
  <c r="M59" i="8"/>
  <c r="M67" i="8"/>
  <c r="K201" i="8"/>
  <c r="C201" i="8" s="1"/>
  <c r="M225" i="8"/>
  <c r="M339" i="8"/>
  <c r="E102" i="10"/>
  <c r="E393" i="10"/>
  <c r="E27" i="10"/>
  <c r="E75" i="10"/>
  <c r="D100" i="8"/>
  <c r="E123" i="10"/>
  <c r="E198" i="10"/>
  <c r="E386" i="10"/>
  <c r="E56" i="10"/>
  <c r="E185" i="10"/>
  <c r="K204" i="8"/>
  <c r="M224" i="8"/>
  <c r="M229" i="8"/>
  <c r="M340" i="8"/>
  <c r="M346" i="8"/>
  <c r="D350" i="8"/>
  <c r="M366" i="8"/>
  <c r="K387" i="8"/>
  <c r="K383" i="8" s="1"/>
  <c r="E383" i="10"/>
  <c r="E52" i="10"/>
  <c r="E270" i="10"/>
  <c r="K135" i="8"/>
  <c r="M135" i="8" s="1"/>
  <c r="E171" i="10"/>
  <c r="L402" i="8"/>
  <c r="M402" i="8" s="1"/>
  <c r="L138" i="8"/>
  <c r="E215" i="10"/>
  <c r="E317" i="10"/>
  <c r="E314" i="10"/>
  <c r="E343" i="10"/>
  <c r="K187" i="8"/>
  <c r="C187" i="8" s="1"/>
  <c r="K317" i="8"/>
  <c r="C317" i="8" s="1"/>
  <c r="K148" i="8"/>
  <c r="C148" i="8" s="1"/>
  <c r="K251" i="8"/>
  <c r="M251" i="8" s="1"/>
  <c r="E158" i="10"/>
  <c r="E243" i="10"/>
  <c r="D364" i="8"/>
  <c r="M353" i="8"/>
  <c r="C20" i="8"/>
  <c r="D96" i="8"/>
  <c r="C127" i="8"/>
  <c r="D131" i="8"/>
  <c r="D137" i="8"/>
  <c r="C169" i="8"/>
  <c r="D171" i="8"/>
  <c r="C68" i="8"/>
  <c r="C78" i="8"/>
  <c r="C89" i="8"/>
  <c r="Q137" i="8"/>
  <c r="C167" i="8"/>
  <c r="U228" i="8"/>
  <c r="D154" i="8"/>
  <c r="C191" i="8"/>
  <c r="D243" i="8"/>
  <c r="C86" i="8"/>
  <c r="D88" i="8"/>
  <c r="C177" i="8"/>
  <c r="C198" i="8"/>
  <c r="C220" i="8"/>
  <c r="C233" i="8"/>
  <c r="C238" i="8"/>
  <c r="D258" i="8"/>
  <c r="D325" i="8"/>
  <c r="Q31" i="8"/>
  <c r="D33" i="8"/>
  <c r="Q146" i="8"/>
  <c r="D226" i="8"/>
  <c r="Q262" i="8"/>
  <c r="C101" i="8"/>
  <c r="D105" i="8"/>
  <c r="D160" i="8"/>
  <c r="C246" i="8"/>
  <c r="D309" i="8"/>
  <c r="D328" i="8"/>
  <c r="D31" i="8"/>
  <c r="Q221" i="8"/>
  <c r="C229" i="8"/>
  <c r="C237" i="8"/>
  <c r="D239" i="8"/>
  <c r="C96" i="8"/>
  <c r="C114" i="8"/>
  <c r="C121" i="8"/>
  <c r="C147" i="8"/>
  <c r="Q171" i="8"/>
  <c r="E43" i="8"/>
  <c r="C84" i="8"/>
  <c r="D111" i="8"/>
  <c r="C128" i="8"/>
  <c r="D255" i="8"/>
  <c r="Q275" i="8"/>
  <c r="Q43" i="8"/>
  <c r="Q45" i="8"/>
  <c r="D215" i="8"/>
  <c r="D217" i="8"/>
  <c r="C255" i="8"/>
  <c r="D295" i="8"/>
  <c r="C65" i="8"/>
  <c r="Q119" i="8"/>
  <c r="C131" i="8"/>
  <c r="C200" i="8"/>
  <c r="C210" i="8"/>
  <c r="D212" i="8"/>
  <c r="D348" i="8"/>
  <c r="C105" i="8"/>
  <c r="C333" i="8"/>
  <c r="C35" i="8"/>
  <c r="C106" i="8"/>
  <c r="C223" i="8"/>
  <c r="Q287" i="8"/>
  <c r="E343" i="8"/>
  <c r="Q348" i="8"/>
  <c r="Q357" i="8"/>
  <c r="Q44" i="8"/>
  <c r="C77" i="8"/>
  <c r="C88" i="8"/>
  <c r="D91" i="8"/>
  <c r="D97" i="8"/>
  <c r="D114" i="8"/>
  <c r="C178" i="8"/>
  <c r="C309" i="8"/>
  <c r="D337" i="8"/>
  <c r="C358" i="8"/>
  <c r="C149" i="8"/>
  <c r="M76" i="8"/>
  <c r="Q249" i="8"/>
  <c r="Q296" i="8"/>
  <c r="Q329" i="8"/>
  <c r="D70" i="8"/>
  <c r="D78" i="8"/>
  <c r="D185" i="8"/>
  <c r="C230" i="8"/>
  <c r="D238" i="8"/>
  <c r="D240" i="8"/>
  <c r="C296" i="8"/>
  <c r="C298" i="8"/>
  <c r="C367" i="8"/>
  <c r="C368" i="8"/>
  <c r="D378" i="8"/>
  <c r="C17" i="8"/>
  <c r="C19" i="8"/>
  <c r="Q78" i="8"/>
  <c r="D85" i="8"/>
  <c r="D110" i="8"/>
  <c r="C158" i="8"/>
  <c r="D161" i="8"/>
  <c r="C165" i="8"/>
  <c r="C217" i="8"/>
  <c r="Q226" i="8"/>
  <c r="D230" i="8"/>
  <c r="Q238" i="8"/>
  <c r="Q242" i="8"/>
  <c r="C321" i="8"/>
  <c r="C325" i="8"/>
  <c r="C365" i="8"/>
  <c r="C388" i="8"/>
  <c r="Q65" i="8"/>
  <c r="Q332" i="8"/>
  <c r="C36" i="8"/>
  <c r="Q121" i="8"/>
  <c r="D242" i="8"/>
  <c r="C272" i="8"/>
  <c r="C284" i="8"/>
  <c r="Q325" i="8"/>
  <c r="M15" i="8"/>
  <c r="Q76" i="8"/>
  <c r="Q21" i="8"/>
  <c r="C25" i="8"/>
  <c r="Q131" i="8"/>
  <c r="D278" i="8"/>
  <c r="Q379" i="8"/>
  <c r="C33" i="8"/>
  <c r="D60" i="8"/>
  <c r="D84" i="8"/>
  <c r="D123" i="8"/>
  <c r="C213" i="8"/>
  <c r="D216" i="8"/>
  <c r="Q239" i="8"/>
  <c r="C267" i="8"/>
  <c r="C279" i="8"/>
  <c r="C372" i="8"/>
  <c r="U11" i="8"/>
  <c r="M323" i="8"/>
  <c r="Q374" i="8"/>
  <c r="C30" i="8"/>
  <c r="C40" i="8"/>
  <c r="Q283" i="8"/>
  <c r="M342" i="8"/>
  <c r="Q384" i="8"/>
  <c r="C16" i="8"/>
  <c r="C209" i="8"/>
  <c r="D213" i="8"/>
  <c r="Q299" i="8"/>
  <c r="M54" i="8"/>
  <c r="C112" i="8"/>
  <c r="Q148" i="8"/>
  <c r="Q185" i="8"/>
  <c r="D195" i="8"/>
  <c r="C302" i="8"/>
  <c r="Q328" i="8"/>
  <c r="D323" i="8"/>
  <c r="D237" i="8"/>
  <c r="D312" i="8"/>
  <c r="Q88" i="8"/>
  <c r="Q187" i="8"/>
  <c r="C205" i="8"/>
  <c r="Q213" i="8"/>
  <c r="Q229" i="8"/>
  <c r="Q302" i="8"/>
  <c r="Q337" i="8"/>
  <c r="Q228" i="8"/>
  <c r="M362" i="8"/>
  <c r="M393" i="8"/>
  <c r="Q20" i="8"/>
  <c r="Q22" i="8"/>
  <c r="D26" i="8"/>
  <c r="C41" i="8"/>
  <c r="C97" i="8"/>
  <c r="D121" i="8"/>
  <c r="Q128" i="8"/>
  <c r="D197" i="8"/>
  <c r="C242" i="8"/>
  <c r="Q246" i="8"/>
  <c r="D270" i="8"/>
  <c r="C212" i="8"/>
  <c r="C28" i="8"/>
  <c r="Q29" i="8"/>
  <c r="D172" i="8"/>
  <c r="C174" i="8"/>
  <c r="C264" i="8"/>
  <c r="C327" i="8"/>
  <c r="Q56" i="8"/>
  <c r="Q96" i="8"/>
  <c r="Q182" i="8"/>
  <c r="Q284" i="8"/>
  <c r="U275" i="8"/>
  <c r="Q342" i="8"/>
  <c r="C110" i="8"/>
  <c r="Q130" i="8"/>
  <c r="Q267" i="8"/>
  <c r="Q326" i="8"/>
  <c r="Q375" i="8"/>
  <c r="D388" i="8"/>
  <c r="Q402" i="8"/>
  <c r="C70" i="8"/>
  <c r="C74" i="8"/>
  <c r="Q195" i="8"/>
  <c r="D201" i="8"/>
  <c r="C211" i="8"/>
  <c r="Q362" i="8"/>
  <c r="D28" i="8"/>
  <c r="C32" i="8"/>
  <c r="C44" i="8"/>
  <c r="C56" i="8"/>
  <c r="D69" i="8"/>
  <c r="D79" i="8"/>
  <c r="C91" i="8"/>
  <c r="C94" i="8"/>
  <c r="C113" i="8"/>
  <c r="Q129" i="8"/>
  <c r="M140" i="8"/>
  <c r="C182" i="8"/>
  <c r="C196" i="8"/>
  <c r="D198" i="8"/>
  <c r="Q215" i="8"/>
  <c r="C224" i="8"/>
  <c r="Q233" i="8"/>
  <c r="D245" i="8"/>
  <c r="C262" i="8"/>
  <c r="C299" i="8"/>
  <c r="C308" i="8"/>
  <c r="C340" i="8"/>
  <c r="C349" i="8"/>
  <c r="C373" i="8"/>
  <c r="Q376" i="8"/>
  <c r="D385" i="8"/>
  <c r="Q82" i="8"/>
  <c r="Q19" i="8"/>
  <c r="D54" i="8"/>
  <c r="D109" i="8"/>
  <c r="Q127" i="8"/>
  <c r="C140" i="8"/>
  <c r="C146" i="8"/>
  <c r="C185" i="8"/>
  <c r="D193" i="8"/>
  <c r="C195" i="8"/>
  <c r="Q198" i="8"/>
  <c r="C216" i="8"/>
  <c r="C239" i="8"/>
  <c r="Q252" i="8"/>
  <c r="Q297" i="8"/>
  <c r="D299" i="8"/>
  <c r="C310" i="8"/>
  <c r="C324" i="8"/>
  <c r="C328" i="8"/>
  <c r="Q366" i="8"/>
  <c r="D373" i="8"/>
  <c r="C375" i="8"/>
  <c r="C381" i="8"/>
  <c r="Q201" i="8"/>
  <c r="C85" i="8"/>
  <c r="I353" i="8"/>
  <c r="D27" i="8"/>
  <c r="C29" i="8"/>
  <c r="C289" i="8"/>
  <c r="D302" i="8"/>
  <c r="C338" i="8"/>
  <c r="D396" i="8"/>
  <c r="C53" i="8"/>
  <c r="C11" i="8"/>
  <c r="M24" i="8"/>
  <c r="M304" i="8"/>
  <c r="D342" i="8"/>
  <c r="D19" i="8"/>
  <c r="C21" i="8"/>
  <c r="Q30" i="8"/>
  <c r="C47" i="8"/>
  <c r="C64" i="8"/>
  <c r="C69" i="8"/>
  <c r="C73" i="8"/>
  <c r="D140" i="8"/>
  <c r="Q161" i="8"/>
  <c r="Q174" i="8"/>
  <c r="C190" i="8"/>
  <c r="D241" i="8"/>
  <c r="C256" i="8"/>
  <c r="D273" i="8"/>
  <c r="D284" i="8"/>
  <c r="C307" i="8"/>
  <c r="Q327" i="8"/>
  <c r="Q339" i="8"/>
  <c r="C348" i="8"/>
  <c r="D214" i="8"/>
  <c r="M248" i="8"/>
  <c r="M77" i="8"/>
  <c r="D265" i="8"/>
  <c r="M11" i="8"/>
  <c r="M25" i="8"/>
  <c r="Q97" i="8"/>
  <c r="D357" i="8"/>
  <c r="U384" i="8"/>
  <c r="Q89" i="8"/>
  <c r="C109" i="8"/>
  <c r="Q134" i="8"/>
  <c r="Q193" i="8"/>
  <c r="C193" i="8"/>
  <c r="Q196" i="8"/>
  <c r="Q165" i="8"/>
  <c r="Q26" i="8"/>
  <c r="Q47" i="8"/>
  <c r="D47" i="8"/>
  <c r="E305" i="8"/>
  <c r="Q343" i="8"/>
  <c r="D38" i="8"/>
  <c r="D393" i="8"/>
  <c r="Q11" i="8"/>
  <c r="Q371" i="8"/>
  <c r="C45" i="8"/>
  <c r="C55" i="8"/>
  <c r="Q60" i="8"/>
  <c r="Q62" i="8"/>
  <c r="C95" i="8"/>
  <c r="C111" i="8"/>
  <c r="D208" i="8"/>
  <c r="D281" i="8"/>
  <c r="D308" i="8"/>
  <c r="C329" i="8"/>
  <c r="C339" i="8"/>
  <c r="C374" i="8"/>
  <c r="Q395" i="8"/>
  <c r="Q186" i="8"/>
  <c r="U207" i="8"/>
  <c r="C142" i="8"/>
  <c r="U24" i="8"/>
  <c r="D45" i="8"/>
  <c r="C241" i="8"/>
  <c r="C335" i="8"/>
  <c r="Q207" i="8"/>
  <c r="M314" i="8"/>
  <c r="Q323" i="8"/>
  <c r="M371" i="8"/>
  <c r="C13" i="8"/>
  <c r="C18" i="8"/>
  <c r="D21" i="8"/>
  <c r="C26" i="8"/>
  <c r="D29" i="8"/>
  <c r="D34" i="8"/>
  <c r="Q39" i="8"/>
  <c r="C62" i="8"/>
  <c r="C67" i="8"/>
  <c r="Q68" i="8"/>
  <c r="Q79" i="8"/>
  <c r="Q85" i="8"/>
  <c r="D89" i="8"/>
  <c r="Q105" i="8"/>
  <c r="D107" i="8"/>
  <c r="Q110" i="8"/>
  <c r="C118" i="8"/>
  <c r="C130" i="8"/>
  <c r="C208" i="8"/>
  <c r="D210" i="8"/>
  <c r="D276" i="8"/>
  <c r="Q279" i="8"/>
  <c r="D300" i="8"/>
  <c r="C326" i="8"/>
  <c r="C354" i="8"/>
  <c r="Q360" i="8"/>
  <c r="C376" i="8"/>
  <c r="D379" i="8"/>
  <c r="D387" i="8"/>
  <c r="U283" i="8"/>
  <c r="Q12" i="8"/>
  <c r="C22" i="8"/>
  <c r="C39" i="8"/>
  <c r="D44" i="8"/>
  <c r="C61" i="8"/>
  <c r="Q93" i="8"/>
  <c r="Q114" i="8"/>
  <c r="C122" i="8"/>
  <c r="Q212" i="8"/>
  <c r="Q216" i="8"/>
  <c r="D220" i="8"/>
  <c r="C244" i="8"/>
  <c r="Q365" i="8"/>
  <c r="Q381" i="8"/>
  <c r="M398" i="8"/>
  <c r="M384" i="8"/>
  <c r="D65" i="8"/>
  <c r="C66" i="8"/>
  <c r="C72" i="8"/>
  <c r="D90" i="8"/>
  <c r="Q91" i="8"/>
  <c r="C107" i="8"/>
  <c r="D122" i="8"/>
  <c r="D126" i="8"/>
  <c r="D128" i="8"/>
  <c r="D130" i="8"/>
  <c r="D148" i="8"/>
  <c r="C159" i="8"/>
  <c r="C171" i="8"/>
  <c r="C199" i="8"/>
  <c r="Q209" i="8"/>
  <c r="M220" i="8"/>
  <c r="C225" i="8"/>
  <c r="C297" i="8"/>
  <c r="Q305" i="8"/>
  <c r="Q310" i="8"/>
  <c r="Q349" i="8"/>
  <c r="Q368" i="8"/>
  <c r="Q388" i="8"/>
  <c r="D397" i="8"/>
  <c r="C283" i="8"/>
  <c r="Q235" i="8"/>
  <c r="E63" i="8"/>
  <c r="D66" i="8"/>
  <c r="D119" i="8"/>
  <c r="E134" i="8"/>
  <c r="Q154" i="8"/>
  <c r="Q157" i="8"/>
  <c r="Q197" i="8"/>
  <c r="D204" i="8"/>
  <c r="C215" i="8"/>
  <c r="Q237" i="8"/>
  <c r="D262" i="8"/>
  <c r="D296" i="8"/>
  <c r="D297" i="8"/>
  <c r="D327" i="8"/>
  <c r="C360" i="8"/>
  <c r="C366" i="8"/>
  <c r="O93" i="9"/>
  <c r="P93" i="9"/>
  <c r="F10" i="7" s="1"/>
  <c r="E91" i="9"/>
  <c r="E89" i="9"/>
  <c r="G403" i="8"/>
  <c r="G207" i="8"/>
  <c r="H228" i="8"/>
  <c r="G362" i="8"/>
  <c r="I87" i="9"/>
  <c r="K93" i="9"/>
  <c r="G314" i="8"/>
  <c r="Q87" i="9"/>
  <c r="F8" i="7"/>
  <c r="H99" i="8"/>
  <c r="H98" i="8" s="1"/>
  <c r="G401" i="8"/>
  <c r="I304" i="8"/>
  <c r="I393" i="8"/>
  <c r="I11" i="8"/>
  <c r="I261" i="8"/>
  <c r="I24" i="8"/>
  <c r="C384" i="8"/>
  <c r="I371" i="8"/>
  <c r="H53" i="8"/>
  <c r="H283" i="8"/>
  <c r="E90" i="9"/>
  <c r="C24" i="8"/>
  <c r="G235" i="8"/>
  <c r="G399" i="8"/>
  <c r="D261" i="8"/>
  <c r="G275" i="8"/>
  <c r="H57" i="8"/>
  <c r="C228" i="8"/>
  <c r="H402" i="8"/>
  <c r="I402" i="8" s="1"/>
  <c r="D362" i="8"/>
  <c r="C133" i="8"/>
  <c r="M147" i="8"/>
  <c r="D287" i="8"/>
  <c r="M228" i="8"/>
  <c r="C123" i="8"/>
  <c r="Q123" i="8"/>
  <c r="E278" i="10"/>
  <c r="K337" i="8"/>
  <c r="C337" i="8" s="1"/>
  <c r="M99" i="8"/>
  <c r="D146" i="8"/>
  <c r="Q205" i="8"/>
  <c r="D205" i="8"/>
  <c r="E88" i="9"/>
  <c r="C46" i="8"/>
  <c r="M83" i="8"/>
  <c r="C83" i="8"/>
  <c r="E83" i="8" s="1"/>
  <c r="M87" i="8"/>
  <c r="K117" i="8"/>
  <c r="M117" i="8" s="1"/>
  <c r="M157" i="8"/>
  <c r="K160" i="8"/>
  <c r="C160" i="8" s="1"/>
  <c r="M209" i="8"/>
  <c r="I332" i="8"/>
  <c r="D106" i="8"/>
  <c r="Q106" i="8"/>
  <c r="I400" i="8"/>
  <c r="D164" i="8"/>
  <c r="M40" i="8"/>
  <c r="D40" i="8"/>
  <c r="G219" i="8"/>
  <c r="G218" i="8" s="1"/>
  <c r="I342" i="8"/>
  <c r="D82" i="8"/>
  <c r="C80" i="8"/>
  <c r="C100" i="8"/>
  <c r="Q100" i="8"/>
  <c r="Q155" i="8"/>
  <c r="D155" i="8"/>
  <c r="Q166" i="8"/>
  <c r="D166" i="8"/>
  <c r="Q168" i="8"/>
  <c r="D168" i="8"/>
  <c r="C170" i="8"/>
  <c r="D257" i="8"/>
  <c r="D277" i="8"/>
  <c r="I38" i="8"/>
  <c r="I15" i="8"/>
  <c r="Q259" i="8"/>
  <c r="C259" i="8"/>
  <c r="L35" i="8"/>
  <c r="D35" i="8" s="1"/>
  <c r="K278" i="8"/>
  <c r="M278" i="8" s="1"/>
  <c r="D76" i="8"/>
  <c r="I76" i="8"/>
  <c r="M293" i="8"/>
  <c r="D11" i="8"/>
  <c r="M53" i="8"/>
  <c r="D207" i="8"/>
  <c r="Q261" i="8"/>
  <c r="Q46" i="8"/>
  <c r="Q107" i="8"/>
  <c r="Q204" i="8"/>
  <c r="Q372" i="8"/>
  <c r="D372" i="8"/>
  <c r="C391" i="8"/>
  <c r="Q41" i="8"/>
  <c r="D293" i="8"/>
  <c r="E231" i="10"/>
  <c r="Q219" i="8"/>
  <c r="I293" i="8"/>
  <c r="I248" i="8"/>
  <c r="C59" i="8"/>
  <c r="D64" i="8"/>
  <c r="Q64" i="8"/>
  <c r="M207" i="8"/>
  <c r="I384" i="8"/>
  <c r="D384" i="8"/>
  <c r="C120" i="8"/>
  <c r="Q126" i="8"/>
  <c r="D290" i="8"/>
  <c r="E150" i="11"/>
  <c r="Q393" i="8"/>
  <c r="Q50" i="8"/>
  <c r="D50" i="8"/>
  <c r="E50" i="8" s="1"/>
  <c r="Q111" i="8"/>
  <c r="C137" i="8"/>
  <c r="C157" i="8"/>
  <c r="Q179" i="8"/>
  <c r="D179" i="8"/>
  <c r="E179" i="8" s="1"/>
  <c r="Q222" i="8"/>
  <c r="D222" i="8"/>
  <c r="Q257" i="8"/>
  <c r="C257" i="8"/>
  <c r="C280" i="8"/>
  <c r="D36" i="8"/>
  <c r="C132" i="8"/>
  <c r="D184" i="8"/>
  <c r="E184" i="8" s="1"/>
  <c r="Q184" i="8"/>
  <c r="C291" i="8"/>
  <c r="D306" i="8"/>
  <c r="E306" i="8" s="1"/>
  <c r="Q306" i="8"/>
  <c r="C320" i="8"/>
  <c r="D355" i="8"/>
  <c r="Q355" i="8"/>
  <c r="E13" i="10"/>
  <c r="M41" i="8"/>
  <c r="M254" i="8"/>
  <c r="D68" i="8"/>
  <c r="C102" i="8"/>
  <c r="I82" i="8"/>
  <c r="I323" i="8"/>
  <c r="Q63" i="8"/>
  <c r="Q84" i="8"/>
  <c r="Q109" i="8"/>
  <c r="C119" i="8"/>
  <c r="Q122" i="8"/>
  <c r="C168" i="8"/>
  <c r="D345" i="8"/>
  <c r="Q350" i="8"/>
  <c r="C51" i="8"/>
  <c r="C71" i="8"/>
  <c r="D127" i="8"/>
  <c r="C266" i="8"/>
  <c r="E343" i="11"/>
  <c r="P353" i="8"/>
  <c r="E35" i="11"/>
  <c r="P32" i="8"/>
  <c r="Q32" i="8" s="1"/>
  <c r="M82" i="8"/>
  <c r="D39" i="8"/>
  <c r="D62" i="8"/>
  <c r="Q66" i="8"/>
  <c r="C79" i="8"/>
  <c r="D93" i="8"/>
  <c r="D145" i="8"/>
  <c r="E145" i="8" s="1"/>
  <c r="Q145" i="8"/>
  <c r="Q160" i="8"/>
  <c r="Q180" i="8"/>
  <c r="D180" i="8"/>
  <c r="C194" i="8"/>
  <c r="C221" i="8"/>
  <c r="D231" i="8"/>
  <c r="Q291" i="8"/>
  <c r="D371" i="8"/>
  <c r="Q28" i="8"/>
  <c r="C34" i="8"/>
  <c r="C60" i="8"/>
  <c r="Q90" i="8"/>
  <c r="D129" i="8"/>
  <c r="E129" i="8" s="1"/>
  <c r="D174" i="8"/>
  <c r="D186" i="8"/>
  <c r="Q208" i="8"/>
  <c r="C250" i="8"/>
  <c r="D251" i="8"/>
  <c r="D268" i="8"/>
  <c r="Q277" i="8"/>
  <c r="C277" i="8"/>
  <c r="C287" i="8"/>
  <c r="C295" i="8"/>
  <c r="Q307" i="8"/>
  <c r="D307" i="8"/>
  <c r="D318" i="8"/>
  <c r="Q318" i="8"/>
  <c r="D376" i="8"/>
  <c r="Q70" i="8"/>
  <c r="Q87" i="8"/>
  <c r="Q142" i="8"/>
  <c r="C156" i="8"/>
  <c r="D165" i="8"/>
  <c r="C181" i="8"/>
  <c r="D182" i="8"/>
  <c r="C226" i="8"/>
  <c r="D233" i="8"/>
  <c r="Q269" i="8"/>
  <c r="C269" i="8"/>
  <c r="M403" i="8"/>
  <c r="Q69" i="8"/>
  <c r="D141" i="8"/>
  <c r="Q141" i="8"/>
  <c r="C155" i="8"/>
  <c r="C180" i="8"/>
  <c r="C192" i="8"/>
  <c r="C214" i="8"/>
  <c r="C222" i="8"/>
  <c r="Q255" i="8"/>
  <c r="Q280" i="8"/>
  <c r="D280" i="8"/>
  <c r="E316" i="8"/>
  <c r="C350" i="8"/>
  <c r="C355" i="8"/>
  <c r="E147" i="10"/>
  <c r="C154" i="8"/>
  <c r="C161" i="8"/>
  <c r="Q254" i="8"/>
  <c r="C254" i="8"/>
  <c r="D272" i="8"/>
  <c r="Q272" i="8"/>
  <c r="L93" i="9"/>
  <c r="M87" i="9"/>
  <c r="M250" i="8"/>
  <c r="D365" i="8"/>
  <c r="E156" i="11"/>
  <c r="P158" i="8"/>
  <c r="E166" i="11"/>
  <c r="P169" i="8"/>
  <c r="Q169" i="8" s="1"/>
  <c r="E186" i="11"/>
  <c r="P191" i="8"/>
  <c r="E271" i="10"/>
  <c r="K276" i="8"/>
  <c r="K294" i="8"/>
  <c r="K292" i="8" s="1"/>
  <c r="Q217" i="8"/>
  <c r="Q232" i="8"/>
  <c r="Q243" i="8"/>
  <c r="C252" i="8"/>
  <c r="D286" i="8"/>
  <c r="C319" i="8"/>
  <c r="Q340" i="8"/>
  <c r="Q351" i="8"/>
  <c r="D375" i="8"/>
  <c r="E299" i="10"/>
  <c r="E361" i="10"/>
  <c r="AO389" i="10"/>
  <c r="M263" i="8"/>
  <c r="Q386" i="8"/>
  <c r="M395" i="8"/>
  <c r="D395" i="8"/>
  <c r="M390" i="8"/>
  <c r="E14" i="11"/>
  <c r="D190" i="8"/>
  <c r="M190" i="8"/>
  <c r="Q211" i="8"/>
  <c r="Q214" i="8"/>
  <c r="Q225" i="8"/>
  <c r="D249" i="8"/>
  <c r="Q256" i="8"/>
  <c r="D266" i="8"/>
  <c r="Q266" i="8"/>
  <c r="Q309" i="8"/>
  <c r="D319" i="8"/>
  <c r="Q319" i="8"/>
  <c r="D374" i="8"/>
  <c r="M394" i="8"/>
  <c r="E184" i="10"/>
  <c r="L303" i="8"/>
  <c r="C166" i="8"/>
  <c r="Q183" i="8"/>
  <c r="D187" i="8"/>
  <c r="Q210" i="8"/>
  <c r="Q224" i="8"/>
  <c r="C232" i="8"/>
  <c r="C243" i="8"/>
  <c r="D246" i="8"/>
  <c r="D271" i="8"/>
  <c r="D279" i="8"/>
  <c r="Q308" i="8"/>
  <c r="Q316" i="8"/>
  <c r="Q346" i="8"/>
  <c r="C356" i="8"/>
  <c r="E11" i="9"/>
  <c r="E318" i="10"/>
  <c r="M324" i="8"/>
  <c r="E320" i="10"/>
  <c r="M326" i="8"/>
  <c r="E335" i="11"/>
  <c r="O345" i="8"/>
  <c r="Q345" i="8" s="1"/>
  <c r="E375" i="11"/>
  <c r="O385" i="8"/>
  <c r="E194" i="11"/>
  <c r="P199" i="8"/>
  <c r="Q199" i="8" s="1"/>
  <c r="D329" i="8"/>
  <c r="C330" i="8"/>
  <c r="D386" i="8"/>
  <c r="E386" i="8" s="1"/>
  <c r="E12" i="10"/>
  <c r="E97" i="10"/>
  <c r="E288" i="10"/>
  <c r="E26" i="10"/>
  <c r="AS388" i="11"/>
  <c r="E93" i="7"/>
  <c r="Q391" i="8"/>
  <c r="E51" i="10"/>
  <c r="E81" i="10"/>
  <c r="Q356" i="8"/>
  <c r="E223" i="10"/>
  <c r="E345" i="10"/>
  <c r="CW389" i="10"/>
  <c r="C336" i="8"/>
  <c r="C357" i="8"/>
  <c r="E102" i="7"/>
  <c r="CC388" i="11"/>
  <c r="E90" i="7"/>
  <c r="AG388" i="11"/>
  <c r="AO388" i="11"/>
  <c r="E230" i="11"/>
  <c r="E103" i="11"/>
  <c r="M388" i="11"/>
  <c r="E300" i="10"/>
  <c r="S393" i="8"/>
  <c r="Q388" i="11"/>
  <c r="S362" i="8"/>
  <c r="E229" i="11"/>
  <c r="E322" i="11"/>
  <c r="E96" i="7"/>
  <c r="E42" i="11"/>
  <c r="E158" i="11"/>
  <c r="E168" i="11"/>
  <c r="E178" i="11"/>
  <c r="E188" i="11"/>
  <c r="E196" i="11"/>
  <c r="E208" i="11"/>
  <c r="E382" i="11"/>
  <c r="E89" i="7"/>
  <c r="E94" i="7"/>
  <c r="E98" i="7"/>
  <c r="E101" i="7"/>
  <c r="E43" i="11"/>
  <c r="E151" i="11"/>
  <c r="E159" i="11"/>
  <c r="E169" i="11"/>
  <c r="E179" i="11"/>
  <c r="E189" i="11"/>
  <c r="E199" i="11"/>
  <c r="E209" i="11"/>
  <c r="E226" i="11"/>
  <c r="E138" i="11"/>
  <c r="E373" i="11"/>
  <c r="AW388" i="11"/>
  <c r="E391" i="11"/>
  <c r="E33" i="11"/>
  <c r="E140" i="11"/>
  <c r="E204" i="11"/>
  <c r="E212" i="11"/>
  <c r="E87" i="7"/>
  <c r="E179" i="12"/>
  <c r="E18" i="12"/>
  <c r="E223" i="11"/>
  <c r="E85" i="12"/>
  <c r="E219" i="11"/>
  <c r="E234" i="11"/>
  <c r="AS184" i="12" l="1"/>
  <c r="E117" i="7"/>
  <c r="E107" i="7" s="1"/>
  <c r="E169" i="7" s="1"/>
  <c r="F44" i="7"/>
  <c r="DU395" i="10"/>
  <c r="DI395" i="10"/>
  <c r="D25" i="8"/>
  <c r="E25" i="8" s="1"/>
  <c r="Q25" i="8"/>
  <c r="C31" i="8"/>
  <c r="E31" i="8" s="1"/>
  <c r="M31" i="8"/>
  <c r="BY395" i="10"/>
  <c r="E16" i="7"/>
  <c r="DY395" i="10"/>
  <c r="E10" i="7"/>
  <c r="G10" i="7" s="1"/>
  <c r="O8" i="8"/>
  <c r="M318" i="8"/>
  <c r="EW395" i="10"/>
  <c r="D232" i="8"/>
  <c r="E232" i="8" s="1"/>
  <c r="M232" i="8"/>
  <c r="D359" i="8"/>
  <c r="E359" i="8" s="1"/>
  <c r="M359" i="8"/>
  <c r="M317" i="8"/>
  <c r="D221" i="8"/>
  <c r="E221" i="8" s="1"/>
  <c r="M221" i="8"/>
  <c r="D267" i="8"/>
  <c r="E267" i="8" s="1"/>
  <c r="M267" i="8"/>
  <c r="M160" i="8"/>
  <c r="M294" i="8"/>
  <c r="D269" i="8"/>
  <c r="E269" i="8" s="1"/>
  <c r="M269" i="8"/>
  <c r="D368" i="8"/>
  <c r="E368" i="8" s="1"/>
  <c r="M368" i="8"/>
  <c r="D349" i="8"/>
  <c r="E349" i="8" s="1"/>
  <c r="M349" i="8"/>
  <c r="M187" i="8"/>
  <c r="F16" i="7"/>
  <c r="M387" i="8"/>
  <c r="D256" i="8"/>
  <c r="E256" i="8" s="1"/>
  <c r="M256" i="8"/>
  <c r="C135" i="8"/>
  <c r="E135" i="8" s="1"/>
  <c r="D356" i="8"/>
  <c r="E356" i="8" s="1"/>
  <c r="M356" i="8"/>
  <c r="M337" i="8"/>
  <c r="M186" i="8"/>
  <c r="M93" i="8"/>
  <c r="M201" i="8"/>
  <c r="K124" i="8"/>
  <c r="K9" i="8"/>
  <c r="H52" i="8"/>
  <c r="I52" i="8" s="1"/>
  <c r="I53" i="8"/>
  <c r="H8" i="8"/>
  <c r="T9" i="8"/>
  <c r="T8" i="8"/>
  <c r="P9" i="8"/>
  <c r="I394" i="11"/>
  <c r="O9" i="8"/>
  <c r="P8" i="8"/>
  <c r="AK395" i="10"/>
  <c r="G22" i="7"/>
  <c r="L8" i="8"/>
  <c r="K8" i="8"/>
  <c r="M16" i="8"/>
  <c r="L9" i="8"/>
  <c r="I10" i="8"/>
  <c r="E9" i="7"/>
  <c r="U227" i="8"/>
  <c r="U383" i="8"/>
  <c r="S175" i="8"/>
  <c r="U175" i="8" s="1"/>
  <c r="C176" i="8"/>
  <c r="E176" i="8" s="1"/>
  <c r="C125" i="8"/>
  <c r="E125" i="8" s="1"/>
  <c r="S124" i="8"/>
  <c r="U124" i="8" s="1"/>
  <c r="S151" i="8"/>
  <c r="U151" i="8" s="1"/>
  <c r="C152" i="8"/>
  <c r="E152" i="8" s="1"/>
  <c r="U10" i="8"/>
  <c r="M395" i="10"/>
  <c r="K274" i="8"/>
  <c r="E404" i="8"/>
  <c r="M392" i="8"/>
  <c r="G8" i="7"/>
  <c r="D12" i="8"/>
  <c r="C12" i="8"/>
  <c r="O392" i="8"/>
  <c r="Q392" i="8" s="1"/>
  <c r="T392" i="8"/>
  <c r="C393" i="8"/>
  <c r="E393" i="8" s="1"/>
  <c r="S392" i="8"/>
  <c r="D370" i="8"/>
  <c r="O383" i="8"/>
  <c r="C383" i="8" s="1"/>
  <c r="L361" i="8"/>
  <c r="M361" i="8" s="1"/>
  <c r="P383" i="8"/>
  <c r="L383" i="8"/>
  <c r="O370" i="8"/>
  <c r="Q370" i="8" s="1"/>
  <c r="M370" i="8"/>
  <c r="U362" i="8"/>
  <c r="S361" i="8"/>
  <c r="I362" i="8"/>
  <c r="G361" i="8"/>
  <c r="I361" i="8" s="1"/>
  <c r="P361" i="8"/>
  <c r="Q361" i="8" s="1"/>
  <c r="P352" i="8"/>
  <c r="Q352" i="8" s="1"/>
  <c r="U353" i="8"/>
  <c r="S352" i="8"/>
  <c r="C352" i="8" s="1"/>
  <c r="L352" i="8"/>
  <c r="M352" i="8" s="1"/>
  <c r="L341" i="8"/>
  <c r="D341" i="8" s="1"/>
  <c r="O341" i="8"/>
  <c r="Q341" i="8" s="1"/>
  <c r="U274" i="8"/>
  <c r="C342" i="8"/>
  <c r="E342" i="8" s="1"/>
  <c r="S341" i="8"/>
  <c r="U341" i="8" s="1"/>
  <c r="L322" i="8"/>
  <c r="M322" i="8" s="1"/>
  <c r="D332" i="8"/>
  <c r="L331" i="8"/>
  <c r="K331" i="8"/>
  <c r="P331" i="8"/>
  <c r="Q331" i="8" s="1"/>
  <c r="L206" i="8"/>
  <c r="M206" i="8" s="1"/>
  <c r="P322" i="8"/>
  <c r="Q322" i="8" s="1"/>
  <c r="K313" i="8"/>
  <c r="M313" i="8" s="1"/>
  <c r="I314" i="8"/>
  <c r="G313" i="8"/>
  <c r="I313" i="8" s="1"/>
  <c r="D314" i="8"/>
  <c r="P313" i="8"/>
  <c r="M303" i="8"/>
  <c r="Q304" i="8"/>
  <c r="P303" i="8"/>
  <c r="D303" i="8" s="1"/>
  <c r="O303" i="8"/>
  <c r="C303" i="8" s="1"/>
  <c r="U303" i="8"/>
  <c r="P292" i="8"/>
  <c r="Q293" i="8"/>
  <c r="O292" i="8"/>
  <c r="C292" i="8" s="1"/>
  <c r="L292" i="8"/>
  <c r="O282" i="8"/>
  <c r="C282" i="8" s="1"/>
  <c r="M283" i="8"/>
  <c r="L282" i="8"/>
  <c r="M282" i="8" s="1"/>
  <c r="I283" i="8"/>
  <c r="H282" i="8"/>
  <c r="P282" i="8"/>
  <c r="O274" i="8"/>
  <c r="Q274" i="8" s="1"/>
  <c r="L260" i="8"/>
  <c r="C275" i="8"/>
  <c r="G274" i="8"/>
  <c r="M275" i="8"/>
  <c r="L274" i="8"/>
  <c r="Q227" i="8"/>
  <c r="P260" i="8"/>
  <c r="M261" i="8"/>
  <c r="K260" i="8"/>
  <c r="U261" i="8"/>
  <c r="S260" i="8"/>
  <c r="U260" i="8" s="1"/>
  <c r="O260" i="8"/>
  <c r="L247" i="8"/>
  <c r="C227" i="8"/>
  <c r="K247" i="8"/>
  <c r="O247" i="8"/>
  <c r="D248" i="8"/>
  <c r="P247" i="8"/>
  <c r="U206" i="8"/>
  <c r="M235" i="8"/>
  <c r="L234" i="8"/>
  <c r="M234" i="8" s="1"/>
  <c r="O234" i="8"/>
  <c r="U234" i="8"/>
  <c r="I235" i="8"/>
  <c r="G234" i="8"/>
  <c r="I234" i="8" s="1"/>
  <c r="P234" i="8"/>
  <c r="C218" i="8"/>
  <c r="D228" i="8"/>
  <c r="E228" i="8" s="1"/>
  <c r="H227" i="8"/>
  <c r="L227" i="8"/>
  <c r="M227" i="8" s="1"/>
  <c r="Q202" i="8"/>
  <c r="I218" i="8"/>
  <c r="U219" i="8"/>
  <c r="T218" i="8"/>
  <c r="U218" i="8" s="1"/>
  <c r="D202" i="8"/>
  <c r="P218" i="8"/>
  <c r="Q218" i="8" s="1"/>
  <c r="M219" i="8"/>
  <c r="L218" i="8"/>
  <c r="I207" i="8"/>
  <c r="G206" i="8"/>
  <c r="I206" i="8" s="1"/>
  <c r="Q206" i="8"/>
  <c r="C204" i="8"/>
  <c r="E204" i="8" s="1"/>
  <c r="K202" i="8"/>
  <c r="P188" i="8"/>
  <c r="Q188" i="8" s="1"/>
  <c r="K188" i="8"/>
  <c r="C188" i="8" s="1"/>
  <c r="M75" i="8"/>
  <c r="M103" i="8"/>
  <c r="M177" i="8"/>
  <c r="L175" i="8"/>
  <c r="K175" i="8"/>
  <c r="Q178" i="8"/>
  <c r="P175" i="8"/>
  <c r="Q175" i="8" s="1"/>
  <c r="E141" i="8"/>
  <c r="U164" i="8"/>
  <c r="S162" i="8"/>
  <c r="U162" i="8" s="1"/>
  <c r="M162" i="8"/>
  <c r="P162" i="8"/>
  <c r="Q162" i="8" s="1"/>
  <c r="D153" i="8"/>
  <c r="E153" i="8" s="1"/>
  <c r="L151" i="8"/>
  <c r="K151" i="8"/>
  <c r="P151" i="8"/>
  <c r="Q151" i="8" s="1"/>
  <c r="K138" i="8"/>
  <c r="C138" i="8" s="1"/>
  <c r="P138" i="8"/>
  <c r="Q138" i="8" s="1"/>
  <c r="C126" i="8"/>
  <c r="E126" i="8" s="1"/>
  <c r="P124" i="8"/>
  <c r="C117" i="8"/>
  <c r="K115" i="8"/>
  <c r="C115" i="8" s="1"/>
  <c r="Q117" i="8"/>
  <c r="P115" i="8"/>
  <c r="Q115" i="8" s="1"/>
  <c r="U115" i="8"/>
  <c r="C103" i="8"/>
  <c r="P103" i="8"/>
  <c r="Q103" i="8" s="1"/>
  <c r="L98" i="8"/>
  <c r="M98" i="8" s="1"/>
  <c r="I98" i="8"/>
  <c r="C99" i="8"/>
  <c r="S98" i="8"/>
  <c r="U98" i="8" s="1"/>
  <c r="Q99" i="8"/>
  <c r="P98" i="8"/>
  <c r="Q98" i="8" s="1"/>
  <c r="L52" i="8"/>
  <c r="M52" i="8" s="1"/>
  <c r="L81" i="8"/>
  <c r="P81" i="8"/>
  <c r="K81" i="8"/>
  <c r="U82" i="8"/>
  <c r="S81" i="8"/>
  <c r="U81" i="8" s="1"/>
  <c r="U76" i="8"/>
  <c r="S75" i="8"/>
  <c r="P75" i="8"/>
  <c r="I57" i="8"/>
  <c r="M58" i="8"/>
  <c r="L57" i="8"/>
  <c r="M57" i="8" s="1"/>
  <c r="Q58" i="8"/>
  <c r="P57" i="8"/>
  <c r="Q57" i="8" s="1"/>
  <c r="C58" i="8"/>
  <c r="S57" i="8"/>
  <c r="C57" i="8" s="1"/>
  <c r="U53" i="8"/>
  <c r="T52" i="8"/>
  <c r="Q53" i="8"/>
  <c r="P52" i="8"/>
  <c r="Q52" i="8" s="1"/>
  <c r="L37" i="8"/>
  <c r="Q38" i="8"/>
  <c r="O37" i="8"/>
  <c r="U38" i="8"/>
  <c r="S37" i="8"/>
  <c r="U37" i="8" s="1"/>
  <c r="P37" i="8"/>
  <c r="M38" i="8"/>
  <c r="K37" i="8"/>
  <c r="L23" i="8"/>
  <c r="K23" i="8"/>
  <c r="C23" i="8" s="1"/>
  <c r="Q24" i="8"/>
  <c r="P23" i="8"/>
  <c r="Q23" i="8" s="1"/>
  <c r="U23" i="8"/>
  <c r="D15" i="8"/>
  <c r="P14" i="8"/>
  <c r="C15" i="8"/>
  <c r="S14" i="8"/>
  <c r="U14" i="8" s="1"/>
  <c r="L14" i="8"/>
  <c r="M14" i="8" s="1"/>
  <c r="E351" i="8"/>
  <c r="L10" i="8"/>
  <c r="P10" i="8"/>
  <c r="Q73" i="8"/>
  <c r="K10" i="8"/>
  <c r="D108" i="8"/>
  <c r="E108" i="8" s="1"/>
  <c r="D211" i="8"/>
  <c r="E211" i="8" s="1"/>
  <c r="D301" i="8"/>
  <c r="E301" i="8" s="1"/>
  <c r="D285" i="8"/>
  <c r="E285" i="8" s="1"/>
  <c r="C249" i="8"/>
  <c r="E249" i="8" s="1"/>
  <c r="C311" i="8"/>
  <c r="E311" i="8" s="1"/>
  <c r="D291" i="8"/>
  <c r="E291" i="8" s="1"/>
  <c r="C286" i="8"/>
  <c r="E286" i="8" s="1"/>
  <c r="Q93" i="9"/>
  <c r="E10" i="12"/>
  <c r="E9" i="12"/>
  <c r="E142" i="12"/>
  <c r="E71" i="12"/>
  <c r="C164" i="8"/>
  <c r="E164" i="8" s="1"/>
  <c r="E69" i="12"/>
  <c r="E43" i="12"/>
  <c r="C82" i="8"/>
  <c r="E82" i="8" s="1"/>
  <c r="E42" i="12"/>
  <c r="E22" i="12"/>
  <c r="E181" i="12"/>
  <c r="E136" i="12"/>
  <c r="E66" i="12"/>
  <c r="E47" i="12"/>
  <c r="U58" i="8"/>
  <c r="U99" i="8"/>
  <c r="E74" i="12"/>
  <c r="C304" i="8"/>
  <c r="U304" i="8"/>
  <c r="C402" i="8"/>
  <c r="U402" i="8"/>
  <c r="S248" i="8"/>
  <c r="S247" i="8" s="1"/>
  <c r="U247" i="8" s="1"/>
  <c r="D394" i="8"/>
  <c r="U235" i="8"/>
  <c r="E99" i="12"/>
  <c r="E31" i="12"/>
  <c r="D209" i="8"/>
  <c r="E209" i="8" s="1"/>
  <c r="D87" i="8"/>
  <c r="E87" i="8" s="1"/>
  <c r="D224" i="8"/>
  <c r="E224" i="8" s="1"/>
  <c r="D157" i="8"/>
  <c r="E157" i="8" s="1"/>
  <c r="D142" i="8"/>
  <c r="E142" i="8" s="1"/>
  <c r="M142" i="8"/>
  <c r="D22" i="8"/>
  <c r="E22" i="8" s="1"/>
  <c r="D310" i="8"/>
  <c r="E310" i="8" s="1"/>
  <c r="D177" i="8"/>
  <c r="E177" i="8" s="1"/>
  <c r="D360" i="8"/>
  <c r="E360" i="8" s="1"/>
  <c r="M148" i="8"/>
  <c r="D326" i="8"/>
  <c r="E326" i="8" s="1"/>
  <c r="D366" i="8"/>
  <c r="E366" i="8" s="1"/>
  <c r="D20" i="8"/>
  <c r="E20" i="8" s="1"/>
  <c r="D225" i="8"/>
  <c r="E225" i="8" s="1"/>
  <c r="D30" i="8"/>
  <c r="E30" i="8" s="1"/>
  <c r="U398" i="8"/>
  <c r="C403" i="8"/>
  <c r="E403" i="8" s="1"/>
  <c r="U15" i="8"/>
  <c r="E398" i="8"/>
  <c r="C76" i="8"/>
  <c r="E76" i="8" s="1"/>
  <c r="E39" i="12"/>
  <c r="E182" i="12"/>
  <c r="E172" i="12"/>
  <c r="U342" i="8"/>
  <c r="D67" i="8"/>
  <c r="E67" i="8" s="1"/>
  <c r="D18" i="8"/>
  <c r="E18" i="8" s="1"/>
  <c r="Q264" i="8"/>
  <c r="Q167" i="8"/>
  <c r="Q156" i="8"/>
  <c r="Q333" i="8"/>
  <c r="D335" i="8"/>
  <c r="E335" i="8" s="1"/>
  <c r="D178" i="8"/>
  <c r="E178" i="8" s="1"/>
  <c r="Q248" i="8"/>
  <c r="Q94" i="8"/>
  <c r="Q112" i="8"/>
  <c r="Q118" i="8"/>
  <c r="Q288" i="8"/>
  <c r="D51" i="8"/>
  <c r="E51" i="8" s="1"/>
  <c r="D400" i="8"/>
  <c r="Q132" i="8"/>
  <c r="Q271" i="8"/>
  <c r="D92" i="8"/>
  <c r="E92" i="8" s="1"/>
  <c r="E132" i="8"/>
  <c r="C251" i="8"/>
  <c r="E251" i="8" s="1"/>
  <c r="E388" i="11"/>
  <c r="D102" i="8"/>
  <c r="E102" i="8" s="1"/>
  <c r="Q320" i="8"/>
  <c r="C268" i="8"/>
  <c r="E268" i="8" s="1"/>
  <c r="Q61" i="8"/>
  <c r="D101" i="8"/>
  <c r="E101" i="8" s="1"/>
  <c r="C293" i="8"/>
  <c r="E293" i="8" s="1"/>
  <c r="D71" i="8"/>
  <c r="E71" i="8" s="1"/>
  <c r="Q120" i="8"/>
  <c r="C390" i="8"/>
  <c r="C382" i="8"/>
  <c r="E382" i="8" s="1"/>
  <c r="Q301" i="8"/>
  <c r="E395" i="8"/>
  <c r="Q245" i="8"/>
  <c r="G101" i="7"/>
  <c r="G90" i="7"/>
  <c r="Q399" i="8"/>
  <c r="Q144" i="8"/>
  <c r="C300" i="8"/>
  <c r="E300" i="8" s="1"/>
  <c r="Q397" i="8"/>
  <c r="Q314" i="8"/>
  <c r="Q15" i="8"/>
  <c r="Q135" i="8"/>
  <c r="Q77" i="8"/>
  <c r="D53" i="8"/>
  <c r="E53" i="8" s="1"/>
  <c r="C240" i="8"/>
  <c r="E240" i="8" s="1"/>
  <c r="Q403" i="8"/>
  <c r="D86" i="8"/>
  <c r="E86" i="8" s="1"/>
  <c r="C378" i="8"/>
  <c r="E378" i="8" s="1"/>
  <c r="D147" i="8"/>
  <c r="E147" i="8" s="1"/>
  <c r="D24" i="8"/>
  <c r="E24" i="8" s="1"/>
  <c r="Q336" i="8"/>
  <c r="Q401" i="8"/>
  <c r="D192" i="8"/>
  <c r="E192" i="8" s="1"/>
  <c r="E172" i="8"/>
  <c r="D338" i="8"/>
  <c r="E338" i="8" s="1"/>
  <c r="D117" i="8"/>
  <c r="G95" i="7"/>
  <c r="Q285" i="8"/>
  <c r="Q270" i="8"/>
  <c r="C258" i="8"/>
  <c r="E258" i="8" s="1"/>
  <c r="E183" i="8"/>
  <c r="D72" i="8"/>
  <c r="E72" i="8" s="1"/>
  <c r="D367" i="8"/>
  <c r="E367" i="8" s="1"/>
  <c r="Q173" i="8"/>
  <c r="Q263" i="8"/>
  <c r="D304" i="8"/>
  <c r="D321" i="8"/>
  <c r="E321" i="8" s="1"/>
  <c r="D113" i="8"/>
  <c r="E113" i="8" s="1"/>
  <c r="Q253" i="8"/>
  <c r="Q312" i="8"/>
  <c r="Q380" i="8"/>
  <c r="D13" i="8"/>
  <c r="E13" i="8" s="1"/>
  <c r="E197" i="8"/>
  <c r="D181" i="8"/>
  <c r="E181" i="8" s="1"/>
  <c r="E297" i="8"/>
  <c r="Q95" i="8"/>
  <c r="D200" i="8"/>
  <c r="E200" i="8" s="1"/>
  <c r="D170" i="8"/>
  <c r="E170" i="8" s="1"/>
  <c r="E252" i="8"/>
  <c r="D159" i="8"/>
  <c r="E159" i="8" s="1"/>
  <c r="C396" i="8"/>
  <c r="E396" i="8" s="1"/>
  <c r="Q389" i="8"/>
  <c r="Q317" i="8"/>
  <c r="C265" i="8"/>
  <c r="E265" i="8" s="1"/>
  <c r="Q281" i="8"/>
  <c r="G96" i="7"/>
  <c r="Q334" i="8"/>
  <c r="C273" i="8"/>
  <c r="E273" i="8" s="1"/>
  <c r="D74" i="8"/>
  <c r="E74" i="8" s="1"/>
  <c r="Q133" i="8"/>
  <c r="D99" i="8"/>
  <c r="Q80" i="8"/>
  <c r="E133" i="8"/>
  <c r="E330" i="8"/>
  <c r="Q330" i="8"/>
  <c r="C387" i="8"/>
  <c r="E387" i="8" s="1"/>
  <c r="D17" i="8"/>
  <c r="E17" i="8" s="1"/>
  <c r="Q358" i="8"/>
  <c r="C394" i="8"/>
  <c r="D298" i="8"/>
  <c r="E298" i="8" s="1"/>
  <c r="D401" i="8"/>
  <c r="Q149" i="8"/>
  <c r="E90" i="8"/>
  <c r="D244" i="8"/>
  <c r="E244" i="8" s="1"/>
  <c r="C290" i="8"/>
  <c r="E290" i="8" s="1"/>
  <c r="E397" i="8"/>
  <c r="D223" i="8"/>
  <c r="E223" i="8" s="1"/>
  <c r="Q377" i="8"/>
  <c r="D354" i="8"/>
  <c r="E354" i="8" s="1"/>
  <c r="E196" i="8"/>
  <c r="E46" i="8"/>
  <c r="E194" i="8"/>
  <c r="E381" i="8"/>
  <c r="D289" i="8"/>
  <c r="E289" i="8" s="1"/>
  <c r="D16" i="8"/>
  <c r="E16" i="8" s="1"/>
  <c r="D235" i="8"/>
  <c r="E77" i="8"/>
  <c r="E379" i="8"/>
  <c r="D391" i="8"/>
  <c r="E391" i="8" s="1"/>
  <c r="C401" i="8"/>
  <c r="M400" i="8"/>
  <c r="M56" i="8"/>
  <c r="D259" i="8"/>
  <c r="E259" i="8" s="1"/>
  <c r="M204" i="8"/>
  <c r="D339" i="8"/>
  <c r="E339" i="8" s="1"/>
  <c r="E121" i="8"/>
  <c r="M101" i="8"/>
  <c r="D340" i="8"/>
  <c r="E340" i="8" s="1"/>
  <c r="D346" i="8"/>
  <c r="E346" i="8" s="1"/>
  <c r="E253" i="8"/>
  <c r="D59" i="8"/>
  <c r="E59" i="8" s="1"/>
  <c r="D229" i="8"/>
  <c r="E229" i="8" s="1"/>
  <c r="D58" i="8"/>
  <c r="E137" i="8"/>
  <c r="E70" i="8"/>
  <c r="M100" i="8"/>
  <c r="M332" i="8"/>
  <c r="D219" i="8"/>
  <c r="D275" i="8"/>
  <c r="E333" i="8"/>
  <c r="E337" i="8"/>
  <c r="E171" i="8"/>
  <c r="E242" i="8"/>
  <c r="E309" i="8"/>
  <c r="E96" i="8"/>
  <c r="E336" i="8"/>
  <c r="E127" i="8"/>
  <c r="E233" i="8"/>
  <c r="E89" i="8"/>
  <c r="E238" i="8"/>
  <c r="E226" i="8"/>
  <c r="E320" i="8"/>
  <c r="E78" i="8"/>
  <c r="E220" i="8"/>
  <c r="E264" i="8"/>
  <c r="E165" i="8"/>
  <c r="E88" i="8"/>
  <c r="E105" i="8"/>
  <c r="E372" i="8"/>
  <c r="E19" i="8"/>
  <c r="E328" i="8"/>
  <c r="E201" i="8"/>
  <c r="E167" i="8"/>
  <c r="E26" i="8"/>
  <c r="E281" i="8"/>
  <c r="E114" i="8"/>
  <c r="E279" i="8"/>
  <c r="E243" i="8"/>
  <c r="E120" i="8"/>
  <c r="E217" i="8"/>
  <c r="E239" i="8"/>
  <c r="E348" i="8"/>
  <c r="E325" i="8"/>
  <c r="E91" i="8"/>
  <c r="E131" i="8"/>
  <c r="E154" i="8"/>
  <c r="E65" i="8"/>
  <c r="E198" i="8"/>
  <c r="E84" i="8"/>
  <c r="E255" i="8"/>
  <c r="E296" i="8"/>
  <c r="E85" i="8"/>
  <c r="E270" i="8"/>
  <c r="E187" i="8"/>
  <c r="E272" i="8"/>
  <c r="E156" i="8"/>
  <c r="E68" i="8"/>
  <c r="E80" i="8"/>
  <c r="E118" i="8"/>
  <c r="E111" i="8"/>
  <c r="E185" i="8"/>
  <c r="E308" i="8"/>
  <c r="E110" i="8"/>
  <c r="E312" i="8"/>
  <c r="E271" i="8"/>
  <c r="E119" i="8"/>
  <c r="E100" i="8"/>
  <c r="E237" i="8"/>
  <c r="E212" i="8"/>
  <c r="E215" i="8"/>
  <c r="E40" i="8"/>
  <c r="E160" i="8"/>
  <c r="E327" i="8"/>
  <c r="E128" i="8"/>
  <c r="E246" i="8"/>
  <c r="E365" i="8"/>
  <c r="E284" i="8"/>
  <c r="E193" i="8"/>
  <c r="E195" i="8"/>
  <c r="E358" i="8"/>
  <c r="E106" i="8"/>
  <c r="E109" i="8"/>
  <c r="E190" i="8"/>
  <c r="E60" i="8"/>
  <c r="E122" i="8"/>
  <c r="E79" i="8"/>
  <c r="E376" i="8"/>
  <c r="E174" i="8"/>
  <c r="E112" i="8"/>
  <c r="E69" i="8"/>
  <c r="E216" i="8"/>
  <c r="E97" i="8"/>
  <c r="E149" i="8"/>
  <c r="E295" i="8"/>
  <c r="E210" i="8"/>
  <c r="E388" i="8"/>
  <c r="E213" i="8"/>
  <c r="E245" i="8"/>
  <c r="E28" i="8"/>
  <c r="E373" i="8"/>
  <c r="E161" i="8"/>
  <c r="E299" i="8"/>
  <c r="E123" i="8"/>
  <c r="E62" i="8"/>
  <c r="E61" i="8"/>
  <c r="E64" i="8"/>
  <c r="E148" i="8"/>
  <c r="E29" i="8"/>
  <c r="E241" i="8"/>
  <c r="E73" i="8"/>
  <c r="E374" i="8"/>
  <c r="E350" i="8"/>
  <c r="E182" i="8"/>
  <c r="E21" i="8"/>
  <c r="D32" i="8"/>
  <c r="E32" i="8" s="1"/>
  <c r="E66" i="8"/>
  <c r="E214" i="8"/>
  <c r="E146" i="8"/>
  <c r="E375" i="8"/>
  <c r="E186" i="8"/>
  <c r="E94" i="8"/>
  <c r="E205" i="8"/>
  <c r="E44" i="8"/>
  <c r="E45" i="8"/>
  <c r="E302" i="8"/>
  <c r="E56" i="8"/>
  <c r="E257" i="8"/>
  <c r="E357" i="8"/>
  <c r="E266" i="8"/>
  <c r="E262" i="8"/>
  <c r="E130" i="8"/>
  <c r="E140" i="8"/>
  <c r="E307" i="8"/>
  <c r="E155" i="8"/>
  <c r="E208" i="8"/>
  <c r="E317" i="8"/>
  <c r="E11" i="8"/>
  <c r="E95" i="8"/>
  <c r="C345" i="8"/>
  <c r="E345" i="8" s="1"/>
  <c r="E39" i="8"/>
  <c r="E319" i="8"/>
  <c r="E329" i="8"/>
  <c r="D199" i="8"/>
  <c r="E199" i="8" s="1"/>
  <c r="E166" i="8"/>
  <c r="E318" i="8"/>
  <c r="E222" i="8"/>
  <c r="E107" i="8"/>
  <c r="E47" i="8"/>
  <c r="I403" i="8"/>
  <c r="I275" i="8"/>
  <c r="C207" i="8"/>
  <c r="E207" i="8" s="1"/>
  <c r="I99" i="8"/>
  <c r="I401" i="8"/>
  <c r="I228" i="8"/>
  <c r="I58" i="8"/>
  <c r="C235" i="8"/>
  <c r="D402" i="8"/>
  <c r="E384" i="8"/>
  <c r="Q353" i="8"/>
  <c r="D353" i="8"/>
  <c r="C353" i="8"/>
  <c r="F87" i="7"/>
  <c r="G87" i="7" s="1"/>
  <c r="F108" i="7"/>
  <c r="F89" i="7"/>
  <c r="G23" i="7"/>
  <c r="C219" i="8"/>
  <c r="I219" i="8"/>
  <c r="F102" i="7"/>
  <c r="G102" i="7" s="1"/>
  <c r="E54" i="12"/>
  <c r="F86" i="7"/>
  <c r="G86" i="7" s="1"/>
  <c r="F93" i="7"/>
  <c r="F92" i="7"/>
  <c r="G92" i="7" s="1"/>
  <c r="E23" i="12"/>
  <c r="D390" i="8"/>
  <c r="D263" i="8"/>
  <c r="E263" i="8" s="1"/>
  <c r="C294" i="8"/>
  <c r="E294" i="8" s="1"/>
  <c r="D158" i="8"/>
  <c r="E158" i="8" s="1"/>
  <c r="Q158" i="8"/>
  <c r="D254" i="8"/>
  <c r="E254" i="8" s="1"/>
  <c r="E355" i="8"/>
  <c r="C261" i="8"/>
  <c r="E261" i="8" s="1"/>
  <c r="D236" i="8"/>
  <c r="E236" i="8" s="1"/>
  <c r="M236" i="8"/>
  <c r="D55" i="8"/>
  <c r="E55" i="8" s="1"/>
  <c r="U293" i="8"/>
  <c r="E63" i="12"/>
  <c r="E31" i="7"/>
  <c r="G31" i="7" s="1"/>
  <c r="E109" i="12"/>
  <c r="F98" i="7"/>
  <c r="G98" i="7" s="1"/>
  <c r="E389" i="10"/>
  <c r="L399" i="8"/>
  <c r="M399" i="8" s="1"/>
  <c r="S399" i="8"/>
  <c r="C399" i="8" s="1"/>
  <c r="S400" i="8"/>
  <c r="F94" i="7"/>
  <c r="G94" i="7" s="1"/>
  <c r="F103" i="7"/>
  <c r="E280" i="8"/>
  <c r="U393" i="8"/>
  <c r="C38" i="8"/>
  <c r="E38" i="8" s="1"/>
  <c r="M12" i="8"/>
  <c r="E168" i="8"/>
  <c r="T399" i="8"/>
  <c r="Q385" i="8"/>
  <c r="C385" i="8"/>
  <c r="E385" i="8" s="1"/>
  <c r="E140" i="12"/>
  <c r="S314" i="8"/>
  <c r="S313" i="8" s="1"/>
  <c r="U313" i="8" s="1"/>
  <c r="E146" i="12"/>
  <c r="S332" i="8"/>
  <c r="S331" i="8" s="1"/>
  <c r="F91" i="7"/>
  <c r="G91" i="7" s="1"/>
  <c r="F88" i="7"/>
  <c r="G88" i="7" s="1"/>
  <c r="E155" i="12"/>
  <c r="F100" i="7"/>
  <c r="G100" i="7" s="1"/>
  <c r="E8" i="9"/>
  <c r="C276" i="8"/>
  <c r="E276" i="8" s="1"/>
  <c r="M276" i="8"/>
  <c r="D41" i="8"/>
  <c r="E41" i="8" s="1"/>
  <c r="D283" i="8"/>
  <c r="E283" i="8" s="1"/>
  <c r="C362" i="8"/>
  <c r="E362" i="8" s="1"/>
  <c r="E287" i="8"/>
  <c r="E158" i="12"/>
  <c r="E84" i="7"/>
  <c r="D324" i="8"/>
  <c r="E324" i="8" s="1"/>
  <c r="D250" i="8"/>
  <c r="E250" i="8" s="1"/>
  <c r="D169" i="8"/>
  <c r="E169" i="8" s="1"/>
  <c r="C278" i="8"/>
  <c r="E278" i="8" s="1"/>
  <c r="E59" i="12"/>
  <c r="E163" i="12"/>
  <c r="S371" i="8"/>
  <c r="S370" i="8" s="1"/>
  <c r="F85" i="7"/>
  <c r="E130" i="12"/>
  <c r="E143" i="12"/>
  <c r="S323" i="8"/>
  <c r="S322" i="8" s="1"/>
  <c r="C322" i="8" s="1"/>
  <c r="S54" i="8"/>
  <c r="Q191" i="8"/>
  <c r="D191" i="8"/>
  <c r="E191" i="8" s="1"/>
  <c r="M93" i="9"/>
  <c r="F9" i="7"/>
  <c r="F7" i="7" s="1"/>
  <c r="E180" i="8"/>
  <c r="E93" i="8"/>
  <c r="E277" i="8"/>
  <c r="E87" i="9"/>
  <c r="H399" i="8"/>
  <c r="G89" i="7" l="1"/>
  <c r="F14" i="7"/>
  <c r="E7" i="7"/>
  <c r="G16" i="7"/>
  <c r="G7" i="8"/>
  <c r="G405" i="8" s="1"/>
  <c r="E395" i="10"/>
  <c r="S9" i="8"/>
  <c r="U9" i="8" s="1"/>
  <c r="U54" i="8"/>
  <c r="H7" i="8"/>
  <c r="H405" i="8" s="1"/>
  <c r="E8" i="12"/>
  <c r="S8" i="8"/>
  <c r="T7" i="8"/>
  <c r="T405" i="8" s="1"/>
  <c r="G103" i="7"/>
  <c r="O7" i="8"/>
  <c r="P7" i="8"/>
  <c r="M124" i="8"/>
  <c r="K7" i="8"/>
  <c r="K405" i="8" s="1"/>
  <c r="G15" i="7"/>
  <c r="G9" i="7"/>
  <c r="L7" i="8"/>
  <c r="C175" i="8"/>
  <c r="C151" i="8"/>
  <c r="G93" i="7"/>
  <c r="Q8" i="8"/>
  <c r="E12" i="8"/>
  <c r="M8" i="8"/>
  <c r="M9" i="8"/>
  <c r="Q9" i="8"/>
  <c r="S52" i="8"/>
  <c r="D8" i="8"/>
  <c r="I8" i="8"/>
  <c r="D9" i="8"/>
  <c r="Q10" i="8"/>
  <c r="D392" i="8"/>
  <c r="U392" i="8"/>
  <c r="Q383" i="8"/>
  <c r="C392" i="8"/>
  <c r="M383" i="8"/>
  <c r="D383" i="8"/>
  <c r="E383" i="8" s="1"/>
  <c r="C370" i="8"/>
  <c r="E370" i="8" s="1"/>
  <c r="U370" i="8"/>
  <c r="C361" i="8"/>
  <c r="U361" i="8"/>
  <c r="D361" i="8"/>
  <c r="M341" i="8"/>
  <c r="U352" i="8"/>
  <c r="D352" i="8"/>
  <c r="E352" i="8" s="1"/>
  <c r="C341" i="8"/>
  <c r="E341" i="8" s="1"/>
  <c r="E275" i="8"/>
  <c r="D206" i="8"/>
  <c r="C331" i="8"/>
  <c r="U331" i="8"/>
  <c r="M331" i="8"/>
  <c r="D331" i="8"/>
  <c r="U322" i="8"/>
  <c r="D322" i="8"/>
  <c r="E322" i="8" s="1"/>
  <c r="C313" i="8"/>
  <c r="Q313" i="8"/>
  <c r="D313" i="8"/>
  <c r="Q292" i="8"/>
  <c r="Q303" i="8"/>
  <c r="E303" i="8"/>
  <c r="Q282" i="8"/>
  <c r="M292" i="8"/>
  <c r="D292" i="8"/>
  <c r="E292" i="8" s="1"/>
  <c r="D260" i="8"/>
  <c r="I282" i="8"/>
  <c r="D282" i="8"/>
  <c r="E282" i="8" s="1"/>
  <c r="Q260" i="8"/>
  <c r="M274" i="8"/>
  <c r="D274" i="8"/>
  <c r="I274" i="8"/>
  <c r="C274" i="8"/>
  <c r="M247" i="8"/>
  <c r="C260" i="8"/>
  <c r="M260" i="8"/>
  <c r="C247" i="8"/>
  <c r="Q247" i="8"/>
  <c r="D247" i="8"/>
  <c r="D234" i="8"/>
  <c r="Q234" i="8"/>
  <c r="C234" i="8"/>
  <c r="I227" i="8"/>
  <c r="D227" i="8"/>
  <c r="E227" i="8" s="1"/>
  <c r="M218" i="8"/>
  <c r="D218" i="8"/>
  <c r="E218" i="8" s="1"/>
  <c r="M188" i="8"/>
  <c r="D188" i="8"/>
  <c r="E188" i="8" s="1"/>
  <c r="C206" i="8"/>
  <c r="M202" i="8"/>
  <c r="C202" i="8"/>
  <c r="E202" i="8" s="1"/>
  <c r="D162" i="8"/>
  <c r="M175" i="8"/>
  <c r="D175" i="8"/>
  <c r="C162" i="8"/>
  <c r="M138" i="8"/>
  <c r="M151" i="8"/>
  <c r="D151" i="8"/>
  <c r="D138" i="8"/>
  <c r="E138" i="8" s="1"/>
  <c r="C124" i="8"/>
  <c r="E117" i="8"/>
  <c r="Q124" i="8"/>
  <c r="D124" i="8"/>
  <c r="M115" i="8"/>
  <c r="D115" i="8"/>
  <c r="E115" i="8" s="1"/>
  <c r="D103" i="8"/>
  <c r="E103" i="8" s="1"/>
  <c r="D98" i="8"/>
  <c r="E99" i="8"/>
  <c r="C98" i="8"/>
  <c r="C81" i="8"/>
  <c r="D81" i="8"/>
  <c r="Q81" i="8"/>
  <c r="M81" i="8"/>
  <c r="Q75" i="8"/>
  <c r="D75" i="8"/>
  <c r="C75" i="8"/>
  <c r="U75" i="8"/>
  <c r="E58" i="8"/>
  <c r="U57" i="8"/>
  <c r="D57" i="8"/>
  <c r="E57" i="8" s="1"/>
  <c r="D52" i="8"/>
  <c r="Q37" i="8"/>
  <c r="E15" i="8"/>
  <c r="C37" i="8"/>
  <c r="D37" i="8"/>
  <c r="M37" i="8"/>
  <c r="M23" i="8"/>
  <c r="D23" i="8"/>
  <c r="E23" i="8" s="1"/>
  <c r="D10" i="8"/>
  <c r="M10" i="8"/>
  <c r="C14" i="8"/>
  <c r="D14" i="8"/>
  <c r="Q14" i="8"/>
  <c r="C10" i="8"/>
  <c r="E93" i="9"/>
  <c r="E402" i="8"/>
  <c r="E304" i="8"/>
  <c r="C248" i="8"/>
  <c r="E248" i="8" s="1"/>
  <c r="U248" i="8"/>
  <c r="E394" i="8"/>
  <c r="E390" i="8"/>
  <c r="E401" i="8"/>
  <c r="E235" i="8"/>
  <c r="E219" i="8"/>
  <c r="U399" i="8"/>
  <c r="G85" i="7"/>
  <c r="C54" i="8"/>
  <c r="E54" i="8" s="1"/>
  <c r="E178" i="12"/>
  <c r="E353" i="8"/>
  <c r="U371" i="8"/>
  <c r="C371" i="8"/>
  <c r="E371" i="8" s="1"/>
  <c r="U314" i="8"/>
  <c r="C314" i="8"/>
  <c r="E314" i="8" s="1"/>
  <c r="U400" i="8"/>
  <c r="C400" i="8"/>
  <c r="E400" i="8" s="1"/>
  <c r="U323" i="8"/>
  <c r="C323" i="8"/>
  <c r="E323" i="8" s="1"/>
  <c r="D399" i="8"/>
  <c r="E399" i="8" s="1"/>
  <c r="I399" i="8"/>
  <c r="G84" i="7"/>
  <c r="C332" i="8"/>
  <c r="E332" i="8" s="1"/>
  <c r="U332" i="8"/>
  <c r="G7" i="7" l="1"/>
  <c r="C9" i="8"/>
  <c r="E9" i="8" s="1"/>
  <c r="C52" i="8"/>
  <c r="E52" i="8" s="1"/>
  <c r="S7" i="8"/>
  <c r="C7" i="8" s="1"/>
  <c r="E175" i="8"/>
  <c r="I405" i="8"/>
  <c r="O405" i="8"/>
  <c r="E151" i="8"/>
  <c r="I7" i="8"/>
  <c r="U52" i="8"/>
  <c r="Q7" i="8"/>
  <c r="P405" i="8"/>
  <c r="M7" i="8"/>
  <c r="L405" i="8"/>
  <c r="D7" i="8"/>
  <c r="C8" i="8"/>
  <c r="E8" i="8" s="1"/>
  <c r="U8" i="8"/>
  <c r="E361" i="8"/>
  <c r="E392" i="8"/>
  <c r="E331" i="8"/>
  <c r="E206" i="8"/>
  <c r="E260" i="8"/>
  <c r="E313" i="8"/>
  <c r="E247" i="8"/>
  <c r="E274" i="8"/>
  <c r="E234" i="8"/>
  <c r="E162" i="8"/>
  <c r="E124" i="8"/>
  <c r="E81" i="8"/>
  <c r="E98" i="8"/>
  <c r="E75" i="8"/>
  <c r="E37" i="8"/>
  <c r="E10" i="8"/>
  <c r="E14" i="8"/>
  <c r="F117" i="7"/>
  <c r="F111" i="7"/>
  <c r="F118" i="7"/>
  <c r="I184" i="12"/>
  <c r="F113" i="7"/>
  <c r="F110" i="7"/>
  <c r="G117" i="7" l="1"/>
  <c r="G110" i="7"/>
  <c r="Q405" i="8"/>
  <c r="U7" i="8"/>
  <c r="S405" i="8"/>
  <c r="C405" i="8" s="1"/>
  <c r="E7" i="8"/>
  <c r="U184" i="12"/>
  <c r="Y184" i="12"/>
  <c r="F112" i="7"/>
  <c r="G112" i="7" s="1"/>
  <c r="AW184" i="12"/>
  <c r="AC184" i="12"/>
  <c r="E184" i="12"/>
  <c r="G111" i="7"/>
  <c r="G118" i="7"/>
  <c r="G113" i="7"/>
  <c r="Q184" i="12"/>
  <c r="M184" i="12"/>
  <c r="F109" i="7"/>
  <c r="F107" i="7" l="1"/>
  <c r="G108" i="7"/>
  <c r="G109" i="7"/>
  <c r="U405" i="8"/>
  <c r="E33" i="7"/>
  <c r="E38" i="7"/>
  <c r="E26" i="7"/>
  <c r="E51" i="7"/>
  <c r="E54" i="7"/>
  <c r="E47" i="7"/>
  <c r="E55" i="7"/>
  <c r="G55" i="7" s="1"/>
  <c r="E52" i="7"/>
  <c r="E49" i="7"/>
  <c r="E45" i="7"/>
  <c r="E41" i="7"/>
  <c r="E27" i="7"/>
  <c r="E36" i="7"/>
  <c r="E50" i="7"/>
  <c r="E25" i="7"/>
  <c r="E44" i="7"/>
  <c r="E34" i="7"/>
  <c r="E24" i="7"/>
  <c r="E32" i="7"/>
  <c r="G107" i="7" l="1"/>
  <c r="G51" i="7"/>
  <c r="G26" i="7"/>
  <c r="G25" i="7"/>
  <c r="E48" i="7"/>
  <c r="G48" i="7" s="1"/>
  <c r="G33" i="7"/>
  <c r="G52" i="7"/>
  <c r="G44" i="7"/>
  <c r="G54" i="7"/>
  <c r="G34" i="7"/>
  <c r="G47" i="7"/>
  <c r="G38" i="7"/>
  <c r="G36" i="7"/>
  <c r="G27" i="7"/>
  <c r="G41" i="7"/>
  <c r="G45" i="7"/>
  <c r="G49" i="7"/>
  <c r="E42" i="7"/>
  <c r="G42" i="7" s="1"/>
  <c r="G50" i="7"/>
  <c r="E14" i="7" l="1"/>
  <c r="G32" i="7"/>
  <c r="G24" i="7"/>
  <c r="D405" i="8"/>
  <c r="E405" i="8" s="1"/>
  <c r="G14" i="7" l="1"/>
  <c r="M405" i="8"/>
  <c r="E99" i="7"/>
  <c r="E83" i="7" s="1"/>
  <c r="E394" i="11" l="1"/>
  <c r="D169" i="7" s="1"/>
  <c r="F99" i="7"/>
  <c r="F83" i="7" s="1"/>
  <c r="G99" i="7" l="1"/>
  <c r="G83" i="7" l="1"/>
  <c r="F169" i="7"/>
  <c r="G169" i="7" s="1"/>
</calcChain>
</file>

<file path=xl/sharedStrings.xml><?xml version="1.0" encoding="utf-8"?>
<sst xmlns="http://schemas.openxmlformats.org/spreadsheetml/2006/main" count="2968" uniqueCount="1257">
  <si>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</si>
  <si>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</si>
  <si>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</si>
  <si>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</si>
  <si>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</si>
  <si>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</si>
  <si>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</si>
  <si>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</si>
  <si>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</si>
  <si>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</si>
  <si>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</si>
  <si>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</si>
  <si>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</si>
  <si>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</si>
  <si>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</si>
  <si>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</si>
  <si>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</si>
  <si>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</si>
  <si>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</si>
  <si>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</si>
  <si>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</si>
  <si>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</si>
  <si>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</si>
  <si>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</si>
  <si>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</si>
  <si>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</si>
  <si>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</si>
  <si>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</si>
  <si>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</si>
  <si>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</si>
  <si>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</si>
  <si>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</si>
  <si>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</si>
  <si>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</si>
  <si>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</si>
  <si>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</si>
  <si>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</si>
  <si>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</si>
  <si>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</si>
  <si>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</si>
  <si>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</si>
  <si>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</si>
  <si>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</si>
  <si>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</si>
  <si>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</si>
  <si>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</si>
  <si>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</si>
  <si>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</si>
  <si>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</si>
  <si>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</si>
  <si>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</si>
  <si>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</si>
  <si>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</si>
  <si>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</si>
  <si>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</si>
  <si>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</si>
  <si>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</si>
  <si>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</si>
  <si>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</si>
  <si>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</si>
  <si>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</si>
  <si>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</si>
  <si>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</si>
  <si>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</si>
  <si>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</si>
  <si>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</si>
  <si>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</si>
  <si>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</si>
  <si>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</si>
  <si>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</si>
  <si>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</si>
  <si>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</si>
  <si>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</si>
  <si>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</si>
  <si>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</si>
  <si>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</si>
  <si>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</si>
  <si>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</si>
  <si>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</si>
  <si>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</si>
  <si>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</si>
  <si>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</si>
  <si>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</si>
  <si>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</si>
  <si>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</si>
  <si>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</si>
  <si>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</si>
  <si>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</si>
  <si>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</si>
  <si>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</si>
  <si>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</si>
  <si>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</si>
  <si>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</si>
  <si>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</si>
  <si>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</si>
  <si>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</si>
  <si>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</si>
  <si>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</si>
  <si>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</si>
  <si>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</si>
  <si>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</si>
  <si>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</si>
  <si>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</si>
  <si>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</si>
  <si>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</si>
  <si>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</si>
  <si>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</si>
  <si>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</si>
  <si>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</si>
  <si>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</si>
  <si>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</si>
  <si>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</si>
  <si>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</si>
  <si>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</si>
  <si>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</si>
  <si>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</si>
  <si>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</si>
  <si>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</si>
  <si>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</si>
  <si>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</si>
  <si>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</si>
  <si>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</si>
  <si>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</si>
  <si>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</si>
  <si>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</si>
  <si>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</si>
  <si>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</si>
  <si>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</si>
  <si>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</si>
  <si>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</si>
  <si>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</si>
  <si>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</si>
  <si>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</si>
  <si>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</si>
  <si>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</si>
  <si>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</si>
  <si>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</si>
  <si>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</si>
  <si>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</si>
  <si>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</si>
  <si>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</si>
  <si>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</si>
  <si>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</si>
  <si>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</si>
  <si>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</si>
  <si>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</si>
  <si>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</si>
  <si>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</si>
  <si>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</si>
  <si>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</si>
  <si>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</si>
  <si>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</si>
  <si>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</si>
  <si>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</si>
  <si>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</si>
  <si>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</si>
  <si>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</si>
  <si>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</si>
  <si>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</si>
  <si>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</si>
  <si>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</si>
  <si>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</si>
  <si>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</si>
  <si>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</si>
  <si>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</si>
  <si>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</si>
  <si>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</si>
  <si>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</si>
  <si>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</si>
  <si>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</si>
  <si>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</si>
  <si>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</si>
  <si>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</si>
  <si>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</si>
  <si>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</si>
  <si>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</si>
  <si>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</si>
  <si>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</si>
  <si>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</si>
  <si>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</si>
  <si>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</si>
  <si>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</si>
  <si>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0801 55AA354530 540</t>
  </si>
  <si>
    <t>4.6.</t>
  </si>
  <si>
    <t>4.7.</t>
  </si>
  <si>
    <t>утвержденные бюджетные назначения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</si>
  <si>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</si>
  <si>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</si>
  <si>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</si>
  <si>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</si>
  <si>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</si>
  <si>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</si>
  <si>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</si>
  <si>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</si>
  <si>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</si>
  <si>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</si>
  <si>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</si>
  <si>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</si>
  <si>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</si>
  <si>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</si>
  <si>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</si>
  <si>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</si>
  <si>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</si>
  <si>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</si>
  <si>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</si>
  <si>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</si>
  <si>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</si>
  <si>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</si>
  <si>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</si>
  <si>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</si>
  <si>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</si>
  <si>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</si>
  <si>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</si>
  <si>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</si>
  <si>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</si>
  <si>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</si>
  <si>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</si>
  <si>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</si>
  <si>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</si>
  <si>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</si>
  <si>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</si>
  <si>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</si>
  <si>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</si>
  <si>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</si>
  <si>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</si>
  <si>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</si>
  <si>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</si>
  <si>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</si>
  <si>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</si>
  <si>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</si>
  <si>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</si>
  <si>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</si>
  <si>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</si>
  <si>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</si>
  <si>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</si>
  <si>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</si>
  <si>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</si>
  <si>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</si>
  <si>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</si>
  <si>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</si>
  <si>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</si>
  <si>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</si>
  <si>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</si>
  <si>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</si>
  <si>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</si>
  <si>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</si>
  <si>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</si>
  <si>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</si>
  <si>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</si>
  <si>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</si>
  <si>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</si>
  <si>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</si>
  <si>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</si>
  <si>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</si>
  <si>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</si>
  <si>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</si>
  <si>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</si>
  <si>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</si>
  <si>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</si>
  <si>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</si>
  <si>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</si>
  <si>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</si>
  <si>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</si>
  <si>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</si>
  <si>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</si>
  <si>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</si>
  <si>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</si>
  <si>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</si>
  <si>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</si>
  <si>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</si>
  <si>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</si>
  <si>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</si>
  <si>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</si>
  <si>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</si>
  <si>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</si>
  <si>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</si>
  <si>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</si>
  <si>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</si>
  <si>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</si>
  <si>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</si>
  <si>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</si>
  <si>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</si>
  <si>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</si>
  <si>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</si>
  <si>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</si>
  <si>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</si>
  <si>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</si>
  <si>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</si>
  <si>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</si>
  <si>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</si>
  <si>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</si>
  <si>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</si>
  <si>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</si>
  <si>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</si>
  <si>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</si>
  <si>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</si>
  <si>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</si>
  <si>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</si>
  <si>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</si>
  <si>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</si>
  <si>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</si>
  <si>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</si>
  <si>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</si>
  <si>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</si>
  <si>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</si>
  <si>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</si>
  <si>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</si>
  <si>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</si>
  <si>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</si>
  <si>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</si>
  <si>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</si>
  <si>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</si>
  <si>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</si>
  <si>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</si>
  <si>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</si>
  <si>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</si>
  <si>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</si>
  <si>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</si>
  <si>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</si>
  <si>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</si>
  <si>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</si>
  <si>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</si>
  <si>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</si>
  <si>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</si>
  <si>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</si>
  <si>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</si>
  <si>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</si>
  <si>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</si>
  <si>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</si>
  <si>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</si>
  <si>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</si>
  <si>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</si>
  <si>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</si>
  <si>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</si>
  <si>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</si>
  <si>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</si>
  <si>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</si>
  <si>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</si>
  <si>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</si>
  <si>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</si>
  <si>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</si>
  <si>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</si>
  <si>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</si>
  <si>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</si>
  <si>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</si>
  <si>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</si>
  <si>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</si>
  <si>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</si>
  <si>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</si>
  <si>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</si>
  <si>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</si>
  <si>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</si>
  <si>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</si>
  <si>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</si>
  <si>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</si>
  <si>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</si>
  <si>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</si>
  <si>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</si>
  <si>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</si>
  <si>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</si>
  <si>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</si>
  <si>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</si>
  <si>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</si>
  <si>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</si>
  <si>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</si>
  <si>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</si>
  <si>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</si>
  <si>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</si>
  <si>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</si>
  <si>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</si>
  <si>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</si>
  <si>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</si>
  <si>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</si>
  <si>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</si>
  <si>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</si>
  <si>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</si>
  <si>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</si>
  <si>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</si>
  <si>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</si>
  <si>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</si>
  <si>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</si>
  <si>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000 1402 6640170700 512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</si>
  <si>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</si>
  <si>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</si>
  <si>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</si>
  <si>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</si>
  <si>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</si>
  <si>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</si>
  <si>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</si>
  <si>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</si>
  <si>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</si>
  <si>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</si>
  <si>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</si>
  <si>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</si>
  <si>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</si>
  <si>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</si>
  <si>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</si>
  <si>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</si>
  <si>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</si>
  <si>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</si>
  <si>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</si>
  <si>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</si>
  <si>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</si>
  <si>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</si>
  <si>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</si>
  <si>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</si>
  <si>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</si>
  <si>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</si>
  <si>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</si>
  <si>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</si>
  <si>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</si>
  <si>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</si>
  <si>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</si>
  <si>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</si>
  <si>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</si>
  <si>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</si>
  <si>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</si>
  <si>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</si>
  <si>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</si>
  <si>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</si>
  <si>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</si>
  <si>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</si>
  <si>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</si>
  <si>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</si>
  <si>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</si>
  <si>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</si>
  <si>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</si>
  <si>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</si>
  <si>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</si>
  <si>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</si>
  <si>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</si>
  <si>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</si>
  <si>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</si>
  <si>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</si>
  <si>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</si>
  <si>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</si>
  <si>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</si>
  <si>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</si>
  <si>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</si>
  <si>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</si>
  <si>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</si>
  <si>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</si>
  <si>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</si>
  <si>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</si>
  <si>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</si>
  <si>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</si>
  <si>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</si>
  <si>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</si>
  <si>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</si>
  <si>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</si>
  <si>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</si>
  <si>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</si>
  <si>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</si>
  <si>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</si>
  <si>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</si>
  <si>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</si>
  <si>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</si>
  <si>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</si>
  <si>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</si>
  <si>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</si>
  <si>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</si>
  <si>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</si>
  <si>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</si>
  <si>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</si>
  <si>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</si>
  <si>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</si>
  <si>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</si>
  <si>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</si>
  <si>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</si>
  <si>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</si>
  <si>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</si>
  <si>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</si>
  <si>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</si>
  <si>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</si>
  <si>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</si>
  <si>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</si>
  <si>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</si>
  <si>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</si>
  <si>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</si>
  <si>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</si>
  <si>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</si>
  <si>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</si>
  <si>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</si>
  <si>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</si>
  <si>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</si>
  <si>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</si>
  <si>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</si>
  <si>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</si>
  <si>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</si>
  <si>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</si>
  <si>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</si>
  <si>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</si>
  <si>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</si>
  <si>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</si>
  <si>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</si>
  <si>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</si>
  <si>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</si>
  <si>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</si>
  <si>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</si>
  <si>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</si>
  <si>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</si>
  <si>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</si>
  <si>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</si>
  <si>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</si>
  <si>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</si>
  <si>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</si>
  <si>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</si>
  <si>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</si>
  <si>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</si>
  <si>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</si>
  <si>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</si>
  <si>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</si>
  <si>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</si>
  <si>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</si>
  <si>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</si>
  <si>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</si>
  <si>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</si>
  <si>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</si>
  <si>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</si>
  <si>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</si>
  <si>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</si>
  <si>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</si>
  <si>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</si>
  <si>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</si>
  <si>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</si>
  <si>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</si>
  <si>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</si>
  <si>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</si>
  <si>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</si>
  <si>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</si>
  <si>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</si>
  <si>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</si>
  <si>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</si>
  <si>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</si>
  <si>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</si>
  <si>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</si>
  <si>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</si>
  <si>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</si>
  <si>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</si>
  <si>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</si>
  <si>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</si>
  <si>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</si>
  <si>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</si>
  <si>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</si>
  <si>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</si>
  <si>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</si>
  <si>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</si>
  <si>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</si>
  <si>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</si>
  <si>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</si>
  <si>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</si>
  <si>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</si>
  <si>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</si>
  <si>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</si>
  <si>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</si>
  <si>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</si>
  <si>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</si>
  <si>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</si>
  <si>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</si>
  <si>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</si>
  <si>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</si>
  <si>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</si>
  <si>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</si>
  <si>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</si>
  <si>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</si>
  <si>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</si>
  <si>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</si>
  <si>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</si>
  <si>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</si>
  <si>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</si>
  <si>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</si>
  <si>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</si>
  <si>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</si>
  <si>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</si>
  <si>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</si>
  <si>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</si>
  <si>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</si>
  <si>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</si>
  <si>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</si>
  <si>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</si>
  <si>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</si>
  <si>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</si>
  <si>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</si>
  <si>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</si>
  <si>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</si>
  <si>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</si>
  <si>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</si>
  <si>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</si>
  <si>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</si>
  <si>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</si>
  <si>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</si>
  <si>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</si>
  <si>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</si>
  <si>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</si>
  <si>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</si>
  <si>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</si>
  <si>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</si>
  <si>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</si>
  <si>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</si>
  <si>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</si>
  <si>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</si>
  <si>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</si>
  <si>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</si>
  <si>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</si>
  <si>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</si>
  <si>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</si>
  <si>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</si>
  <si>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</si>
  <si>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</si>
  <si>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</si>
  <si>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</si>
  <si>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</si>
  <si>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</si>
  <si>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</si>
  <si>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</si>
  <si>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</si>
  <si>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</si>
  <si>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</si>
  <si>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</si>
  <si>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</si>
  <si>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</si>
  <si>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</si>
  <si>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</si>
  <si>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</si>
  <si>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</si>
  <si>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</si>
  <si>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</si>
  <si>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</si>
  <si>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</si>
  <si>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</si>
  <si>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</si>
  <si>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</si>
  <si>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</si>
  <si>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</si>
  <si>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</si>
  <si>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000 1006  9610076400 530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</si>
  <si>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</si>
  <si>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</si>
  <si>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</si>
  <si>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</si>
  <si>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</si>
  <si>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</si>
  <si>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</si>
  <si>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</si>
  <si>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 на поддержку мер по обеспечению сбалансированности местных бюджетов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</si>
  <si>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</si>
  <si>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</si>
  <si>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</si>
  <si>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</si>
  <si>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</si>
  <si>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000 0409 5Ж2R1U7210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</si>
  <si>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</si>
  <si>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</si>
  <si>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000 0409 70303R3720 522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</si>
  <si>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</si>
  <si>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</si>
  <si>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</si>
  <si>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</si>
  <si>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</si>
  <si>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</si>
  <si>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</si>
  <si>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</si>
  <si>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</si>
  <si>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</si>
  <si>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</si>
  <si>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</si>
  <si>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</si>
  <si>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 xml:space="preserve">Субсидия бюджетам муниципальных районов области на создание детских технопарков  «Кванториум» </t>
  </si>
  <si>
    <t>000 0702 5A2E151730 521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</si>
  <si>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</si>
  <si>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523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</si>
  <si>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</si>
  <si>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</si>
  <si>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</si>
  <si>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</si>
  <si>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</si>
  <si>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</si>
  <si>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бюджетам муниципальных районов
и городских округов области на обеспечение образовательных организаций материально-технической базой для внедрения
цифровой образовательной среды</t>
  </si>
  <si>
    <t>Субсидия  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</si>
  <si>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</si>
  <si>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</si>
  <si>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</si>
  <si>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</si>
  <si>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</si>
  <si>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</si>
  <si>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</si>
  <si>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</si>
  <si>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</si>
  <si>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</si>
  <si>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</si>
  <si>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000 0801 55AA155131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</si>
  <si>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</si>
  <si>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Субсидия бюджетам поселений области на развитие сети учреждений культурно-досугового типа (создание центров культурного развития)</t>
  </si>
  <si>
    <t>000 0801 55AA155132 522</t>
  </si>
  <si>
    <t>бюджетам поселений области на развитие сети учреждений культурно-досугового типа (создание центров культурного развития)</t>
  </si>
  <si>
    <t>Субсидия бюджетам муниципальных районов области на техническое оснащение муниципальных музеев</t>
  </si>
  <si>
    <t>000 0801 55AA155900 523</t>
  </si>
  <si>
    <t xml:space="preserve"> бюджетам муниципальных районов области на техническое оснащение муниципальных музеев</t>
  </si>
  <si>
    <t xml:space="preserve">000 0801 55БA255192 523             </t>
  </si>
  <si>
    <t>Субсидия 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</si>
  <si>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</si>
  <si>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000 0801 55402R5191 523</t>
  </si>
  <si>
    <t>Субсидия 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</si>
  <si>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Субсидия 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</si>
  <si>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000 0703 55AA155199 523</t>
  </si>
  <si>
    <t>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</si>
  <si>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</si>
  <si>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</si>
  <si>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</si>
  <si>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</si>
  <si>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</si>
  <si>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</si>
  <si>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Дотация бюджетам муниципальных районов и городских округов области на поддержку мер по обеспечению сбалансированности местных бюджетов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</si>
  <si>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</si>
  <si>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</si>
  <si>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муниципальных районов области на проведение комплексных кадастровых работ</t>
  </si>
  <si>
    <t>000 0412 58239R5110 521</t>
  </si>
  <si>
    <t>бюджетам муниципальных районов области на проведение комплексных кадастровых работ</t>
  </si>
  <si>
    <t>Субсидия 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</si>
  <si>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000 1103 561P550810 521</t>
  </si>
  <si>
    <t>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</si>
  <si>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</si>
  <si>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</si>
  <si>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</si>
  <si>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</si>
  <si>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</si>
  <si>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</si>
  <si>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</si>
  <si>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</si>
  <si>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</si>
  <si>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</si>
  <si>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</si>
  <si>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</si>
  <si>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</si>
  <si>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0405 5Г502R5990 523</t>
  </si>
  <si>
    <t>Субсидия бюджетам муниципальных районов области на закупку оборудования для создания «умных» спортивных площадок</t>
  </si>
  <si>
    <t>бюджетам муниципальных районов области на закупку оборудования для создания «умных» спортивных площадок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</si>
  <si>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</si>
  <si>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</si>
  <si>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</si>
  <si>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</si>
  <si>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</si>
  <si>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</si>
  <si>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</si>
  <si>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</si>
  <si>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</si>
  <si>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</si>
  <si>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</si>
  <si>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</si>
  <si>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</si>
  <si>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</si>
  <si>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</si>
  <si>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</si>
  <si>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</si>
  <si>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</si>
  <si>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</si>
  <si>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</si>
  <si>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</si>
  <si>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</si>
  <si>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</si>
  <si>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</si>
  <si>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</si>
  <si>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</si>
  <si>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</si>
  <si>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</si>
  <si>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</si>
  <si>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</si>
  <si>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</si>
  <si>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</si>
  <si>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</si>
  <si>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</si>
  <si>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</si>
  <si>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</si>
  <si>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</si>
  <si>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</si>
  <si>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</si>
  <si>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</si>
  <si>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</si>
  <si>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</si>
  <si>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</si>
  <si>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</si>
  <si>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</si>
  <si>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</si>
  <si>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</si>
  <si>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</si>
  <si>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</si>
  <si>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</si>
  <si>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</si>
  <si>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</si>
  <si>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</si>
  <si>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</si>
  <si>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</si>
  <si>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</si>
  <si>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</si>
  <si>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</si>
  <si>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</si>
  <si>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</si>
  <si>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</si>
  <si>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</si>
  <si>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</si>
  <si>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</si>
  <si>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</si>
  <si>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 области на создание виртуальных концертных залов</t>
  </si>
  <si>
    <t>бюджетам муниципальных районов области на создание виртуальных концертных залов</t>
  </si>
  <si>
    <t>Иные межбюджетные трансферты бюджетам муниципальных районов области на создание модельных муниципальных библиотек</t>
  </si>
  <si>
    <t>000 0801 55AA154540 540</t>
  </si>
  <si>
    <t>бюджетам муниципальных районов области на создание модельных муниципальных библиотек</t>
  </si>
  <si>
    <t>000 0408 5Ж11279400 540</t>
  </si>
  <si>
    <t>Иные межбюджетные трансферты 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</si>
  <si>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</si>
  <si>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</si>
  <si>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</si>
  <si>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</si>
  <si>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</si>
  <si>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0703 55A2255780 540        000 0801 55A2255780 540</t>
  </si>
  <si>
    <t xml:space="preserve">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</si>
  <si>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</si>
  <si>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</si>
  <si>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</si>
  <si>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</t>
  </si>
  <si>
    <t>000 0502 6640379901 540</t>
  </si>
  <si>
    <t>000 0409 6640379902 540</t>
  </si>
  <si>
    <t>000 1403 6640379903 540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</si>
  <si>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</si>
  <si>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000 0503 6640379904 540</t>
  </si>
  <si>
    <t xml:space="preserve">утвержденные бюджетные назначения 5*   </t>
  </si>
  <si>
    <t xml:space="preserve"> бюджетам городских поселений области на приобретение специализированной коммунальной техники для нужд городского поселения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</si>
  <si>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</si>
  <si>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</si>
  <si>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 xml:space="preserve">утвержденные бюджетные назначения 3*  </t>
  </si>
  <si>
    <t xml:space="preserve">утвержденные бюджетные назначения 4*  </t>
  </si>
  <si>
    <t>2.60.</t>
  </si>
  <si>
    <t>Субсидия 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</si>
  <si>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</si>
  <si>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523</t>
  </si>
  <si>
    <t>2.61.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</si>
  <si>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</si>
  <si>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</si>
  <si>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</si>
  <si>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2.62.</t>
  </si>
  <si>
    <t xml:space="preserve">утвержденные бюджетные назначения 5*  </t>
  </si>
  <si>
    <t>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</t>
  </si>
  <si>
    <t>000 0502 5E8F55243F 522</t>
  </si>
  <si>
    <t xml:space="preserve">утвержденные бюджетные назначения 6*  </t>
  </si>
  <si>
    <t>000 0702 5A2E1U3050 523</t>
  </si>
  <si>
    <t>2.63.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</si>
  <si>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</t>
  </si>
  <si>
    <t>000 0602 5E8G65013F 522</t>
  </si>
  <si>
    <t xml:space="preserve">утвержденные бюджетные назначения 7*  </t>
  </si>
  <si>
    <t>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</t>
  </si>
  <si>
    <t>Иные межбюджетные трансферты 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</si>
  <si>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000 0409 5Ж233D7520 540</t>
  </si>
  <si>
    <t>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</si>
  <si>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</si>
  <si>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</si>
  <si>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000 1403 5823878920 540</t>
  </si>
  <si>
    <t>4.22.</t>
  </si>
  <si>
    <t>000 1403 6920478120 540</t>
  </si>
  <si>
    <t>000 0702 5A22078961 540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</si>
  <si>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</si>
  <si>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</si>
  <si>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</si>
  <si>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4.23.</t>
  </si>
  <si>
    <t>4.24.</t>
  </si>
  <si>
    <t>4.25.</t>
  </si>
  <si>
    <t>4.26.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</si>
  <si>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</si>
  <si>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</si>
  <si>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</si>
  <si>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000 0702 5A22078967 540</t>
  </si>
  <si>
    <t>000 0702 5A22078962 540</t>
  </si>
  <si>
    <t>4.27.</t>
  </si>
  <si>
    <t>Иные межбюджетные трансферты бюджетам поселений области на приобретение специализированной коммунальной техники</t>
  </si>
  <si>
    <t>бюджетам поселений области на приобретение специализированной коммунальной техники</t>
  </si>
  <si>
    <t>4.28.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</si>
  <si>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</si>
  <si>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0703 5A22078190 540</t>
  </si>
  <si>
    <t>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</si>
  <si>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000 1102 5641078950 540</t>
  </si>
  <si>
    <t>4.29.</t>
  </si>
  <si>
    <t>4.30.</t>
  </si>
  <si>
    <t>4.31.</t>
  </si>
  <si>
    <t xml:space="preserve">утвержденные бюджетные назначения 6*   </t>
  </si>
  <si>
    <t>бюджетам муниципальных районов, городских округов и поселений области в целях реализации социально значимых проектов в Саратовской области</t>
  </si>
  <si>
    <t>000 0503 6640379905 540</t>
  </si>
  <si>
    <t xml:space="preserve">утвержденные бюджетные назначения 7*   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</si>
  <si>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</si>
  <si>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000 1403 664037999У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</si>
  <si>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</si>
  <si>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 xml:space="preserve">утвержденные бюджетные назначения 8*   </t>
  </si>
  <si>
    <t>4.32.</t>
  </si>
  <si>
    <t>4.33.</t>
  </si>
  <si>
    <t>4.34.</t>
  </si>
  <si>
    <t>000 1403 6640379994 540</t>
  </si>
  <si>
    <t xml:space="preserve">утвержденные бюджетные назначения 9*   </t>
  </si>
  <si>
    <t xml:space="preserve"> 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</si>
  <si>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000 0502 6640379906 540</t>
  </si>
  <si>
    <t xml:space="preserve">утвержденные бюджетные назначения 10*   </t>
  </si>
  <si>
    <t>бюджетам городских округов и поселений области на создание условий по обеспечению жителей населенных пунктов доброкачественной питьевой водой</t>
  </si>
  <si>
    <t>000 1102 6640379907 540</t>
  </si>
  <si>
    <t xml:space="preserve">утвержденные бюджетные назначения 11*   </t>
  </si>
  <si>
    <t xml:space="preserve"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</t>
  </si>
  <si>
    <t>2.64.</t>
  </si>
  <si>
    <t>2.65.</t>
  </si>
  <si>
    <t>000 0702 5A2E15305F 523</t>
  </si>
  <si>
    <t xml:space="preserve"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</t>
  </si>
  <si>
    <t>2.39.</t>
  </si>
  <si>
    <t>2.66.</t>
  </si>
  <si>
    <t>Субсидия 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</si>
  <si>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</si>
  <si>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000 0605 624G252690 521</t>
  </si>
  <si>
    <t>2.67.</t>
  </si>
  <si>
    <t>2.68.</t>
  </si>
  <si>
    <t>Субсидия 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</si>
  <si>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</si>
  <si>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бюджетам городских округов области 
на создание новых мест в общеобразовательных организациях за счет средств резервного фонда Правительства Российской Федерации</t>
  </si>
  <si>
    <t xml:space="preserve">утвержденные бюджетные назначения 8*  </t>
  </si>
  <si>
    <t>000 0702 5A2E15520F 523</t>
  </si>
  <si>
    <t xml:space="preserve">утвержденные бюджетные назначения 9*  </t>
  </si>
  <si>
    <t>Иные межбюджетные трансферты бюджетам городских округов и поселений области на реализацию мероприятий по благоустройству территорий (1 этап)</t>
  </si>
  <si>
    <t>Иные межбюджетные трансферты бюджетам городских округов и поселений области на реализацию мероприятий по благоустройству территорий (2 этап)</t>
  </si>
  <si>
    <t>000 1403 6920478121 540</t>
  </si>
  <si>
    <t>бюджетам городских округов и поселений области на реализацию мероприятий по благоустройству территорий (1 этап)</t>
  </si>
  <si>
    <t>бюджетам городских округов и поселений области на реализацию мероприятий по благоустройству территорий (2 этап)</t>
  </si>
  <si>
    <t>4.35.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</si>
  <si>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</si>
  <si>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4.36.</t>
  </si>
  <si>
    <t>4.37.</t>
  </si>
  <si>
    <t>000 0702 5A22078968 540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</si>
  <si>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</si>
  <si>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разработку проектно-сметной документации муниципальных учреждений музейного типа</t>
  </si>
  <si>
    <t>000 0801 55A1278969 540</t>
  </si>
  <si>
    <t>4.38.</t>
  </si>
  <si>
    <t>4.39.</t>
  </si>
  <si>
    <t>4.40.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</si>
  <si>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</si>
  <si>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бюджетам муниципальных районов области на разработку проектно-сметной документации муниципальных учреждений музейного типа</t>
  </si>
  <si>
    <t>000 0408 5Ж11178910 540</t>
  </si>
  <si>
    <t>Иные межбюджетные трансферты 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</si>
  <si>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</si>
  <si>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</si>
  <si>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</si>
  <si>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Иные межбюджетные трансферты бюджетам муниципальных районов области на устройство хоккейной коробки в муниципальных общеобразовательных учреждениях области</t>
  </si>
  <si>
    <t>000 0702 5A22079320 540</t>
  </si>
  <si>
    <t xml:space="preserve"> бюджетам муниципальных районов области на устройство хоккейной коробки в муниципальных общеобразовательных учреждениях области</t>
  </si>
  <si>
    <t>4.41.</t>
  </si>
  <si>
    <t>000 0503 692F25424F 540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</si>
  <si>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</si>
  <si>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 xml:space="preserve">утвержденные бюджетные назначения 12*   </t>
  </si>
  <si>
    <t>4.42.</t>
  </si>
  <si>
    <t>4.43.</t>
  </si>
  <si>
    <t>000 0707 6640379908 540</t>
  </si>
  <si>
    <t xml:space="preserve">утвержденные бюджетные назначения 13*   </t>
  </si>
  <si>
    <t>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</t>
  </si>
  <si>
    <t xml:space="preserve">утвержденные бюджетные назначения 14*   </t>
  </si>
  <si>
    <t>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</si>
  <si>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>000 1403 664037999П 540</t>
  </si>
  <si>
    <t>4.44.</t>
  </si>
  <si>
    <t>4.45.</t>
  </si>
  <si>
    <t>4.46.</t>
  </si>
  <si>
    <t>4.47.</t>
  </si>
  <si>
    <t>000 1403 6640379995 540</t>
  </si>
  <si>
    <t xml:space="preserve">утвержденные бюджетные назначения 15*   </t>
  </si>
  <si>
    <t xml:space="preserve">бюджетам муниципальных районов и поселений области на выполнение работ  по аккумуляции (закачке) воды в пруды и водохранилища </t>
  </si>
  <si>
    <t xml:space="preserve">утвержденные бюджетные назначения 16*   </t>
  </si>
  <si>
    <t>бюджетам муниципальных районов  области на проведение капитального ремонта муниципальных учреждений культуры</t>
  </si>
  <si>
    <t>000 1403 664037999Ш 540</t>
  </si>
  <si>
    <t>000 1403 6640379909 540</t>
  </si>
  <si>
    <t xml:space="preserve">утвержденные бюджетные назначения 17*   </t>
  </si>
  <si>
    <t>000 1403 6640379910 540</t>
  </si>
  <si>
    <t>бюджетам муниципальных районов области на мероприятия по благоустройству территорий муниципальных образовательных учреждений</t>
  </si>
  <si>
    <t xml:space="preserve">утвержденные бюджетные назначения 18*   </t>
  </si>
  <si>
    <t>4.48.</t>
  </si>
  <si>
    <t xml:space="preserve">утвержденные бюджетные назначения 19*   </t>
  </si>
  <si>
    <t>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</t>
  </si>
  <si>
    <t>000 1403 6610778250 540</t>
  </si>
  <si>
    <t>за 2022 год</t>
  </si>
  <si>
    <t>Сведения о предоставленных из бюджета Саратовской области межбюджетных трансфертах бюджетам муниципальных образований за 2022 год</t>
  </si>
  <si>
    <t>Сведения о предоставлении из бюджета Саратовской области межбюджетных трансфертов местным бюджетам за 2022 год</t>
  </si>
  <si>
    <t xml:space="preserve">Закон Саратовской области «Об областном бюджете на 2022 год и на плановый период 2023 и 2024 годов» </t>
  </si>
  <si>
    <t xml:space="preserve">первоначальный бюджет              (ред. 140-ЗСО         от 02.12.2021) </t>
  </si>
  <si>
    <t>уточненный бюджет           (ред. 170-ЗСО от 26.12.2022)  +  бюджетная роспись</t>
  </si>
  <si>
    <t xml:space="preserve">первоначаль-ный бюджет*  </t>
  </si>
  <si>
    <t>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</t>
  </si>
  <si>
    <t>*  в соответствии с Законом Саратовской области «Об областном бюджете на 2022 год и на плановый период 2023 и 2024 годов» в редакции от 02.12.2021 года</t>
  </si>
  <si>
    <t>2*  в соответствии с Законом Саратовской области «Об областном бюджете на 2022 год и на плановый период 2023 и 2024 годов» в редакции от 26.12.2022 года</t>
  </si>
  <si>
    <t>Остаток средств к распределению 4*</t>
  </si>
  <si>
    <t>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</si>
  <si>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3* в соответствии с Законом Саратовской области «Об областном бюджете на 2022 год и на плановый период 2023 и 2024 годов» в редакции от 26.12.2022 года и бюджетной росписью (распределением, утвержденным правовым актом Правительства области)</t>
  </si>
  <si>
    <t>1.5.</t>
  </si>
  <si>
    <t>1.6.</t>
  </si>
  <si>
    <t>000 1402 9610053990 512</t>
  </si>
  <si>
    <t>бюджетам городских округов и поселений области на премирование победителей Всероссийского конкурса «Лучшая муниципальная практика»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</si>
  <si>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</si>
  <si>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</si>
  <si>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</si>
  <si>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</si>
  <si>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</si>
  <si>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</si>
  <si>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</si>
  <si>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</si>
  <si>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</si>
  <si>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</si>
  <si>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</si>
  <si>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</si>
  <si>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</si>
  <si>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</si>
  <si>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</si>
  <si>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</si>
  <si>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</si>
  <si>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</si>
  <si>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</si>
  <si>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</si>
  <si>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</si>
  <si>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</si>
  <si>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</si>
  <si>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</si>
  <si>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</si>
  <si>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</si>
  <si>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</si>
  <si>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</si>
  <si>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</si>
  <si>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</si>
  <si>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</si>
  <si>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</si>
  <si>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</si>
  <si>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</si>
  <si>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</si>
  <si>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</si>
  <si>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</si>
  <si>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</si>
  <si>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</si>
  <si>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</si>
  <si>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</si>
  <si>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</si>
  <si>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</si>
  <si>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</si>
  <si>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</si>
  <si>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</si>
  <si>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</si>
  <si>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</si>
  <si>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</si>
  <si>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</si>
  <si>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</si>
  <si>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</si>
  <si>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</si>
  <si>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</si>
  <si>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</si>
  <si>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</si>
  <si>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</si>
  <si>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</si>
  <si>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</si>
  <si>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</si>
  <si>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</si>
  <si>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</si>
  <si>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</si>
  <si>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</si>
  <si>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</si>
  <si>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</si>
  <si>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</si>
  <si>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</si>
  <si>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</si>
  <si>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</si>
  <si>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</si>
  <si>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</si>
  <si>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Дотация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</t>
  </si>
  <si>
    <r>
      <t>Дотация бюджетам городских округов и поселений области на премирование победителей Всероссийского конкурса «Лучшая муниципальная практика</t>
    </r>
    <r>
      <rPr>
        <sz val="12"/>
        <color theme="1"/>
        <rFont val="Times New Roman"/>
        <family val="1"/>
        <charset val="204"/>
      </rPr>
      <t>»</t>
    </r>
  </si>
  <si>
    <t>Дотация бюджетам муниципальных районов и городских округов области на частичную компенсацию расходов, связанных с выплатой заработной платы, финансовое обеспечение которой осуществляется за счет средств местных бюджетов</t>
  </si>
  <si>
    <t>000 1402 6640170800 512</t>
  </si>
  <si>
    <t>бюджетам муниципальных районов и городских округов области на частичную компенсацию расходов, связанных с выплатой заработной платы, финансовое обеспечение которой осуществляется за счет средств местных бюджетов</t>
  </si>
  <si>
    <t>бюджетам муниципальных районов и городских округов области на повышение оплаты труда отдельным категориям работников бюджетной сферы</t>
  </si>
  <si>
    <t xml:space="preserve">Субсидия  бюджетам муниципальных районов и городских округов области на повышение оплаты труда отдельным категориям работников бюджетной сферы </t>
  </si>
  <si>
    <t>000 1403 664017252Д 521</t>
  </si>
  <si>
    <t>утвержденные бюджетные назначения 2*</t>
  </si>
  <si>
    <t>3*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(ред. от 06.12.2022 № 484-Пр) (449 871,8 тыс. руб.)</t>
  </si>
  <si>
    <t>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(ред. от 06.12.2022 № 484-Пр) (449 871,8 тыс. руб.)</t>
  </si>
  <si>
    <t>Субсидии бюджетам городских округов области на создание новых мест в общеобразовательных организациях *</t>
  </si>
  <si>
    <t>4*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25 октября 2022 года № 430-Пр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5 декабря 2022 года № 482-Пр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27 декабря 2022 года № 530-Пр «О  внесении  изменения  в  распоряжение Правительства Саратовской области от 5 декабря 2022 года № 482-Пр» (396 052,4 тыс. руб.)</t>
  </si>
  <si>
    <t>2*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25 октября 2022 года № 430-Пр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5 декабря 2022 года № 482-Пр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27 декабря 2022 года № 530-Пр «О  внесении  изменения  в  распоряжение Правительства Саратовской области от 5 декабря 2022 года № 482-Пр» (396 052,4 тыс. руб.)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</si>
  <si>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2*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</si>
  <si>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3*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</si>
  <si>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 3*</t>
  </si>
  <si>
    <t>5*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(ред. от 02.06.2022 № 187-Пр, от 13.07.2022 № 245-Пр, от 15.12.2022 № 499-Пр) (703 941,4 тыс. руб.)</t>
  </si>
  <si>
    <t>3*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(ред. от 02.06.2022 № 187-Пр, от 13.07.2022 № 245-Пр, от 15.12.2022 № 499-Пр) (703 941,4 тыс. руб.)</t>
  </si>
  <si>
    <t>6* в соответствии с распределением, утвержденным распоряжением Правительства Саратовской области от 24 ноября 2022 года № 463-Пр «О внесении изменения в распределение на 2022 год субсидии бюджетам городских округов и поселений области на поддержку муниципальных программ формирования современной городской среды» (693 373,1 тыс. руб.)</t>
  </si>
  <si>
    <t>Субсидия  бюджетам городских округов и поселений области на поддержку муниципальных программ формирования современной городской среды 4*</t>
  </si>
  <si>
    <t>4* в соответствии с распределением, утвержденным распоряжением Правительства Саратовской области от 24 ноября 2022 года № 463-Пр «О внесении изменения в распределение на 2022 год субсидии бюджетам городских округов и поселений области на поддержку муниципальных программ формирования современной городской среды» (693 373,1 тыс. руб.)</t>
  </si>
  <si>
    <t>7* в соответствии с распределением, утвержденным распоряжением Правительства Саратовской области от 5 декабря 2022 года № 481-Пр «О внесении изменений в распределение на 2022 и 2023 годы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(ред. от 15.12.2022 № 500-Пр, от 30.12.2022 № 543-Пр) (780 826,5 тыс. руб.)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</si>
  <si>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5*</t>
  </si>
  <si>
    <t>5* в соответствии с распределением, утвержденным распоряжением Правительства Саратовской области от 5 декабря 2022 года № 481-Пр «О внесении изменений в распределение на 2022 и 2023 годы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(ред. от 15.12.2022 № 500-Пр, от 30.12.2022 № 543-Пр) (780 826,5 тыс. руб.)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</si>
  <si>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</si>
  <si>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</si>
  <si>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</si>
  <si>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</si>
  <si>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</si>
  <si>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</si>
  <si>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Субсидия 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</si>
  <si>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t>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</si>
  <si>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t>000 1102 56417R7531 521        000 1102 56417R7532 521</t>
  </si>
  <si>
    <t>000 0702 681EВU0270 521</t>
  </si>
  <si>
    <t>9*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</si>
  <si>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>7*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</si>
  <si>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>Субсидия бюджетам городских округов, городских и сельских поселений области на реализацию инициативных проектов 7*</t>
  </si>
  <si>
    <t>8*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</si>
  <si>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>Субсидия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 8*</t>
  </si>
  <si>
    <t>10*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</si>
  <si>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 xml:space="preserve">утвержденные бюджетные назначения 10*  </t>
  </si>
  <si>
    <t>6*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</si>
  <si>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 6*</t>
  </si>
  <si>
    <t>8*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</si>
  <si>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9*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(ред. от 06.12.2022 № 484-Пр) (39 640,4 тыс. руб.)</t>
  </si>
  <si>
    <t>Субсидия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 9*</t>
  </si>
  <si>
    <t>11*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(ред. от 06.12.2022 № 484-Пр) (39 640,4 тыс. руб.)</t>
  </si>
  <si>
    <t xml:space="preserve">утвержденные бюджетные назначения 11*  </t>
  </si>
  <si>
    <t>10* в соответствии с распределением, утвержденным распоряжением Правительства Саратовской области от 29 июля 2022 года № 276-Пр «О распределении на 2022 год и на плановый период 2023 года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средств резервного фонда Правительства Российской Федерации»   (ред. от 15.12.2022 № 499-Пр) (86 448,2 тыс. руб.)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</si>
  <si>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10*</t>
  </si>
  <si>
    <t>12* в соответствии с распределением, утвержденным распоряжением Правительства Саратовской области от 29 июля 2022 года № 276-Пр «О распределении на 2022 год и на плановый период 2023 года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средств резервного фонда Правительства Российской Федерации»   (ред. от 15.12.2022 № 499-Пр) (86 448,2 тыс. руб.)</t>
  </si>
  <si>
    <t xml:space="preserve">утвержденные бюджетные назначения 12*  </t>
  </si>
  <si>
    <t>000 1403 5E1F15021F 521</t>
  </si>
  <si>
    <t>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</t>
  </si>
  <si>
    <t xml:space="preserve">утвержденные бюджетные назначения 13*  </t>
  </si>
  <si>
    <t>13* в соответствии с распределением, утвержденным распоряжением Правительства Саратовской области от 27 декабря 2022 года № 532-Пр «О распределении на 2022 год субсидии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Федерации» (20 878,1 тыс. руб.)</t>
  </si>
  <si>
    <t>11* в соответствии с распределением, утвержденным распоряжением Правительства Саратовской области от 27 декабря 2022 года № 532-Пр «О распределении на 2022 год субсидии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Федерации» (20 878,1 тыс. руб.)</t>
  </si>
  <si>
    <t>Субсидия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 11*</t>
  </si>
  <si>
    <t>14*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</si>
  <si>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14*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</si>
  <si>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</si>
  <si>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3.22.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</si>
  <si>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</si>
  <si>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</si>
  <si>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</si>
  <si>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</si>
  <si>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</si>
  <si>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бюджетам муниципальных районов области 
на разработку проектно-сметной документации на капитальный ремонт образовательных учреждений и проведение ее государственной экспертизы</t>
  </si>
  <si>
    <t>Иные межбюджетные трансферты бюджетам городских округов и поселений области на реализацию мероприятий по благоустройству территорий (3 этап)</t>
  </si>
  <si>
    <t>000 1403 6920478122 540</t>
  </si>
  <si>
    <t>бюджетам городских округов и поселений области на реализацию мероприятий по благоустройству территорий (3 этап)</t>
  </si>
  <si>
    <t>000 1403 6640179200 540</t>
  </si>
  <si>
    <t>Иные межбюджетные трансферты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</si>
  <si>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</si>
  <si>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</si>
  <si>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</si>
  <si>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</si>
  <si>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</si>
  <si>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</si>
  <si>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</si>
  <si>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ремонта, реконструкции</t>
  </si>
  <si>
    <t>000 0702 5A22078640 540</t>
  </si>
  <si>
    <t>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ремонта, реконструкции</t>
  </si>
  <si>
    <t>Иные межбюджетные трансферты бюджетам муниципальных районов области на комплектование книжных фондов муниципальных библиотек области</t>
  </si>
  <si>
    <t>000 0801 5540279870 540</t>
  </si>
  <si>
    <t>бюджетам муниципальных районов области на комплектование книжных фондов муниципальных библиотек области</t>
  </si>
  <si>
    <r>
      <t>Иные межбюджетные трансферты бюджетам муниципальных районов и городских округов области на обновление спортивного оборудования и инвентаря спортивных залов образовательных учреждений области, расположенных в сельской местности, для реализации рабочей программы учебного предмета «Физическая культура</t>
    </r>
    <r>
      <rPr>
        <sz val="12"/>
        <rFont val="Times New Roman"/>
        <family val="1"/>
        <charset val="204"/>
      </rPr>
      <t>»</t>
    </r>
  </si>
  <si>
    <t>000 0702 5A20678630 540</t>
  </si>
  <si>
    <t>бюджетам муниципальных районов и городских округов области на обновление спортивного оборудования и инвентаря спортивных залов образовательных учреждений области, расположенных в сельской местности, для реализации рабочей программы учебного предмета «Физическая культура»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</si>
  <si>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</si>
  <si>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</si>
  <si>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</si>
  <si>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0113 664037991М 540</t>
  </si>
  <si>
    <t>Иные межбюджетные трансферты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 12*</t>
  </si>
  <si>
    <t>12*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850-П, от 17.10.2022 № 1003-П, от 25.10.2022 № 1041-П, 26.12.2022 № 1301-П)  (55 658,6442 тыс. руб.)</t>
  </si>
  <si>
    <t>3*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850-П, от 17.10.2022 № 1003-П, от 25.10.2022 № 1041-П, 26.12.2022 № 1301-П)  (55 658,6442 тыс. руб.)</t>
  </si>
  <si>
    <t>13*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</si>
  <si>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Иные межбюджетные трансферты бюджетам поселений области на содержание улично-дорожной сети в границах городских поселений области (моногородов)  13*</t>
  </si>
  <si>
    <t>4*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</si>
  <si>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14*</t>
  </si>
  <si>
    <t>14 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</si>
  <si>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5*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</si>
  <si>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15*</t>
  </si>
  <si>
    <t>15* 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</si>
  <si>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6*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</si>
  <si>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000 1403 9930079Г61 540               000 1403 9930079Г62 540                000 1403 9930079Г63 540                000 1403 9930079Г64 540</t>
  </si>
  <si>
    <t>Иные межбюджетные трансферты бюджетам муниципальных районов, городских округов и поселений области в целях реализации социально значимых проектов в Саратовской области 16*</t>
  </si>
  <si>
    <t>16*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533-П, от 21.12.2022 № 1272-П) (869 618,0 тыс. руб.)</t>
  </si>
  <si>
    <t>7*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533-П, от 21.12.2022 № 1272-П) (869 618,0 тыс. руб.)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</si>
  <si>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17*</t>
  </si>
  <si>
    <t>17*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</si>
  <si>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8*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</si>
  <si>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9*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710-П, от 30.11.2022 № 1163-П)  (6 880,0 тыс. руб.)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</si>
  <si>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18*</t>
  </si>
  <si>
    <t>18*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710-П, от 30.11.2022 № 1163-П)  (6 880,0 тыс. руб.)</t>
  </si>
  <si>
    <t>10* 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711-П, от 28.11.2022 № 1144-П)  (21 018,4 тыс. руб.)</t>
  </si>
  <si>
    <t>Иные межбюджетные трансферты  бюджетам муниципальных районов и городских округов области на укрепление материально-технической базы муниципальных образовательных организаций 19*</t>
  </si>
  <si>
    <t>19*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711-П, от 28.11.2022 № 1144-П)  (21 018,4 тыс. руб.)</t>
  </si>
  <si>
    <t>11*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</si>
  <si>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20*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</si>
  <si>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12*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</si>
  <si>
    <t>13*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</si>
  <si>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14*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</si>
  <si>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15*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</si>
  <si>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>16*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03.10.2022 № 959-П) (86 852,8 тыс. руб.)</t>
  </si>
  <si>
    <t>17*в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руб.), постановлением Правительства Саратовской области от 9 ноября 2022 года № 1089-П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(ред. от 30.11.2022 № 1163-П) (400,0 тыс. руб.)</t>
  </si>
  <si>
    <t>18*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</si>
  <si>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>19*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</si>
  <si>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 xml:space="preserve">утвержденные бюджетные назначения 20*   </t>
  </si>
  <si>
    <t>20*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</si>
  <si>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бюджетам поселений области на создание элементов благоустройства (въездных знаков), устанавливаемых на границах поселений</t>
  </si>
  <si>
    <t xml:space="preserve">утвержденные бюджетные назначения 21*   </t>
  </si>
  <si>
    <t>21* в соответствии с распределением, утвержденным постановлением Правительства Саратовской области от 4 октября 2022 года № 963-П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создание элементов благоустройства (въездных знаков), устанавливаемых на границах поселений» (3 600,0 тыс. руб.)</t>
  </si>
  <si>
    <t>000 1403 6640379912 540</t>
  </si>
  <si>
    <t xml:space="preserve">утвержденные бюджетные назначения 22*   </t>
  </si>
  <si>
    <t>бюджетам муниципальных районов области на проведение текущего и капитального ремонта муниципальных образовательных организаций</t>
  </si>
  <si>
    <t>000 1403 6640379992 540</t>
  </si>
  <si>
    <t xml:space="preserve">утвержденные бюджетные назначения 23*   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</si>
  <si>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</si>
  <si>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000 0709 681EВ5179F 540</t>
  </si>
  <si>
    <t xml:space="preserve">утвержденные бюджетные назначения 24*   </t>
  </si>
  <si>
    <t>24* в соответствии с распределением, утвержденным постановлением Правительства Саратовской области от 3 октября 2022 года № 961-П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городских округов и поселений области на проведение работ по восстановлению систем теплоснабжения населенных пунктов» (4 920,17024 тыс. руб.)</t>
  </si>
  <si>
    <t>23* в соответствии с распределением, утвержденным распоряжением Правительства Саратовской области от 5 декабря 2022 года № 483-Пр «О распределении на 2022 год иных межбюджетных трансфертов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Федерации» (67 127,8 тыс. руб.)</t>
  </si>
  <si>
    <t>22* в соответствии с распределением, утвержденным постановлением Правительства Саратовской области от 6 октября 2022 года № 974-П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организаций» (ред. от 01.11.2022 № 1056-П) (18 350,3 тыс. руб.)</t>
  </si>
  <si>
    <t>бюджетам городских округов и поселений области на проведение работ по восстановлению систем теплоснабжения населенных пунктов</t>
  </si>
  <si>
    <t>000 0502 6640379911 540</t>
  </si>
  <si>
    <t>бюджетам муниципальных районов и городских округов области на достижение показателей деятельности</t>
  </si>
  <si>
    <t>Иные межбюджетные трансферты бюджетам муниципальных районов и городских округов области на достижение показателей деятельности</t>
  </si>
  <si>
    <t>000 1403 9610079330 540</t>
  </si>
  <si>
    <t>4.49.</t>
  </si>
  <si>
    <t>4.50.</t>
  </si>
  <si>
    <t>4.51.</t>
  </si>
  <si>
    <t>4.52.</t>
  </si>
  <si>
    <t>4.53.</t>
  </si>
  <si>
    <t>4.54.</t>
  </si>
  <si>
    <t>4.55.</t>
  </si>
  <si>
    <t>4.56.</t>
  </si>
  <si>
    <t>4.57.</t>
  </si>
  <si>
    <t>4.58.</t>
  </si>
  <si>
    <t>4.59.</t>
  </si>
  <si>
    <t>4.60.</t>
  </si>
  <si>
    <t>4.61.</t>
  </si>
  <si>
    <t>25*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</si>
  <si>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25*</t>
  </si>
  <si>
    <t>Иные межбюджетные трансферты бюджетам городских округов и поселений области на создание условий по обеспечению жителей населенных пунктов доброкачественной питьевой водой 20*</t>
  </si>
  <si>
    <t>Иные межбюджетные трансферты 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21*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</si>
  <si>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 22*</t>
  </si>
  <si>
    <t>Иные межбюджетные трансферты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 23*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</si>
  <si>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 24*</t>
  </si>
  <si>
    <t>Иные межбюджетные трансферты бюджетам муниципальных районов и поселений области на выполнение работ  по аккумуляции (закачке) воды в пруды и водохранилища 25*</t>
  </si>
  <si>
    <t>Иные межбюджетные трансферты бюджетам муниципальных районов  области на проведение капитального ремонта муниципальных учреждений культуры 26*</t>
  </si>
  <si>
    <t>Иные межбюджетные трансферты бюджетам муниципальных районов области на разработку проектно-сметной документации на капитальный ремонт образовательных учреждений и проведение  ее государственной экспертизы 27*</t>
  </si>
  <si>
    <t>Иные межбюджетные трансферты бюджетам муниципальных районов области на мероприятия по благоустройству территорий муниципальных образовательных учреждений 28*</t>
  </si>
  <si>
    <t>Иные межбюджетные трансферты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 29*</t>
  </si>
  <si>
    <t>Иные межбюджетные трансферты бюджетам поселений области на создание элементов благоустройства (въездных знаков), устанавливаемых на границах поселений 30*</t>
  </si>
  <si>
    <t>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31*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</si>
  <si>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32*</t>
  </si>
  <si>
    <t>Иные межбюджетные трансферты  бюджетам городских округов и поселений области на проведение работ по восстановлению систем теплоснабжения населенных пунктов 33*</t>
  </si>
  <si>
    <t>33* в соответствии с распределением, утвержденным постановлением Правительства Саратовской области от 3 октября 2022 года № 961-П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городских округов и поселений области на проведение работ по восстановлению систем теплоснабжения населенных пунктов» (4 920,17024 тыс. руб.)</t>
  </si>
  <si>
    <t>32* в соответствии с распределением, утвержденным распоряжением Правительства Саратовской области от 5 декабря 2022 года № 483-Пр «О распределении на 2022 год иных межбюджетных трансфертов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Федерации» (67 127,8 тыс. руб.)</t>
  </si>
  <si>
    <t>31* в соответствии с распределением, утвержденным постановлением Правительства Саратовской области от 6 октября 2022 года № 974-П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организаций» (ред. от 01.11.2022 № 1056-П) (18 350,3 тыс. руб.)</t>
  </si>
  <si>
    <t>30* в соответствии с распределением, утвержденным постановлением Правительства Саратовской области от 4 октября 2022 года № 963-П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создание элементов благоустройства (въездных знаков), устанавливаемых на границах поселений» (3 600,0 тыс. руб.)</t>
  </si>
  <si>
    <t>29*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</si>
  <si>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28*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</si>
  <si>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>27*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</si>
  <si>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>26*в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руб.), постановлением Правительства Саратовской области от 9 ноября 2022 года № 1089-П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(ред. от 30.11.2022 № 1163-П) (400,0 тыс. руб.)</t>
  </si>
  <si>
    <t>25*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03.10.2022 № 959-П) (86 852,8 тыс. руб.)</t>
  </si>
  <si>
    <t>24*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</si>
  <si>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>23*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</si>
  <si>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22*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</si>
  <si>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21*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</si>
</sst>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7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8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PT Astra Serif"/>
      <family val="1"/>
      <charset val="204"/>
    </font>
    <font>
      <sz val="18"/>
      <name val="PT Astra Serif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406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0" fontId="34" fillId="0" borderId="0" xfId="1" applyFont="1" applyFill="1"/>
    <xf numFmtId="164" fontId="35" fillId="0" borderId="0" xfId="1" applyNumberFormat="1" applyFont="1" applyFill="1" applyBorder="1" applyAlignment="1">
      <alignment horizontal="center"/>
    </xf>
    <xf numFmtId="0" fontId="33" fillId="0" borderId="0" xfId="1" applyFont="1" applyFill="1" applyAlignment="1">
      <alignment horizontal="center" vertical="center" wrapText="1"/>
    </xf>
    <xf numFmtId="0" fontId="36" fillId="0" borderId="1" xfId="1" applyFont="1" applyFill="1" applyBorder="1" applyAlignment="1">
      <alignment horizontal="center"/>
    </xf>
    <xf numFmtId="165" fontId="36" fillId="3" borderId="1" xfId="1" applyNumberFormat="1" applyFont="1" applyFill="1" applyBorder="1" applyAlignment="1" applyProtection="1">
      <alignment horizontal="center" vertical="center"/>
      <protection hidden="1"/>
    </xf>
    <xf numFmtId="166" fontId="38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8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165" fontId="37" fillId="0" borderId="0" xfId="1" applyNumberFormat="1" applyFont="1" applyFill="1" applyBorder="1" applyAlignment="1" applyProtection="1">
      <alignment horizontal="left" vertical="top" wrapText="1"/>
      <protection hidden="1"/>
    </xf>
    <xf numFmtId="0" fontId="37" fillId="0" borderId="0" xfId="1" applyFont="1" applyFill="1" applyBorder="1"/>
    <xf numFmtId="166" fontId="34" fillId="0" borderId="0" xfId="1" applyNumberFormat="1" applyFont="1" applyFill="1" applyBorder="1"/>
    <xf numFmtId="0" fontId="35" fillId="0" borderId="0" xfId="1" applyFont="1" applyFill="1" applyBorder="1"/>
    <xf numFmtId="0" fontId="39" fillId="0" borderId="0" xfId="1" applyFont="1" applyFill="1"/>
    <xf numFmtId="0" fontId="37" fillId="0" borderId="0" xfId="1" applyFont="1" applyFill="1"/>
    <xf numFmtId="0" fontId="38" fillId="0" borderId="0" xfId="0" applyFont="1"/>
    <xf numFmtId="0" fontId="40" fillId="0" borderId="0" xfId="0" applyFont="1"/>
    <xf numFmtId="0" fontId="35" fillId="0" borderId="0" xfId="0" applyFont="1" applyAlignment="1"/>
    <xf numFmtId="166" fontId="31" fillId="0" borderId="0" xfId="0" applyNumberFormat="1" applyFont="1" applyAlignment="1">
      <alignment horizontal="center" vertical="center"/>
    </xf>
    <xf numFmtId="166" fontId="40" fillId="0" borderId="0" xfId="0" applyNumberFormat="1" applyFont="1"/>
    <xf numFmtId="0" fontId="41" fillId="0" borderId="0" xfId="0" applyFont="1"/>
    <xf numFmtId="0" fontId="42" fillId="0" borderId="0" xfId="0" applyFont="1"/>
    <xf numFmtId="166" fontId="38" fillId="0" borderId="0" xfId="0" applyNumberFormat="1" applyFont="1"/>
    <xf numFmtId="166" fontId="38" fillId="5" borderId="0" xfId="0" applyNumberFormat="1" applyFont="1" applyFill="1" applyBorder="1"/>
    <xf numFmtId="0" fontId="40" fillId="5" borderId="0" xfId="0" applyFont="1" applyFill="1"/>
    <xf numFmtId="0" fontId="43" fillId="5" borderId="0" xfId="0" applyFont="1" applyFill="1" applyAlignment="1">
      <alignment vertical="center"/>
    </xf>
    <xf numFmtId="0" fontId="43" fillId="5" borderId="0" xfId="0" applyFont="1" applyFill="1" applyAlignment="1"/>
    <xf numFmtId="0" fontId="40" fillId="0" borderId="1" xfId="0" applyFont="1" applyBorder="1"/>
    <xf numFmtId="0" fontId="36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wrapText="1"/>
    </xf>
    <xf numFmtId="0" fontId="38" fillId="5" borderId="1" xfId="0" applyFont="1" applyFill="1" applyBorder="1" applyAlignment="1">
      <alignment horizontal="left" wrapText="1" indent="1"/>
    </xf>
    <xf numFmtId="0" fontId="36" fillId="5" borderId="1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 indent="1"/>
    </xf>
    <xf numFmtId="0" fontId="41" fillId="0" borderId="0" xfId="0" applyFont="1" applyFill="1"/>
    <xf numFmtId="0" fontId="38" fillId="5" borderId="1" xfId="0" applyFont="1" applyFill="1" applyBorder="1" applyAlignment="1">
      <alignment horizontal="left" vertical="center" wrapText="1" indent="1"/>
    </xf>
    <xf numFmtId="0" fontId="38" fillId="5" borderId="1" xfId="0" applyFont="1" applyFill="1" applyBorder="1" applyAlignment="1">
      <alignment horizontal="left" vertical="top" wrapText="1" indent="1"/>
    </xf>
    <xf numFmtId="0" fontId="36" fillId="12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wrapText="1"/>
    </xf>
    <xf numFmtId="164" fontId="40" fillId="0" borderId="0" xfId="0" applyNumberFormat="1" applyFont="1"/>
    <xf numFmtId="0" fontId="44" fillId="0" borderId="0" xfId="0" applyFont="1"/>
    <xf numFmtId="166" fontId="40" fillId="5" borderId="0" xfId="0" applyNumberFormat="1" applyFont="1" applyFill="1"/>
    <xf numFmtId="0" fontId="43" fillId="0" borderId="0" xfId="0" applyFont="1" applyAlignment="1">
      <alignment horizontal="center"/>
    </xf>
    <xf numFmtId="0" fontId="36" fillId="11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wrapText="1"/>
    </xf>
    <xf numFmtId="0" fontId="36" fillId="5" borderId="0" xfId="0" applyFont="1" applyFill="1" applyBorder="1" applyAlignment="1">
      <alignment vertical="center" wrapText="1"/>
    </xf>
    <xf numFmtId="166" fontId="36" fillId="5" borderId="0" xfId="0" applyNumberFormat="1" applyFont="1" applyFill="1" applyBorder="1"/>
    <xf numFmtId="167" fontId="36" fillId="5" borderId="0" xfId="0" applyNumberFormat="1" applyFont="1" applyFill="1" applyBorder="1"/>
    <xf numFmtId="0" fontId="36" fillId="3" borderId="1" xfId="0" applyFont="1" applyFill="1" applyBorder="1" applyAlignment="1">
      <alignment horizontal="center" vertical="center"/>
    </xf>
    <xf numFmtId="0" fontId="42" fillId="5" borderId="0" xfId="0" applyFont="1" applyFill="1"/>
    <xf numFmtId="166" fontId="36" fillId="10" borderId="0" xfId="0" applyNumberFormat="1" applyFont="1" applyFill="1" applyBorder="1"/>
    <xf numFmtId="0" fontId="40" fillId="0" borderId="0" xfId="0" applyFont="1" applyBorder="1"/>
    <xf numFmtId="4" fontId="40" fillId="0" borderId="0" xfId="0" applyNumberFormat="1" applyFont="1" applyBorder="1"/>
    <xf numFmtId="0" fontId="38" fillId="0" borderId="0" xfId="0" applyFont="1" applyAlignment="1">
      <alignment wrapText="1"/>
    </xf>
    <xf numFmtId="166" fontId="38" fillId="0" borderId="0" xfId="0" applyNumberFormat="1" applyFont="1" applyAlignment="1">
      <alignment wrapText="1"/>
    </xf>
    <xf numFmtId="0" fontId="38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/>
    </xf>
    <xf numFmtId="166" fontId="36" fillId="11" borderId="1" xfId="0" applyNumberFormat="1" applyFont="1" applyFill="1" applyBorder="1" applyAlignment="1">
      <alignment vertical="center"/>
    </xf>
    <xf numFmtId="166" fontId="38" fillId="5" borderId="1" xfId="0" applyNumberFormat="1" applyFont="1" applyFill="1" applyBorder="1"/>
    <xf numFmtId="166" fontId="36" fillId="11" borderId="1" xfId="0" applyNumberFormat="1" applyFont="1" applyFill="1" applyBorder="1"/>
    <xf numFmtId="166" fontId="38" fillId="11" borderId="1" xfId="0" applyNumberFormat="1" applyFont="1" applyFill="1" applyBorder="1"/>
    <xf numFmtId="166" fontId="38" fillId="5" borderId="1" xfId="0" applyNumberFormat="1" applyFont="1" applyFill="1" applyBorder="1" applyAlignment="1">
      <alignment vertical="center"/>
    </xf>
    <xf numFmtId="166" fontId="38" fillId="0" borderId="1" xfId="0" applyNumberFormat="1" applyFont="1" applyBorder="1"/>
    <xf numFmtId="166" fontId="36" fillId="11" borderId="1" xfId="0" applyNumberFormat="1" applyFont="1" applyFill="1" applyBorder="1" applyAlignment="1"/>
    <xf numFmtId="0" fontId="40" fillId="0" borderId="0" xfId="0" applyFont="1" applyAlignment="1">
      <alignment vertical="center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5" fontId="38" fillId="3" borderId="1" xfId="1" applyNumberFormat="1" applyFont="1" applyFill="1" applyBorder="1" applyAlignment="1" applyProtection="1">
      <alignment horizontal="left" vertical="top" wrapText="1"/>
      <protection hidden="1"/>
    </xf>
    <xf numFmtId="166" fontId="36" fillId="3" borderId="1" xfId="1" applyNumberFormat="1" applyFont="1" applyFill="1" applyBorder="1" applyAlignment="1" applyProtection="1">
      <alignment horizontal="center" wrapText="1"/>
      <protection hidden="1"/>
    </xf>
    <xf numFmtId="166" fontId="36" fillId="3" borderId="1" xfId="1" applyNumberFormat="1" applyFont="1" applyFill="1" applyBorder="1" applyAlignment="1">
      <alignment horizontal="center"/>
    </xf>
    <xf numFmtId="166" fontId="36" fillId="9" borderId="1" xfId="0" applyNumberFormat="1" applyFont="1" applyFill="1" applyBorder="1" applyAlignment="1">
      <alignment horizontal="right" wrapText="1"/>
    </xf>
    <xf numFmtId="166" fontId="36" fillId="9" borderId="1" xfId="0" applyNumberFormat="1" applyFont="1" applyFill="1" applyBorder="1" applyAlignment="1"/>
    <xf numFmtId="166" fontId="36" fillId="5" borderId="1" xfId="0" applyNumberFormat="1" applyFont="1" applyFill="1" applyBorder="1"/>
    <xf numFmtId="166" fontId="36" fillId="0" borderId="1" xfId="0" applyNumberFormat="1" applyFont="1" applyBorder="1"/>
    <xf numFmtId="167" fontId="38" fillId="5" borderId="1" xfId="0" applyNumberFormat="1" applyFont="1" applyFill="1" applyBorder="1"/>
    <xf numFmtId="166" fontId="38" fillId="0" borderId="1" xfId="0" applyNumberFormat="1" applyFont="1" applyFill="1" applyBorder="1"/>
    <xf numFmtId="167" fontId="38" fillId="0" borderId="1" xfId="0" applyNumberFormat="1" applyFont="1" applyFill="1" applyBorder="1"/>
    <xf numFmtId="166" fontId="36" fillId="5" borderId="1" xfId="3" applyNumberFormat="1" applyFont="1" applyFill="1" applyBorder="1"/>
    <xf numFmtId="166" fontId="36" fillId="9" borderId="1" xfId="0" applyNumberFormat="1" applyFont="1" applyFill="1" applyBorder="1"/>
    <xf numFmtId="166" fontId="36" fillId="8" borderId="1" xfId="0" applyNumberFormat="1" applyFont="1" applyFill="1" applyBorder="1"/>
    <xf numFmtId="167" fontId="36" fillId="8" borderId="1" xfId="0" applyNumberFormat="1" applyFont="1" applyFill="1" applyBorder="1"/>
    <xf numFmtId="0" fontId="38" fillId="4" borderId="1" xfId="0" applyFont="1" applyFill="1" applyBorder="1" applyAlignment="1">
      <alignment horizontal="center" vertical="center" wrapText="1"/>
    </xf>
    <xf numFmtId="166" fontId="43" fillId="0" borderId="0" xfId="0" applyNumberFormat="1" applyFont="1" applyAlignment="1"/>
    <xf numFmtId="0" fontId="43" fillId="0" borderId="0" xfId="0" applyFont="1" applyAlignment="1"/>
    <xf numFmtId="0" fontId="45" fillId="0" borderId="0" xfId="0" applyFont="1" applyFill="1"/>
    <xf numFmtId="0" fontId="45" fillId="0" borderId="0" xfId="0" applyFont="1"/>
    <xf numFmtId="0" fontId="36" fillId="0" borderId="0" xfId="1" applyFont="1" applyFill="1" applyAlignment="1">
      <alignment horizontal="left"/>
    </xf>
    <xf numFmtId="0" fontId="36" fillId="9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left" wrapText="1" indent="1"/>
    </xf>
    <xf numFmtId="0" fontId="38" fillId="0" borderId="1" xfId="0" applyFont="1" applyBorder="1" applyAlignment="1">
      <alignment horizontal="left" vertical="center" wrapText="1" indent="1"/>
    </xf>
    <xf numFmtId="0" fontId="38" fillId="0" borderId="1" xfId="0" applyFont="1" applyFill="1" applyBorder="1" applyAlignment="1">
      <alignment horizontal="left" vertical="center" wrapText="1" inden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vertical="center" wrapText="1"/>
    </xf>
    <xf numFmtId="0" fontId="36" fillId="9" borderId="1" xfId="0" applyFont="1" applyFill="1" applyBorder="1" applyAlignment="1">
      <alignment wrapText="1"/>
    </xf>
    <xf numFmtId="0" fontId="36" fillId="8" borderId="1" xfId="0" applyFont="1" applyFill="1" applyBorder="1" applyAlignment="1">
      <alignment wrapText="1"/>
    </xf>
    <xf numFmtId="0" fontId="36" fillId="14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6" fillId="14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/>
    </xf>
    <xf numFmtId="0" fontId="36" fillId="3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6" fillId="15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wrapText="1"/>
    </xf>
    <xf numFmtId="0" fontId="36" fillId="0" borderId="1" xfId="0" applyFont="1" applyFill="1" applyBorder="1" applyAlignment="1">
      <alignment wrapText="1"/>
    </xf>
    <xf numFmtId="0" fontId="45" fillId="5" borderId="0" xfId="0" applyFont="1" applyFill="1"/>
    <xf numFmtId="166" fontId="45" fillId="5" borderId="0" xfId="0" applyNumberFormat="1" applyFont="1" applyFill="1"/>
    <xf numFmtId="166" fontId="38" fillId="5" borderId="1" xfId="0" applyNumberFormat="1" applyFont="1" applyFill="1" applyBorder="1" applyAlignment="1">
      <alignment wrapText="1"/>
    </xf>
    <xf numFmtId="0" fontId="40" fillId="0" borderId="0" xfId="0" applyFont="1" applyBorder="1" applyAlignment="1">
      <alignment horizontal="right"/>
    </xf>
    <xf numFmtId="166" fontId="47" fillId="5" borderId="1" xfId="0" applyNumberFormat="1" applyFont="1" applyFill="1" applyBorder="1"/>
    <xf numFmtId="166" fontId="47" fillId="0" borderId="1" xfId="0" applyNumberFormat="1" applyFont="1" applyBorder="1"/>
    <xf numFmtId="166" fontId="37" fillId="5" borderId="1" xfId="0" applyNumberFormat="1" applyFont="1" applyFill="1" applyBorder="1"/>
    <xf numFmtId="166" fontId="37" fillId="0" borderId="1" xfId="0" applyNumberFormat="1" applyFont="1" applyBorder="1"/>
    <xf numFmtId="166" fontId="37" fillId="0" borderId="1" xfId="0" applyNumberFormat="1" applyFont="1" applyFill="1" applyBorder="1"/>
    <xf numFmtId="166" fontId="37" fillId="0" borderId="0" xfId="1" applyNumberFormat="1" applyFont="1" applyFill="1" applyBorder="1" applyAlignment="1">
      <alignment vertical="center" wrapText="1"/>
    </xf>
    <xf numFmtId="0" fontId="37" fillId="0" borderId="0" xfId="1" applyFont="1" applyFill="1" applyBorder="1" applyAlignment="1">
      <alignment vertical="center" wrapText="1"/>
    </xf>
    <xf numFmtId="0" fontId="37" fillId="0" borderId="0" xfId="1" applyFont="1" applyFill="1" applyBorder="1" applyAlignment="1">
      <alignment horizontal="left" vertical="center" wrapText="1"/>
    </xf>
    <xf numFmtId="166" fontId="47" fillId="12" borderId="1" xfId="0" applyNumberFormat="1" applyFont="1" applyFill="1" applyBorder="1" applyAlignment="1">
      <alignment horizontal="right"/>
    </xf>
    <xf numFmtId="166" fontId="47" fillId="12" borderId="1" xfId="0" applyNumberFormat="1" applyFont="1" applyFill="1" applyBorder="1" applyAlignment="1">
      <alignment horizontal="right" wrapText="1"/>
    </xf>
    <xf numFmtId="166" fontId="47" fillId="0" borderId="1" xfId="0" applyNumberFormat="1" applyFont="1" applyFill="1" applyBorder="1"/>
    <xf numFmtId="0" fontId="37" fillId="0" borderId="1" xfId="0" applyFont="1" applyBorder="1"/>
    <xf numFmtId="0" fontId="37" fillId="5" borderId="1" xfId="0" applyFont="1" applyFill="1" applyBorder="1"/>
    <xf numFmtId="0" fontId="41" fillId="0" borderId="1" xfId="0" applyFont="1" applyFill="1" applyBorder="1"/>
    <xf numFmtId="0" fontId="37" fillId="0" borderId="1" xfId="0" applyFont="1" applyFill="1" applyBorder="1"/>
    <xf numFmtId="166" fontId="47" fillId="13" borderId="1" xfId="0" applyNumberFormat="1" applyFont="1" applyFill="1" applyBorder="1"/>
    <xf numFmtId="166" fontId="47" fillId="12" borderId="1" xfId="0" applyNumberFormat="1" applyFont="1" applyFill="1" applyBorder="1"/>
    <xf numFmtId="166" fontId="37" fillId="12" borderId="1" xfId="0" applyNumberFormat="1" applyFont="1" applyFill="1" applyBorder="1"/>
    <xf numFmtId="0" fontId="37" fillId="0" borderId="0" xfId="1" applyFont="1" applyFill="1" applyBorder="1" applyAlignment="1">
      <alignment vertical="top" wrapText="1"/>
    </xf>
    <xf numFmtId="0" fontId="37" fillId="0" borderId="0" xfId="0" applyFont="1"/>
    <xf numFmtId="166" fontId="47" fillId="14" borderId="1" xfId="0" applyNumberFormat="1" applyFont="1" applyFill="1" applyBorder="1"/>
    <xf numFmtId="166" fontId="47" fillId="15" borderId="1" xfId="0" applyNumberFormat="1" applyFont="1" applyFill="1" applyBorder="1"/>
    <xf numFmtId="166" fontId="47" fillId="15" borderId="1" xfId="0" applyNumberFormat="1" applyFont="1" applyFill="1" applyBorder="1" applyAlignment="1">
      <alignment horizontal="right" wrapText="1"/>
    </xf>
    <xf numFmtId="166" fontId="47" fillId="15" borderId="1" xfId="0" applyNumberFormat="1" applyFont="1" applyFill="1" applyBorder="1" applyAlignment="1">
      <alignment horizontal="right"/>
    </xf>
    <xf numFmtId="166" fontId="37" fillId="0" borderId="1" xfId="304" applyNumberFormat="1" applyFont="1" applyBorder="1"/>
    <xf numFmtId="166" fontId="37" fillId="15" borderId="1" xfId="0" applyNumberFormat="1" applyFont="1" applyFill="1" applyBorder="1"/>
    <xf numFmtId="0" fontId="48" fillId="2" borderId="13" xfId="1" applyFont="1" applyFill="1" applyBorder="1" applyAlignment="1">
      <alignment horizontal="center" vertical="center" wrapText="1"/>
    </xf>
    <xf numFmtId="0" fontId="46" fillId="0" borderId="0" xfId="1" applyFont="1" applyFill="1" applyBorder="1" applyAlignment="1">
      <alignment horizontal="left" vertical="top" wrapText="1"/>
    </xf>
    <xf numFmtId="0" fontId="49" fillId="0" borderId="0" xfId="0" applyFont="1"/>
    <xf numFmtId="0" fontId="46" fillId="5" borderId="0" xfId="0" applyFont="1" applyFill="1" applyBorder="1" applyAlignment="1">
      <alignment vertical="center" wrapText="1"/>
    </xf>
    <xf numFmtId="165" fontId="50" fillId="5" borderId="1" xfId="1" applyNumberFormat="1" applyFont="1" applyFill="1" applyBorder="1" applyAlignment="1" applyProtection="1">
      <alignment horizontal="center" vertical="center"/>
      <protection hidden="1"/>
    </xf>
    <xf numFmtId="165" fontId="50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50" fillId="5" borderId="1" xfId="2" applyNumberFormat="1" applyFont="1" applyFill="1" applyBorder="1" applyAlignment="1" applyProtection="1">
      <alignment horizontal="center" vertical="center"/>
      <protection hidden="1"/>
    </xf>
    <xf numFmtId="166" fontId="50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51" fillId="5" borderId="0" xfId="1" applyFont="1" applyFill="1"/>
    <xf numFmtId="0" fontId="50" fillId="3" borderId="1" xfId="0" applyFont="1" applyFill="1" applyBorder="1" applyAlignment="1">
      <alignment horizontal="center" vertical="center" wrapText="1"/>
    </xf>
    <xf numFmtId="167" fontId="53" fillId="11" borderId="1" xfId="0" applyNumberFormat="1" applyFont="1" applyFill="1" applyBorder="1" applyAlignment="1">
      <alignment vertical="center"/>
    </xf>
    <xf numFmtId="166" fontId="53" fillId="11" borderId="1" xfId="0" applyNumberFormat="1" applyFont="1" applyFill="1" applyBorder="1"/>
    <xf numFmtId="166" fontId="50" fillId="11" borderId="1" xfId="0" applyNumberFormat="1" applyFont="1" applyFill="1" applyBorder="1"/>
    <xf numFmtId="167" fontId="53" fillId="5" borderId="0" xfId="0" applyNumberFormat="1" applyFont="1" applyFill="1" applyBorder="1"/>
    <xf numFmtId="166" fontId="53" fillId="11" borderId="1" xfId="0" applyNumberFormat="1" applyFont="1" applyFill="1" applyBorder="1" applyAlignment="1">
      <alignment vertical="center"/>
    </xf>
    <xf numFmtId="0" fontId="50" fillId="3" borderId="1" xfId="0" applyFont="1" applyFill="1" applyBorder="1" applyAlignment="1">
      <alignment horizontal="center" vertical="center"/>
    </xf>
    <xf numFmtId="166" fontId="50" fillId="5" borderId="1" xfId="0" applyNumberFormat="1" applyFont="1" applyFill="1" applyBorder="1" applyAlignment="1">
      <alignment vertical="center"/>
    </xf>
    <xf numFmtId="166" fontId="53" fillId="5" borderId="0" xfId="0" applyNumberFormat="1" applyFont="1" applyFill="1" applyBorder="1"/>
    <xf numFmtId="165" fontId="50" fillId="0" borderId="1" xfId="1" applyNumberFormat="1" applyFont="1" applyFill="1" applyBorder="1" applyAlignment="1" applyProtection="1">
      <alignment horizontal="center" vertical="center"/>
      <protection hidden="1"/>
    </xf>
    <xf numFmtId="165" fontId="50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50" fillId="0" borderId="1" xfId="2" applyNumberFormat="1" applyFont="1" applyFill="1" applyBorder="1" applyAlignment="1" applyProtection="1">
      <alignment horizontal="center" vertical="center"/>
      <protection hidden="1"/>
    </xf>
    <xf numFmtId="166" fontId="5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1" fillId="0" borderId="0" xfId="1" applyFont="1" applyFill="1" applyBorder="1"/>
    <xf numFmtId="0" fontId="51" fillId="0" borderId="0" xfId="1" applyFont="1" applyFill="1"/>
    <xf numFmtId="166" fontId="53" fillId="11" borderId="1" xfId="0" applyNumberFormat="1" applyFont="1" applyFill="1" applyBorder="1" applyAlignment="1"/>
    <xf numFmtId="166" fontId="51" fillId="0" borderId="0" xfId="1" applyNumberFormat="1" applyFont="1" applyFill="1"/>
    <xf numFmtId="0" fontId="50" fillId="0" borderId="0" xfId="0" applyFont="1" applyBorder="1" applyAlignment="1">
      <alignment horizontal="right"/>
    </xf>
    <xf numFmtId="0" fontId="48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 indent="1"/>
    </xf>
    <xf numFmtId="166" fontId="53" fillId="5" borderId="1" xfId="0" applyNumberFormat="1" applyFont="1" applyFill="1" applyBorder="1" applyAlignment="1">
      <alignment vertical="center"/>
    </xf>
    <xf numFmtId="166" fontId="53" fillId="0" borderId="1" xfId="0" applyNumberFormat="1" applyFont="1" applyBorder="1" applyAlignment="1">
      <alignment vertical="center"/>
    </xf>
    <xf numFmtId="166" fontId="50" fillId="0" borderId="1" xfId="0" applyNumberFormat="1" applyFont="1" applyBorder="1" applyAlignment="1">
      <alignment vertical="center"/>
    </xf>
    <xf numFmtId="166" fontId="36" fillId="5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166" fontId="52" fillId="0" borderId="0" xfId="0" applyNumberFormat="1" applyFont="1" applyAlignment="1">
      <alignment horizontal="center"/>
    </xf>
    <xf numFmtId="166" fontId="43" fillId="0" borderId="0" xfId="0" applyNumberFormat="1" applyFont="1" applyAlignment="1">
      <alignment horizontal="center"/>
    </xf>
    <xf numFmtId="166" fontId="37" fillId="0" borderId="0" xfId="1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top"/>
    </xf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165" fontId="38" fillId="0" borderId="1" xfId="1" applyNumberFormat="1" applyFont="1" applyFill="1" applyBorder="1" applyAlignment="1" applyProtection="1">
      <alignment horizontal="center" vertical="center"/>
      <protection hidden="1"/>
    </xf>
    <xf numFmtId="165" fontId="38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8" fillId="0" borderId="1" xfId="2" applyNumberFormat="1" applyFont="1" applyFill="1" applyBorder="1" applyAlignment="1" applyProtection="1">
      <alignment horizontal="center" vertical="center"/>
      <protection hidden="1"/>
    </xf>
    <xf numFmtId="166" fontId="38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12" borderId="1" xfId="0" applyNumberFormat="1" applyFont="1" applyFill="1" applyBorder="1" applyAlignment="1">
      <alignment horizontal="right" wrapText="1"/>
    </xf>
    <xf numFmtId="166" fontId="36" fillId="12" borderId="1" xfId="0" applyNumberFormat="1" applyFont="1" applyFill="1" applyBorder="1" applyAlignment="1">
      <alignment horizontal="right"/>
    </xf>
    <xf numFmtId="166" fontId="36" fillId="12" borderId="1" xfId="0" applyNumberFormat="1" applyFont="1" applyFill="1" applyBorder="1"/>
    <xf numFmtId="166" fontId="38" fillId="12" borderId="1" xfId="0" applyNumberFormat="1" applyFont="1" applyFill="1" applyBorder="1"/>
    <xf numFmtId="166" fontId="36" fillId="13" borderId="1" xfId="0" applyNumberFormat="1" applyFont="1" applyFill="1" applyBorder="1"/>
    <xf numFmtId="0" fontId="38" fillId="0" borderId="0" xfId="1" applyFont="1" applyFill="1" applyBorder="1" applyAlignment="1">
      <alignment horizontal="left" vertical="center" wrapText="1"/>
    </xf>
    <xf numFmtId="166" fontId="36" fillId="0" borderId="1" xfId="0" applyNumberFormat="1" applyFont="1" applyFill="1" applyBorder="1"/>
    <xf numFmtId="49" fontId="38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8" fillId="0" borderId="1" xfId="0" applyFont="1" applyBorder="1"/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35" fillId="0" borderId="0" xfId="0" applyFont="1" applyAlignment="1">
      <alignment horizontal="center" vertical="top"/>
    </xf>
    <xf numFmtId="0" fontId="38" fillId="5" borderId="1" xfId="0" applyFont="1" applyFill="1" applyBorder="1"/>
    <xf numFmtId="0" fontId="38" fillId="0" borderId="1" xfId="0" applyFont="1" applyFill="1" applyBorder="1"/>
    <xf numFmtId="0" fontId="40" fillId="5" borderId="1" xfId="0" applyFont="1" applyFill="1" applyBorder="1"/>
    <xf numFmtId="0" fontId="40" fillId="0" borderId="1" xfId="0" applyFont="1" applyFill="1" applyBorder="1"/>
    <xf numFmtId="166" fontId="55" fillId="0" borderId="1" xfId="0" applyNumberFormat="1" applyFont="1" applyBorder="1"/>
    <xf numFmtId="0" fontId="38" fillId="0" borderId="0" xfId="1" applyFont="1" applyFill="1" applyBorder="1" applyAlignment="1">
      <alignment horizontal="left" vertical="center" wrapText="1"/>
    </xf>
    <xf numFmtId="167" fontId="36" fillId="0" borderId="1" xfId="0" applyNumberFormat="1" applyFont="1" applyBorder="1"/>
    <xf numFmtId="167" fontId="38" fillId="0" borderId="1" xfId="0" applyNumberFormat="1" applyFont="1" applyBorder="1"/>
    <xf numFmtId="166" fontId="38" fillId="0" borderId="0" xfId="1" applyNumberFormat="1" applyFont="1" applyFill="1" applyBorder="1" applyAlignment="1">
      <alignment vertical="center" wrapText="1"/>
    </xf>
    <xf numFmtId="0" fontId="38" fillId="0" borderId="0" xfId="1" applyFont="1" applyFill="1" applyBorder="1" applyAlignment="1">
      <alignment vertical="center" wrapText="1"/>
    </xf>
    <xf numFmtId="0" fontId="37" fillId="0" borderId="0" xfId="1" applyFont="1" applyFill="1" applyBorder="1" applyAlignment="1">
      <alignment horizontal="left" vertical="center" wrapText="1"/>
    </xf>
    <xf numFmtId="0" fontId="38" fillId="0" borderId="0" xfId="1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40" fillId="0" borderId="0" xfId="0" applyFont="1" applyBorder="1" applyAlignment="1">
      <alignment horizontal="right"/>
    </xf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/>
    </xf>
    <xf numFmtId="0" fontId="37" fillId="0" borderId="0" xfId="1" applyFont="1" applyFill="1" applyBorder="1" applyAlignment="1">
      <alignment horizontal="left" vertical="top" wrapText="1"/>
    </xf>
    <xf numFmtId="0" fontId="40" fillId="0" borderId="0" xfId="0" applyFont="1" applyAlignment="1">
      <alignment horizontal="right"/>
    </xf>
    <xf numFmtId="166" fontId="38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/>
    </xf>
    <xf numFmtId="166" fontId="36" fillId="4" borderId="1" xfId="1" applyNumberFormat="1" applyFont="1" applyFill="1" applyBorder="1" applyAlignment="1" applyProtection="1">
      <alignment horizontal="center" vertical="center" wrapText="1"/>
      <protection hidden="1"/>
    </xf>
    <xf numFmtId="165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8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5" fontId="36" fillId="4" borderId="1" xfId="1" applyNumberFormat="1" applyFont="1" applyFill="1" applyBorder="1" applyAlignment="1" applyProtection="1">
      <alignment horizontal="center" vertical="center"/>
      <protection hidden="1"/>
    </xf>
    <xf numFmtId="49" fontId="38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43" fillId="5" borderId="0" xfId="0" applyNumberFormat="1" applyFont="1" applyFill="1" applyAlignment="1"/>
    <xf numFmtId="0" fontId="31" fillId="0" borderId="0" xfId="0" applyFont="1" applyAlignment="1">
      <alignment vertical="center"/>
    </xf>
    <xf numFmtId="0" fontId="35" fillId="0" borderId="0" xfId="0" applyFont="1" applyAlignment="1">
      <alignment vertical="top"/>
    </xf>
    <xf numFmtId="166" fontId="38" fillId="5" borderId="1" xfId="3" applyNumberFormat="1" applyFont="1" applyFill="1" applyBorder="1"/>
    <xf numFmtId="166" fontId="38" fillId="0" borderId="1" xfId="3" applyNumberFormat="1" applyFont="1" applyFill="1" applyBorder="1"/>
    <xf numFmtId="0" fontId="38" fillId="6" borderId="1" xfId="0" applyFont="1" applyFill="1" applyBorder="1" applyAlignment="1">
      <alignment horizontal="center" vertical="center" wrapText="1"/>
    </xf>
    <xf numFmtId="165" fontId="38" fillId="5" borderId="1" xfId="1" applyNumberFormat="1" applyFont="1" applyFill="1" applyBorder="1" applyAlignment="1" applyProtection="1">
      <alignment horizontal="center" vertical="center"/>
      <protection hidden="1"/>
    </xf>
    <xf numFmtId="0" fontId="38" fillId="5" borderId="1" xfId="0" applyFont="1" applyFill="1" applyBorder="1" applyAlignment="1">
      <alignment horizontal="justify" vertical="center" wrapText="1"/>
    </xf>
    <xf numFmtId="49" fontId="38" fillId="5" borderId="1" xfId="2" applyNumberFormat="1" applyFont="1" applyFill="1" applyBorder="1" applyAlignment="1" applyProtection="1">
      <alignment horizontal="center" vertical="center"/>
      <protection hidden="1"/>
    </xf>
    <xf numFmtId="166" fontId="38" fillId="5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14" borderId="1" xfId="0" applyNumberFormat="1" applyFont="1" applyFill="1" applyBorder="1"/>
    <xf numFmtId="166" fontId="38" fillId="14" borderId="1" xfId="0" applyNumberFormat="1" applyFont="1" applyFill="1" applyBorder="1"/>
    <xf numFmtId="166" fontId="40" fillId="14" borderId="1" xfId="0" applyNumberFormat="1" applyFont="1" applyFill="1" applyBorder="1"/>
    <xf numFmtId="0" fontId="38" fillId="0" borderId="1" xfId="0" applyFont="1" applyFill="1" applyBorder="1" applyAlignment="1">
      <alignment horizontal="justify" vertical="center" wrapText="1"/>
    </xf>
    <xf numFmtId="0" fontId="35" fillId="0" borderId="0" xfId="0" applyFont="1" applyAlignment="1">
      <alignment horizontal="center"/>
    </xf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right"/>
    </xf>
    <xf numFmtId="0" fontId="38" fillId="0" borderId="0" xfId="1" applyFont="1" applyFill="1" applyBorder="1" applyAlignment="1">
      <alignment vertical="top" wrapText="1"/>
    </xf>
    <xf numFmtId="0" fontId="36" fillId="6" borderId="1" xfId="0" applyFont="1" applyFill="1" applyBorder="1" applyAlignment="1">
      <alignment horizontal="center" vertical="center" wrapText="1"/>
    </xf>
    <xf numFmtId="49" fontId="38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304" applyFont="1"/>
    <xf numFmtId="166" fontId="36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7" fillId="0" borderId="0" xfId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 vertical="center" wrapText="1"/>
    </xf>
    <xf numFmtId="0" fontId="37" fillId="0" borderId="0" xfId="1" applyFont="1" applyFill="1" applyBorder="1" applyAlignment="1">
      <alignment horizontal="left" vertical="top" wrapText="1"/>
    </xf>
    <xf numFmtId="0" fontId="40" fillId="0" borderId="0" xfId="0" applyFont="1" applyAlignment="1">
      <alignment horizontal="right"/>
    </xf>
    <xf numFmtId="165" fontId="36" fillId="6" borderId="1" xfId="1" applyNumberFormat="1" applyFont="1" applyFill="1" applyBorder="1" applyAlignment="1" applyProtection="1">
      <alignment horizontal="center" vertical="center"/>
      <protection hidden="1"/>
    </xf>
    <xf numFmtId="165" fontId="36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6" fillId="6" borderId="1" xfId="1" applyNumberFormat="1" applyFont="1" applyFill="1" applyBorder="1" applyAlignment="1" applyProtection="1">
      <alignment horizontal="left" vertical="top" wrapText="1"/>
      <protection hidden="1"/>
    </xf>
    <xf numFmtId="166" fontId="45" fillId="14" borderId="1" xfId="0" applyNumberFormat="1" applyFont="1" applyFill="1" applyBorder="1"/>
    <xf numFmtId="0" fontId="37" fillId="0" borderId="0" xfId="1" applyFont="1" applyFill="1" applyBorder="1" applyAlignment="1">
      <alignment horizontal="left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166" fontId="38" fillId="0" borderId="1" xfId="1" applyNumberFormat="1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 wrapText="1"/>
    </xf>
    <xf numFmtId="166" fontId="36" fillId="15" borderId="1" xfId="0" applyNumberFormat="1" applyFont="1" applyFill="1" applyBorder="1" applyAlignment="1">
      <alignment horizontal="right" wrapText="1"/>
    </xf>
    <xf numFmtId="166" fontId="36" fillId="15" borderId="1" xfId="0" applyNumberFormat="1" applyFont="1" applyFill="1" applyBorder="1" applyAlignment="1">
      <alignment horizontal="right"/>
    </xf>
    <xf numFmtId="166" fontId="36" fillId="15" borderId="1" xfId="0" applyNumberFormat="1" applyFont="1" applyFill="1" applyBorder="1"/>
    <xf numFmtId="166" fontId="38" fillId="15" borderId="1" xfId="0" applyNumberFormat="1" applyFont="1" applyFill="1" applyBorder="1"/>
    <xf numFmtId="0" fontId="40" fillId="0" borderId="0" xfId="0" applyFont="1" applyFill="1"/>
    <xf numFmtId="165" fontId="38" fillId="5" borderId="1" xfId="1" applyNumberFormat="1" applyFont="1" applyFill="1" applyBorder="1" applyAlignment="1" applyProtection="1">
      <alignment horizontal="justify" vertical="center" wrapText="1"/>
      <protection hidden="1"/>
    </xf>
    <xf numFmtId="166" fontId="36" fillId="15" borderId="1" xfId="0" applyNumberFormat="1" applyFont="1" applyFill="1" applyBorder="1" applyAlignment="1">
      <alignment wrapText="1"/>
    </xf>
    <xf numFmtId="166" fontId="38" fillId="0" borderId="1" xfId="304" applyNumberFormat="1" applyFont="1" applyBorder="1"/>
    <xf numFmtId="166" fontId="38" fillId="0" borderId="0" xfId="365" applyNumberFormat="1" applyFont="1"/>
    <xf numFmtId="166" fontId="38" fillId="0" borderId="1" xfId="365" applyNumberFormat="1" applyFont="1" applyBorder="1"/>
    <xf numFmtId="0" fontId="37" fillId="0" borderId="0" xfId="0" applyFont="1" applyAlignment="1">
      <alignment horizontal="left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0" fontId="36" fillId="8" borderId="1" xfId="0" applyFont="1" applyFill="1" applyBorder="1" applyAlignment="1">
      <alignment horizontal="center" vertical="center" wrapText="1"/>
    </xf>
    <xf numFmtId="166" fontId="36" fillId="7" borderId="1" xfId="1" applyNumberFormat="1" applyFont="1" applyFill="1" applyBorder="1" applyAlignment="1" applyProtection="1">
      <alignment horizontal="center" wrapText="1"/>
      <protection hidden="1"/>
    </xf>
    <xf numFmtId="166" fontId="36" fillId="5" borderId="1" xfId="1" applyNumberFormat="1" applyFont="1" applyFill="1" applyBorder="1" applyAlignment="1" applyProtection="1">
      <alignment horizontal="center" wrapText="1"/>
      <protection hidden="1"/>
    </xf>
    <xf numFmtId="0" fontId="38" fillId="0" borderId="0" xfId="1" applyFont="1" applyFill="1" applyBorder="1"/>
    <xf numFmtId="0" fontId="38" fillId="0" borderId="0" xfId="1" applyFont="1" applyFill="1"/>
    <xf numFmtId="0" fontId="33" fillId="17" borderId="0" xfId="1" applyFont="1" applyFill="1" applyBorder="1"/>
    <xf numFmtId="0" fontId="33" fillId="17" borderId="0" xfId="1" applyFont="1" applyFill="1"/>
    <xf numFmtId="0" fontId="37" fillId="0" borderId="4" xfId="1" applyFont="1" applyFill="1" applyBorder="1" applyAlignment="1">
      <alignment vertical="center" wrapText="1"/>
    </xf>
    <xf numFmtId="166" fontId="38" fillId="0" borderId="0" xfId="304" applyNumberFormat="1" applyFont="1"/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165" fontId="36" fillId="7" borderId="1" xfId="1" applyNumberFormat="1" applyFont="1" applyFill="1" applyBorder="1" applyAlignment="1" applyProtection="1">
      <alignment horizontal="center" vertical="center"/>
      <protection hidden="1"/>
    </xf>
    <xf numFmtId="165" fontId="36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6" fillId="7" borderId="1" xfId="1" applyNumberFormat="1" applyFont="1" applyFill="1" applyBorder="1" applyAlignment="1" applyProtection="1">
      <alignment horizontal="right" wrapText="1"/>
      <protection hidden="1"/>
    </xf>
    <xf numFmtId="166" fontId="56" fillId="0" borderId="0" xfId="1" applyNumberFormat="1" applyFont="1" applyFill="1" applyBorder="1"/>
    <xf numFmtId="0" fontId="38" fillId="0" borderId="0" xfId="0" applyFont="1" applyAlignment="1">
      <alignment horizontal="left"/>
    </xf>
    <xf numFmtId="0" fontId="36" fillId="5" borderId="1" xfId="0" applyFont="1" applyFill="1" applyBorder="1"/>
    <xf numFmtId="49" fontId="38" fillId="5" borderId="1" xfId="2" applyNumberFormat="1" applyFont="1" applyFill="1" applyBorder="1" applyAlignment="1" applyProtection="1">
      <alignment horizontal="center"/>
      <protection hidden="1"/>
    </xf>
    <xf numFmtId="166" fontId="36" fillId="5" borderId="1" xfId="1" applyNumberFormat="1" applyFont="1" applyFill="1" applyBorder="1" applyAlignment="1">
      <alignment horizontal="center"/>
    </xf>
    <xf numFmtId="0" fontId="38" fillId="0" borderId="0" xfId="0" applyFont="1" applyAlignment="1"/>
    <xf numFmtId="0" fontId="40" fillId="7" borderId="1" xfId="0" applyFont="1" applyFill="1" applyBorder="1"/>
    <xf numFmtId="166" fontId="38" fillId="0" borderId="1" xfId="0" applyNumberFormat="1" applyFont="1" applyFill="1" applyBorder="1" applyAlignment="1">
      <alignment wrapText="1"/>
    </xf>
    <xf numFmtId="0" fontId="37" fillId="0" borderId="0" xfId="1" applyFont="1" applyFill="1" applyBorder="1" applyAlignment="1">
      <alignment horizontal="left" vertical="center" wrapText="1"/>
    </xf>
    <xf numFmtId="0" fontId="38" fillId="0" borderId="0" xfId="1" applyFont="1" applyFill="1" applyBorder="1" applyAlignment="1">
      <alignment horizontal="left" vertical="center" wrapText="1"/>
    </xf>
    <xf numFmtId="0" fontId="36" fillId="0" borderId="0" xfId="1" applyFont="1" applyFill="1" applyAlignment="1">
      <alignment horizontal="left" vertical="top" wrapText="1"/>
    </xf>
    <xf numFmtId="0" fontId="31" fillId="0" borderId="0" xfId="1" applyFont="1" applyFill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/>
    </xf>
    <xf numFmtId="0" fontId="36" fillId="2" borderId="13" xfId="1" applyFont="1" applyFill="1" applyBorder="1" applyAlignment="1">
      <alignment horizontal="center" vertical="center" wrapText="1"/>
    </xf>
    <xf numFmtId="0" fontId="36" fillId="2" borderId="15" xfId="1" applyFont="1" applyFill="1" applyBorder="1" applyAlignment="1">
      <alignment horizontal="center" vertical="center" wrapText="1"/>
    </xf>
    <xf numFmtId="0" fontId="46" fillId="0" borderId="0" xfId="1" applyFont="1" applyFill="1" applyBorder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38" fillId="0" borderId="2" xfId="0" applyFont="1" applyBorder="1" applyAlignment="1">
      <alignment horizontal="right"/>
    </xf>
    <xf numFmtId="0" fontId="36" fillId="8" borderId="1" xfId="0" applyFont="1" applyFill="1" applyBorder="1" applyAlignment="1">
      <alignment horizontal="center" vertical="center" wrapText="1"/>
    </xf>
    <xf numFmtId="0" fontId="46" fillId="5" borderId="0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36" fillId="8" borderId="3" xfId="0" applyFont="1" applyFill="1" applyBorder="1" applyAlignment="1">
      <alignment horizontal="center" vertical="center"/>
    </xf>
    <xf numFmtId="0" fontId="36" fillId="8" borderId="4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0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36" fillId="8" borderId="9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  <xf numFmtId="0" fontId="50" fillId="3" borderId="10" xfId="0" applyFont="1" applyFill="1" applyBorder="1" applyAlignment="1">
      <alignment horizontal="center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 vertical="center" wrapText="1"/>
    </xf>
    <xf numFmtId="0" fontId="36" fillId="3" borderId="13" xfId="0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/>
    </xf>
    <xf numFmtId="0" fontId="38" fillId="3" borderId="10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53" fillId="3" borderId="10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38" fillId="4" borderId="12" xfId="0" applyFont="1" applyFill="1" applyBorder="1" applyAlignment="1">
      <alignment horizontal="center" vertical="center" wrapText="1"/>
    </xf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6" fillId="4" borderId="3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9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/>
    </xf>
    <xf numFmtId="0" fontId="38" fillId="4" borderId="11" xfId="0" applyFont="1" applyFill="1" applyBorder="1" applyAlignment="1">
      <alignment horizontal="center" vertical="center"/>
    </xf>
    <xf numFmtId="0" fontId="38" fillId="4" borderId="12" xfId="0" applyFont="1" applyFill="1" applyBorder="1" applyAlignment="1">
      <alignment horizontal="center"/>
    </xf>
    <xf numFmtId="0" fontId="38" fillId="0" borderId="0" xfId="1" applyFont="1" applyFill="1" applyBorder="1" applyAlignment="1">
      <alignment horizontal="left" vertical="top" wrapText="1"/>
    </xf>
    <xf numFmtId="0" fontId="38" fillId="6" borderId="10" xfId="0" applyFont="1" applyFill="1" applyBorder="1" applyAlignment="1">
      <alignment horizontal="center" vertical="center" wrapText="1"/>
    </xf>
    <xf numFmtId="0" fontId="38" fillId="6" borderId="11" xfId="0" applyFont="1" applyFill="1" applyBorder="1" applyAlignment="1">
      <alignment horizontal="center" vertical="center" wrapText="1"/>
    </xf>
    <xf numFmtId="0" fontId="38" fillId="6" borderId="12" xfId="0" applyFont="1" applyFill="1" applyBorder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6" fillId="6" borderId="5" xfId="0" applyFont="1" applyFill="1" applyBorder="1" applyAlignment="1">
      <alignment horizontal="center" vertical="center" wrapText="1"/>
    </xf>
    <xf numFmtId="0" fontId="36" fillId="6" borderId="8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8" fillId="6" borderId="8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9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0" fontId="40" fillId="7" borderId="1" xfId="0" applyFont="1" applyFill="1" applyBorder="1" applyAlignment="1">
      <alignment horizontal="center"/>
    </xf>
    <xf numFmtId="0" fontId="40" fillId="7" borderId="10" xfId="0" applyFont="1" applyFill="1" applyBorder="1" applyAlignment="1">
      <alignment horizontal="center"/>
    </xf>
    <xf numFmtId="0" fontId="40" fillId="7" borderId="11" xfId="0" applyFont="1" applyFill="1" applyBorder="1" applyAlignment="1">
      <alignment horizontal="center"/>
    </xf>
    <xf numFmtId="0" fontId="40" fillId="7" borderId="12" xfId="0" applyFont="1" applyFill="1" applyBorder="1" applyAlignment="1">
      <alignment horizontal="center"/>
    </xf>
    <xf numFmtId="0" fontId="45" fillId="7" borderId="1" xfId="0" applyFont="1" applyFill="1" applyBorder="1" applyAlignment="1">
      <alignment horizontal="center"/>
    </xf>
    <xf numFmtId="0" fontId="38" fillId="0" borderId="0" xfId="0" applyFont="1" applyAlignment="1">
      <alignment horizontal="left"/>
    </xf>
    <xf numFmtId="0" fontId="38" fillId="7" borderId="8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 wrapText="1"/>
    </xf>
    <xf numFmtId="0" fontId="38" fillId="7" borderId="9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 wrapText="1"/>
    </xf>
    <xf numFmtId="0" fontId="36" fillId="7" borderId="5" xfId="0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9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38" fillId="0" borderId="4" xfId="1" applyFont="1" applyFill="1" applyBorder="1" applyAlignment="1">
      <alignment horizontal="left" wrapText="1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R211"/>
  <sheetViews>
    <sheetView showZeros="0" tabSelected="1" view="pageBreakPreview" zoomScale="70" zoomScaleNormal="70" zoomScaleSheetLayoutView="70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K12" sqref="K12"/>
    </sheetView>
  </sheetViews>
  <sheetFormatPr defaultRowHeight="15.75" x14ac:dyDescent="0.25"/>
  <cols>
    <col min="1" max="1" width="9" style="3" customWidth="1"/>
    <col min="2" max="2" width="81.875" style="23" customWidth="1"/>
    <col min="3" max="3" width="28.875" style="23" customWidth="1"/>
    <col min="4" max="4" width="17.625" style="291" customWidth="1"/>
    <col min="5" max="5" width="16.625" style="23" customWidth="1"/>
    <col min="6" max="6" width="16" style="3" customWidth="1"/>
    <col min="7" max="7" width="15.125" style="3" customWidth="1"/>
    <col min="8" max="8" width="17.125" style="2" customWidth="1"/>
    <col min="9" max="9" width="23.375" style="2" customWidth="1"/>
    <col min="10" max="10" width="9" style="2"/>
    <col min="11" max="11" width="17.25" style="2" customWidth="1"/>
    <col min="12" max="12" width="10.75" style="2" customWidth="1"/>
    <col min="13" max="18" width="9" style="2" hidden="1" customWidth="1"/>
    <col min="19" max="256" width="9" style="2"/>
    <col min="257" max="257" width="9" style="2" customWidth="1"/>
    <col min="258" max="258" width="71.625" style="2" customWidth="1"/>
    <col min="259" max="259" width="20.5" style="2" customWidth="1"/>
    <col min="260" max="260" width="18.125" style="2" customWidth="1"/>
    <col min="261" max="261" width="15" style="2" customWidth="1"/>
    <col min="262" max="262" width="17.25" style="2" customWidth="1"/>
    <col min="263" max="512" width="9" style="2"/>
    <col min="513" max="513" width="9" style="2" customWidth="1"/>
    <col min="514" max="514" width="71.625" style="2" customWidth="1"/>
    <col min="515" max="515" width="20.5" style="2" customWidth="1"/>
    <col min="516" max="516" width="18.125" style="2" customWidth="1"/>
    <col min="517" max="517" width="15" style="2" customWidth="1"/>
    <col min="518" max="518" width="17.25" style="2" customWidth="1"/>
    <col min="519" max="768" width="9" style="2"/>
    <col min="769" max="769" width="9" style="2" customWidth="1"/>
    <col min="770" max="770" width="71.625" style="2" customWidth="1"/>
    <col min="771" max="771" width="20.5" style="2" customWidth="1"/>
    <col min="772" max="772" width="18.125" style="2" customWidth="1"/>
    <col min="773" max="773" width="15" style="2" customWidth="1"/>
    <col min="774" max="774" width="17.25" style="2" customWidth="1"/>
    <col min="775" max="1024" width="9" style="2"/>
    <col min="1025" max="1025" width="9" style="2" customWidth="1"/>
    <col min="1026" max="1026" width="71.625" style="2" customWidth="1"/>
    <col min="1027" max="1027" width="20.5" style="2" customWidth="1"/>
    <col min="1028" max="1028" width="18.125" style="2" customWidth="1"/>
    <col min="1029" max="1029" width="15" style="2" customWidth="1"/>
    <col min="1030" max="1030" width="17.25" style="2" customWidth="1"/>
    <col min="1031" max="1280" width="9" style="2"/>
    <col min="1281" max="1281" width="9" style="2" customWidth="1"/>
    <col min="1282" max="1282" width="71.625" style="2" customWidth="1"/>
    <col min="1283" max="1283" width="20.5" style="2" customWidth="1"/>
    <col min="1284" max="1284" width="18.125" style="2" customWidth="1"/>
    <col min="1285" max="1285" width="15" style="2" customWidth="1"/>
    <col min="1286" max="1286" width="17.25" style="2" customWidth="1"/>
    <col min="1287" max="1536" width="9" style="2"/>
    <col min="1537" max="1537" width="9" style="2" customWidth="1"/>
    <col min="1538" max="1538" width="71.625" style="2" customWidth="1"/>
    <col min="1539" max="1539" width="20.5" style="2" customWidth="1"/>
    <col min="1540" max="1540" width="18.125" style="2" customWidth="1"/>
    <col min="1541" max="1541" width="15" style="2" customWidth="1"/>
    <col min="1542" max="1542" width="17.25" style="2" customWidth="1"/>
    <col min="1543" max="1792" width="9" style="2"/>
    <col min="1793" max="1793" width="9" style="2" customWidth="1"/>
    <col min="1794" max="1794" width="71.625" style="2" customWidth="1"/>
    <col min="1795" max="1795" width="20.5" style="2" customWidth="1"/>
    <col min="1796" max="1796" width="18.125" style="2" customWidth="1"/>
    <col min="1797" max="1797" width="15" style="2" customWidth="1"/>
    <col min="1798" max="1798" width="17.25" style="2" customWidth="1"/>
    <col min="1799" max="2048" width="9" style="2"/>
    <col min="2049" max="2049" width="9" style="2" customWidth="1"/>
    <col min="2050" max="2050" width="71.625" style="2" customWidth="1"/>
    <col min="2051" max="2051" width="20.5" style="2" customWidth="1"/>
    <col min="2052" max="2052" width="18.125" style="2" customWidth="1"/>
    <col min="2053" max="2053" width="15" style="2" customWidth="1"/>
    <col min="2054" max="2054" width="17.25" style="2" customWidth="1"/>
    <col min="2055" max="2304" width="9" style="2"/>
    <col min="2305" max="2305" width="9" style="2" customWidth="1"/>
    <col min="2306" max="2306" width="71.625" style="2" customWidth="1"/>
    <col min="2307" max="2307" width="20.5" style="2" customWidth="1"/>
    <col min="2308" max="2308" width="18.125" style="2" customWidth="1"/>
    <col min="2309" max="2309" width="15" style="2" customWidth="1"/>
    <col min="2310" max="2310" width="17.25" style="2" customWidth="1"/>
    <col min="2311" max="2560" width="9" style="2"/>
    <col min="2561" max="2561" width="9" style="2" customWidth="1"/>
    <col min="2562" max="2562" width="71.625" style="2" customWidth="1"/>
    <col min="2563" max="2563" width="20.5" style="2" customWidth="1"/>
    <col min="2564" max="2564" width="18.125" style="2" customWidth="1"/>
    <col min="2565" max="2565" width="15" style="2" customWidth="1"/>
    <col min="2566" max="2566" width="17.25" style="2" customWidth="1"/>
    <col min="2567" max="2816" width="9" style="2"/>
    <col min="2817" max="2817" width="9" style="2" customWidth="1"/>
    <col min="2818" max="2818" width="71.625" style="2" customWidth="1"/>
    <col min="2819" max="2819" width="20.5" style="2" customWidth="1"/>
    <col min="2820" max="2820" width="18.125" style="2" customWidth="1"/>
    <col min="2821" max="2821" width="15" style="2" customWidth="1"/>
    <col min="2822" max="2822" width="17.25" style="2" customWidth="1"/>
    <col min="2823" max="3072" width="9" style="2"/>
    <col min="3073" max="3073" width="9" style="2" customWidth="1"/>
    <col min="3074" max="3074" width="71.625" style="2" customWidth="1"/>
    <col min="3075" max="3075" width="20.5" style="2" customWidth="1"/>
    <col min="3076" max="3076" width="18.125" style="2" customWidth="1"/>
    <col min="3077" max="3077" width="15" style="2" customWidth="1"/>
    <col min="3078" max="3078" width="17.25" style="2" customWidth="1"/>
    <col min="3079" max="3328" width="9" style="2"/>
    <col min="3329" max="3329" width="9" style="2" customWidth="1"/>
    <col min="3330" max="3330" width="71.625" style="2" customWidth="1"/>
    <col min="3331" max="3331" width="20.5" style="2" customWidth="1"/>
    <col min="3332" max="3332" width="18.125" style="2" customWidth="1"/>
    <col min="3333" max="3333" width="15" style="2" customWidth="1"/>
    <col min="3334" max="3334" width="17.25" style="2" customWidth="1"/>
    <col min="3335" max="3584" width="9" style="2"/>
    <col min="3585" max="3585" width="9" style="2" customWidth="1"/>
    <col min="3586" max="3586" width="71.625" style="2" customWidth="1"/>
    <col min="3587" max="3587" width="20.5" style="2" customWidth="1"/>
    <col min="3588" max="3588" width="18.125" style="2" customWidth="1"/>
    <col min="3589" max="3589" width="15" style="2" customWidth="1"/>
    <col min="3590" max="3590" width="17.25" style="2" customWidth="1"/>
    <col min="3591" max="3840" width="9" style="2"/>
    <col min="3841" max="3841" width="9" style="2" customWidth="1"/>
    <col min="3842" max="3842" width="71.625" style="2" customWidth="1"/>
    <col min="3843" max="3843" width="20.5" style="2" customWidth="1"/>
    <col min="3844" max="3844" width="18.125" style="2" customWidth="1"/>
    <col min="3845" max="3845" width="15" style="2" customWidth="1"/>
    <col min="3846" max="3846" width="17.25" style="2" customWidth="1"/>
    <col min="3847" max="4096" width="9" style="2"/>
    <col min="4097" max="4097" width="9" style="2" customWidth="1"/>
    <col min="4098" max="4098" width="71.625" style="2" customWidth="1"/>
    <col min="4099" max="4099" width="20.5" style="2" customWidth="1"/>
    <col min="4100" max="4100" width="18.125" style="2" customWidth="1"/>
    <col min="4101" max="4101" width="15" style="2" customWidth="1"/>
    <col min="4102" max="4102" width="17.25" style="2" customWidth="1"/>
    <col min="4103" max="4352" width="9" style="2"/>
    <col min="4353" max="4353" width="9" style="2" customWidth="1"/>
    <col min="4354" max="4354" width="71.625" style="2" customWidth="1"/>
    <col min="4355" max="4355" width="20.5" style="2" customWidth="1"/>
    <col min="4356" max="4356" width="18.125" style="2" customWidth="1"/>
    <col min="4357" max="4357" width="15" style="2" customWidth="1"/>
    <col min="4358" max="4358" width="17.25" style="2" customWidth="1"/>
    <col min="4359" max="4608" width="9" style="2"/>
    <col min="4609" max="4609" width="9" style="2" customWidth="1"/>
    <col min="4610" max="4610" width="71.625" style="2" customWidth="1"/>
    <col min="4611" max="4611" width="20.5" style="2" customWidth="1"/>
    <col min="4612" max="4612" width="18.125" style="2" customWidth="1"/>
    <col min="4613" max="4613" width="15" style="2" customWidth="1"/>
    <col min="4614" max="4614" width="17.25" style="2" customWidth="1"/>
    <col min="4615" max="4864" width="9" style="2"/>
    <col min="4865" max="4865" width="9" style="2" customWidth="1"/>
    <col min="4866" max="4866" width="71.625" style="2" customWidth="1"/>
    <col min="4867" max="4867" width="20.5" style="2" customWidth="1"/>
    <col min="4868" max="4868" width="18.125" style="2" customWidth="1"/>
    <col min="4869" max="4869" width="15" style="2" customWidth="1"/>
    <col min="4870" max="4870" width="17.25" style="2" customWidth="1"/>
    <col min="4871" max="5120" width="9" style="2"/>
    <col min="5121" max="5121" width="9" style="2" customWidth="1"/>
    <col min="5122" max="5122" width="71.625" style="2" customWidth="1"/>
    <col min="5123" max="5123" width="20.5" style="2" customWidth="1"/>
    <col min="5124" max="5124" width="18.125" style="2" customWidth="1"/>
    <col min="5125" max="5125" width="15" style="2" customWidth="1"/>
    <col min="5126" max="5126" width="17.25" style="2" customWidth="1"/>
    <col min="5127" max="5376" width="9" style="2"/>
    <col min="5377" max="5377" width="9" style="2" customWidth="1"/>
    <col min="5378" max="5378" width="71.625" style="2" customWidth="1"/>
    <col min="5379" max="5379" width="20.5" style="2" customWidth="1"/>
    <col min="5380" max="5380" width="18.125" style="2" customWidth="1"/>
    <col min="5381" max="5381" width="15" style="2" customWidth="1"/>
    <col min="5382" max="5382" width="17.25" style="2" customWidth="1"/>
    <col min="5383" max="5632" width="9" style="2"/>
    <col min="5633" max="5633" width="9" style="2" customWidth="1"/>
    <col min="5634" max="5634" width="71.625" style="2" customWidth="1"/>
    <col min="5635" max="5635" width="20.5" style="2" customWidth="1"/>
    <col min="5636" max="5636" width="18.125" style="2" customWidth="1"/>
    <col min="5637" max="5637" width="15" style="2" customWidth="1"/>
    <col min="5638" max="5638" width="17.25" style="2" customWidth="1"/>
    <col min="5639" max="5888" width="9" style="2"/>
    <col min="5889" max="5889" width="9" style="2" customWidth="1"/>
    <col min="5890" max="5890" width="71.625" style="2" customWidth="1"/>
    <col min="5891" max="5891" width="20.5" style="2" customWidth="1"/>
    <col min="5892" max="5892" width="18.125" style="2" customWidth="1"/>
    <col min="5893" max="5893" width="15" style="2" customWidth="1"/>
    <col min="5894" max="5894" width="17.25" style="2" customWidth="1"/>
    <col min="5895" max="6144" width="9" style="2"/>
    <col min="6145" max="6145" width="9" style="2" customWidth="1"/>
    <col min="6146" max="6146" width="71.625" style="2" customWidth="1"/>
    <col min="6147" max="6147" width="20.5" style="2" customWidth="1"/>
    <col min="6148" max="6148" width="18.125" style="2" customWidth="1"/>
    <col min="6149" max="6149" width="15" style="2" customWidth="1"/>
    <col min="6150" max="6150" width="17.25" style="2" customWidth="1"/>
    <col min="6151" max="6400" width="9" style="2"/>
    <col min="6401" max="6401" width="9" style="2" customWidth="1"/>
    <col min="6402" max="6402" width="71.625" style="2" customWidth="1"/>
    <col min="6403" max="6403" width="20.5" style="2" customWidth="1"/>
    <col min="6404" max="6404" width="18.125" style="2" customWidth="1"/>
    <col min="6405" max="6405" width="15" style="2" customWidth="1"/>
    <col min="6406" max="6406" width="17.25" style="2" customWidth="1"/>
    <col min="6407" max="6656" width="9" style="2"/>
    <col min="6657" max="6657" width="9" style="2" customWidth="1"/>
    <col min="6658" max="6658" width="71.625" style="2" customWidth="1"/>
    <col min="6659" max="6659" width="20.5" style="2" customWidth="1"/>
    <col min="6660" max="6660" width="18.125" style="2" customWidth="1"/>
    <col min="6661" max="6661" width="15" style="2" customWidth="1"/>
    <col min="6662" max="6662" width="17.25" style="2" customWidth="1"/>
    <col min="6663" max="6912" width="9" style="2"/>
    <col min="6913" max="6913" width="9" style="2" customWidth="1"/>
    <col min="6914" max="6914" width="71.625" style="2" customWidth="1"/>
    <col min="6915" max="6915" width="20.5" style="2" customWidth="1"/>
    <col min="6916" max="6916" width="18.125" style="2" customWidth="1"/>
    <col min="6917" max="6917" width="15" style="2" customWidth="1"/>
    <col min="6918" max="6918" width="17.25" style="2" customWidth="1"/>
    <col min="6919" max="7168" width="9" style="2"/>
    <col min="7169" max="7169" width="9" style="2" customWidth="1"/>
    <col min="7170" max="7170" width="71.625" style="2" customWidth="1"/>
    <col min="7171" max="7171" width="20.5" style="2" customWidth="1"/>
    <col min="7172" max="7172" width="18.125" style="2" customWidth="1"/>
    <col min="7173" max="7173" width="15" style="2" customWidth="1"/>
    <col min="7174" max="7174" width="17.25" style="2" customWidth="1"/>
    <col min="7175" max="7424" width="9" style="2"/>
    <col min="7425" max="7425" width="9" style="2" customWidth="1"/>
    <col min="7426" max="7426" width="71.625" style="2" customWidth="1"/>
    <col min="7427" max="7427" width="20.5" style="2" customWidth="1"/>
    <col min="7428" max="7428" width="18.125" style="2" customWidth="1"/>
    <col min="7429" max="7429" width="15" style="2" customWidth="1"/>
    <col min="7430" max="7430" width="17.25" style="2" customWidth="1"/>
    <col min="7431" max="7680" width="9" style="2"/>
    <col min="7681" max="7681" width="9" style="2" customWidth="1"/>
    <col min="7682" max="7682" width="71.625" style="2" customWidth="1"/>
    <col min="7683" max="7683" width="20.5" style="2" customWidth="1"/>
    <col min="7684" max="7684" width="18.125" style="2" customWidth="1"/>
    <col min="7685" max="7685" width="15" style="2" customWidth="1"/>
    <col min="7686" max="7686" width="17.25" style="2" customWidth="1"/>
    <col min="7687" max="7936" width="9" style="2"/>
    <col min="7937" max="7937" width="9" style="2" customWidth="1"/>
    <col min="7938" max="7938" width="71.625" style="2" customWidth="1"/>
    <col min="7939" max="7939" width="20.5" style="2" customWidth="1"/>
    <col min="7940" max="7940" width="18.125" style="2" customWidth="1"/>
    <col min="7941" max="7941" width="15" style="2" customWidth="1"/>
    <col min="7942" max="7942" width="17.25" style="2" customWidth="1"/>
    <col min="7943" max="8192" width="9" style="2"/>
    <col min="8193" max="8193" width="9" style="2" customWidth="1"/>
    <col min="8194" max="8194" width="71.625" style="2" customWidth="1"/>
    <col min="8195" max="8195" width="20.5" style="2" customWidth="1"/>
    <col min="8196" max="8196" width="18.125" style="2" customWidth="1"/>
    <col min="8197" max="8197" width="15" style="2" customWidth="1"/>
    <col min="8198" max="8198" width="17.25" style="2" customWidth="1"/>
    <col min="8199" max="8448" width="9" style="2"/>
    <col min="8449" max="8449" width="9" style="2" customWidth="1"/>
    <col min="8450" max="8450" width="71.625" style="2" customWidth="1"/>
    <col min="8451" max="8451" width="20.5" style="2" customWidth="1"/>
    <col min="8452" max="8452" width="18.125" style="2" customWidth="1"/>
    <col min="8453" max="8453" width="15" style="2" customWidth="1"/>
    <col min="8454" max="8454" width="17.25" style="2" customWidth="1"/>
    <col min="8455" max="8704" width="9" style="2"/>
    <col min="8705" max="8705" width="9" style="2" customWidth="1"/>
    <col min="8706" max="8706" width="71.625" style="2" customWidth="1"/>
    <col min="8707" max="8707" width="20.5" style="2" customWidth="1"/>
    <col min="8708" max="8708" width="18.125" style="2" customWidth="1"/>
    <col min="8709" max="8709" width="15" style="2" customWidth="1"/>
    <col min="8710" max="8710" width="17.25" style="2" customWidth="1"/>
    <col min="8711" max="8960" width="9" style="2"/>
    <col min="8961" max="8961" width="9" style="2" customWidth="1"/>
    <col min="8962" max="8962" width="71.625" style="2" customWidth="1"/>
    <col min="8963" max="8963" width="20.5" style="2" customWidth="1"/>
    <col min="8964" max="8964" width="18.125" style="2" customWidth="1"/>
    <col min="8965" max="8965" width="15" style="2" customWidth="1"/>
    <col min="8966" max="8966" width="17.25" style="2" customWidth="1"/>
    <col min="8967" max="9216" width="9" style="2"/>
    <col min="9217" max="9217" width="9" style="2" customWidth="1"/>
    <col min="9218" max="9218" width="71.625" style="2" customWidth="1"/>
    <col min="9219" max="9219" width="20.5" style="2" customWidth="1"/>
    <col min="9220" max="9220" width="18.125" style="2" customWidth="1"/>
    <col min="9221" max="9221" width="15" style="2" customWidth="1"/>
    <col min="9222" max="9222" width="17.25" style="2" customWidth="1"/>
    <col min="9223" max="9472" width="9" style="2"/>
    <col min="9473" max="9473" width="9" style="2" customWidth="1"/>
    <col min="9474" max="9474" width="71.625" style="2" customWidth="1"/>
    <col min="9475" max="9475" width="20.5" style="2" customWidth="1"/>
    <col min="9476" max="9476" width="18.125" style="2" customWidth="1"/>
    <col min="9477" max="9477" width="15" style="2" customWidth="1"/>
    <col min="9478" max="9478" width="17.25" style="2" customWidth="1"/>
    <col min="9479" max="9728" width="9" style="2"/>
    <col min="9729" max="9729" width="9" style="2" customWidth="1"/>
    <col min="9730" max="9730" width="71.625" style="2" customWidth="1"/>
    <col min="9731" max="9731" width="20.5" style="2" customWidth="1"/>
    <col min="9732" max="9732" width="18.125" style="2" customWidth="1"/>
    <col min="9733" max="9733" width="15" style="2" customWidth="1"/>
    <col min="9734" max="9734" width="17.25" style="2" customWidth="1"/>
    <col min="9735" max="9984" width="9" style="2"/>
    <col min="9985" max="9985" width="9" style="2" customWidth="1"/>
    <col min="9986" max="9986" width="71.625" style="2" customWidth="1"/>
    <col min="9987" max="9987" width="20.5" style="2" customWidth="1"/>
    <col min="9988" max="9988" width="18.125" style="2" customWidth="1"/>
    <col min="9989" max="9989" width="15" style="2" customWidth="1"/>
    <col min="9990" max="9990" width="17.25" style="2" customWidth="1"/>
    <col min="9991" max="10240" width="9" style="2"/>
    <col min="10241" max="10241" width="9" style="2" customWidth="1"/>
    <col min="10242" max="10242" width="71.625" style="2" customWidth="1"/>
    <col min="10243" max="10243" width="20.5" style="2" customWidth="1"/>
    <col min="10244" max="10244" width="18.125" style="2" customWidth="1"/>
    <col min="10245" max="10245" width="15" style="2" customWidth="1"/>
    <col min="10246" max="10246" width="17.25" style="2" customWidth="1"/>
    <col min="10247" max="10496" width="9" style="2"/>
    <col min="10497" max="10497" width="9" style="2" customWidth="1"/>
    <col min="10498" max="10498" width="71.625" style="2" customWidth="1"/>
    <col min="10499" max="10499" width="20.5" style="2" customWidth="1"/>
    <col min="10500" max="10500" width="18.125" style="2" customWidth="1"/>
    <col min="10501" max="10501" width="15" style="2" customWidth="1"/>
    <col min="10502" max="10502" width="17.25" style="2" customWidth="1"/>
    <col min="10503" max="10752" width="9" style="2"/>
    <col min="10753" max="10753" width="9" style="2" customWidth="1"/>
    <col min="10754" max="10754" width="71.625" style="2" customWidth="1"/>
    <col min="10755" max="10755" width="20.5" style="2" customWidth="1"/>
    <col min="10756" max="10756" width="18.125" style="2" customWidth="1"/>
    <col min="10757" max="10757" width="15" style="2" customWidth="1"/>
    <col min="10758" max="10758" width="17.25" style="2" customWidth="1"/>
    <col min="10759" max="11008" width="9" style="2"/>
    <col min="11009" max="11009" width="9" style="2" customWidth="1"/>
    <col min="11010" max="11010" width="71.625" style="2" customWidth="1"/>
    <col min="11011" max="11011" width="20.5" style="2" customWidth="1"/>
    <col min="11012" max="11012" width="18.125" style="2" customWidth="1"/>
    <col min="11013" max="11013" width="15" style="2" customWidth="1"/>
    <col min="11014" max="11014" width="17.25" style="2" customWidth="1"/>
    <col min="11015" max="11264" width="9" style="2"/>
    <col min="11265" max="11265" width="9" style="2" customWidth="1"/>
    <col min="11266" max="11266" width="71.625" style="2" customWidth="1"/>
    <col min="11267" max="11267" width="20.5" style="2" customWidth="1"/>
    <col min="11268" max="11268" width="18.125" style="2" customWidth="1"/>
    <col min="11269" max="11269" width="15" style="2" customWidth="1"/>
    <col min="11270" max="11270" width="17.25" style="2" customWidth="1"/>
    <col min="11271" max="11520" width="9" style="2"/>
    <col min="11521" max="11521" width="9" style="2" customWidth="1"/>
    <col min="11522" max="11522" width="71.625" style="2" customWidth="1"/>
    <col min="11523" max="11523" width="20.5" style="2" customWidth="1"/>
    <col min="11524" max="11524" width="18.125" style="2" customWidth="1"/>
    <col min="11525" max="11525" width="15" style="2" customWidth="1"/>
    <col min="11526" max="11526" width="17.25" style="2" customWidth="1"/>
    <col min="11527" max="11776" width="9" style="2"/>
    <col min="11777" max="11777" width="9" style="2" customWidth="1"/>
    <col min="11778" max="11778" width="71.625" style="2" customWidth="1"/>
    <col min="11779" max="11779" width="20.5" style="2" customWidth="1"/>
    <col min="11780" max="11780" width="18.125" style="2" customWidth="1"/>
    <col min="11781" max="11781" width="15" style="2" customWidth="1"/>
    <col min="11782" max="11782" width="17.25" style="2" customWidth="1"/>
    <col min="11783" max="12032" width="9" style="2"/>
    <col min="12033" max="12033" width="9" style="2" customWidth="1"/>
    <col min="12034" max="12034" width="71.625" style="2" customWidth="1"/>
    <col min="12035" max="12035" width="20.5" style="2" customWidth="1"/>
    <col min="12036" max="12036" width="18.125" style="2" customWidth="1"/>
    <col min="12037" max="12037" width="15" style="2" customWidth="1"/>
    <col min="12038" max="12038" width="17.25" style="2" customWidth="1"/>
    <col min="12039" max="12288" width="9" style="2"/>
    <col min="12289" max="12289" width="9" style="2" customWidth="1"/>
    <col min="12290" max="12290" width="71.625" style="2" customWidth="1"/>
    <col min="12291" max="12291" width="20.5" style="2" customWidth="1"/>
    <col min="12292" max="12292" width="18.125" style="2" customWidth="1"/>
    <col min="12293" max="12293" width="15" style="2" customWidth="1"/>
    <col min="12294" max="12294" width="17.25" style="2" customWidth="1"/>
    <col min="12295" max="12544" width="9" style="2"/>
    <col min="12545" max="12545" width="9" style="2" customWidth="1"/>
    <col min="12546" max="12546" width="71.625" style="2" customWidth="1"/>
    <col min="12547" max="12547" width="20.5" style="2" customWidth="1"/>
    <col min="12548" max="12548" width="18.125" style="2" customWidth="1"/>
    <col min="12549" max="12549" width="15" style="2" customWidth="1"/>
    <col min="12550" max="12550" width="17.25" style="2" customWidth="1"/>
    <col min="12551" max="12800" width="9" style="2"/>
    <col min="12801" max="12801" width="9" style="2" customWidth="1"/>
    <col min="12802" max="12802" width="71.625" style="2" customWidth="1"/>
    <col min="12803" max="12803" width="20.5" style="2" customWidth="1"/>
    <col min="12804" max="12804" width="18.125" style="2" customWidth="1"/>
    <col min="12805" max="12805" width="15" style="2" customWidth="1"/>
    <col min="12806" max="12806" width="17.25" style="2" customWidth="1"/>
    <col min="12807" max="13056" width="9" style="2"/>
    <col min="13057" max="13057" width="9" style="2" customWidth="1"/>
    <col min="13058" max="13058" width="71.625" style="2" customWidth="1"/>
    <col min="13059" max="13059" width="20.5" style="2" customWidth="1"/>
    <col min="13060" max="13060" width="18.125" style="2" customWidth="1"/>
    <col min="13061" max="13061" width="15" style="2" customWidth="1"/>
    <col min="13062" max="13062" width="17.25" style="2" customWidth="1"/>
    <col min="13063" max="13312" width="9" style="2"/>
    <col min="13313" max="13313" width="9" style="2" customWidth="1"/>
    <col min="13314" max="13314" width="71.625" style="2" customWidth="1"/>
    <col min="13315" max="13315" width="20.5" style="2" customWidth="1"/>
    <col min="13316" max="13316" width="18.125" style="2" customWidth="1"/>
    <col min="13317" max="13317" width="15" style="2" customWidth="1"/>
    <col min="13318" max="13318" width="17.25" style="2" customWidth="1"/>
    <col min="13319" max="13568" width="9" style="2"/>
    <col min="13569" max="13569" width="9" style="2" customWidth="1"/>
    <col min="13570" max="13570" width="71.625" style="2" customWidth="1"/>
    <col min="13571" max="13571" width="20.5" style="2" customWidth="1"/>
    <col min="13572" max="13572" width="18.125" style="2" customWidth="1"/>
    <col min="13573" max="13573" width="15" style="2" customWidth="1"/>
    <col min="13574" max="13574" width="17.25" style="2" customWidth="1"/>
    <col min="13575" max="13824" width="9" style="2"/>
    <col min="13825" max="13825" width="9" style="2" customWidth="1"/>
    <col min="13826" max="13826" width="71.625" style="2" customWidth="1"/>
    <col min="13827" max="13827" width="20.5" style="2" customWidth="1"/>
    <col min="13828" max="13828" width="18.125" style="2" customWidth="1"/>
    <col min="13829" max="13829" width="15" style="2" customWidth="1"/>
    <col min="13830" max="13830" width="17.25" style="2" customWidth="1"/>
    <col min="13831" max="14080" width="9" style="2"/>
    <col min="14081" max="14081" width="9" style="2" customWidth="1"/>
    <col min="14082" max="14082" width="71.625" style="2" customWidth="1"/>
    <col min="14083" max="14083" width="20.5" style="2" customWidth="1"/>
    <col min="14084" max="14084" width="18.125" style="2" customWidth="1"/>
    <col min="14085" max="14085" width="15" style="2" customWidth="1"/>
    <col min="14086" max="14086" width="17.25" style="2" customWidth="1"/>
    <col min="14087" max="14336" width="9" style="2"/>
    <col min="14337" max="14337" width="9" style="2" customWidth="1"/>
    <col min="14338" max="14338" width="71.625" style="2" customWidth="1"/>
    <col min="14339" max="14339" width="20.5" style="2" customWidth="1"/>
    <col min="14340" max="14340" width="18.125" style="2" customWidth="1"/>
    <col min="14341" max="14341" width="15" style="2" customWidth="1"/>
    <col min="14342" max="14342" width="17.25" style="2" customWidth="1"/>
    <col min="14343" max="14592" width="9" style="2"/>
    <col min="14593" max="14593" width="9" style="2" customWidth="1"/>
    <col min="14594" max="14594" width="71.625" style="2" customWidth="1"/>
    <col min="14595" max="14595" width="20.5" style="2" customWidth="1"/>
    <col min="14596" max="14596" width="18.125" style="2" customWidth="1"/>
    <col min="14597" max="14597" width="15" style="2" customWidth="1"/>
    <col min="14598" max="14598" width="17.25" style="2" customWidth="1"/>
    <col min="14599" max="14848" width="9" style="2"/>
    <col min="14849" max="14849" width="9" style="2" customWidth="1"/>
    <col min="14850" max="14850" width="71.625" style="2" customWidth="1"/>
    <col min="14851" max="14851" width="20.5" style="2" customWidth="1"/>
    <col min="14852" max="14852" width="18.125" style="2" customWidth="1"/>
    <col min="14853" max="14853" width="15" style="2" customWidth="1"/>
    <col min="14854" max="14854" width="17.25" style="2" customWidth="1"/>
    <col min="14855" max="15104" width="9" style="2"/>
    <col min="15105" max="15105" width="9" style="2" customWidth="1"/>
    <col min="15106" max="15106" width="71.625" style="2" customWidth="1"/>
    <col min="15107" max="15107" width="20.5" style="2" customWidth="1"/>
    <col min="15108" max="15108" width="18.125" style="2" customWidth="1"/>
    <col min="15109" max="15109" width="15" style="2" customWidth="1"/>
    <col min="15110" max="15110" width="17.25" style="2" customWidth="1"/>
    <col min="15111" max="15360" width="9" style="2"/>
    <col min="15361" max="15361" width="9" style="2" customWidth="1"/>
    <col min="15362" max="15362" width="71.625" style="2" customWidth="1"/>
    <col min="15363" max="15363" width="20.5" style="2" customWidth="1"/>
    <col min="15364" max="15364" width="18.125" style="2" customWidth="1"/>
    <col min="15365" max="15365" width="15" style="2" customWidth="1"/>
    <col min="15366" max="15366" width="17.25" style="2" customWidth="1"/>
    <col min="15367" max="15616" width="9" style="2"/>
    <col min="15617" max="15617" width="9" style="2" customWidth="1"/>
    <col min="15618" max="15618" width="71.625" style="2" customWidth="1"/>
    <col min="15619" max="15619" width="20.5" style="2" customWidth="1"/>
    <col min="15620" max="15620" width="18.125" style="2" customWidth="1"/>
    <col min="15621" max="15621" width="15" style="2" customWidth="1"/>
    <col min="15622" max="15622" width="17.25" style="2" customWidth="1"/>
    <col min="15623" max="15872" width="9" style="2"/>
    <col min="15873" max="15873" width="9" style="2" customWidth="1"/>
    <col min="15874" max="15874" width="71.625" style="2" customWidth="1"/>
    <col min="15875" max="15875" width="20.5" style="2" customWidth="1"/>
    <col min="15876" max="15876" width="18.125" style="2" customWidth="1"/>
    <col min="15877" max="15877" width="15" style="2" customWidth="1"/>
    <col min="15878" max="15878" width="17.25" style="2" customWidth="1"/>
    <col min="15879" max="16128" width="9" style="2"/>
    <col min="16129" max="16129" width="9" style="2" customWidth="1"/>
    <col min="16130" max="16130" width="71.625" style="2" customWidth="1"/>
    <col min="16131" max="16131" width="20.5" style="2" customWidth="1"/>
    <col min="16132" max="16132" width="18.125" style="2" customWidth="1"/>
    <col min="16133" max="16133" width="15" style="2" customWidth="1"/>
    <col min="16134" max="16134" width="17.25" style="2" customWidth="1"/>
    <col min="16135" max="16384" width="9" style="2"/>
  </cols>
  <sheetData>
    <row r="1" spans="1:15" s="1" customFormat="1" ht="31.5" customHeight="1" x14ac:dyDescent="0.2">
      <c r="A1" s="313" t="s">
        <v>0</v>
      </c>
      <c r="B1" s="313"/>
      <c r="C1" s="313"/>
      <c r="D1" s="313"/>
      <c r="E1" s="313"/>
      <c r="F1" s="313"/>
      <c r="G1" s="313"/>
    </row>
    <row r="2" spans="1:15" s="1" customFormat="1" ht="23.25" customHeight="1" x14ac:dyDescent="0.2">
      <c r="A2" s="313" t="s">
        <v>976</v>
      </c>
      <c r="B2" s="313"/>
      <c r="C2" s="313"/>
      <c r="D2" s="313"/>
      <c r="E2" s="313"/>
      <c r="F2" s="313"/>
      <c r="G2" s="313"/>
    </row>
    <row r="3" spans="1:15" ht="13.5" customHeight="1" x14ac:dyDescent="0.3">
      <c r="A3" s="2"/>
      <c r="B3" s="93"/>
      <c r="C3" s="93"/>
      <c r="D3" s="93"/>
      <c r="E3" s="93"/>
      <c r="F3" s="2"/>
      <c r="G3" s="4" t="s">
        <v>1</v>
      </c>
    </row>
    <row r="4" spans="1:15" ht="75" customHeight="1" x14ac:dyDescent="0.2">
      <c r="A4" s="314" t="s">
        <v>2</v>
      </c>
      <c r="B4" s="315" t="s">
        <v>3</v>
      </c>
      <c r="C4" s="314" t="s">
        <v>4</v>
      </c>
      <c r="D4" s="314" t="s">
        <v>979</v>
      </c>
      <c r="E4" s="314"/>
      <c r="F4" s="316" t="s">
        <v>5</v>
      </c>
      <c r="G4" s="314" t="s">
        <v>6</v>
      </c>
    </row>
    <row r="5" spans="1:15" s="5" customFormat="1" ht="106.5" customHeight="1" x14ac:dyDescent="0.2">
      <c r="A5" s="314"/>
      <c r="B5" s="315"/>
      <c r="C5" s="314"/>
      <c r="D5" s="268" t="s">
        <v>980</v>
      </c>
      <c r="E5" s="147" t="s">
        <v>981</v>
      </c>
      <c r="F5" s="317"/>
      <c r="G5" s="314"/>
      <c r="H5" s="312"/>
      <c r="I5" s="312"/>
      <c r="J5" s="312"/>
      <c r="K5" s="312"/>
      <c r="L5" s="312"/>
      <c r="M5" s="312"/>
      <c r="N5" s="312"/>
      <c r="O5" s="312"/>
    </row>
    <row r="6" spans="1:1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312"/>
      <c r="I6" s="312"/>
      <c r="J6" s="312"/>
      <c r="K6" s="312"/>
      <c r="L6" s="312"/>
      <c r="M6" s="312"/>
      <c r="N6" s="312"/>
      <c r="O6" s="312"/>
    </row>
    <row r="7" spans="1:15" x14ac:dyDescent="0.25">
      <c r="A7" s="7" t="s">
        <v>7</v>
      </c>
      <c r="B7" s="73" t="s">
        <v>163</v>
      </c>
      <c r="C7" s="74"/>
      <c r="D7" s="75">
        <f>SUM(D8:D13)</f>
        <v>3757267.0999999992</v>
      </c>
      <c r="E7" s="75">
        <f t="shared" ref="E7:F7" si="0">SUM(E8:E13)</f>
        <v>4658965.8999999994</v>
      </c>
      <c r="F7" s="75">
        <f t="shared" si="0"/>
        <v>4658965.8999999994</v>
      </c>
      <c r="G7" s="76">
        <f>F7/E7*100</f>
        <v>100</v>
      </c>
      <c r="H7" s="8"/>
    </row>
    <row r="8" spans="1:15" s="170" customFormat="1" ht="53.25" customHeight="1" x14ac:dyDescent="0.2">
      <c r="A8" s="165" t="s">
        <v>8</v>
      </c>
      <c r="B8" s="166" t="s">
        <v>162</v>
      </c>
      <c r="C8" s="167" t="s">
        <v>127</v>
      </c>
      <c r="D8" s="191">
        <f>Дотации!F93</f>
        <v>0</v>
      </c>
      <c r="E8" s="168">
        <f>Дотации!G93</f>
        <v>37735</v>
      </c>
      <c r="F8" s="168">
        <f>Дотации!H93</f>
        <v>37735</v>
      </c>
      <c r="G8" s="168">
        <f t="shared" ref="G8:G100" si="1">F8/E8*100</f>
        <v>100</v>
      </c>
      <c r="H8" s="172"/>
    </row>
    <row r="9" spans="1:15" s="155" customFormat="1" ht="35.25" customHeight="1" x14ac:dyDescent="0.2">
      <c r="A9" s="151" t="s">
        <v>9</v>
      </c>
      <c r="B9" s="152" t="s">
        <v>164</v>
      </c>
      <c r="C9" s="153" t="s">
        <v>12</v>
      </c>
      <c r="D9" s="243">
        <f>Дотации!J93</f>
        <v>3434503.2999999993</v>
      </c>
      <c r="E9" s="154">
        <f>Дотации!K93</f>
        <v>3498128.9999999991</v>
      </c>
      <c r="F9" s="154">
        <f>Дотации!L93</f>
        <v>3498128.9999999991</v>
      </c>
      <c r="G9" s="154">
        <f t="shared" si="1"/>
        <v>100</v>
      </c>
    </row>
    <row r="10" spans="1:15" s="170" customFormat="1" ht="41.25" customHeight="1" x14ac:dyDescent="0.2">
      <c r="A10" s="165" t="s">
        <v>10</v>
      </c>
      <c r="B10" s="166" t="s">
        <v>712</v>
      </c>
      <c r="C10" s="167" t="s">
        <v>126</v>
      </c>
      <c r="D10" s="191">
        <f>Дотации!N93</f>
        <v>322763.8</v>
      </c>
      <c r="E10" s="168">
        <f>Дотации!O93</f>
        <v>657280.1</v>
      </c>
      <c r="F10" s="168">
        <f>Дотации!P93</f>
        <v>657280.1</v>
      </c>
      <c r="G10" s="168">
        <f>F10/E10*100</f>
        <v>100</v>
      </c>
      <c r="H10" s="169"/>
      <c r="I10" s="169"/>
    </row>
    <row r="11" spans="1:15" s="170" customFormat="1" ht="70.5" customHeight="1" x14ac:dyDescent="0.2">
      <c r="A11" s="165" t="s">
        <v>11</v>
      </c>
      <c r="B11" s="166" t="s">
        <v>1065</v>
      </c>
      <c r="C11" s="167" t="s">
        <v>381</v>
      </c>
      <c r="D11" s="191">
        <f>Дотации!R93</f>
        <v>0</v>
      </c>
      <c r="E11" s="168">
        <f>Дотации!S93</f>
        <v>182121.80000000005</v>
      </c>
      <c r="F11" s="168">
        <f>Дотации!T93</f>
        <v>182121.80000000005</v>
      </c>
      <c r="G11" s="168">
        <f t="shared" si="1"/>
        <v>100</v>
      </c>
      <c r="H11" s="169"/>
      <c r="I11" s="169"/>
    </row>
    <row r="12" spans="1:15" s="170" customFormat="1" ht="51.75" customHeight="1" x14ac:dyDescent="0.2">
      <c r="A12" s="165" t="s">
        <v>989</v>
      </c>
      <c r="B12" s="166" t="s">
        <v>1066</v>
      </c>
      <c r="C12" s="167" t="s">
        <v>991</v>
      </c>
      <c r="D12" s="191">
        <f>Дотации!V93</f>
        <v>0</v>
      </c>
      <c r="E12" s="168">
        <f>Дотации!W93</f>
        <v>83700</v>
      </c>
      <c r="F12" s="168">
        <f>Дотации!X93</f>
        <v>83700</v>
      </c>
      <c r="G12" s="168">
        <f t="shared" si="1"/>
        <v>100</v>
      </c>
      <c r="H12" s="169"/>
      <c r="I12" s="169"/>
    </row>
    <row r="13" spans="1:15" s="170" customFormat="1" ht="60.75" customHeight="1" x14ac:dyDescent="0.2">
      <c r="A13" s="165" t="s">
        <v>990</v>
      </c>
      <c r="B13" s="166" t="s">
        <v>1067</v>
      </c>
      <c r="C13" s="167" t="s">
        <v>1068</v>
      </c>
      <c r="D13" s="191">
        <f>Дотации!Z93</f>
        <v>0</v>
      </c>
      <c r="E13" s="168">
        <f>Дотации!AA93</f>
        <v>200000</v>
      </c>
      <c r="F13" s="168">
        <f>Дотации!AB93</f>
        <v>200000</v>
      </c>
      <c r="G13" s="168">
        <f t="shared" si="1"/>
        <v>100</v>
      </c>
      <c r="H13" s="169"/>
      <c r="I13" s="169"/>
    </row>
    <row r="14" spans="1:15" ht="17.25" customHeight="1" x14ac:dyDescent="0.25">
      <c r="A14" s="232" t="s">
        <v>13</v>
      </c>
      <c r="B14" s="229" t="s">
        <v>14</v>
      </c>
      <c r="C14" s="233"/>
      <c r="D14" s="228">
        <f>SUM(D15:D82)</f>
        <v>8691587.0263100024</v>
      </c>
      <c r="E14" s="228">
        <f>SUM(E15:E82)</f>
        <v>16937372.343420006</v>
      </c>
      <c r="F14" s="228">
        <f>SUM(F15:F82)</f>
        <v>14255625.062130006</v>
      </c>
      <c r="G14" s="228">
        <f>F14/E14*100</f>
        <v>84.166686384905319</v>
      </c>
      <c r="H14" s="8"/>
      <c r="I14" s="8"/>
      <c r="K14" s="12"/>
    </row>
    <row r="15" spans="1:15" ht="55.5" customHeight="1" x14ac:dyDescent="0.2">
      <c r="A15" s="188" t="s">
        <v>15</v>
      </c>
      <c r="B15" s="189" t="s">
        <v>678</v>
      </c>
      <c r="C15" s="190" t="s">
        <v>18</v>
      </c>
      <c r="D15" s="191">
        <f>Субсидии!F395</f>
        <v>16678.780000000002</v>
      </c>
      <c r="E15" s="191">
        <f>Субсидии!G395</f>
        <v>16678.780000000002</v>
      </c>
      <c r="F15" s="191">
        <f>Субсидии!H395</f>
        <v>16678.780000000002</v>
      </c>
      <c r="G15" s="191">
        <f t="shared" si="1"/>
        <v>100</v>
      </c>
      <c r="H15" s="13"/>
      <c r="I15" s="11"/>
    </row>
    <row r="16" spans="1:15" ht="53.25" customHeight="1" x14ac:dyDescent="0.2">
      <c r="A16" s="188" t="s">
        <v>16</v>
      </c>
      <c r="B16" s="189" t="s">
        <v>669</v>
      </c>
      <c r="C16" s="190" t="s">
        <v>670</v>
      </c>
      <c r="D16" s="191">
        <f>Субсидии!J395</f>
        <v>4580.0999999999995</v>
      </c>
      <c r="E16" s="191">
        <f>Субсидии!K395</f>
        <v>4580.0999999999995</v>
      </c>
      <c r="F16" s="191">
        <f>Субсидии!L395</f>
        <v>4580.0385900000001</v>
      </c>
      <c r="G16" s="191">
        <f t="shared" si="1"/>
        <v>99.998659199580814</v>
      </c>
      <c r="H16" s="11"/>
      <c r="I16" s="11"/>
    </row>
    <row r="17" spans="1:9" ht="42" customHeight="1" x14ac:dyDescent="0.2">
      <c r="A17" s="188" t="s">
        <v>17</v>
      </c>
      <c r="B17" s="189" t="s">
        <v>1076</v>
      </c>
      <c r="C17" s="190" t="s">
        <v>134</v>
      </c>
      <c r="D17" s="191">
        <f>Субсидии!N395</f>
        <v>364196.2</v>
      </c>
      <c r="E17" s="191">
        <f>Субсидии!O395</f>
        <v>449871.8</v>
      </c>
      <c r="F17" s="191">
        <f>Субсидии!P395</f>
        <v>449426.97629000002</v>
      </c>
      <c r="G17" s="191">
        <f t="shared" si="1"/>
        <v>99.90112211745658</v>
      </c>
      <c r="H17" s="11"/>
      <c r="I17" s="11"/>
    </row>
    <row r="18" spans="1:9" ht="53.25" customHeight="1" x14ac:dyDescent="0.2">
      <c r="A18" s="188" t="s">
        <v>19</v>
      </c>
      <c r="B18" s="189" t="s">
        <v>684</v>
      </c>
      <c r="C18" s="190" t="s">
        <v>685</v>
      </c>
      <c r="D18" s="191">
        <f>Субсидии!R395</f>
        <v>72454.796000000002</v>
      </c>
      <c r="E18" s="191">
        <f>Субсидии!S395</f>
        <v>72454.796000000002</v>
      </c>
      <c r="F18" s="191">
        <f>Субсидии!T395</f>
        <v>72454.796000000002</v>
      </c>
      <c r="G18" s="191">
        <f t="shared" si="1"/>
        <v>100</v>
      </c>
      <c r="H18" s="11"/>
      <c r="I18" s="11"/>
    </row>
    <row r="19" spans="1:9" ht="53.25" customHeight="1" x14ac:dyDescent="0.2">
      <c r="A19" s="188" t="s">
        <v>20</v>
      </c>
      <c r="B19" s="189" t="s">
        <v>1080</v>
      </c>
      <c r="C19" s="190" t="s">
        <v>713</v>
      </c>
      <c r="D19" s="191">
        <f>Субсидии!V395</f>
        <v>475429.8</v>
      </c>
      <c r="E19" s="191">
        <f>Субсидии!W395</f>
        <v>503941.4</v>
      </c>
      <c r="F19" s="191">
        <f>Субсидии!X395</f>
        <v>503941.4</v>
      </c>
      <c r="G19" s="191">
        <f t="shared" si="1"/>
        <v>100</v>
      </c>
      <c r="H19" s="11"/>
      <c r="I19" s="11"/>
    </row>
    <row r="20" spans="1:9" ht="72" customHeight="1" x14ac:dyDescent="0.2">
      <c r="A20" s="188" t="s">
        <v>21</v>
      </c>
      <c r="B20" s="189" t="s">
        <v>1115</v>
      </c>
      <c r="C20" s="190" t="s">
        <v>904</v>
      </c>
      <c r="D20" s="191">
        <f>Субсидии!Z395</f>
        <v>0</v>
      </c>
      <c r="E20" s="191">
        <f>Субсидии!AA395</f>
        <v>86448.198860000004</v>
      </c>
      <c r="F20" s="191">
        <f>Субсидии!AB395</f>
        <v>86448.198860000004</v>
      </c>
      <c r="G20" s="191">
        <f t="shared" si="1"/>
        <v>100</v>
      </c>
      <c r="H20" s="11"/>
      <c r="I20" s="11"/>
    </row>
    <row r="21" spans="1:9" ht="65.25" customHeight="1" x14ac:dyDescent="0.2">
      <c r="A21" s="188" t="s">
        <v>22</v>
      </c>
      <c r="B21" s="189" t="s">
        <v>1081</v>
      </c>
      <c r="C21" s="190" t="s">
        <v>844</v>
      </c>
      <c r="D21" s="191">
        <f>Субсидии!AD395</f>
        <v>0</v>
      </c>
      <c r="E21" s="191">
        <f>Субсидии!AE395</f>
        <v>200000</v>
      </c>
      <c r="F21" s="191">
        <f>Субсидии!AF395</f>
        <v>199999.70697999999</v>
      </c>
      <c r="G21" s="191">
        <f t="shared" si="1"/>
        <v>99.999853489999992</v>
      </c>
      <c r="H21" s="11"/>
      <c r="I21" s="11"/>
    </row>
    <row r="22" spans="1:9" ht="42.75" customHeight="1" x14ac:dyDescent="0.2">
      <c r="A22" s="188" t="s">
        <v>23</v>
      </c>
      <c r="B22" s="189" t="s">
        <v>168</v>
      </c>
      <c r="C22" s="190" t="s">
        <v>137</v>
      </c>
      <c r="D22" s="191">
        <f>Субсидии!AH395</f>
        <v>59232.508000000002</v>
      </c>
      <c r="E22" s="191">
        <f>Субсидии!AI395</f>
        <v>59232.499999999993</v>
      </c>
      <c r="F22" s="191">
        <f>Субсидии!AJ395</f>
        <v>57625.835099999997</v>
      </c>
      <c r="G22" s="191">
        <f t="shared" si="1"/>
        <v>97.287528130671504</v>
      </c>
      <c r="H22" s="11"/>
      <c r="I22" s="11"/>
    </row>
    <row r="23" spans="1:9" ht="53.25" customHeight="1" x14ac:dyDescent="0.2">
      <c r="A23" s="188" t="s">
        <v>24</v>
      </c>
      <c r="B23" s="189" t="s">
        <v>1088</v>
      </c>
      <c r="C23" s="190" t="s">
        <v>625</v>
      </c>
      <c r="D23" s="191">
        <f>Субсидии!AL395</f>
        <v>0</v>
      </c>
      <c r="E23" s="191">
        <f>Субсидии!AM395</f>
        <v>780826.5257900001</v>
      </c>
      <c r="F23" s="191">
        <f>Субсидии!AN395</f>
        <v>780826.52541</v>
      </c>
      <c r="G23" s="191">
        <f t="shared" si="1"/>
        <v>99.999999951333606</v>
      </c>
      <c r="H23" s="11"/>
      <c r="I23" s="11"/>
    </row>
    <row r="24" spans="1:9" ht="51" customHeight="1" x14ac:dyDescent="0.2">
      <c r="A24" s="188" t="s">
        <v>26</v>
      </c>
      <c r="B24" s="189" t="s">
        <v>622</v>
      </c>
      <c r="C24" s="190" t="s">
        <v>133</v>
      </c>
      <c r="D24" s="191">
        <f>Субсидии!AP395</f>
        <v>5763.0337099999997</v>
      </c>
      <c r="E24" s="191">
        <f>Субсидии!AQ395</f>
        <v>5763.0337099999997</v>
      </c>
      <c r="F24" s="191">
        <f>Субсидии!AR395</f>
        <v>5763.0337099999997</v>
      </c>
      <c r="G24" s="191">
        <f t="shared" si="1"/>
        <v>100</v>
      </c>
      <c r="H24" s="11"/>
      <c r="I24" s="11"/>
    </row>
    <row r="25" spans="1:9" ht="53.25" customHeight="1" x14ac:dyDescent="0.2">
      <c r="A25" s="188" t="s">
        <v>27</v>
      </c>
      <c r="B25" s="189" t="s">
        <v>186</v>
      </c>
      <c r="C25" s="190" t="s">
        <v>25</v>
      </c>
      <c r="D25" s="191">
        <f>Субсидии!AT395</f>
        <v>36826.658000000003</v>
      </c>
      <c r="E25" s="191">
        <f>Субсидии!AU395</f>
        <v>36826.629209999999</v>
      </c>
      <c r="F25" s="191">
        <f>Субсидии!AV395</f>
        <v>36826.629209999999</v>
      </c>
      <c r="G25" s="191">
        <f t="shared" si="1"/>
        <v>100</v>
      </c>
      <c r="H25" s="11"/>
      <c r="I25" s="11"/>
    </row>
    <row r="26" spans="1:9" ht="54.75" customHeight="1" x14ac:dyDescent="0.2">
      <c r="A26" s="188" t="s">
        <v>28</v>
      </c>
      <c r="B26" s="189" t="s">
        <v>167</v>
      </c>
      <c r="C26" s="199" t="s">
        <v>698</v>
      </c>
      <c r="D26" s="191">
        <f>Субсидии!AX395</f>
        <v>2346.9388599999997</v>
      </c>
      <c r="E26" s="191">
        <f>Субсидии!AY395</f>
        <v>2346.9388599999997</v>
      </c>
      <c r="F26" s="191">
        <f>Субсидии!AZ395</f>
        <v>2346.9389399999995</v>
      </c>
      <c r="G26" s="191">
        <f t="shared" si="1"/>
        <v>100.00000340869552</v>
      </c>
      <c r="H26" s="11"/>
      <c r="I26" s="11"/>
    </row>
    <row r="27" spans="1:9" ht="51.75" customHeight="1" x14ac:dyDescent="0.2">
      <c r="A27" s="188" t="s">
        <v>749</v>
      </c>
      <c r="B27" s="189" t="s">
        <v>166</v>
      </c>
      <c r="C27" s="190" t="s">
        <v>624</v>
      </c>
      <c r="D27" s="191">
        <f>Субсидии!BB395</f>
        <v>867.34714000000031</v>
      </c>
      <c r="E27" s="191">
        <f>Субсидии!BC395</f>
        <v>867.34714000000031</v>
      </c>
      <c r="F27" s="191">
        <f>Субсидии!BD395</f>
        <v>867.34714000000031</v>
      </c>
      <c r="G27" s="191">
        <f t="shared" si="1"/>
        <v>100</v>
      </c>
      <c r="H27" s="11"/>
      <c r="I27" s="11"/>
    </row>
    <row r="28" spans="1:9" ht="51.75" customHeight="1" x14ac:dyDescent="0.2">
      <c r="A28" s="188" t="s">
        <v>29</v>
      </c>
      <c r="B28" s="189" t="s">
        <v>699</v>
      </c>
      <c r="C28" s="190" t="s">
        <v>701</v>
      </c>
      <c r="D28" s="191">
        <f>Субсидии!BF395</f>
        <v>10898.777000000002</v>
      </c>
      <c r="E28" s="191">
        <f>Субсидии!BG395</f>
        <v>10898.777000000002</v>
      </c>
      <c r="F28" s="191">
        <f>Субсидии!BH395</f>
        <v>10898.777000000002</v>
      </c>
      <c r="G28" s="191">
        <f>Субсидии!BI395</f>
        <v>100</v>
      </c>
      <c r="H28" s="11"/>
      <c r="I28" s="11"/>
    </row>
    <row r="29" spans="1:9" ht="51.75" customHeight="1" x14ac:dyDescent="0.2">
      <c r="A29" s="188" t="s">
        <v>750</v>
      </c>
      <c r="B29" s="189" t="s">
        <v>702</v>
      </c>
      <c r="C29" s="190" t="s">
        <v>704</v>
      </c>
      <c r="D29" s="191">
        <f>Субсидии!BJ395</f>
        <v>0</v>
      </c>
      <c r="E29" s="191">
        <f>Субсидии!BK395</f>
        <v>1503.5909999999999</v>
      </c>
      <c r="F29" s="191">
        <f>Субсидии!BL395</f>
        <v>1503.5909999999999</v>
      </c>
      <c r="G29" s="191">
        <f t="shared" si="1"/>
        <v>100</v>
      </c>
      <c r="H29" s="11"/>
      <c r="I29" s="11"/>
    </row>
    <row r="30" spans="1:9" ht="51.75" customHeight="1" x14ac:dyDescent="0.2">
      <c r="A30" s="188" t="s">
        <v>751</v>
      </c>
      <c r="B30" s="189" t="s">
        <v>703</v>
      </c>
      <c r="C30" s="190" t="s">
        <v>627</v>
      </c>
      <c r="D30" s="191">
        <f>Субсидии!BN395</f>
        <v>20518.599999999999</v>
      </c>
      <c r="E30" s="191">
        <f>Субсидии!BO395</f>
        <v>20518.599999999999</v>
      </c>
      <c r="F30" s="191">
        <f>Субсидии!BP395</f>
        <v>20518.599999999999</v>
      </c>
      <c r="G30" s="191">
        <f t="shared" si="1"/>
        <v>100</v>
      </c>
      <c r="H30" s="11"/>
      <c r="I30" s="11"/>
    </row>
    <row r="31" spans="1:9" ht="36" customHeight="1" x14ac:dyDescent="0.2">
      <c r="A31" s="188" t="s">
        <v>30</v>
      </c>
      <c r="B31" s="189" t="s">
        <v>614</v>
      </c>
      <c r="C31" s="190" t="s">
        <v>128</v>
      </c>
      <c r="D31" s="191">
        <f>Субсидии!BR395</f>
        <v>5300</v>
      </c>
      <c r="E31" s="191">
        <f>Субсидии!BS395</f>
        <v>5300</v>
      </c>
      <c r="F31" s="191">
        <f>Субсидии!BT395</f>
        <v>5300</v>
      </c>
      <c r="G31" s="191">
        <f t="shared" si="1"/>
        <v>100</v>
      </c>
      <c r="H31" s="11"/>
      <c r="I31" s="11"/>
    </row>
    <row r="32" spans="1:9" ht="42.75" customHeight="1" x14ac:dyDescent="0.2">
      <c r="A32" s="188" t="s">
        <v>31</v>
      </c>
      <c r="B32" s="189" t="s">
        <v>1102</v>
      </c>
      <c r="C32" s="190" t="s">
        <v>145</v>
      </c>
      <c r="D32" s="191">
        <f>Субсидии!BV395</f>
        <v>140000</v>
      </c>
      <c r="E32" s="191">
        <f>Субсидии!BW395</f>
        <v>140000.00000000006</v>
      </c>
      <c r="F32" s="191">
        <f>Субсидии!BX395</f>
        <v>138473.01928000004</v>
      </c>
      <c r="G32" s="191">
        <f t="shared" si="1"/>
        <v>98.909299485714271</v>
      </c>
      <c r="H32" s="11"/>
      <c r="I32" s="11"/>
    </row>
    <row r="33" spans="1:9" ht="43.5" customHeight="1" x14ac:dyDescent="0.2">
      <c r="A33" s="188" t="s">
        <v>32</v>
      </c>
      <c r="B33" s="189" t="s">
        <v>1085</v>
      </c>
      <c r="C33" s="190" t="s">
        <v>35</v>
      </c>
      <c r="D33" s="191">
        <f>Субсидии!BZ395</f>
        <v>693373.10884999996</v>
      </c>
      <c r="E33" s="191">
        <f>Субсидии!CA395</f>
        <v>693373.06123000011</v>
      </c>
      <c r="F33" s="191">
        <f>Субсидии!CB395</f>
        <v>693373.05728000007</v>
      </c>
      <c r="G33" s="191">
        <f t="shared" si="1"/>
        <v>99.999999430321097</v>
      </c>
      <c r="H33" s="11"/>
      <c r="I33" s="11"/>
    </row>
    <row r="34" spans="1:9" ht="51.75" customHeight="1" x14ac:dyDescent="0.2">
      <c r="A34" s="188" t="s">
        <v>33</v>
      </c>
      <c r="B34" s="189" t="s">
        <v>619</v>
      </c>
      <c r="C34" s="190" t="s">
        <v>130</v>
      </c>
      <c r="D34" s="191">
        <f>Субсидии!CD395</f>
        <v>1332228.3</v>
      </c>
      <c r="E34" s="191">
        <f>Субсидии!CE395</f>
        <v>1332228.2999999998</v>
      </c>
      <c r="F34" s="191">
        <f>Субсидии!CF395</f>
        <v>1297723.0015799999</v>
      </c>
      <c r="G34" s="191">
        <f t="shared" si="1"/>
        <v>97.409956054829351</v>
      </c>
      <c r="H34" s="11"/>
      <c r="I34" s="14"/>
    </row>
    <row r="35" spans="1:9" ht="51.75" customHeight="1" x14ac:dyDescent="0.2">
      <c r="A35" s="188" t="s">
        <v>34</v>
      </c>
      <c r="B35" s="189" t="s">
        <v>1071</v>
      </c>
      <c r="C35" s="190" t="s">
        <v>1072</v>
      </c>
      <c r="D35" s="191">
        <f>Субсидии!CH395</f>
        <v>0</v>
      </c>
      <c r="E35" s="191">
        <f>Субсидии!CI395</f>
        <v>151700.90000000002</v>
      </c>
      <c r="F35" s="191">
        <f>Субсидии!CJ395</f>
        <v>148829.60450000002</v>
      </c>
      <c r="G35" s="191">
        <f t="shared" si="1"/>
        <v>98.107265349117895</v>
      </c>
      <c r="H35" s="11"/>
      <c r="I35" s="14"/>
    </row>
    <row r="36" spans="1:9" ht="51.75" customHeight="1" x14ac:dyDescent="0.2">
      <c r="A36" s="188" t="s">
        <v>36</v>
      </c>
      <c r="B36" s="189" t="s">
        <v>689</v>
      </c>
      <c r="C36" s="190" t="s">
        <v>690</v>
      </c>
      <c r="D36" s="191">
        <f>Субсидии!CL395</f>
        <v>33126.399999999994</v>
      </c>
      <c r="E36" s="191">
        <f>Субсидии!CM395</f>
        <v>33126.399999999994</v>
      </c>
      <c r="F36" s="191">
        <f>Субсидии!CN395</f>
        <v>33126.399999999994</v>
      </c>
      <c r="G36" s="191">
        <f t="shared" si="1"/>
        <v>100</v>
      </c>
      <c r="H36" s="11"/>
      <c r="I36" s="14"/>
    </row>
    <row r="37" spans="1:9" ht="40.5" customHeight="1" x14ac:dyDescent="0.2">
      <c r="A37" s="188" t="s">
        <v>37</v>
      </c>
      <c r="B37" s="189" t="s">
        <v>692</v>
      </c>
      <c r="C37" s="190" t="s">
        <v>693</v>
      </c>
      <c r="D37" s="191">
        <f>Субсидии!CP395</f>
        <v>48011.199999999997</v>
      </c>
      <c r="E37" s="191">
        <f>Субсидии!CQ395</f>
        <v>48011.199999999997</v>
      </c>
      <c r="F37" s="191">
        <f>Субсидии!CR395</f>
        <v>48011.199999999997</v>
      </c>
      <c r="G37" s="191">
        <f t="shared" si="1"/>
        <v>100</v>
      </c>
      <c r="H37" s="11"/>
      <c r="I37" s="14"/>
    </row>
    <row r="38" spans="1:9" ht="73.5" customHeight="1" x14ac:dyDescent="0.2">
      <c r="A38" s="188" t="s">
        <v>38</v>
      </c>
      <c r="B38" s="189" t="s">
        <v>737</v>
      </c>
      <c r="C38" s="190" t="s">
        <v>687</v>
      </c>
      <c r="D38" s="191">
        <f>Субсидии!CT395</f>
        <v>196664.49999999985</v>
      </c>
      <c r="E38" s="191">
        <f>Субсидии!CU395</f>
        <v>151142.49999999997</v>
      </c>
      <c r="F38" s="191">
        <f>Субсидии!CV395</f>
        <v>149271.41976999998</v>
      </c>
      <c r="G38" s="191">
        <f t="shared" si="1"/>
        <v>98.762042291215252</v>
      </c>
      <c r="H38" s="11"/>
      <c r="I38" s="14"/>
    </row>
    <row r="39" spans="1:9" ht="68.25" customHeight="1" x14ac:dyDescent="0.2">
      <c r="A39" s="188" t="s">
        <v>752</v>
      </c>
      <c r="B39" s="189" t="s">
        <v>1123</v>
      </c>
      <c r="C39" s="190" t="s">
        <v>1118</v>
      </c>
      <c r="D39" s="191">
        <f>Субсидии!CX395</f>
        <v>0</v>
      </c>
      <c r="E39" s="191">
        <f>Субсидии!CY395</f>
        <v>20878.062000000002</v>
      </c>
      <c r="F39" s="191">
        <f>Субсидии!CZ395</f>
        <v>17768.22609</v>
      </c>
      <c r="G39" s="191">
        <f t="shared" si="1"/>
        <v>85.104767339037508</v>
      </c>
      <c r="H39" s="11"/>
      <c r="I39" s="14"/>
    </row>
    <row r="40" spans="1:9" ht="73.5" customHeight="1" x14ac:dyDescent="0.2">
      <c r="A40" s="188" t="s">
        <v>39</v>
      </c>
      <c r="B40" s="189" t="s">
        <v>745</v>
      </c>
      <c r="C40" s="190" t="s">
        <v>688</v>
      </c>
      <c r="D40" s="191">
        <f>Субсидии!DB395</f>
        <v>0</v>
      </c>
      <c r="E40" s="191">
        <f>Субсидии!DC395</f>
        <v>13247.400000000001</v>
      </c>
      <c r="F40" s="191">
        <f>Субсидии!DD395</f>
        <v>11911.6198</v>
      </c>
      <c r="G40" s="191">
        <f t="shared" si="1"/>
        <v>89.916661382610926</v>
      </c>
      <c r="H40" s="11"/>
      <c r="I40" s="14"/>
    </row>
    <row r="41" spans="1:9" ht="48.75" customHeight="1" x14ac:dyDescent="0.2">
      <c r="A41" s="188" t="s">
        <v>40</v>
      </c>
      <c r="B41" s="189" t="s">
        <v>1079</v>
      </c>
      <c r="C41" s="199" t="s">
        <v>621</v>
      </c>
      <c r="D41" s="191">
        <f>Субсидии!DF395</f>
        <v>615971.9</v>
      </c>
      <c r="E41" s="191">
        <f>Субсидии!DG395</f>
        <v>396052.37857999996</v>
      </c>
      <c r="F41" s="191">
        <f>Субсидии!DH395</f>
        <v>389383.80865000002</v>
      </c>
      <c r="G41" s="191">
        <f t="shared" si="1"/>
        <v>98.316240403880585</v>
      </c>
      <c r="H41" s="11"/>
      <c r="I41" s="14"/>
    </row>
    <row r="42" spans="1:9" ht="45.75" customHeight="1" x14ac:dyDescent="0.2">
      <c r="A42" s="188" t="s">
        <v>753</v>
      </c>
      <c r="B42" s="189" t="s">
        <v>209</v>
      </c>
      <c r="C42" s="199" t="s">
        <v>124</v>
      </c>
      <c r="D42" s="191">
        <f>Субсидии!DJ395</f>
        <v>44510.9</v>
      </c>
      <c r="E42" s="191">
        <f>Субсидии!DK395</f>
        <v>89494.5</v>
      </c>
      <c r="F42" s="191">
        <f>Субсидии!DL395</f>
        <v>89494.493000000002</v>
      </c>
      <c r="G42" s="191">
        <f t="shared" si="1"/>
        <v>99.999992178290285</v>
      </c>
      <c r="H42" s="11"/>
      <c r="I42" s="14"/>
    </row>
    <row r="43" spans="1:9" ht="60.75" customHeight="1" x14ac:dyDescent="0.2">
      <c r="A43" s="188" t="s">
        <v>41</v>
      </c>
      <c r="B43" s="189" t="s">
        <v>1104</v>
      </c>
      <c r="C43" s="199" t="s">
        <v>847</v>
      </c>
      <c r="D43" s="191">
        <f>Субсидии!DN395</f>
        <v>0</v>
      </c>
      <c r="E43" s="191">
        <f>Субсидии!DO395</f>
        <v>25855.41</v>
      </c>
      <c r="F43" s="191">
        <f>Субсидии!DP395</f>
        <v>25855.41</v>
      </c>
      <c r="G43" s="191">
        <f t="shared" si="1"/>
        <v>100</v>
      </c>
      <c r="H43" s="11"/>
      <c r="I43" s="14"/>
    </row>
    <row r="44" spans="1:9" ht="54" customHeight="1" x14ac:dyDescent="0.2">
      <c r="A44" s="188" t="s">
        <v>42</v>
      </c>
      <c r="B44" s="189" t="s">
        <v>710</v>
      </c>
      <c r="C44" s="199" t="s">
        <v>139</v>
      </c>
      <c r="D44" s="191">
        <f>Субсидии!DR395</f>
        <v>7478.3145999999988</v>
      </c>
      <c r="E44" s="191">
        <f>Субсидии!DS395</f>
        <v>7478.3145999999988</v>
      </c>
      <c r="F44" s="191">
        <f>Субсидии!DT395</f>
        <v>7478.3145999999988</v>
      </c>
      <c r="G44" s="191">
        <f t="shared" si="1"/>
        <v>100</v>
      </c>
      <c r="H44" s="11"/>
      <c r="I44" s="14"/>
    </row>
    <row r="45" spans="1:9" ht="85.5" customHeight="1" x14ac:dyDescent="0.2">
      <c r="A45" s="188" t="s">
        <v>754</v>
      </c>
      <c r="B45" s="189" t="s">
        <v>616</v>
      </c>
      <c r="C45" s="199" t="s">
        <v>615</v>
      </c>
      <c r="D45" s="191">
        <f>Субсидии!DV395</f>
        <v>746000</v>
      </c>
      <c r="E45" s="191">
        <f>Субсидии!DW395</f>
        <v>746000</v>
      </c>
      <c r="F45" s="191">
        <f>Субсидии!DX395</f>
        <v>746000</v>
      </c>
      <c r="G45" s="191">
        <f t="shared" si="1"/>
        <v>100</v>
      </c>
      <c r="H45" s="11"/>
      <c r="I45" s="14"/>
    </row>
    <row r="46" spans="1:9" ht="85.5" customHeight="1" x14ac:dyDescent="0.2">
      <c r="A46" s="188" t="s">
        <v>43</v>
      </c>
      <c r="B46" s="189" t="s">
        <v>649</v>
      </c>
      <c r="C46" s="199" t="s">
        <v>650</v>
      </c>
      <c r="D46" s="191">
        <f>Субсидии!DZ395</f>
        <v>300000</v>
      </c>
      <c r="E46" s="191">
        <f>Субсидии!EA395</f>
        <v>305000</v>
      </c>
      <c r="F46" s="191">
        <f>Субсидии!EB395</f>
        <v>305000</v>
      </c>
      <c r="G46" s="191">
        <f t="shared" si="1"/>
        <v>100</v>
      </c>
      <c r="H46" s="11"/>
      <c r="I46" s="14"/>
    </row>
    <row r="47" spans="1:9" ht="41.25" customHeight="1" x14ac:dyDescent="0.2">
      <c r="A47" s="188" t="s">
        <v>755</v>
      </c>
      <c r="B47" s="189" t="s">
        <v>652</v>
      </c>
      <c r="C47" s="199" t="s">
        <v>653</v>
      </c>
      <c r="D47" s="191">
        <f>Субсидии!ED395</f>
        <v>3181.9</v>
      </c>
      <c r="E47" s="191">
        <f>Субсидии!EE395</f>
        <v>159093.5</v>
      </c>
      <c r="F47" s="191">
        <f>Субсидии!EF395</f>
        <v>159093.451</v>
      </c>
      <c r="G47" s="191">
        <f t="shared" si="1"/>
        <v>99.999969200501596</v>
      </c>
      <c r="H47" s="11"/>
      <c r="I47" s="14"/>
    </row>
    <row r="48" spans="1:9" ht="52.5" customHeight="1" x14ac:dyDescent="0.2">
      <c r="A48" s="188" t="s">
        <v>756</v>
      </c>
      <c r="B48" s="189" t="s">
        <v>165</v>
      </c>
      <c r="C48" s="199" t="s">
        <v>141</v>
      </c>
      <c r="D48" s="191">
        <f>Субсидии!EH395</f>
        <v>23915.200000000001</v>
      </c>
      <c r="E48" s="191">
        <f>Субсидии!EI395</f>
        <v>23915.200000000001</v>
      </c>
      <c r="F48" s="191">
        <f>Субсидии!EJ395</f>
        <v>23915.200000000001</v>
      </c>
      <c r="G48" s="191">
        <f t="shared" si="1"/>
        <v>100</v>
      </c>
      <c r="H48" s="11"/>
      <c r="I48" s="14"/>
    </row>
    <row r="49" spans="1:9" ht="39.75" customHeight="1" x14ac:dyDescent="0.2">
      <c r="A49" s="188" t="s">
        <v>44</v>
      </c>
      <c r="B49" s="189" t="s">
        <v>724</v>
      </c>
      <c r="C49" s="199" t="s">
        <v>143</v>
      </c>
      <c r="D49" s="191">
        <f>Субсидии!EL395</f>
        <v>5615.9</v>
      </c>
      <c r="E49" s="191">
        <f>Субсидии!EM395</f>
        <v>5615.9</v>
      </c>
      <c r="F49" s="191">
        <f>Субсидии!EN395</f>
        <v>5615.9</v>
      </c>
      <c r="G49" s="191">
        <f t="shared" si="1"/>
        <v>100</v>
      </c>
      <c r="H49" s="11"/>
      <c r="I49" s="14"/>
    </row>
    <row r="50" spans="1:9" ht="48" customHeight="1" x14ac:dyDescent="0.2">
      <c r="A50" s="188" t="s">
        <v>45</v>
      </c>
      <c r="B50" s="189" t="s">
        <v>628</v>
      </c>
      <c r="C50" s="199" t="s">
        <v>630</v>
      </c>
      <c r="D50" s="191">
        <f>Субсидии!EP395</f>
        <v>19249.199999999997</v>
      </c>
      <c r="E50" s="191">
        <f>Субсидии!EQ395</f>
        <v>14325.799999999997</v>
      </c>
      <c r="F50" s="191">
        <f>Субсидии!ER395</f>
        <v>13435.35115</v>
      </c>
      <c r="G50" s="191">
        <f t="shared" si="1"/>
        <v>93.784299306146963</v>
      </c>
      <c r="H50" s="11"/>
      <c r="I50" s="14"/>
    </row>
    <row r="51" spans="1:9" ht="54.75" customHeight="1" x14ac:dyDescent="0.2">
      <c r="A51" s="188" t="s">
        <v>757</v>
      </c>
      <c r="B51" s="189" t="s">
        <v>632</v>
      </c>
      <c r="C51" s="199" t="s">
        <v>144</v>
      </c>
      <c r="D51" s="191">
        <f>Субсидии!ET395</f>
        <v>270933.60000000003</v>
      </c>
      <c r="E51" s="191">
        <f>Субсидии!EU395</f>
        <v>264978.43709999998</v>
      </c>
      <c r="F51" s="191">
        <f>Субсидии!EV395</f>
        <v>264803.18345000001</v>
      </c>
      <c r="G51" s="191">
        <f t="shared" si="1"/>
        <v>99.933861165490299</v>
      </c>
      <c r="H51" s="11"/>
      <c r="I51" s="14"/>
    </row>
    <row r="52" spans="1:9" ht="68.25" customHeight="1" x14ac:dyDescent="0.2">
      <c r="A52" s="188" t="s">
        <v>758</v>
      </c>
      <c r="B52" s="189" t="s">
        <v>741</v>
      </c>
      <c r="C52" s="199" t="s">
        <v>672</v>
      </c>
      <c r="D52" s="191">
        <f>Субсидии!EX395</f>
        <v>19694.400000000001</v>
      </c>
      <c r="E52" s="191">
        <f>Субсидии!EY395</f>
        <v>11185</v>
      </c>
      <c r="F52" s="191">
        <f>Субсидии!EZ395</f>
        <v>11103.86031</v>
      </c>
      <c r="G52" s="191">
        <f t="shared" si="1"/>
        <v>99.274566919982121</v>
      </c>
      <c r="H52" s="11"/>
      <c r="I52" s="14"/>
    </row>
    <row r="53" spans="1:9" ht="79.5" customHeight="1" x14ac:dyDescent="0.2">
      <c r="A53" s="188" t="s">
        <v>906</v>
      </c>
      <c r="B53" s="189" t="s">
        <v>742</v>
      </c>
      <c r="C53" s="199" t="s">
        <v>673</v>
      </c>
      <c r="D53" s="191">
        <f>Субсидии!FB395</f>
        <v>0</v>
      </c>
      <c r="E53" s="191">
        <f>Субсидии!FC395</f>
        <v>2882.1</v>
      </c>
      <c r="F53" s="191">
        <f>Субсидии!FD395</f>
        <v>2778.5420899999999</v>
      </c>
      <c r="G53" s="191">
        <f t="shared" si="1"/>
        <v>96.406859234585895</v>
      </c>
      <c r="H53" s="11"/>
      <c r="I53" s="14"/>
    </row>
    <row r="54" spans="1:9" ht="57" customHeight="1" x14ac:dyDescent="0.2">
      <c r="A54" s="188" t="s">
        <v>759</v>
      </c>
      <c r="B54" s="189" t="s">
        <v>187</v>
      </c>
      <c r="C54" s="199" t="s">
        <v>189</v>
      </c>
      <c r="D54" s="191">
        <f>Субсидии!FF395</f>
        <v>991426</v>
      </c>
      <c r="E54" s="191">
        <f>Субсидии!FG395</f>
        <v>996611.83409000002</v>
      </c>
      <c r="F54" s="191">
        <f>Субсидии!FH395</f>
        <v>956447.07973000011</v>
      </c>
      <c r="G54" s="191">
        <f t="shared" si="1"/>
        <v>95.969869814291926</v>
      </c>
      <c r="H54" s="11"/>
      <c r="I54" s="14"/>
    </row>
    <row r="55" spans="1:9" ht="60" customHeight="1" x14ac:dyDescent="0.2">
      <c r="A55" s="188" t="s">
        <v>760</v>
      </c>
      <c r="B55" s="189" t="s">
        <v>645</v>
      </c>
      <c r="C55" s="199" t="s">
        <v>646</v>
      </c>
      <c r="D55" s="191">
        <f>Субсидии!FJ395</f>
        <v>1565481</v>
      </c>
      <c r="E55" s="191">
        <f>Субсидии!FK395</f>
        <v>1477908</v>
      </c>
      <c r="F55" s="191">
        <f>Субсидии!FL395</f>
        <v>1477906.7128300003</v>
      </c>
      <c r="G55" s="191">
        <f t="shared" si="1"/>
        <v>99.99991290594545</v>
      </c>
      <c r="H55" s="11"/>
      <c r="I55" s="14"/>
    </row>
    <row r="56" spans="1:9" ht="91.5" customHeight="1" x14ac:dyDescent="0.2">
      <c r="A56" s="188" t="s">
        <v>761</v>
      </c>
      <c r="B56" s="189" t="s">
        <v>739</v>
      </c>
      <c r="C56" s="199" t="s">
        <v>675</v>
      </c>
      <c r="D56" s="191">
        <f>Субсидии!FN395</f>
        <v>169620.10000000003</v>
      </c>
      <c r="E56" s="191">
        <f>Субсидии!FO395</f>
        <v>114857.8</v>
      </c>
      <c r="F56" s="191">
        <f>Субсидии!FP395</f>
        <v>111914.91795000003</v>
      </c>
      <c r="G56" s="191">
        <f t="shared" si="1"/>
        <v>97.43780391928108</v>
      </c>
      <c r="H56" s="11"/>
      <c r="I56" s="14"/>
    </row>
    <row r="57" spans="1:9" ht="92.25" customHeight="1" x14ac:dyDescent="0.2">
      <c r="A57" s="188" t="s">
        <v>762</v>
      </c>
      <c r="B57" s="189" t="s">
        <v>746</v>
      </c>
      <c r="C57" s="199" t="s">
        <v>676</v>
      </c>
      <c r="D57" s="191">
        <f>Субсидии!FR395</f>
        <v>0</v>
      </c>
      <c r="E57" s="191">
        <f>Субсидии!FS395</f>
        <v>11127.5</v>
      </c>
      <c r="F57" s="191">
        <f>Субсидии!FT395</f>
        <v>10279.211429999999</v>
      </c>
      <c r="G57" s="191">
        <f>Субсидии!FU395</f>
        <v>92.376647315210064</v>
      </c>
      <c r="H57" s="11"/>
      <c r="I57" s="14"/>
    </row>
    <row r="58" spans="1:9" ht="73.5" customHeight="1" x14ac:dyDescent="0.2">
      <c r="A58" s="188" t="s">
        <v>763</v>
      </c>
      <c r="B58" s="189" t="s">
        <v>683</v>
      </c>
      <c r="C58" s="199" t="s">
        <v>135</v>
      </c>
      <c r="D58" s="191">
        <f>Субсидии!FV395</f>
        <v>103537.23999999996</v>
      </c>
      <c r="E58" s="191">
        <f>Субсидии!FW395</f>
        <v>103537.23999999996</v>
      </c>
      <c r="F58" s="191">
        <f>Субсидии!FX395</f>
        <v>103490.42999999998</v>
      </c>
      <c r="G58" s="191">
        <f t="shared" si="1"/>
        <v>99.954789214006496</v>
      </c>
      <c r="H58" s="11"/>
      <c r="I58" s="14"/>
    </row>
    <row r="59" spans="1:9" ht="39.75" customHeight="1" x14ac:dyDescent="0.2">
      <c r="A59" s="188" t="s">
        <v>764</v>
      </c>
      <c r="B59" s="189" t="s">
        <v>680</v>
      </c>
      <c r="C59" s="199" t="s">
        <v>681</v>
      </c>
      <c r="D59" s="191">
        <f>Субсидии!FZ395</f>
        <v>17443.47</v>
      </c>
      <c r="E59" s="191">
        <f>Субсидии!GA395</f>
        <v>17443.47</v>
      </c>
      <c r="F59" s="191">
        <f>Субсидии!GB395</f>
        <v>17443.47</v>
      </c>
      <c r="G59" s="191">
        <f t="shared" si="1"/>
        <v>100</v>
      </c>
      <c r="H59" s="11"/>
      <c r="I59" s="14"/>
    </row>
    <row r="60" spans="1:9" ht="61.5" customHeight="1" x14ac:dyDescent="0.2">
      <c r="A60" s="188" t="s">
        <v>765</v>
      </c>
      <c r="B60" s="189" t="s">
        <v>655</v>
      </c>
      <c r="C60" s="199" t="s">
        <v>657</v>
      </c>
      <c r="D60" s="191">
        <f>Субсидии!GD395</f>
        <v>100000</v>
      </c>
      <c r="E60" s="191">
        <f>Субсидии!GE395</f>
        <v>173413.7</v>
      </c>
      <c r="F60" s="191">
        <f>Субсидии!GF395</f>
        <v>173274.88835000002</v>
      </c>
      <c r="G60" s="191">
        <f t="shared" si="1"/>
        <v>99.919953469650906</v>
      </c>
      <c r="H60" s="11"/>
      <c r="I60" s="14"/>
    </row>
    <row r="61" spans="1:9" ht="53.25" customHeight="1" x14ac:dyDescent="0.2">
      <c r="A61" s="188" t="s">
        <v>766</v>
      </c>
      <c r="B61" s="189" t="s">
        <v>656</v>
      </c>
      <c r="C61" s="199" t="s">
        <v>660</v>
      </c>
      <c r="D61" s="191">
        <f>Субсидии!GH395</f>
        <v>96651.8</v>
      </c>
      <c r="E61" s="191">
        <f>Субсидии!GI395</f>
        <v>219500.2</v>
      </c>
      <c r="F61" s="191">
        <f>Субсидии!GJ395</f>
        <v>219304.94379000002</v>
      </c>
      <c r="G61" s="191">
        <f t="shared" si="1"/>
        <v>99.911045087886023</v>
      </c>
      <c r="H61" s="11"/>
      <c r="I61" s="14"/>
    </row>
    <row r="62" spans="1:9" ht="57" customHeight="1" x14ac:dyDescent="0.2">
      <c r="A62" s="188" t="s">
        <v>767</v>
      </c>
      <c r="B62" s="189" t="s">
        <v>661</v>
      </c>
      <c r="C62" s="199" t="s">
        <v>663</v>
      </c>
      <c r="D62" s="191">
        <f>Субсидии!GL395</f>
        <v>0</v>
      </c>
      <c r="E62" s="191">
        <f>Субсидии!GM395</f>
        <v>1660</v>
      </c>
      <c r="F62" s="191">
        <f>Субсидии!GN395</f>
        <v>1187.32889</v>
      </c>
      <c r="G62" s="191">
        <f t="shared" si="1"/>
        <v>71.525836746987949</v>
      </c>
      <c r="H62" s="11"/>
      <c r="I62" s="14"/>
    </row>
    <row r="63" spans="1:9" ht="65.25" customHeight="1" x14ac:dyDescent="0.2">
      <c r="A63" s="188" t="s">
        <v>768</v>
      </c>
      <c r="B63" s="189" t="s">
        <v>662</v>
      </c>
      <c r="C63" s="199" t="s">
        <v>665</v>
      </c>
      <c r="D63" s="191">
        <f>Субсидии!GP395</f>
        <v>7998.2</v>
      </c>
      <c r="E63" s="191">
        <f>Субсидии!GQ395</f>
        <v>3361.6</v>
      </c>
      <c r="F63" s="191">
        <f>Субсидии!GR395</f>
        <v>3361.6</v>
      </c>
      <c r="G63" s="191">
        <f t="shared" si="1"/>
        <v>100</v>
      </c>
      <c r="H63" s="11"/>
      <c r="I63" s="14"/>
    </row>
    <row r="64" spans="1:9" ht="38.25" customHeight="1" x14ac:dyDescent="0.2">
      <c r="A64" s="188" t="s">
        <v>769</v>
      </c>
      <c r="B64" s="189" t="s">
        <v>667</v>
      </c>
      <c r="C64" s="199" t="s">
        <v>668</v>
      </c>
      <c r="D64" s="191">
        <f>Субсидии!GT395</f>
        <v>21444.18</v>
      </c>
      <c r="E64" s="191">
        <f>Субсидии!GU395</f>
        <v>21444.18</v>
      </c>
      <c r="F64" s="191">
        <f>Субсидии!GV395</f>
        <v>21444.18</v>
      </c>
      <c r="G64" s="191">
        <f t="shared" si="1"/>
        <v>100</v>
      </c>
      <c r="H64" s="11"/>
      <c r="I64" s="14"/>
    </row>
    <row r="65" spans="1:9" ht="42" customHeight="1" x14ac:dyDescent="0.2">
      <c r="A65" s="188" t="s">
        <v>770</v>
      </c>
      <c r="B65" s="189" t="s">
        <v>695</v>
      </c>
      <c r="C65" s="199" t="s">
        <v>696</v>
      </c>
      <c r="D65" s="191">
        <f>Субсидии!GX395</f>
        <v>15060.112360000001</v>
      </c>
      <c r="E65" s="191">
        <f>Субсидии!GY395</f>
        <v>15060.112360000001</v>
      </c>
      <c r="F65" s="191">
        <f>Субсидии!GZ395</f>
        <v>15060.112360000001</v>
      </c>
      <c r="G65" s="191">
        <f t="shared" si="1"/>
        <v>100</v>
      </c>
      <c r="H65" s="11"/>
      <c r="I65" s="14"/>
    </row>
    <row r="66" spans="1:9" ht="39.75" customHeight="1" x14ac:dyDescent="0.2">
      <c r="A66" s="188" t="s">
        <v>771</v>
      </c>
      <c r="B66" s="189" t="s">
        <v>707</v>
      </c>
      <c r="C66" s="199" t="s">
        <v>708</v>
      </c>
      <c r="D66" s="191">
        <f>Субсидии!HB395</f>
        <v>6160.5617899999997</v>
      </c>
      <c r="E66" s="191">
        <f>Субсидии!HC395</f>
        <v>6160.5617899999997</v>
      </c>
      <c r="F66" s="191">
        <f>Субсидии!HD395</f>
        <v>6160.5617899999997</v>
      </c>
      <c r="G66" s="191">
        <f t="shared" si="1"/>
        <v>100</v>
      </c>
      <c r="H66" s="11"/>
      <c r="I66" s="14"/>
    </row>
    <row r="67" spans="1:9" ht="39.75" customHeight="1" x14ac:dyDescent="0.2">
      <c r="A67" s="188" t="s">
        <v>772</v>
      </c>
      <c r="B67" s="189" t="s">
        <v>715</v>
      </c>
      <c r="C67" s="199" t="s">
        <v>716</v>
      </c>
      <c r="D67" s="191">
        <f>Субсидии!HF395</f>
        <v>5490.2999999999993</v>
      </c>
      <c r="E67" s="191">
        <f>Субсидии!HG395</f>
        <v>17474.8</v>
      </c>
      <c r="F67" s="191">
        <f>Субсидии!HH395</f>
        <v>17474.8</v>
      </c>
      <c r="G67" s="191">
        <f t="shared" si="1"/>
        <v>100</v>
      </c>
      <c r="H67" s="11"/>
      <c r="I67" s="14"/>
    </row>
    <row r="68" spans="1:9" ht="67.5" customHeight="1" x14ac:dyDescent="0.2">
      <c r="A68" s="188" t="s">
        <v>773</v>
      </c>
      <c r="B68" s="189" t="s">
        <v>718</v>
      </c>
      <c r="C68" s="199" t="s">
        <v>719</v>
      </c>
      <c r="D68" s="191">
        <f>Субсидии!HJ395</f>
        <v>1500</v>
      </c>
      <c r="E68" s="191">
        <f>Субсидии!HK395</f>
        <v>1500</v>
      </c>
      <c r="F68" s="191">
        <f>Субсидии!HL395</f>
        <v>1500</v>
      </c>
      <c r="G68" s="191">
        <f t="shared" si="1"/>
        <v>100</v>
      </c>
      <c r="H68" s="11"/>
      <c r="I68" s="14"/>
    </row>
    <row r="69" spans="1:9" ht="44.25" customHeight="1" x14ac:dyDescent="0.2">
      <c r="A69" s="188" t="s">
        <v>774</v>
      </c>
      <c r="B69" s="189" t="s">
        <v>721</v>
      </c>
      <c r="C69" s="199" t="s">
        <v>723</v>
      </c>
      <c r="D69" s="191">
        <f>Субсидии!HN395</f>
        <v>14725.699999999999</v>
      </c>
      <c r="E69" s="191">
        <f>Субсидии!HO395</f>
        <v>16916.176339999998</v>
      </c>
      <c r="F69" s="191">
        <f>Субсидии!HP395</f>
        <v>16915.61045</v>
      </c>
      <c r="G69" s="191">
        <f t="shared" si="1"/>
        <v>99.996654740476671</v>
      </c>
      <c r="H69" s="11"/>
      <c r="I69" s="14"/>
    </row>
    <row r="70" spans="1:9" ht="41.25" customHeight="1" x14ac:dyDescent="0.2">
      <c r="A70" s="188" t="s">
        <v>775</v>
      </c>
      <c r="B70" s="189" t="s">
        <v>725</v>
      </c>
      <c r="C70" s="199" t="s">
        <v>726</v>
      </c>
      <c r="D70" s="191">
        <f>Субсидии!HR395</f>
        <v>0</v>
      </c>
      <c r="E70" s="191">
        <f>Субсидии!HS395</f>
        <v>211021</v>
      </c>
      <c r="F70" s="191">
        <f>Субсидии!HT395</f>
        <v>207552.61983000001</v>
      </c>
      <c r="G70" s="191">
        <f t="shared" si="1"/>
        <v>98.356381511792662</v>
      </c>
      <c r="H70" s="11"/>
      <c r="I70" s="14"/>
    </row>
    <row r="71" spans="1:9" ht="41.25" customHeight="1" x14ac:dyDescent="0.2">
      <c r="A71" s="188" t="s">
        <v>776</v>
      </c>
      <c r="B71" s="189" t="s">
        <v>728</v>
      </c>
      <c r="C71" s="199" t="s">
        <v>729</v>
      </c>
      <c r="D71" s="191">
        <f>Субсидии!HV395</f>
        <v>0</v>
      </c>
      <c r="E71" s="191">
        <f>Субсидии!HW395</f>
        <v>1077961.2854599999</v>
      </c>
      <c r="F71" s="191">
        <f>Субсидии!HX395</f>
        <v>1042408.6405799999</v>
      </c>
      <c r="G71" s="191">
        <f t="shared" si="1"/>
        <v>96.701862547426401</v>
      </c>
      <c r="H71" s="11"/>
      <c r="I71" s="14"/>
    </row>
    <row r="72" spans="1:9" ht="51" customHeight="1" x14ac:dyDescent="0.2">
      <c r="A72" s="188" t="s">
        <v>777</v>
      </c>
      <c r="B72" s="189" t="s">
        <v>731</v>
      </c>
      <c r="C72" s="199" t="s">
        <v>732</v>
      </c>
      <c r="D72" s="191">
        <f>Субсидии!HZ395</f>
        <v>0</v>
      </c>
      <c r="E72" s="191">
        <f>Субсидии!IA395</f>
        <v>58466.3</v>
      </c>
      <c r="F72" s="191">
        <f>Субсидии!IB395</f>
        <v>58465.906090000004</v>
      </c>
      <c r="G72" s="191">
        <f t="shared" si="1"/>
        <v>99.999326261453177</v>
      </c>
      <c r="H72" s="11"/>
      <c r="I72" s="14"/>
    </row>
    <row r="73" spans="1:9" ht="80.25" customHeight="1" x14ac:dyDescent="0.2">
      <c r="A73" s="188" t="s">
        <v>778</v>
      </c>
      <c r="B73" s="189" t="s">
        <v>1093</v>
      </c>
      <c r="C73" s="199" t="s">
        <v>1091</v>
      </c>
      <c r="D73" s="191">
        <f>Субсидии!ID395</f>
        <v>0</v>
      </c>
      <c r="E73" s="191">
        <f>Субсидии!IE395</f>
        <v>3638800.0834900001</v>
      </c>
      <c r="F73" s="191">
        <f>Субсидии!IF395</f>
        <v>1581975.4747800003</v>
      </c>
      <c r="G73" s="191">
        <f t="shared" si="1"/>
        <v>43.475196176831894</v>
      </c>
      <c r="H73" s="11"/>
      <c r="I73" s="14"/>
    </row>
    <row r="74" spans="1:9" ht="84" customHeight="1" x14ac:dyDescent="0.2">
      <c r="A74" s="188" t="s">
        <v>831</v>
      </c>
      <c r="B74" s="189" t="s">
        <v>1094</v>
      </c>
      <c r="C74" s="199" t="s">
        <v>1092</v>
      </c>
      <c r="D74" s="191">
        <f>Субсидии!IH395</f>
        <v>0</v>
      </c>
      <c r="E74" s="191">
        <f>Субсидии!II395</f>
        <v>1486147.6424100001</v>
      </c>
      <c r="F74" s="191">
        <f>Субсидии!IJ395</f>
        <v>1017670.65289</v>
      </c>
      <c r="G74" s="191">
        <f t="shared" si="1"/>
        <v>68.477089614037411</v>
      </c>
      <c r="H74" s="11"/>
      <c r="I74" s="14"/>
    </row>
    <row r="75" spans="1:9" ht="45.75" customHeight="1" x14ac:dyDescent="0.2">
      <c r="A75" s="188" t="s">
        <v>835</v>
      </c>
      <c r="B75" s="189" t="s">
        <v>1096</v>
      </c>
      <c r="C75" s="199" t="s">
        <v>734</v>
      </c>
      <c r="D75" s="191">
        <f>Субсидии!IL395</f>
        <v>0</v>
      </c>
      <c r="E75" s="191">
        <f>Субсидии!IM395</f>
        <v>2887.41572</v>
      </c>
      <c r="F75" s="191">
        <f>Субсидии!IN395</f>
        <v>2624.6246300000003</v>
      </c>
      <c r="G75" s="191">
        <f t="shared" si="1"/>
        <v>90.898744223779474</v>
      </c>
      <c r="H75" s="11"/>
      <c r="I75" s="14"/>
    </row>
    <row r="76" spans="1:9" ht="45.75" customHeight="1" x14ac:dyDescent="0.2">
      <c r="A76" s="188" t="s">
        <v>839</v>
      </c>
      <c r="B76" s="189" t="s">
        <v>735</v>
      </c>
      <c r="C76" s="199" t="s">
        <v>1098</v>
      </c>
      <c r="D76" s="191">
        <f>Субсидии!IP395</f>
        <v>0</v>
      </c>
      <c r="E76" s="191">
        <f>Субсидии!IQ395</f>
        <v>125291</v>
      </c>
      <c r="F76" s="191">
        <f>Субсидии!IR395</f>
        <v>125291.03797</v>
      </c>
      <c r="G76" s="191">
        <f t="shared" si="1"/>
        <v>100.00003030544893</v>
      </c>
      <c r="H76" s="11"/>
      <c r="I76" s="14"/>
    </row>
    <row r="77" spans="1:9" ht="70.5" customHeight="1" x14ac:dyDescent="0.2">
      <c r="A77" s="188" t="s">
        <v>845</v>
      </c>
      <c r="B77" s="189" t="s">
        <v>832</v>
      </c>
      <c r="C77" s="199" t="s">
        <v>834</v>
      </c>
      <c r="D77" s="191">
        <f>Субсидии!IT395</f>
        <v>0</v>
      </c>
      <c r="E77" s="191">
        <f>Субсидии!IU395</f>
        <v>56251.3</v>
      </c>
      <c r="F77" s="191">
        <f>Субсидии!IV395</f>
        <v>56251.3</v>
      </c>
      <c r="G77" s="191">
        <f t="shared" si="1"/>
        <v>100</v>
      </c>
      <c r="H77" s="11"/>
      <c r="I77" s="14"/>
    </row>
    <row r="78" spans="1:9" ht="55.5" customHeight="1" x14ac:dyDescent="0.2">
      <c r="A78" s="188" t="s">
        <v>902</v>
      </c>
      <c r="B78" s="189" t="s">
        <v>836</v>
      </c>
      <c r="C78" s="199" t="s">
        <v>838</v>
      </c>
      <c r="D78" s="191">
        <f>Субсидии!IX395</f>
        <v>0</v>
      </c>
      <c r="E78" s="191">
        <f>Субсидии!IY395</f>
        <v>85550</v>
      </c>
      <c r="F78" s="191">
        <f>Субсидии!IZ395</f>
        <v>85549.406180000005</v>
      </c>
      <c r="G78" s="191">
        <f t="shared" si="1"/>
        <v>99.999305879602574</v>
      </c>
      <c r="H78" s="11"/>
      <c r="I78" s="14"/>
    </row>
    <row r="79" spans="1:9" ht="55.5" customHeight="1" x14ac:dyDescent="0.2">
      <c r="A79" s="188" t="s">
        <v>903</v>
      </c>
      <c r="B79" s="189" t="s">
        <v>1108</v>
      </c>
      <c r="C79" s="199" t="s">
        <v>842</v>
      </c>
      <c r="D79" s="191">
        <f>Субсидии!JB395</f>
        <v>0</v>
      </c>
      <c r="E79" s="191">
        <f>Субсидии!JC395</f>
        <v>15639.1</v>
      </c>
      <c r="F79" s="191">
        <f>Субсидии!JD395</f>
        <v>15639.090749999999</v>
      </c>
      <c r="G79" s="191">
        <f t="shared" si="1"/>
        <v>99.999940853373914</v>
      </c>
      <c r="H79" s="11"/>
      <c r="I79" s="14"/>
    </row>
    <row r="80" spans="1:9" ht="55.5" customHeight="1" x14ac:dyDescent="0.2">
      <c r="A80" s="188" t="s">
        <v>907</v>
      </c>
      <c r="B80" s="189" t="s">
        <v>908</v>
      </c>
      <c r="C80" s="199" t="s">
        <v>910</v>
      </c>
      <c r="D80" s="191">
        <f>Субсидии!JF395</f>
        <v>0</v>
      </c>
      <c r="E80" s="191">
        <f>Субсидии!JG395</f>
        <v>28508.52376</v>
      </c>
      <c r="F80" s="191">
        <f>Субсидии!JH395</f>
        <v>28508.449110000001</v>
      </c>
      <c r="G80" s="191">
        <f t="shared" si="1"/>
        <v>99.999738148489811</v>
      </c>
      <c r="H80" s="11"/>
      <c r="I80" s="14"/>
    </row>
    <row r="81" spans="1:11" ht="67.5" customHeight="1" x14ac:dyDescent="0.2">
      <c r="A81" s="188" t="s">
        <v>911</v>
      </c>
      <c r="B81" s="189" t="s">
        <v>913</v>
      </c>
      <c r="C81" s="199" t="s">
        <v>1099</v>
      </c>
      <c r="D81" s="191">
        <f>Субсидии!JJ395</f>
        <v>0</v>
      </c>
      <c r="E81" s="191">
        <f>Субсидии!JK395</f>
        <v>19587.736920000003</v>
      </c>
      <c r="F81" s="191">
        <f>Субсидии!JL395</f>
        <v>3894.5101300000001</v>
      </c>
      <c r="G81" s="191">
        <f t="shared" si="1"/>
        <v>19.882389404686773</v>
      </c>
      <c r="H81" s="11"/>
      <c r="I81" s="14"/>
    </row>
    <row r="82" spans="1:11" ht="59.25" customHeight="1" x14ac:dyDescent="0.2">
      <c r="A82" s="188" t="s">
        <v>912</v>
      </c>
      <c r="B82" s="189" t="s">
        <v>1111</v>
      </c>
      <c r="C82" s="199" t="s">
        <v>917</v>
      </c>
      <c r="D82" s="191">
        <f>Субсидии!JN395</f>
        <v>0</v>
      </c>
      <c r="E82" s="191">
        <f>Субсидии!JO395</f>
        <v>39640.400000000001</v>
      </c>
      <c r="F82" s="191">
        <f>Субсидии!JP395</f>
        <v>38175.264840000003</v>
      </c>
      <c r="G82" s="191">
        <f t="shared" si="1"/>
        <v>96.303934470893338</v>
      </c>
      <c r="H82" s="11"/>
      <c r="I82" s="14"/>
    </row>
    <row r="83" spans="1:11" ht="21" customHeight="1" x14ac:dyDescent="0.25">
      <c r="A83" s="263" t="s">
        <v>46</v>
      </c>
      <c r="B83" s="264" t="s">
        <v>47</v>
      </c>
      <c r="C83" s="265"/>
      <c r="D83" s="256">
        <f>SUM(D84:D106)</f>
        <v>24414257.900000002</v>
      </c>
      <c r="E83" s="256">
        <f>SUM(E84:E106)</f>
        <v>24880315.384100001</v>
      </c>
      <c r="F83" s="256">
        <f>SUM(F84:F106)</f>
        <v>24789342.188409992</v>
      </c>
      <c r="G83" s="256">
        <f t="shared" si="1"/>
        <v>99.63435674232592</v>
      </c>
      <c r="H83" s="8"/>
      <c r="I83" s="8"/>
      <c r="J83" s="9"/>
      <c r="K83" s="9"/>
    </row>
    <row r="84" spans="1:11" s="10" customFormat="1" ht="91.5" customHeight="1" x14ac:dyDescent="0.2">
      <c r="A84" s="240" t="s">
        <v>48</v>
      </c>
      <c r="B84" s="241" t="s">
        <v>155</v>
      </c>
      <c r="C84" s="242" t="s">
        <v>49</v>
      </c>
      <c r="D84" s="243">
        <f>'Субвенции '!F394</f>
        <v>76633.2</v>
      </c>
      <c r="E84" s="243">
        <f>'Субвенции '!G394</f>
        <v>70434.710000000006</v>
      </c>
      <c r="F84" s="243">
        <f>'Субвенции '!H394</f>
        <v>68201.467319999996</v>
      </c>
      <c r="G84" s="243">
        <f t="shared" si="1"/>
        <v>96.829343543829438</v>
      </c>
      <c r="H84" s="16"/>
      <c r="I84" s="15"/>
    </row>
    <row r="85" spans="1:11" s="10" customFormat="1" ht="105.75" customHeight="1" x14ac:dyDescent="0.2">
      <c r="A85" s="240" t="s">
        <v>50</v>
      </c>
      <c r="B85" s="241" t="s">
        <v>152</v>
      </c>
      <c r="C85" s="242" t="s">
        <v>51</v>
      </c>
      <c r="D85" s="243">
        <f>'Субвенции '!J394</f>
        <v>22184.199999999997</v>
      </c>
      <c r="E85" s="243">
        <f>'Субвенции '!K394</f>
        <v>22026.883999999998</v>
      </c>
      <c r="F85" s="243">
        <f>'Субвенции '!L394</f>
        <v>21882.158669999997</v>
      </c>
      <c r="G85" s="243">
        <f t="shared" si="1"/>
        <v>99.342960493186411</v>
      </c>
      <c r="H85" s="15"/>
      <c r="I85" s="15"/>
    </row>
    <row r="86" spans="1:11" s="10" customFormat="1" ht="95.25" customHeight="1" x14ac:dyDescent="0.2">
      <c r="A86" s="240" t="s">
        <v>52</v>
      </c>
      <c r="B86" s="241" t="s">
        <v>779</v>
      </c>
      <c r="C86" s="242" t="s">
        <v>53</v>
      </c>
      <c r="D86" s="243">
        <f>'Субвенции '!N394</f>
        <v>587409.69999999995</v>
      </c>
      <c r="E86" s="243">
        <f>'Субвенции '!O394</f>
        <v>488358.06400000001</v>
      </c>
      <c r="F86" s="243">
        <f>'Субвенции '!P394</f>
        <v>486569.83330000006</v>
      </c>
      <c r="G86" s="243">
        <f t="shared" si="1"/>
        <v>99.63382795702131</v>
      </c>
      <c r="H86" s="15"/>
      <c r="I86" s="15"/>
    </row>
    <row r="87" spans="1:11" s="10" customFormat="1" ht="55.5" customHeight="1" x14ac:dyDescent="0.2">
      <c r="A87" s="240" t="s">
        <v>54</v>
      </c>
      <c r="B87" s="241" t="s">
        <v>178</v>
      </c>
      <c r="C87" s="242" t="s">
        <v>55</v>
      </c>
      <c r="D87" s="243">
        <f>'Субвенции '!R394</f>
        <v>5550948.0999999996</v>
      </c>
      <c r="E87" s="243">
        <f>'Субвенции '!S394</f>
        <v>6119507.1000000015</v>
      </c>
      <c r="F87" s="243">
        <f>'Субвенции '!T394</f>
        <v>6108301.8673600014</v>
      </c>
      <c r="G87" s="243">
        <f t="shared" si="1"/>
        <v>99.816893216121926</v>
      </c>
      <c r="H87" s="15"/>
      <c r="I87" s="15"/>
    </row>
    <row r="88" spans="1:11" s="10" customFormat="1" ht="88.5" customHeight="1" x14ac:dyDescent="0.2">
      <c r="A88" s="240" t="s">
        <v>56</v>
      </c>
      <c r="B88" s="241" t="s">
        <v>153</v>
      </c>
      <c r="C88" s="242" t="s">
        <v>57</v>
      </c>
      <c r="D88" s="243">
        <f>'Субвенции '!V394</f>
        <v>337613.2</v>
      </c>
      <c r="E88" s="243">
        <f>'Субвенции '!W394</f>
        <v>297628.19999999995</v>
      </c>
      <c r="F88" s="243">
        <f>'Субвенции '!X394</f>
        <v>284863.99920999992</v>
      </c>
      <c r="G88" s="243">
        <f t="shared" si="1"/>
        <v>95.711360418804389</v>
      </c>
      <c r="H88" s="15"/>
      <c r="I88" s="15"/>
    </row>
    <row r="89" spans="1:11" ht="142.5" customHeight="1" x14ac:dyDescent="0.2">
      <c r="A89" s="240" t="s">
        <v>58</v>
      </c>
      <c r="B89" s="247" t="s">
        <v>1128</v>
      </c>
      <c r="C89" s="190" t="s">
        <v>59</v>
      </c>
      <c r="D89" s="191">
        <f>'Субвенции '!Z394</f>
        <v>17386.199999999997</v>
      </c>
      <c r="E89" s="191">
        <f>'Субвенции '!AA394</f>
        <v>17399.600000000002</v>
      </c>
      <c r="F89" s="191">
        <f>'Субвенции '!AB394</f>
        <v>17273.825040000003</v>
      </c>
      <c r="G89" s="191">
        <f t="shared" si="1"/>
        <v>99.277138784799661</v>
      </c>
      <c r="H89" s="11"/>
      <c r="I89" s="11"/>
    </row>
    <row r="90" spans="1:11" s="10" customFormat="1" ht="51.75" customHeight="1" x14ac:dyDescent="0.2">
      <c r="A90" s="188" t="s">
        <v>60</v>
      </c>
      <c r="B90" s="241" t="s">
        <v>180</v>
      </c>
      <c r="C90" s="242" t="s">
        <v>61</v>
      </c>
      <c r="D90" s="243">
        <f>'Субвенции '!AD394</f>
        <v>15680316</v>
      </c>
      <c r="E90" s="243">
        <f>'Субвенции '!AE394</f>
        <v>15976185.199999999</v>
      </c>
      <c r="F90" s="243">
        <f>'Субвенции '!AF394</f>
        <v>15936102.41199</v>
      </c>
      <c r="G90" s="243">
        <f t="shared" si="1"/>
        <v>99.749109142713237</v>
      </c>
      <c r="H90" s="15"/>
      <c r="I90" s="15"/>
    </row>
    <row r="91" spans="1:11" s="10" customFormat="1" ht="111" customHeight="1" x14ac:dyDescent="0.2">
      <c r="A91" s="240" t="s">
        <v>62</v>
      </c>
      <c r="B91" s="241" t="s">
        <v>157</v>
      </c>
      <c r="C91" s="254" t="s">
        <v>159</v>
      </c>
      <c r="D91" s="243">
        <f>'Субвенции '!AH394</f>
        <v>77737.499999999985</v>
      </c>
      <c r="E91" s="243">
        <f>'Субвенции '!AI394</f>
        <v>84196.699999999983</v>
      </c>
      <c r="F91" s="243">
        <f>'Субвенции '!AJ394</f>
        <v>82118.608639999991</v>
      </c>
      <c r="G91" s="243">
        <f t="shared" si="1"/>
        <v>97.531861272472682</v>
      </c>
      <c r="H91" s="15"/>
      <c r="I91" s="15"/>
    </row>
    <row r="92" spans="1:11" s="10" customFormat="1" ht="102.75" customHeight="1" x14ac:dyDescent="0.2">
      <c r="A92" s="240" t="s">
        <v>63</v>
      </c>
      <c r="B92" s="241" t="s">
        <v>160</v>
      </c>
      <c r="C92" s="242" t="s">
        <v>64</v>
      </c>
      <c r="D92" s="243">
        <f>'Субвенции '!AL394</f>
        <v>1578.5</v>
      </c>
      <c r="E92" s="243">
        <f>'Субвенции '!AM394</f>
        <v>1520</v>
      </c>
      <c r="F92" s="243">
        <f>'Субвенции '!AN394</f>
        <v>1176.3818599999997</v>
      </c>
      <c r="G92" s="243">
        <f t="shared" si="1"/>
        <v>77.393543421052613</v>
      </c>
      <c r="H92" s="15"/>
      <c r="I92" s="15"/>
    </row>
    <row r="93" spans="1:11" s="10" customFormat="1" ht="78" customHeight="1" x14ac:dyDescent="0.2">
      <c r="A93" s="240" t="s">
        <v>65</v>
      </c>
      <c r="B93" s="241" t="s">
        <v>146</v>
      </c>
      <c r="C93" s="242" t="s">
        <v>66</v>
      </c>
      <c r="D93" s="243">
        <f>'Субвенции '!AP394</f>
        <v>60591.799999999974</v>
      </c>
      <c r="E93" s="243">
        <f>'Субвенции '!AQ394</f>
        <v>65481.399999999965</v>
      </c>
      <c r="F93" s="243">
        <f>'Субвенции '!AR394</f>
        <v>64940.176969999971</v>
      </c>
      <c r="G93" s="243">
        <f t="shared" si="1"/>
        <v>99.17347058859464</v>
      </c>
      <c r="H93" s="15"/>
      <c r="I93" s="15"/>
    </row>
    <row r="94" spans="1:11" s="10" customFormat="1" ht="67.5" customHeight="1" x14ac:dyDescent="0.2">
      <c r="A94" s="240" t="s">
        <v>67</v>
      </c>
      <c r="B94" s="241" t="s">
        <v>148</v>
      </c>
      <c r="C94" s="242" t="s">
        <v>150</v>
      </c>
      <c r="D94" s="243">
        <f>'Субвенции '!AT394</f>
        <v>659308.30000000005</v>
      </c>
      <c r="E94" s="243">
        <f>'Субвенции '!AU394</f>
        <v>449308.30000000005</v>
      </c>
      <c r="F94" s="243">
        <f>'Субвенции '!AV394</f>
        <v>444483.02314000012</v>
      </c>
      <c r="G94" s="243">
        <f t="shared" si="1"/>
        <v>98.92606549667569</v>
      </c>
      <c r="H94" s="15"/>
      <c r="I94" s="15"/>
    </row>
    <row r="95" spans="1:11" s="10" customFormat="1" ht="72.75" customHeight="1" x14ac:dyDescent="0.2">
      <c r="A95" s="240" t="s">
        <v>70</v>
      </c>
      <c r="B95" s="241" t="s">
        <v>169</v>
      </c>
      <c r="C95" s="254" t="s">
        <v>69</v>
      </c>
      <c r="D95" s="243">
        <f>'Субвенции '!AX394</f>
        <v>31055.699999999993</v>
      </c>
      <c r="E95" s="243">
        <f>'Субвенции '!AY394</f>
        <v>37559.899999999994</v>
      </c>
      <c r="F95" s="243">
        <f>'Субвенции '!AZ394</f>
        <v>36983.412169999996</v>
      </c>
      <c r="G95" s="243">
        <f t="shared" si="1"/>
        <v>98.465150785811474</v>
      </c>
      <c r="H95" s="15"/>
      <c r="I95" s="15"/>
    </row>
    <row r="96" spans="1:11" s="10" customFormat="1" ht="90.75" customHeight="1" x14ac:dyDescent="0.2">
      <c r="A96" s="240" t="s">
        <v>68</v>
      </c>
      <c r="B96" s="241" t="s">
        <v>171</v>
      </c>
      <c r="C96" s="254" t="s">
        <v>71</v>
      </c>
      <c r="D96" s="243">
        <f>'Субвенции '!BB394</f>
        <v>18543.599999999991</v>
      </c>
      <c r="E96" s="243">
        <f>'Субвенции '!BC394</f>
        <v>19663.400000000012</v>
      </c>
      <c r="F96" s="243">
        <f>'Субвенции '!BD394</f>
        <v>18363.681150000008</v>
      </c>
      <c r="G96" s="243">
        <f t="shared" si="1"/>
        <v>93.39016217948064</v>
      </c>
      <c r="H96" s="15"/>
      <c r="I96" s="15"/>
    </row>
    <row r="97" spans="1:10" s="10" customFormat="1" ht="42.75" customHeight="1" x14ac:dyDescent="0.2">
      <c r="A97" s="240" t="s">
        <v>70</v>
      </c>
      <c r="B97" s="241" t="s">
        <v>637</v>
      </c>
      <c r="C97" s="242" t="s">
        <v>73</v>
      </c>
      <c r="D97" s="243">
        <f>'Субвенции '!BF394</f>
        <v>84363.1</v>
      </c>
      <c r="E97" s="243">
        <f>'Субвенции '!BG394</f>
        <v>81283.192099999986</v>
      </c>
      <c r="F97" s="243">
        <f>'Субвенции '!BH394</f>
        <v>81283.192099999986</v>
      </c>
      <c r="G97" s="243">
        <f t="shared" si="1"/>
        <v>100</v>
      </c>
      <c r="H97" s="15"/>
      <c r="I97" s="15"/>
    </row>
    <row r="98" spans="1:10" s="10" customFormat="1" ht="122.25" customHeight="1" x14ac:dyDescent="0.2">
      <c r="A98" s="240" t="s">
        <v>72</v>
      </c>
      <c r="B98" s="241" t="s">
        <v>780</v>
      </c>
      <c r="C98" s="242" t="s">
        <v>173</v>
      </c>
      <c r="D98" s="243">
        <f>'Субвенции '!BJ394</f>
        <v>20943.400000000001</v>
      </c>
      <c r="E98" s="243">
        <f>'Субвенции '!BK394</f>
        <v>22609.299999999996</v>
      </c>
      <c r="F98" s="243">
        <f>'Субвенции '!BL394</f>
        <v>22431.236669999998</v>
      </c>
      <c r="G98" s="243">
        <f t="shared" si="1"/>
        <v>99.21243324649592</v>
      </c>
      <c r="H98" s="15"/>
      <c r="I98" s="15"/>
    </row>
    <row r="99" spans="1:10" ht="72.75" customHeight="1" x14ac:dyDescent="0.25">
      <c r="A99" s="240" t="s">
        <v>74</v>
      </c>
      <c r="B99" s="189" t="s">
        <v>785</v>
      </c>
      <c r="C99" s="190" t="s">
        <v>76</v>
      </c>
      <c r="D99" s="191">
        <f>'Субвенции '!BN394</f>
        <v>51502.599999999991</v>
      </c>
      <c r="E99" s="191">
        <f>'Субвенции '!BO394</f>
        <v>54465.100000000013</v>
      </c>
      <c r="F99" s="191">
        <f>'Субвенции '!BP394</f>
        <v>54280.672950000015</v>
      </c>
      <c r="G99" s="191">
        <f t="shared" si="1"/>
        <v>99.661384905196172</v>
      </c>
      <c r="H99" s="8"/>
      <c r="I99" s="13"/>
      <c r="J99" s="9"/>
    </row>
    <row r="100" spans="1:10" s="10" customFormat="1" ht="59.25" customHeight="1" x14ac:dyDescent="0.2">
      <c r="A100" s="188" t="s">
        <v>75</v>
      </c>
      <c r="B100" s="241" t="s">
        <v>174</v>
      </c>
      <c r="C100" s="242" t="s">
        <v>78</v>
      </c>
      <c r="D100" s="243">
        <f>'Субвенции '!BR394</f>
        <v>16224.299999999992</v>
      </c>
      <c r="E100" s="243">
        <f>'Субвенции '!BS394</f>
        <v>7729.7000000000007</v>
      </c>
      <c r="F100" s="243">
        <f>'Субвенции '!BT394</f>
        <v>7727.9810099999995</v>
      </c>
      <c r="G100" s="243">
        <f t="shared" si="1"/>
        <v>99.977761232648078</v>
      </c>
      <c r="H100" s="15"/>
      <c r="I100" s="15"/>
    </row>
    <row r="101" spans="1:10" s="10" customFormat="1" ht="66.75" customHeight="1" x14ac:dyDescent="0.2">
      <c r="A101" s="240" t="s">
        <v>77</v>
      </c>
      <c r="B101" s="241" t="s">
        <v>176</v>
      </c>
      <c r="C101" s="242" t="s">
        <v>635</v>
      </c>
      <c r="D101" s="243">
        <f>'Субвенции '!BV394</f>
        <v>23216.499999999982</v>
      </c>
      <c r="E101" s="243">
        <f>'Субвенции '!BW394</f>
        <v>25133.100000000006</v>
      </c>
      <c r="F101" s="243">
        <f>'Субвенции '!BX394</f>
        <v>24564.683310000008</v>
      </c>
      <c r="G101" s="243">
        <f t="shared" ref="G101:G168" si="2">F101/E101*100</f>
        <v>97.738374136099409</v>
      </c>
      <c r="H101" s="15"/>
      <c r="I101" s="15"/>
    </row>
    <row r="102" spans="1:10" ht="57.75" customHeight="1" x14ac:dyDescent="0.2">
      <c r="A102" s="240" t="s">
        <v>79</v>
      </c>
      <c r="B102" s="247" t="s">
        <v>193</v>
      </c>
      <c r="C102" s="190" t="s">
        <v>195</v>
      </c>
      <c r="D102" s="191">
        <f>'Субвенции '!BZ394</f>
        <v>1084488.6999999997</v>
      </c>
      <c r="E102" s="191">
        <f>'Субвенции '!CA394</f>
        <v>1015493.2340000002</v>
      </c>
      <c r="F102" s="191">
        <f>'Субвенции '!CB394</f>
        <v>1004321.8099199997</v>
      </c>
      <c r="G102" s="191">
        <f t="shared" si="2"/>
        <v>98.89990167280618</v>
      </c>
      <c r="H102" s="11"/>
      <c r="I102" s="11"/>
    </row>
    <row r="103" spans="1:10" ht="81" customHeight="1" x14ac:dyDescent="0.2">
      <c r="A103" s="188" t="s">
        <v>80</v>
      </c>
      <c r="B103" s="247" t="s">
        <v>191</v>
      </c>
      <c r="C103" s="190" t="s">
        <v>192</v>
      </c>
      <c r="D103" s="191">
        <f>'Субвенции '!CD394</f>
        <v>7572.7000000000007</v>
      </c>
      <c r="E103" s="191">
        <f>'Субвенции '!CE394</f>
        <v>18003.5</v>
      </c>
      <c r="F103" s="191">
        <f>'Субвенции '!CF394</f>
        <v>17773.592099999998</v>
      </c>
      <c r="G103" s="191">
        <f t="shared" si="2"/>
        <v>98.722982197905949</v>
      </c>
      <c r="H103" s="11"/>
      <c r="I103" s="11"/>
    </row>
    <row r="104" spans="1:10" ht="81" customHeight="1" x14ac:dyDescent="0.2">
      <c r="A104" s="188" t="s">
        <v>81</v>
      </c>
      <c r="B104" s="247" t="s">
        <v>642</v>
      </c>
      <c r="C104" s="190" t="s">
        <v>643</v>
      </c>
      <c r="D104" s="191">
        <f>'Субвенции '!CH394</f>
        <v>1883.2</v>
      </c>
      <c r="E104" s="191">
        <f>'Субвенции '!CI394</f>
        <v>1883.1999999999998</v>
      </c>
      <c r="F104" s="191">
        <f>'Субвенции '!CJ394</f>
        <v>1768.18968</v>
      </c>
      <c r="G104" s="191">
        <f t="shared" si="2"/>
        <v>93.892824978759563</v>
      </c>
      <c r="H104" s="11"/>
      <c r="I104" s="11"/>
    </row>
    <row r="105" spans="1:10" ht="96" customHeight="1" x14ac:dyDescent="0.2">
      <c r="A105" s="188" t="s">
        <v>208</v>
      </c>
      <c r="B105" s="247" t="s">
        <v>782</v>
      </c>
      <c r="C105" s="190" t="s">
        <v>783</v>
      </c>
      <c r="D105" s="191">
        <f>'Субвенции '!CL394</f>
        <v>2757.4</v>
      </c>
      <c r="E105" s="191">
        <f>'Субвенции '!CM394</f>
        <v>3161</v>
      </c>
      <c r="F105" s="191">
        <f>'Субвенции '!CN394</f>
        <v>3160.7712500000002</v>
      </c>
      <c r="G105" s="191">
        <f t="shared" si="2"/>
        <v>99.992763366023425</v>
      </c>
      <c r="H105" s="11"/>
      <c r="I105" s="11"/>
    </row>
    <row r="106" spans="1:10" ht="126.75" customHeight="1" x14ac:dyDescent="0.2">
      <c r="A106" s="188" t="s">
        <v>1127</v>
      </c>
      <c r="B106" s="247" t="s">
        <v>1129</v>
      </c>
      <c r="C106" s="190" t="s">
        <v>1130</v>
      </c>
      <c r="D106" s="191">
        <f>'Субвенции '!CP394</f>
        <v>0</v>
      </c>
      <c r="E106" s="191">
        <f>'Субвенции '!CQ394</f>
        <v>1284.5999999999999</v>
      </c>
      <c r="F106" s="191">
        <f>'Субвенции '!CR394</f>
        <v>769.21259999999995</v>
      </c>
      <c r="G106" s="191">
        <f t="shared" si="2"/>
        <v>59.879542269967303</v>
      </c>
      <c r="H106" s="11"/>
      <c r="I106" s="11"/>
    </row>
    <row r="107" spans="1:10" x14ac:dyDescent="0.25">
      <c r="A107" s="299" t="s">
        <v>82</v>
      </c>
      <c r="B107" s="300" t="s">
        <v>83</v>
      </c>
      <c r="C107" s="301"/>
      <c r="D107" s="288">
        <f>SUM(D108:D168)</f>
        <v>646371.19999999995</v>
      </c>
      <c r="E107" s="288">
        <f t="shared" ref="E107:F107" si="3">SUM(E108:E168)</f>
        <v>6045459.3213099986</v>
      </c>
      <c r="F107" s="288">
        <f t="shared" si="3"/>
        <v>5756654.3611999992</v>
      </c>
      <c r="G107" s="288">
        <f t="shared" si="2"/>
        <v>95.222778869887122</v>
      </c>
      <c r="H107" s="8"/>
      <c r="I107" s="8"/>
    </row>
    <row r="108" spans="1:10" s="10" customFormat="1" ht="59.25" customHeight="1" x14ac:dyDescent="0.2">
      <c r="A108" s="240" t="s">
        <v>84</v>
      </c>
      <c r="B108" s="278" t="s">
        <v>639</v>
      </c>
      <c r="C108" s="242" t="s">
        <v>86</v>
      </c>
      <c r="D108" s="191">
        <f>Иные!F184</f>
        <v>100000</v>
      </c>
      <c r="E108" s="191">
        <f>Иные!G184</f>
        <v>120000</v>
      </c>
      <c r="F108" s="191">
        <f>Иные!H184</f>
        <v>119894.92536999998</v>
      </c>
      <c r="G108" s="191">
        <f t="shared" si="2"/>
        <v>99.912437808333323</v>
      </c>
      <c r="H108" s="15"/>
      <c r="I108" s="15"/>
    </row>
    <row r="109" spans="1:10" ht="36.75" customHeight="1" x14ac:dyDescent="0.2">
      <c r="A109" s="188" t="s">
        <v>85</v>
      </c>
      <c r="B109" s="189" t="s">
        <v>802</v>
      </c>
      <c r="C109" s="199" t="s">
        <v>182</v>
      </c>
      <c r="D109" s="271">
        <f>Иные!J184</f>
        <v>1000</v>
      </c>
      <c r="E109" s="271">
        <f>Иные!K184</f>
        <v>1000</v>
      </c>
      <c r="F109" s="271">
        <f>Иные!L184</f>
        <v>1000</v>
      </c>
      <c r="G109" s="191">
        <f t="shared" si="2"/>
        <v>100</v>
      </c>
      <c r="H109" s="11"/>
      <c r="I109" s="11"/>
    </row>
    <row r="110" spans="1:10" ht="54" customHeight="1" x14ac:dyDescent="0.2">
      <c r="A110" s="188" t="s">
        <v>87</v>
      </c>
      <c r="B110" s="189" t="s">
        <v>808</v>
      </c>
      <c r="C110" s="199" t="s">
        <v>807</v>
      </c>
      <c r="D110" s="271">
        <f>Иные!N184</f>
        <v>0</v>
      </c>
      <c r="E110" s="271">
        <f>Иные!O184</f>
        <v>79500</v>
      </c>
      <c r="F110" s="271">
        <f>Иные!P184</f>
        <v>79500</v>
      </c>
      <c r="G110" s="191">
        <f t="shared" si="2"/>
        <v>100</v>
      </c>
      <c r="H110" s="11"/>
      <c r="I110" s="11"/>
    </row>
    <row r="111" spans="1:10" ht="68.25" customHeight="1" x14ac:dyDescent="0.2">
      <c r="A111" s="188" t="s">
        <v>88</v>
      </c>
      <c r="B111" s="189" t="s">
        <v>197</v>
      </c>
      <c r="C111" s="199" t="s">
        <v>199</v>
      </c>
      <c r="D111" s="271">
        <f>Иные!R184</f>
        <v>290000</v>
      </c>
      <c r="E111" s="271">
        <f>Иные!S184</f>
        <v>290000</v>
      </c>
      <c r="F111" s="271">
        <f>Иные!T184</f>
        <v>290000</v>
      </c>
      <c r="G111" s="191">
        <f t="shared" si="2"/>
        <v>100</v>
      </c>
      <c r="H111" s="11"/>
      <c r="I111" s="11"/>
    </row>
    <row r="112" spans="1:10" ht="60.75" customHeight="1" x14ac:dyDescent="0.2">
      <c r="A112" s="188" t="s">
        <v>89</v>
      </c>
      <c r="B112" s="189" t="s">
        <v>202</v>
      </c>
      <c r="C112" s="199" t="s">
        <v>204</v>
      </c>
      <c r="D112" s="271">
        <f>Иные!V184</f>
        <v>20000.000000000004</v>
      </c>
      <c r="E112" s="271">
        <f>Иные!W184</f>
        <v>52300.10000000002</v>
      </c>
      <c r="F112" s="271">
        <f>Иные!X184</f>
        <v>52289.121890000024</v>
      </c>
      <c r="G112" s="191">
        <f t="shared" si="2"/>
        <v>99.979009390039423</v>
      </c>
      <c r="H112" s="11"/>
      <c r="I112" s="11"/>
    </row>
    <row r="113" spans="1:9" ht="57.75" customHeight="1" x14ac:dyDescent="0.2">
      <c r="A113" s="188" t="s">
        <v>183</v>
      </c>
      <c r="B113" s="189" t="s">
        <v>790</v>
      </c>
      <c r="C113" s="199" t="s">
        <v>791</v>
      </c>
      <c r="D113" s="271">
        <f>Иные!Z184</f>
        <v>0</v>
      </c>
      <c r="E113" s="271">
        <f>Иные!AA184</f>
        <v>87213</v>
      </c>
      <c r="F113" s="271">
        <f>Иные!AB184</f>
        <v>87213</v>
      </c>
      <c r="G113" s="191">
        <f t="shared" si="2"/>
        <v>100</v>
      </c>
      <c r="H113" s="11"/>
      <c r="I113" s="11"/>
    </row>
    <row r="114" spans="1:9" ht="57.75" customHeight="1" x14ac:dyDescent="0.2">
      <c r="A114" s="188" t="s">
        <v>184</v>
      </c>
      <c r="B114" s="189" t="s">
        <v>796</v>
      </c>
      <c r="C114" s="199" t="s">
        <v>794</v>
      </c>
      <c r="D114" s="271">
        <f>Иные!AD184</f>
        <v>0</v>
      </c>
      <c r="E114" s="271">
        <f>Иные!AE184</f>
        <v>253633</v>
      </c>
      <c r="F114" s="271">
        <f>Иные!AF184</f>
        <v>253632.6</v>
      </c>
      <c r="G114" s="191">
        <f t="shared" si="2"/>
        <v>99.999842291815341</v>
      </c>
      <c r="H114" s="11"/>
      <c r="I114" s="11"/>
    </row>
    <row r="115" spans="1:9" ht="57.75" customHeight="1" x14ac:dyDescent="0.2">
      <c r="A115" s="188" t="s">
        <v>90</v>
      </c>
      <c r="B115" s="189" t="s">
        <v>797</v>
      </c>
      <c r="C115" s="199" t="s">
        <v>795</v>
      </c>
      <c r="D115" s="271">
        <f>Иные!AH184</f>
        <v>61404</v>
      </c>
      <c r="E115" s="271">
        <f>Иные!AI184</f>
        <v>57239</v>
      </c>
      <c r="F115" s="271">
        <f>Иные!AJ184</f>
        <v>57239</v>
      </c>
      <c r="G115" s="191">
        <f t="shared" si="2"/>
        <v>100</v>
      </c>
      <c r="H115" s="11"/>
      <c r="I115" s="11"/>
    </row>
    <row r="116" spans="1:9" ht="57.75" customHeight="1" x14ac:dyDescent="0.2">
      <c r="A116" s="188" t="s">
        <v>91</v>
      </c>
      <c r="B116" s="189" t="s">
        <v>799</v>
      </c>
      <c r="C116" s="199" t="s">
        <v>800</v>
      </c>
      <c r="D116" s="271">
        <f>Иные!AL184</f>
        <v>17282</v>
      </c>
      <c r="E116" s="271">
        <f>Иные!AM184</f>
        <v>17701</v>
      </c>
      <c r="F116" s="271">
        <f>Иные!AN184</f>
        <v>17701</v>
      </c>
      <c r="G116" s="191">
        <f t="shared" si="2"/>
        <v>100</v>
      </c>
      <c r="H116" s="11"/>
      <c r="I116" s="11"/>
    </row>
    <row r="117" spans="1:9" ht="67.5" customHeight="1" x14ac:dyDescent="0.2">
      <c r="A117" s="188" t="s">
        <v>92</v>
      </c>
      <c r="B117" s="189" t="s">
        <v>219</v>
      </c>
      <c r="C117" s="199" t="s">
        <v>641</v>
      </c>
      <c r="D117" s="271">
        <f>Иные!AP184</f>
        <v>12200</v>
      </c>
      <c r="E117" s="271">
        <f>Иные!AQ184</f>
        <v>15800</v>
      </c>
      <c r="F117" s="271">
        <f>Иные!AR184</f>
        <v>15800</v>
      </c>
      <c r="G117" s="191">
        <f t="shared" si="2"/>
        <v>100</v>
      </c>
      <c r="H117" s="11"/>
      <c r="I117" s="11"/>
    </row>
    <row r="118" spans="1:9" ht="45.75" customHeight="1" x14ac:dyDescent="0.2">
      <c r="A118" s="188" t="s">
        <v>200</v>
      </c>
      <c r="B118" s="189" t="s">
        <v>787</v>
      </c>
      <c r="C118" s="199" t="s">
        <v>788</v>
      </c>
      <c r="D118" s="271">
        <f>Иные!AT184</f>
        <v>119485.2</v>
      </c>
      <c r="E118" s="271">
        <f>Иные!AU184</f>
        <v>284853.40000000002</v>
      </c>
      <c r="F118" s="271">
        <f>Иные!AV184</f>
        <v>284853.39600000001</v>
      </c>
      <c r="G118" s="191">
        <f t="shared" si="2"/>
        <v>99.999998595768901</v>
      </c>
      <c r="H118" s="11"/>
      <c r="I118" s="11"/>
    </row>
    <row r="119" spans="1:9" ht="37.5" customHeight="1" x14ac:dyDescent="0.2">
      <c r="A119" s="188" t="s">
        <v>201</v>
      </c>
      <c r="B119" s="189" t="s">
        <v>804</v>
      </c>
      <c r="C119" s="199" t="s">
        <v>805</v>
      </c>
      <c r="D119" s="271">
        <f>Иные!AX184</f>
        <v>25000</v>
      </c>
      <c r="E119" s="271">
        <f>Иные!AY184</f>
        <v>25000</v>
      </c>
      <c r="F119" s="271">
        <f>Иные!AZ184</f>
        <v>25000</v>
      </c>
      <c r="G119" s="191">
        <f t="shared" si="2"/>
        <v>100</v>
      </c>
      <c r="H119" s="11"/>
      <c r="I119" s="11"/>
    </row>
    <row r="120" spans="1:9" ht="52.5" customHeight="1" x14ac:dyDescent="0.2">
      <c r="A120" s="188" t="s">
        <v>206</v>
      </c>
      <c r="B120" s="189" t="s">
        <v>810</v>
      </c>
      <c r="C120" s="199" t="s">
        <v>811</v>
      </c>
      <c r="D120" s="271">
        <f>Иные!BB184</f>
        <v>0</v>
      </c>
      <c r="E120" s="271">
        <f>Иные!BC184</f>
        <v>224660</v>
      </c>
      <c r="F120" s="271">
        <f>Иные!BD184</f>
        <v>96215.515320000006</v>
      </c>
      <c r="G120" s="191">
        <f t="shared" si="2"/>
        <v>42.827167862547853</v>
      </c>
      <c r="H120" s="11"/>
      <c r="I120" s="11"/>
    </row>
    <row r="121" spans="1:9" ht="70.5" customHeight="1" x14ac:dyDescent="0.2">
      <c r="A121" s="188" t="s">
        <v>207</v>
      </c>
      <c r="B121" s="189" t="s">
        <v>813</v>
      </c>
      <c r="C121" s="199" t="s">
        <v>814</v>
      </c>
      <c r="D121" s="271">
        <f>Иные!BF184</f>
        <v>0</v>
      </c>
      <c r="E121" s="271">
        <f>Иные!BG184</f>
        <v>75540</v>
      </c>
      <c r="F121" s="271">
        <f>Иные!BH184</f>
        <v>75540</v>
      </c>
      <c r="G121" s="191">
        <f t="shared" si="2"/>
        <v>100</v>
      </c>
      <c r="H121" s="11"/>
      <c r="I121" s="11"/>
    </row>
    <row r="122" spans="1:9" ht="66" customHeight="1" x14ac:dyDescent="0.2">
      <c r="A122" s="188" t="s">
        <v>211</v>
      </c>
      <c r="B122" s="189" t="s">
        <v>850</v>
      </c>
      <c r="C122" s="199" t="s">
        <v>851</v>
      </c>
      <c r="D122" s="271">
        <f>Иные!BJ184</f>
        <v>0</v>
      </c>
      <c r="E122" s="271">
        <f>Иные!BK184</f>
        <v>75000</v>
      </c>
      <c r="F122" s="271">
        <f>Иные!BL184</f>
        <v>74905.972040000008</v>
      </c>
      <c r="G122" s="191">
        <f t="shared" si="2"/>
        <v>99.874629386666683</v>
      </c>
      <c r="H122" s="11"/>
      <c r="I122" s="11"/>
    </row>
    <row r="123" spans="1:9" ht="69" customHeight="1" x14ac:dyDescent="0.2">
      <c r="A123" s="188" t="s">
        <v>212</v>
      </c>
      <c r="B123" s="189" t="s">
        <v>816</v>
      </c>
      <c r="C123" s="199" t="s">
        <v>817</v>
      </c>
      <c r="D123" s="271">
        <f>Иные!BN184</f>
        <v>0</v>
      </c>
      <c r="E123" s="271">
        <f>Иные!BO184</f>
        <v>256000</v>
      </c>
      <c r="F123" s="271">
        <f>Иные!BP184</f>
        <v>256000</v>
      </c>
      <c r="G123" s="191">
        <f t="shared" si="2"/>
        <v>100</v>
      </c>
      <c r="H123" s="11"/>
      <c r="I123" s="11"/>
    </row>
    <row r="124" spans="1:9" ht="50.25" customHeight="1" x14ac:dyDescent="0.2">
      <c r="A124" s="188" t="s">
        <v>213</v>
      </c>
      <c r="B124" s="189" t="s">
        <v>1159</v>
      </c>
      <c r="C124" s="199" t="s">
        <v>820</v>
      </c>
      <c r="D124" s="271"/>
      <c r="E124" s="271">
        <f>Иные!BS184</f>
        <v>55658.644200000002</v>
      </c>
      <c r="F124" s="271">
        <f>Иные!BT184</f>
        <v>55658.644200000002</v>
      </c>
      <c r="G124" s="191">
        <f t="shared" si="2"/>
        <v>100</v>
      </c>
      <c r="H124" s="11"/>
      <c r="I124" s="11"/>
    </row>
    <row r="125" spans="1:9" ht="47.25" customHeight="1" x14ac:dyDescent="0.2">
      <c r="A125" s="188" t="s">
        <v>214</v>
      </c>
      <c r="B125" s="189" t="s">
        <v>1163</v>
      </c>
      <c r="C125" s="199" t="s">
        <v>821</v>
      </c>
      <c r="D125" s="271"/>
      <c r="E125" s="271">
        <f>Иные!BW184</f>
        <v>3000</v>
      </c>
      <c r="F125" s="271">
        <f>Иные!BX184</f>
        <v>3000</v>
      </c>
      <c r="G125" s="191">
        <f t="shared" si="2"/>
        <v>100</v>
      </c>
      <c r="H125" s="11"/>
      <c r="I125" s="11"/>
    </row>
    <row r="126" spans="1:9" ht="54" customHeight="1" x14ac:dyDescent="0.2">
      <c r="A126" s="188" t="s">
        <v>215</v>
      </c>
      <c r="B126" s="189" t="s">
        <v>1165</v>
      </c>
      <c r="C126" s="199" t="s">
        <v>822</v>
      </c>
      <c r="D126" s="271"/>
      <c r="E126" s="271">
        <f>Иные!CA184</f>
        <v>5028.7083999999995</v>
      </c>
      <c r="F126" s="271">
        <f>Иные!CB184</f>
        <v>5028.7083999999995</v>
      </c>
      <c r="G126" s="191">
        <f t="shared" si="2"/>
        <v>100</v>
      </c>
      <c r="H126" s="11"/>
      <c r="I126" s="11"/>
    </row>
    <row r="127" spans="1:9" ht="47.25" customHeight="1" x14ac:dyDescent="0.2">
      <c r="A127" s="188" t="s">
        <v>216</v>
      </c>
      <c r="B127" s="189" t="s">
        <v>1168</v>
      </c>
      <c r="C127" s="199" t="s">
        <v>824</v>
      </c>
      <c r="D127" s="271"/>
      <c r="E127" s="271">
        <f>Иные!CE184</f>
        <v>19400</v>
      </c>
      <c r="F127" s="271">
        <f>Иные!CF184</f>
        <v>19400</v>
      </c>
      <c r="G127" s="191">
        <f t="shared" si="2"/>
        <v>100</v>
      </c>
      <c r="H127" s="11"/>
      <c r="I127" s="11"/>
    </row>
    <row r="128" spans="1:9" ht="47.25" customHeight="1" x14ac:dyDescent="0.2">
      <c r="A128" s="188" t="s">
        <v>217</v>
      </c>
      <c r="B128" s="189" t="s">
        <v>827</v>
      </c>
      <c r="C128" s="199" t="s">
        <v>878</v>
      </c>
      <c r="D128" s="271"/>
      <c r="E128" s="271">
        <f>Иные!CI184</f>
        <v>287125</v>
      </c>
      <c r="F128" s="271">
        <f>Иные!CJ184</f>
        <v>144199.92535</v>
      </c>
      <c r="G128" s="191">
        <f t="shared" si="2"/>
        <v>50.222002734000867</v>
      </c>
      <c r="H128" s="11"/>
      <c r="I128" s="11"/>
    </row>
    <row r="129" spans="1:9" ht="65.25" customHeight="1" x14ac:dyDescent="0.2">
      <c r="A129" s="188" t="s">
        <v>856</v>
      </c>
      <c r="B129" s="189" t="s">
        <v>853</v>
      </c>
      <c r="C129" s="199" t="s">
        <v>855</v>
      </c>
      <c r="D129" s="271">
        <f>Иные!CL184</f>
        <v>0</v>
      </c>
      <c r="E129" s="271">
        <f>Иные!CM184</f>
        <v>177411.68104</v>
      </c>
      <c r="F129" s="271">
        <f>Иные!CN184</f>
        <v>177187.0337</v>
      </c>
      <c r="G129" s="191">
        <f t="shared" si="2"/>
        <v>99.873375113361703</v>
      </c>
      <c r="H129" s="11"/>
      <c r="I129" s="11"/>
    </row>
    <row r="130" spans="1:9" ht="45" customHeight="1" x14ac:dyDescent="0.2">
      <c r="A130" s="188" t="s">
        <v>862</v>
      </c>
      <c r="B130" s="189" t="s">
        <v>919</v>
      </c>
      <c r="C130" s="199" t="s">
        <v>857</v>
      </c>
      <c r="D130" s="271">
        <f>Иные!CP184</f>
        <v>0</v>
      </c>
      <c r="E130" s="271">
        <f>Иные!CQ184</f>
        <v>389784.8</v>
      </c>
      <c r="F130" s="271">
        <f>Иные!CR184</f>
        <v>388400.61854</v>
      </c>
      <c r="G130" s="191">
        <f t="shared" si="2"/>
        <v>99.644885726688159</v>
      </c>
      <c r="H130" s="11"/>
      <c r="I130" s="11"/>
    </row>
    <row r="131" spans="1:9" ht="45" customHeight="1" x14ac:dyDescent="0.2">
      <c r="A131" s="188" t="s">
        <v>863</v>
      </c>
      <c r="B131" s="189" t="s">
        <v>920</v>
      </c>
      <c r="C131" s="199" t="s">
        <v>921</v>
      </c>
      <c r="D131" s="271">
        <f>Иные!CT184</f>
        <v>0</v>
      </c>
      <c r="E131" s="271">
        <f>Иные!CU184</f>
        <v>240000</v>
      </c>
      <c r="F131" s="271">
        <f>Иные!CV184</f>
        <v>239999.99997</v>
      </c>
      <c r="G131" s="191">
        <f t="shared" si="2"/>
        <v>99.999999987500004</v>
      </c>
      <c r="H131" s="11"/>
      <c r="I131" s="11"/>
    </row>
    <row r="132" spans="1:9" s="293" customFormat="1" ht="45" customHeight="1" x14ac:dyDescent="0.2">
      <c r="A132" s="188" t="s">
        <v>864</v>
      </c>
      <c r="B132" s="189" t="s">
        <v>1134</v>
      </c>
      <c r="C132" s="199" t="s">
        <v>1135</v>
      </c>
      <c r="D132" s="271">
        <f>Иные!CX184</f>
        <v>0</v>
      </c>
      <c r="E132" s="271">
        <f>Иные!CY184</f>
        <v>156173</v>
      </c>
      <c r="F132" s="271">
        <f>Иные!CZ184</f>
        <v>155089.53141</v>
      </c>
      <c r="G132" s="191">
        <f t="shared" si="2"/>
        <v>99.30623821659313</v>
      </c>
      <c r="H132" s="292"/>
      <c r="I132" s="292"/>
    </row>
    <row r="133" spans="1:9" ht="54.75" customHeight="1" x14ac:dyDescent="0.2">
      <c r="A133" s="188" t="s">
        <v>865</v>
      </c>
      <c r="B133" s="189" t="s">
        <v>861</v>
      </c>
      <c r="C133" s="199" t="s">
        <v>869</v>
      </c>
      <c r="D133" s="271">
        <f>Иные!DB184</f>
        <v>0</v>
      </c>
      <c r="E133" s="271">
        <f>Иные!DC184</f>
        <v>21474.400000000001</v>
      </c>
      <c r="F133" s="271">
        <f>Иные!DD184</f>
        <v>21474.400000000001</v>
      </c>
      <c r="G133" s="191">
        <f t="shared" si="2"/>
        <v>100</v>
      </c>
      <c r="H133" s="11"/>
      <c r="I133" s="11"/>
    </row>
    <row r="134" spans="1:9" ht="51.75" customHeight="1" x14ac:dyDescent="0.2">
      <c r="A134" s="188" t="s">
        <v>871</v>
      </c>
      <c r="B134" s="189" t="s">
        <v>860</v>
      </c>
      <c r="C134" s="199" t="s">
        <v>870</v>
      </c>
      <c r="D134" s="271">
        <f>Иные!DF184</f>
        <v>0</v>
      </c>
      <c r="E134" s="271">
        <f>Иные!DG184</f>
        <v>83657.600000000006</v>
      </c>
      <c r="F134" s="271">
        <f>Иные!DH184</f>
        <v>83657.600000000006</v>
      </c>
      <c r="G134" s="191">
        <f t="shared" si="2"/>
        <v>100</v>
      </c>
      <c r="H134" s="11"/>
      <c r="I134" s="11"/>
    </row>
    <row r="135" spans="1:9" ht="68.25" customHeight="1" x14ac:dyDescent="0.2">
      <c r="A135" s="188" t="s">
        <v>874</v>
      </c>
      <c r="B135" s="189" t="s">
        <v>859</v>
      </c>
      <c r="C135" s="199" t="s">
        <v>858</v>
      </c>
      <c r="D135" s="271">
        <f>Иные!DJ184</f>
        <v>0</v>
      </c>
      <c r="E135" s="271">
        <f>Иные!DK184</f>
        <v>57300</v>
      </c>
      <c r="F135" s="271">
        <f>Иные!DL184</f>
        <v>57300</v>
      </c>
      <c r="G135" s="191">
        <f t="shared" si="2"/>
        <v>100</v>
      </c>
      <c r="H135" s="11"/>
      <c r="I135" s="11"/>
    </row>
    <row r="136" spans="1:9" ht="45" customHeight="1" x14ac:dyDescent="0.2">
      <c r="A136" s="188" t="s">
        <v>879</v>
      </c>
      <c r="B136" s="189" t="s">
        <v>872</v>
      </c>
      <c r="C136" s="199" t="s">
        <v>975</v>
      </c>
      <c r="D136" s="271">
        <f>Иные!DN184</f>
        <v>0</v>
      </c>
      <c r="E136" s="271">
        <f>Иные!DO184</f>
        <v>47500</v>
      </c>
      <c r="F136" s="271">
        <f>Иные!DP184</f>
        <v>47497.675000000003</v>
      </c>
      <c r="G136" s="191">
        <f t="shared" si="2"/>
        <v>99.995105263157896</v>
      </c>
      <c r="H136" s="11"/>
      <c r="I136" s="11"/>
    </row>
    <row r="137" spans="1:9" ht="53.25" customHeight="1" x14ac:dyDescent="0.2">
      <c r="A137" s="188" t="s">
        <v>880</v>
      </c>
      <c r="B137" s="189" t="s">
        <v>875</v>
      </c>
      <c r="C137" s="199" t="s">
        <v>876</v>
      </c>
      <c r="D137" s="271">
        <f>Иные!DR184</f>
        <v>0</v>
      </c>
      <c r="E137" s="271">
        <f>Иные!DS184</f>
        <v>2500</v>
      </c>
      <c r="F137" s="271">
        <f>Иные!DT184</f>
        <v>2500</v>
      </c>
      <c r="G137" s="191">
        <f t="shared" si="2"/>
        <v>100</v>
      </c>
      <c r="H137" s="11"/>
      <c r="I137" s="11"/>
    </row>
    <row r="138" spans="1:9" ht="65.25" customHeight="1" x14ac:dyDescent="0.2">
      <c r="A138" s="188" t="s">
        <v>881</v>
      </c>
      <c r="B138" s="189" t="s">
        <v>1172</v>
      </c>
      <c r="C138" s="199" t="s">
        <v>1171</v>
      </c>
      <c r="D138" s="271"/>
      <c r="E138" s="271">
        <f>Иные!DW184</f>
        <v>869618</v>
      </c>
      <c r="F138" s="271">
        <f>Иные!DX184</f>
        <v>868694.57487999997</v>
      </c>
      <c r="G138" s="191">
        <f t="shared" si="2"/>
        <v>99.893812556777803</v>
      </c>
      <c r="H138" s="11"/>
      <c r="I138" s="11"/>
    </row>
    <row r="139" spans="1:9" ht="60" customHeight="1" x14ac:dyDescent="0.2">
      <c r="A139" s="188" t="s">
        <v>890</v>
      </c>
      <c r="B139" s="189" t="s">
        <v>1175</v>
      </c>
      <c r="C139" s="199" t="s">
        <v>884</v>
      </c>
      <c r="D139" s="271"/>
      <c r="E139" s="271">
        <f>Иные!EA184</f>
        <v>2043</v>
      </c>
      <c r="F139" s="271">
        <f>Иные!EB184</f>
        <v>2043</v>
      </c>
      <c r="G139" s="191">
        <f t="shared" si="2"/>
        <v>100</v>
      </c>
      <c r="H139" s="11"/>
      <c r="I139" s="11"/>
    </row>
    <row r="140" spans="1:9" ht="53.25" customHeight="1" x14ac:dyDescent="0.2">
      <c r="A140" s="188" t="s">
        <v>891</v>
      </c>
      <c r="B140" s="189" t="s">
        <v>1179</v>
      </c>
      <c r="C140" s="199" t="s">
        <v>887</v>
      </c>
      <c r="D140" s="271"/>
      <c r="E140" s="271">
        <f>Иные!EE184</f>
        <v>6880</v>
      </c>
      <c r="F140" s="271">
        <f>Иные!EF184</f>
        <v>6880</v>
      </c>
      <c r="G140" s="191">
        <f t="shared" si="2"/>
        <v>100</v>
      </c>
      <c r="H140" s="11"/>
      <c r="I140" s="11"/>
    </row>
    <row r="141" spans="1:9" ht="51.75" customHeight="1" x14ac:dyDescent="0.2">
      <c r="A141" s="188" t="s">
        <v>892</v>
      </c>
      <c r="B141" s="189" t="s">
        <v>1182</v>
      </c>
      <c r="C141" s="199" t="s">
        <v>893</v>
      </c>
      <c r="D141" s="271"/>
      <c r="E141" s="271">
        <f>Иные!EI184</f>
        <v>21018.43723</v>
      </c>
      <c r="F141" s="271">
        <f>Иные!EJ184</f>
        <v>21018.43723</v>
      </c>
      <c r="G141" s="191">
        <f t="shared" si="2"/>
        <v>100</v>
      </c>
      <c r="H141" s="11"/>
      <c r="I141" s="11"/>
    </row>
    <row r="142" spans="1:9" ht="51.75" customHeight="1" x14ac:dyDescent="0.2">
      <c r="A142" s="188" t="s">
        <v>924</v>
      </c>
      <c r="B142" s="189" t="s">
        <v>1230</v>
      </c>
      <c r="C142" s="199" t="s">
        <v>896</v>
      </c>
      <c r="D142" s="271"/>
      <c r="E142" s="271">
        <f>Иные!EM184</f>
        <v>6960</v>
      </c>
      <c r="F142" s="271">
        <f>Иные!EN184</f>
        <v>6960</v>
      </c>
      <c r="G142" s="191">
        <f t="shared" si="2"/>
        <v>100</v>
      </c>
      <c r="H142" s="11"/>
      <c r="I142" s="11"/>
    </row>
    <row r="143" spans="1:9" ht="69.75" customHeight="1" x14ac:dyDescent="0.2">
      <c r="A143" s="188" t="s">
        <v>926</v>
      </c>
      <c r="B143" s="189" t="s">
        <v>1231</v>
      </c>
      <c r="C143" s="199" t="s">
        <v>899</v>
      </c>
      <c r="D143" s="271"/>
      <c r="E143" s="271">
        <f>Иные!EQ184</f>
        <v>3280</v>
      </c>
      <c r="F143" s="271">
        <f>Иные!ER184</f>
        <v>3280</v>
      </c>
      <c r="G143" s="191">
        <f t="shared" si="2"/>
        <v>100</v>
      </c>
      <c r="H143" s="11"/>
      <c r="I143" s="11"/>
    </row>
    <row r="144" spans="1:9" ht="58.5" customHeight="1" x14ac:dyDescent="0.2">
      <c r="A144" s="188" t="s">
        <v>927</v>
      </c>
      <c r="B144" s="189" t="s">
        <v>925</v>
      </c>
      <c r="C144" s="199" t="s">
        <v>928</v>
      </c>
      <c r="D144" s="271">
        <f>Иные!ET184</f>
        <v>0</v>
      </c>
      <c r="E144" s="271">
        <f>Иные!EU184</f>
        <v>16601.391599999999</v>
      </c>
      <c r="F144" s="271">
        <f>Иные!EV184</f>
        <v>15463.537199999999</v>
      </c>
      <c r="G144" s="191">
        <f t="shared" si="2"/>
        <v>93.146029999075495</v>
      </c>
      <c r="H144" s="11"/>
      <c r="I144" s="11"/>
    </row>
    <row r="145" spans="1:12" ht="56.25" customHeight="1" x14ac:dyDescent="0.2">
      <c r="A145" s="188" t="s">
        <v>932</v>
      </c>
      <c r="B145" s="189" t="s">
        <v>930</v>
      </c>
      <c r="C145" s="199" t="s">
        <v>931</v>
      </c>
      <c r="D145" s="271">
        <f>Иные!EX184</f>
        <v>0</v>
      </c>
      <c r="E145" s="271">
        <f>Иные!EY184</f>
        <v>3000</v>
      </c>
      <c r="F145" s="271">
        <f>Иные!EZ184</f>
        <v>3000</v>
      </c>
      <c r="G145" s="191">
        <f t="shared" si="2"/>
        <v>100</v>
      </c>
      <c r="H145" s="11"/>
      <c r="I145" s="11"/>
    </row>
    <row r="146" spans="1:12" ht="44.25" customHeight="1" x14ac:dyDescent="0.2">
      <c r="A146" s="188" t="s">
        <v>933</v>
      </c>
      <c r="B146" s="189" t="s">
        <v>935</v>
      </c>
      <c r="C146" s="199" t="s">
        <v>937</v>
      </c>
      <c r="D146" s="271">
        <f>Иные!FB184</f>
        <v>0</v>
      </c>
      <c r="E146" s="271">
        <f>Иные!FC184</f>
        <v>175000</v>
      </c>
      <c r="F146" s="271">
        <f>Иные!FD184</f>
        <v>175000</v>
      </c>
      <c r="G146" s="191">
        <f t="shared" si="2"/>
        <v>100</v>
      </c>
      <c r="H146" s="11"/>
      <c r="I146" s="11"/>
    </row>
    <row r="147" spans="1:12" ht="54.75" customHeight="1" x14ac:dyDescent="0.2">
      <c r="A147" s="188" t="s">
        <v>934</v>
      </c>
      <c r="B147" s="189" t="s">
        <v>938</v>
      </c>
      <c r="C147" s="199" t="s">
        <v>941</v>
      </c>
      <c r="D147" s="271">
        <f>Иные!FF184</f>
        <v>0</v>
      </c>
      <c r="E147" s="271">
        <f>Иные!FG184</f>
        <v>68000</v>
      </c>
      <c r="F147" s="271">
        <f>Иные!FH184</f>
        <v>67999</v>
      </c>
      <c r="G147" s="191">
        <f t="shared" si="2"/>
        <v>99.998529411764707</v>
      </c>
      <c r="H147" s="11"/>
      <c r="I147" s="11"/>
    </row>
    <row r="148" spans="1:12" ht="53.25" customHeight="1" x14ac:dyDescent="0.2">
      <c r="A148" s="188" t="s">
        <v>945</v>
      </c>
      <c r="B148" s="189" t="s">
        <v>942</v>
      </c>
      <c r="C148" s="199" t="s">
        <v>943</v>
      </c>
      <c r="D148" s="271">
        <f>Иные!FJ184</f>
        <v>0</v>
      </c>
      <c r="E148" s="271">
        <f>Иные!FK184</f>
        <v>5838.3</v>
      </c>
      <c r="F148" s="271">
        <f>Иные!FL184</f>
        <v>5808.9859100000003</v>
      </c>
      <c r="G148" s="191">
        <f t="shared" si="2"/>
        <v>99.497900244934314</v>
      </c>
      <c r="H148" s="11"/>
      <c r="I148" s="11"/>
    </row>
    <row r="149" spans="1:12" ht="84.75" customHeight="1" x14ac:dyDescent="0.35">
      <c r="A149" s="188" t="s">
        <v>949</v>
      </c>
      <c r="B149" s="189" t="s">
        <v>1232</v>
      </c>
      <c r="C149" s="199" t="s">
        <v>946</v>
      </c>
      <c r="D149" s="271"/>
      <c r="E149" s="271">
        <f>Иные!FO184</f>
        <v>76900</v>
      </c>
      <c r="F149" s="271">
        <f>Иные!FP184</f>
        <v>76900</v>
      </c>
      <c r="G149" s="191">
        <f t="shared" si="2"/>
        <v>100</v>
      </c>
      <c r="H149" s="11"/>
      <c r="I149" s="302"/>
    </row>
    <row r="150" spans="1:12" ht="53.25" customHeight="1" x14ac:dyDescent="0.2">
      <c r="A150" s="188" t="s">
        <v>950</v>
      </c>
      <c r="B150" s="189" t="s">
        <v>1233</v>
      </c>
      <c r="C150" s="199" t="s">
        <v>951</v>
      </c>
      <c r="D150" s="271"/>
      <c r="E150" s="271">
        <f>Иные!FS184</f>
        <v>59.5</v>
      </c>
      <c r="F150" s="271">
        <f>Иные!FT184</f>
        <v>59.5</v>
      </c>
      <c r="G150" s="191">
        <f t="shared" si="2"/>
        <v>100</v>
      </c>
      <c r="H150" s="11"/>
      <c r="I150" s="11"/>
    </row>
    <row r="151" spans="1:12" ht="53.25" customHeight="1" x14ac:dyDescent="0.35">
      <c r="A151" s="188" t="s">
        <v>957</v>
      </c>
      <c r="B151" s="189" t="s">
        <v>1234</v>
      </c>
      <c r="C151" s="199" t="s">
        <v>956</v>
      </c>
      <c r="D151" s="271"/>
      <c r="E151" s="271">
        <f>Иные!FW184</f>
        <v>35</v>
      </c>
      <c r="F151" s="271">
        <f>Иные!FX184</f>
        <v>35</v>
      </c>
      <c r="G151" s="191">
        <f t="shared" si="2"/>
        <v>100</v>
      </c>
      <c r="H151" s="11"/>
      <c r="I151" s="302"/>
      <c r="L151" s="302"/>
    </row>
    <row r="152" spans="1:12" ht="53.25" customHeight="1" x14ac:dyDescent="0.2">
      <c r="A152" s="188" t="s">
        <v>958</v>
      </c>
      <c r="B152" s="189" t="s">
        <v>1235</v>
      </c>
      <c r="C152" s="199" t="s">
        <v>961</v>
      </c>
      <c r="D152" s="271"/>
      <c r="E152" s="271">
        <f>Иные!GA184</f>
        <v>86852.75499999999</v>
      </c>
      <c r="F152" s="271">
        <f>Иные!GB184</f>
        <v>86852.75499999999</v>
      </c>
      <c r="G152" s="191">
        <f t="shared" si="2"/>
        <v>100</v>
      </c>
      <c r="H152" s="11"/>
      <c r="I152" s="11"/>
    </row>
    <row r="153" spans="1:12" ht="41.25" customHeight="1" x14ac:dyDescent="0.2">
      <c r="A153" s="188" t="s">
        <v>959</v>
      </c>
      <c r="B153" s="189" t="s">
        <v>1236</v>
      </c>
      <c r="C153" s="199" t="s">
        <v>966</v>
      </c>
      <c r="D153" s="271"/>
      <c r="E153" s="271">
        <f>Иные!GE184</f>
        <v>1700</v>
      </c>
      <c r="F153" s="271">
        <f>Иные!GF184</f>
        <v>1700</v>
      </c>
      <c r="G153" s="191">
        <f t="shared" si="2"/>
        <v>100</v>
      </c>
      <c r="H153" s="11"/>
      <c r="I153" s="11"/>
    </row>
    <row r="154" spans="1:12" ht="57.75" customHeight="1" x14ac:dyDescent="0.2">
      <c r="A154" s="188" t="s">
        <v>960</v>
      </c>
      <c r="B154" s="189" t="s">
        <v>1237</v>
      </c>
      <c r="C154" s="199" t="s">
        <v>967</v>
      </c>
      <c r="D154" s="271"/>
      <c r="E154" s="271">
        <f>Иные!GI184</f>
        <v>3100</v>
      </c>
      <c r="F154" s="271">
        <f>Иные!GJ184</f>
        <v>3100</v>
      </c>
      <c r="G154" s="191">
        <f t="shared" si="2"/>
        <v>100</v>
      </c>
      <c r="H154" s="11"/>
      <c r="I154" s="11"/>
    </row>
    <row r="155" spans="1:12" ht="53.25" customHeight="1" x14ac:dyDescent="0.2">
      <c r="A155" s="188" t="s">
        <v>972</v>
      </c>
      <c r="B155" s="189" t="s">
        <v>1238</v>
      </c>
      <c r="C155" s="199" t="s">
        <v>969</v>
      </c>
      <c r="D155" s="271"/>
      <c r="E155" s="271">
        <f>Иные!GM184</f>
        <v>4971</v>
      </c>
      <c r="F155" s="271">
        <f>Иные!GN184</f>
        <v>4971</v>
      </c>
      <c r="G155" s="191">
        <f t="shared" si="2"/>
        <v>100</v>
      </c>
      <c r="H155" s="11"/>
      <c r="I155" s="11"/>
    </row>
    <row r="156" spans="1:12" ht="53.25" customHeight="1" x14ac:dyDescent="0.2">
      <c r="A156" s="188" t="s">
        <v>1215</v>
      </c>
      <c r="B156" s="189" t="s">
        <v>1239</v>
      </c>
      <c r="C156" s="199" t="s">
        <v>1158</v>
      </c>
      <c r="D156" s="271"/>
      <c r="E156" s="271">
        <f>Иные!GQ184</f>
        <v>3216</v>
      </c>
      <c r="F156" s="271">
        <f>Иные!GR184</f>
        <v>3216</v>
      </c>
      <c r="G156" s="191">
        <f t="shared" si="2"/>
        <v>100</v>
      </c>
      <c r="H156" s="11"/>
      <c r="I156" s="11"/>
    </row>
    <row r="157" spans="1:12" ht="53.25" customHeight="1" x14ac:dyDescent="0.2">
      <c r="A157" s="188" t="s">
        <v>1216</v>
      </c>
      <c r="B157" s="189" t="s">
        <v>1138</v>
      </c>
      <c r="C157" s="199" t="s">
        <v>1137</v>
      </c>
      <c r="D157" s="271">
        <f>Иные!GT184</f>
        <v>0</v>
      </c>
      <c r="E157" s="271">
        <f>Иные!GU184</f>
        <v>650000</v>
      </c>
      <c r="F157" s="271">
        <f>Иные!GV184</f>
        <v>650000</v>
      </c>
      <c r="G157" s="191">
        <f t="shared" si="2"/>
        <v>100</v>
      </c>
      <c r="H157" s="11"/>
      <c r="I157" s="11"/>
    </row>
    <row r="158" spans="1:12" ht="69.75" customHeight="1" x14ac:dyDescent="0.2">
      <c r="A158" s="188" t="s">
        <v>1217</v>
      </c>
      <c r="B158" s="189" t="s">
        <v>1140</v>
      </c>
      <c r="C158" s="199" t="s">
        <v>1141</v>
      </c>
      <c r="D158" s="271">
        <f>Иные!GX184</f>
        <v>0</v>
      </c>
      <c r="E158" s="271">
        <f>Иные!GY184</f>
        <v>91167.097999999998</v>
      </c>
      <c r="F158" s="271">
        <f>Иные!GZ184</f>
        <v>91167.097999999998</v>
      </c>
      <c r="G158" s="191">
        <f t="shared" si="2"/>
        <v>100</v>
      </c>
      <c r="H158" s="11"/>
      <c r="I158" s="11"/>
    </row>
    <row r="159" spans="1:12" ht="61.5" customHeight="1" x14ac:dyDescent="0.2">
      <c r="A159" s="188" t="s">
        <v>1218</v>
      </c>
      <c r="B159" s="189" t="s">
        <v>1143</v>
      </c>
      <c r="C159" s="199" t="s">
        <v>1144</v>
      </c>
      <c r="D159" s="271">
        <f>Иные!HB184</f>
        <v>0</v>
      </c>
      <c r="E159" s="271">
        <f>Иные!HC184</f>
        <v>232294.6</v>
      </c>
      <c r="F159" s="271">
        <f>Иные!HD184</f>
        <v>232294.6</v>
      </c>
      <c r="G159" s="191">
        <f t="shared" si="2"/>
        <v>100</v>
      </c>
      <c r="H159" s="11"/>
      <c r="I159" s="11"/>
    </row>
    <row r="160" spans="1:12" ht="69.75" customHeight="1" x14ac:dyDescent="0.2">
      <c r="A160" s="188" t="s">
        <v>1219</v>
      </c>
      <c r="B160" s="189" t="s">
        <v>1146</v>
      </c>
      <c r="C160" s="199" t="s">
        <v>1147</v>
      </c>
      <c r="D160" s="271">
        <f>Иные!HF184</f>
        <v>0</v>
      </c>
      <c r="E160" s="271">
        <f>Иные!HG184</f>
        <v>18865.099999999999</v>
      </c>
      <c r="F160" s="271">
        <f>Иные!HH184</f>
        <v>18865.058809999999</v>
      </c>
      <c r="G160" s="191">
        <f t="shared" si="2"/>
        <v>99.99978166031454</v>
      </c>
      <c r="H160" s="11"/>
      <c r="I160" s="11"/>
    </row>
    <row r="161" spans="1:11" ht="51.75" customHeight="1" x14ac:dyDescent="0.2">
      <c r="A161" s="188" t="s">
        <v>1220</v>
      </c>
      <c r="B161" s="189" t="s">
        <v>1149</v>
      </c>
      <c r="C161" s="199" t="s">
        <v>1150</v>
      </c>
      <c r="D161" s="271">
        <f>Иные!HJ184</f>
        <v>0</v>
      </c>
      <c r="E161" s="271">
        <f>Иные!HK184</f>
        <v>3000</v>
      </c>
      <c r="F161" s="271">
        <f>Иные!HL184</f>
        <v>3000</v>
      </c>
      <c r="G161" s="191">
        <f t="shared" si="2"/>
        <v>100</v>
      </c>
      <c r="H161" s="11"/>
      <c r="I161" s="11"/>
    </row>
    <row r="162" spans="1:11" ht="68.25" customHeight="1" x14ac:dyDescent="0.2">
      <c r="A162" s="188" t="s">
        <v>1221</v>
      </c>
      <c r="B162" s="189" t="s">
        <v>1152</v>
      </c>
      <c r="C162" s="199" t="s">
        <v>1153</v>
      </c>
      <c r="D162" s="271">
        <f>Иные!HN184</f>
        <v>0</v>
      </c>
      <c r="E162" s="271">
        <f>Иные!HO184</f>
        <v>35800</v>
      </c>
      <c r="F162" s="271">
        <f>Иные!HP184</f>
        <v>35550</v>
      </c>
      <c r="G162" s="191">
        <f t="shared" si="2"/>
        <v>99.30167597765363</v>
      </c>
      <c r="H162" s="11"/>
      <c r="I162" s="11"/>
    </row>
    <row r="163" spans="1:11" ht="61.5" customHeight="1" x14ac:dyDescent="0.2">
      <c r="A163" s="188" t="s">
        <v>1222</v>
      </c>
      <c r="B163" s="189" t="s">
        <v>1155</v>
      </c>
      <c r="C163" s="199" t="s">
        <v>1156</v>
      </c>
      <c r="D163" s="271">
        <f>Иные!HR184</f>
        <v>0</v>
      </c>
      <c r="E163" s="271">
        <f>Иные!HS184</f>
        <v>89000</v>
      </c>
      <c r="F163" s="271">
        <f>Иные!HT184</f>
        <v>89000</v>
      </c>
      <c r="G163" s="191">
        <f t="shared" si="2"/>
        <v>100</v>
      </c>
      <c r="H163" s="11"/>
      <c r="I163" s="11"/>
    </row>
    <row r="164" spans="1:11" ht="46.5" customHeight="1" x14ac:dyDescent="0.2">
      <c r="A164" s="188" t="s">
        <v>1223</v>
      </c>
      <c r="B164" s="189" t="s">
        <v>1240</v>
      </c>
      <c r="C164" s="199" t="s">
        <v>1199</v>
      </c>
      <c r="D164" s="271">
        <f>Иные!HV184</f>
        <v>0</v>
      </c>
      <c r="E164" s="271">
        <f>Иные!HW184</f>
        <v>3600</v>
      </c>
      <c r="F164" s="271">
        <f>Иные!HX184</f>
        <v>3600</v>
      </c>
      <c r="G164" s="191">
        <f t="shared" si="2"/>
        <v>100</v>
      </c>
      <c r="H164" s="11"/>
      <c r="I164" s="11"/>
    </row>
    <row r="165" spans="1:11" ht="61.5" customHeight="1" x14ac:dyDescent="0.2">
      <c r="A165" s="188" t="s">
        <v>1224</v>
      </c>
      <c r="B165" s="189" t="s">
        <v>1241</v>
      </c>
      <c r="C165" s="199" t="s">
        <v>1202</v>
      </c>
      <c r="D165" s="271"/>
      <c r="E165" s="271">
        <f>Иные!IA184</f>
        <v>18350.301200000002</v>
      </c>
      <c r="F165" s="271">
        <f>Иные!IB184</f>
        <v>18350.301200000002</v>
      </c>
      <c r="G165" s="191">
        <f t="shared" si="2"/>
        <v>100</v>
      </c>
      <c r="H165" s="11"/>
      <c r="I165" s="11"/>
    </row>
    <row r="166" spans="1:11" ht="88.5" customHeight="1" x14ac:dyDescent="0.2">
      <c r="A166" s="188" t="s">
        <v>1225</v>
      </c>
      <c r="B166" s="189" t="s">
        <v>1242</v>
      </c>
      <c r="C166" s="199" t="s">
        <v>1205</v>
      </c>
      <c r="D166" s="271">
        <f>Иные!ID184</f>
        <v>0</v>
      </c>
      <c r="E166" s="271">
        <f>Иные!IE184</f>
        <v>67127.799999999988</v>
      </c>
      <c r="F166" s="271">
        <f>Иные!IF184</f>
        <v>54939.141140000007</v>
      </c>
      <c r="G166" s="191">
        <f t="shared" si="2"/>
        <v>81.842606401520698</v>
      </c>
      <c r="H166" s="11"/>
      <c r="I166" s="11"/>
    </row>
    <row r="167" spans="1:11" ht="41.25" customHeight="1" x14ac:dyDescent="0.2">
      <c r="A167" s="188" t="s">
        <v>1226</v>
      </c>
      <c r="B167" s="189" t="s">
        <v>1243</v>
      </c>
      <c r="C167" s="199" t="s">
        <v>1211</v>
      </c>
      <c r="D167" s="271"/>
      <c r="E167" s="271">
        <f>Иные!II184</f>
        <v>4920.1702400000004</v>
      </c>
      <c r="F167" s="271">
        <f>Иные!IJ184</f>
        <v>4920.1702400000004</v>
      </c>
      <c r="G167" s="191">
        <f t="shared" si="2"/>
        <v>100</v>
      </c>
      <c r="H167" s="11"/>
      <c r="I167" s="11"/>
    </row>
    <row r="168" spans="1:11" ht="42" customHeight="1" x14ac:dyDescent="0.2">
      <c r="A168" s="188" t="s">
        <v>1227</v>
      </c>
      <c r="B168" s="189" t="s">
        <v>1213</v>
      </c>
      <c r="C168" s="199" t="s">
        <v>1214</v>
      </c>
      <c r="D168" s="271"/>
      <c r="E168" s="271">
        <f>Иные!IM184</f>
        <v>14807.5344</v>
      </c>
      <c r="F168" s="271">
        <f>Иные!IN184</f>
        <v>14807.5344</v>
      </c>
      <c r="G168" s="191">
        <f t="shared" si="2"/>
        <v>100</v>
      </c>
      <c r="H168" s="11"/>
      <c r="I168" s="11"/>
    </row>
    <row r="169" spans="1:11" x14ac:dyDescent="0.25">
      <c r="A169" s="188"/>
      <c r="B169" s="304" t="s">
        <v>93</v>
      </c>
      <c r="C169" s="305"/>
      <c r="D169" s="289">
        <f>D7+D14+D83+D107</f>
        <v>37509483.226310007</v>
      </c>
      <c r="E169" s="289">
        <f>E7+E14+E83+E107</f>
        <v>52522112.948830009</v>
      </c>
      <c r="F169" s="306">
        <f>F7+F14+F83+F107</f>
        <v>49460587.511739992</v>
      </c>
      <c r="G169" s="306">
        <f>F169/E169*100</f>
        <v>94.170978155291039</v>
      </c>
      <c r="H169" s="8"/>
      <c r="I169" s="11"/>
    </row>
    <row r="170" spans="1:11" ht="10.5" customHeight="1" x14ac:dyDescent="0.3">
      <c r="A170" s="17"/>
      <c r="B170" s="18"/>
      <c r="C170" s="19"/>
      <c r="D170" s="290"/>
      <c r="E170" s="19"/>
      <c r="F170" s="17"/>
      <c r="G170" s="20"/>
      <c r="H170" s="13"/>
      <c r="I170" s="21"/>
      <c r="K170" s="9"/>
    </row>
    <row r="171" spans="1:11" x14ac:dyDescent="0.2">
      <c r="A171" s="310"/>
      <c r="B171" s="310"/>
      <c r="C171" s="310"/>
      <c r="D171" s="310"/>
      <c r="E171" s="310"/>
      <c r="F171" s="310"/>
      <c r="G171" s="310"/>
      <c r="H171" s="13"/>
      <c r="I171" s="11"/>
    </row>
    <row r="172" spans="1:11" ht="36" customHeight="1" x14ac:dyDescent="0.2">
      <c r="A172" s="311" t="s">
        <v>1075</v>
      </c>
      <c r="B172" s="311"/>
      <c r="C172" s="311"/>
      <c r="D172" s="311"/>
      <c r="E172" s="311"/>
      <c r="F172" s="311"/>
      <c r="G172" s="311"/>
      <c r="H172" s="13"/>
      <c r="I172" s="11"/>
    </row>
    <row r="173" spans="1:11" ht="135.75" customHeight="1" x14ac:dyDescent="0.2">
      <c r="A173" s="311" t="s">
        <v>1078</v>
      </c>
      <c r="B173" s="311"/>
      <c r="C173" s="311"/>
      <c r="D173" s="311"/>
      <c r="E173" s="311"/>
      <c r="F173" s="311"/>
      <c r="G173" s="311"/>
      <c r="H173" s="13"/>
      <c r="I173" s="11"/>
    </row>
    <row r="174" spans="1:11" ht="57" customHeight="1" x14ac:dyDescent="0.2">
      <c r="A174" s="311" t="s">
        <v>1083</v>
      </c>
      <c r="B174" s="311"/>
      <c r="C174" s="311"/>
      <c r="D174" s="311"/>
      <c r="E174" s="311"/>
      <c r="F174" s="311"/>
      <c r="G174" s="311"/>
      <c r="H174" s="13"/>
      <c r="I174" s="11"/>
    </row>
    <row r="175" spans="1:11" ht="43.5" customHeight="1" x14ac:dyDescent="0.2">
      <c r="A175" s="311" t="s">
        <v>1086</v>
      </c>
      <c r="B175" s="311"/>
      <c r="C175" s="311"/>
      <c r="D175" s="311"/>
      <c r="E175" s="311"/>
      <c r="F175" s="311"/>
      <c r="G175" s="311"/>
      <c r="H175" s="13"/>
      <c r="I175" s="11"/>
    </row>
    <row r="176" spans="1:11" ht="54.75" customHeight="1" x14ac:dyDescent="0.2">
      <c r="A176" s="311" t="s">
        <v>1089</v>
      </c>
      <c r="B176" s="311"/>
      <c r="C176" s="311"/>
      <c r="D176" s="311"/>
      <c r="E176" s="311"/>
      <c r="F176" s="311"/>
      <c r="G176" s="311"/>
      <c r="H176" s="13"/>
      <c r="I176" s="11"/>
    </row>
    <row r="177" spans="1:11" ht="50.25" customHeight="1" x14ac:dyDescent="0.2">
      <c r="A177" s="311" t="s">
        <v>1107</v>
      </c>
      <c r="B177" s="311"/>
      <c r="C177" s="311"/>
      <c r="D177" s="311"/>
      <c r="E177" s="311"/>
      <c r="F177" s="311"/>
      <c r="G177" s="311"/>
      <c r="H177" s="13"/>
      <c r="I177" s="11"/>
    </row>
    <row r="178" spans="1:11" ht="36.75" customHeight="1" x14ac:dyDescent="0.2">
      <c r="A178" s="311" t="s">
        <v>1101</v>
      </c>
      <c r="B178" s="311"/>
      <c r="C178" s="311"/>
      <c r="D178" s="311"/>
      <c r="E178" s="311"/>
      <c r="F178" s="311"/>
      <c r="G178" s="311"/>
      <c r="H178" s="13"/>
      <c r="I178" s="11"/>
    </row>
    <row r="179" spans="1:11" ht="48" customHeight="1" x14ac:dyDescent="0.2">
      <c r="A179" s="311" t="s">
        <v>1103</v>
      </c>
      <c r="B179" s="311"/>
      <c r="C179" s="311"/>
      <c r="D179" s="311"/>
      <c r="E179" s="311"/>
      <c r="F179" s="311"/>
      <c r="G179" s="311"/>
      <c r="H179" s="13"/>
      <c r="I179" s="11"/>
    </row>
    <row r="180" spans="1:11" ht="54.75" customHeight="1" x14ac:dyDescent="0.2">
      <c r="A180" s="311" t="s">
        <v>1110</v>
      </c>
      <c r="B180" s="311"/>
      <c r="C180" s="311"/>
      <c r="D180" s="311"/>
      <c r="E180" s="311"/>
      <c r="F180" s="311"/>
      <c r="G180" s="311"/>
      <c r="H180" s="13"/>
      <c r="I180" s="11"/>
    </row>
    <row r="181" spans="1:11" ht="54.75" customHeight="1" x14ac:dyDescent="0.2">
      <c r="A181" s="311" t="s">
        <v>1114</v>
      </c>
      <c r="B181" s="310"/>
      <c r="C181" s="310"/>
      <c r="D181" s="310"/>
      <c r="E181" s="310"/>
      <c r="F181" s="310"/>
      <c r="G181" s="310"/>
      <c r="H181" s="13"/>
      <c r="I181" s="11"/>
    </row>
    <row r="182" spans="1:11" ht="54.75" customHeight="1" x14ac:dyDescent="0.2">
      <c r="A182" s="311" t="s">
        <v>1122</v>
      </c>
      <c r="B182" s="310"/>
      <c r="C182" s="310"/>
      <c r="D182" s="310"/>
      <c r="E182" s="310"/>
      <c r="F182" s="310"/>
      <c r="G182" s="310"/>
      <c r="H182" s="13"/>
      <c r="I182" s="11"/>
    </row>
    <row r="183" spans="1:11" ht="68.25" customHeight="1" x14ac:dyDescent="0.3">
      <c r="A183" s="311" t="s">
        <v>1160</v>
      </c>
      <c r="B183" s="311"/>
      <c r="C183" s="311"/>
      <c r="D183" s="311"/>
      <c r="E183" s="311"/>
      <c r="F183" s="311"/>
      <c r="G183" s="311"/>
      <c r="H183" s="13"/>
      <c r="I183" s="11"/>
      <c r="K183" s="22"/>
    </row>
    <row r="184" spans="1:11" ht="48" customHeight="1" x14ac:dyDescent="0.2">
      <c r="A184" s="311" t="s">
        <v>1162</v>
      </c>
      <c r="B184" s="311"/>
      <c r="C184" s="311"/>
      <c r="D184" s="311"/>
      <c r="E184" s="311"/>
      <c r="F184" s="311"/>
      <c r="G184" s="311"/>
    </row>
    <row r="185" spans="1:11" ht="70.5" customHeight="1" x14ac:dyDescent="0.2">
      <c r="A185" s="311" t="s">
        <v>1166</v>
      </c>
      <c r="B185" s="311"/>
      <c r="C185" s="311"/>
      <c r="D185" s="311"/>
      <c r="E185" s="311"/>
      <c r="F185" s="311"/>
      <c r="G185" s="311"/>
    </row>
    <row r="186" spans="1:11" ht="50.25" customHeight="1" x14ac:dyDescent="0.2">
      <c r="A186" s="311" t="s">
        <v>1169</v>
      </c>
      <c r="B186" s="311"/>
      <c r="C186" s="311"/>
      <c r="D186" s="311"/>
      <c r="E186" s="311"/>
      <c r="F186" s="311"/>
      <c r="G186" s="311"/>
    </row>
    <row r="187" spans="1:11" ht="52.5" customHeight="1" x14ac:dyDescent="0.2">
      <c r="A187" s="311" t="s">
        <v>1173</v>
      </c>
      <c r="B187" s="311"/>
      <c r="C187" s="311"/>
      <c r="D187" s="311"/>
      <c r="E187" s="311"/>
      <c r="F187" s="311"/>
      <c r="G187" s="311"/>
    </row>
    <row r="188" spans="1:11" ht="48" customHeight="1" x14ac:dyDescent="0.2">
      <c r="A188" s="311" t="s">
        <v>1176</v>
      </c>
      <c r="B188" s="311"/>
      <c r="C188" s="311"/>
      <c r="D188" s="311"/>
      <c r="E188" s="311"/>
      <c r="F188" s="311"/>
      <c r="G188" s="311"/>
    </row>
    <row r="189" spans="1:11" ht="55.5" customHeight="1" x14ac:dyDescent="0.2">
      <c r="A189" s="311" t="s">
        <v>1180</v>
      </c>
      <c r="B189" s="311"/>
      <c r="C189" s="311"/>
      <c r="D189" s="311"/>
      <c r="E189" s="311"/>
      <c r="F189" s="311"/>
      <c r="G189" s="311"/>
    </row>
    <row r="190" spans="1:11" ht="56.25" customHeight="1" x14ac:dyDescent="0.2">
      <c r="A190" s="311" t="s">
        <v>1183</v>
      </c>
      <c r="B190" s="311"/>
      <c r="C190" s="311"/>
      <c r="D190" s="311"/>
      <c r="E190" s="311"/>
      <c r="F190" s="311"/>
      <c r="G190" s="311"/>
    </row>
    <row r="191" spans="1:11" ht="54" customHeight="1" x14ac:dyDescent="0.2">
      <c r="A191" s="311" t="s">
        <v>1185</v>
      </c>
      <c r="B191" s="311"/>
      <c r="C191" s="311"/>
      <c r="D191" s="311"/>
      <c r="E191" s="311"/>
      <c r="F191" s="311"/>
      <c r="G191" s="311"/>
    </row>
    <row r="192" spans="1:11" ht="51.75" customHeight="1" x14ac:dyDescent="0.2">
      <c r="A192" s="311" t="s">
        <v>1256</v>
      </c>
      <c r="B192" s="311"/>
      <c r="C192" s="311"/>
      <c r="D192" s="311"/>
      <c r="E192" s="311"/>
      <c r="F192" s="311"/>
      <c r="G192" s="311"/>
    </row>
    <row r="193" spans="1:7" ht="60.75" customHeight="1" x14ac:dyDescent="0.2">
      <c r="A193" s="311" t="s">
        <v>1255</v>
      </c>
      <c r="B193" s="311"/>
      <c r="C193" s="311"/>
      <c r="D193" s="311"/>
      <c r="E193" s="311"/>
      <c r="F193" s="311"/>
      <c r="G193" s="311"/>
    </row>
    <row r="194" spans="1:7" ht="51" customHeight="1" x14ac:dyDescent="0.2">
      <c r="A194" s="311" t="s">
        <v>1254</v>
      </c>
      <c r="B194" s="311"/>
      <c r="C194" s="311"/>
      <c r="D194" s="311"/>
      <c r="E194" s="311"/>
      <c r="F194" s="311"/>
      <c r="G194" s="311"/>
    </row>
    <row r="195" spans="1:7" ht="59.25" customHeight="1" x14ac:dyDescent="0.2">
      <c r="A195" s="311" t="s">
        <v>1253</v>
      </c>
      <c r="B195" s="311"/>
      <c r="C195" s="311"/>
      <c r="D195" s="311"/>
      <c r="E195" s="311"/>
      <c r="F195" s="311"/>
      <c r="G195" s="311"/>
    </row>
    <row r="196" spans="1:7" ht="57" customHeight="1" x14ac:dyDescent="0.2">
      <c r="A196" s="311" t="s">
        <v>1252</v>
      </c>
      <c r="B196" s="311"/>
      <c r="C196" s="311"/>
      <c r="D196" s="311"/>
      <c r="E196" s="311"/>
      <c r="F196" s="311"/>
      <c r="G196" s="311"/>
    </row>
    <row r="197" spans="1:7" ht="90.75" customHeight="1" x14ac:dyDescent="0.2">
      <c r="A197" s="311" t="s">
        <v>1251</v>
      </c>
      <c r="B197" s="311"/>
      <c r="C197" s="311"/>
      <c r="D197" s="311"/>
      <c r="E197" s="311"/>
      <c r="F197" s="311"/>
      <c r="G197" s="311"/>
    </row>
    <row r="198" spans="1:7" ht="55.5" customHeight="1" x14ac:dyDescent="0.2">
      <c r="A198" s="311" t="s">
        <v>1250</v>
      </c>
      <c r="B198" s="311"/>
      <c r="C198" s="311"/>
      <c r="D198" s="311"/>
      <c r="E198" s="311"/>
      <c r="F198" s="311"/>
      <c r="G198" s="311"/>
    </row>
    <row r="199" spans="1:7" ht="57.75" customHeight="1" x14ac:dyDescent="0.2">
      <c r="A199" s="311" t="s">
        <v>1249</v>
      </c>
      <c r="B199" s="311"/>
      <c r="C199" s="311"/>
      <c r="D199" s="311"/>
      <c r="E199" s="311"/>
      <c r="F199" s="311"/>
      <c r="G199" s="311"/>
    </row>
    <row r="200" spans="1:7" ht="52.5" customHeight="1" x14ac:dyDescent="0.2">
      <c r="A200" s="311" t="s">
        <v>1248</v>
      </c>
      <c r="B200" s="311"/>
      <c r="C200" s="311"/>
      <c r="D200" s="311"/>
      <c r="E200" s="311"/>
      <c r="F200" s="311"/>
      <c r="G200" s="311"/>
    </row>
    <row r="201" spans="1:7" ht="52.5" customHeight="1" x14ac:dyDescent="0.2">
      <c r="A201" s="311" t="s">
        <v>1247</v>
      </c>
      <c r="B201" s="311"/>
      <c r="C201" s="311"/>
      <c r="D201" s="311"/>
      <c r="E201" s="311"/>
      <c r="F201" s="311"/>
      <c r="G201" s="311"/>
    </row>
    <row r="202" spans="1:7" ht="52.5" customHeight="1" x14ac:dyDescent="0.2">
      <c r="A202" s="311" t="s">
        <v>1246</v>
      </c>
      <c r="B202" s="311"/>
      <c r="C202" s="311"/>
      <c r="D202" s="311"/>
      <c r="E202" s="311"/>
      <c r="F202" s="311"/>
      <c r="G202" s="311"/>
    </row>
    <row r="203" spans="1:7" ht="57" customHeight="1" x14ac:dyDescent="0.2">
      <c r="A203" s="311" t="s">
        <v>1245</v>
      </c>
      <c r="B203" s="311"/>
      <c r="C203" s="311"/>
      <c r="D203" s="311"/>
      <c r="E203" s="311"/>
      <c r="F203" s="311"/>
      <c r="G203" s="311"/>
    </row>
    <row r="204" spans="1:7" ht="59.25" customHeight="1" x14ac:dyDescent="0.2">
      <c r="A204" s="311" t="s">
        <v>1244</v>
      </c>
      <c r="B204" s="311"/>
      <c r="C204" s="311"/>
      <c r="D204" s="311"/>
      <c r="E204" s="311"/>
      <c r="F204" s="311"/>
      <c r="G204" s="311"/>
    </row>
    <row r="205" spans="1:7" x14ac:dyDescent="0.2">
      <c r="A205" s="310"/>
      <c r="B205" s="310"/>
      <c r="C205" s="310"/>
      <c r="D205" s="310"/>
      <c r="E205" s="310"/>
      <c r="F205" s="310"/>
      <c r="G205" s="310"/>
    </row>
    <row r="206" spans="1:7" x14ac:dyDescent="0.2">
      <c r="A206" s="310"/>
      <c r="B206" s="310"/>
      <c r="C206" s="310"/>
      <c r="D206" s="310"/>
      <c r="E206" s="310"/>
      <c r="F206" s="310"/>
      <c r="G206" s="310"/>
    </row>
    <row r="207" spans="1:7" x14ac:dyDescent="0.2">
      <c r="A207" s="310"/>
      <c r="B207" s="310"/>
      <c r="C207" s="310"/>
      <c r="D207" s="310"/>
      <c r="E207" s="310"/>
      <c r="F207" s="310"/>
      <c r="G207" s="310"/>
    </row>
    <row r="208" spans="1:7" x14ac:dyDescent="0.2">
      <c r="A208" s="310"/>
      <c r="B208" s="310"/>
      <c r="C208" s="310"/>
      <c r="D208" s="310"/>
      <c r="E208" s="310"/>
      <c r="F208" s="310"/>
      <c r="G208" s="310"/>
    </row>
    <row r="209" spans="1:7" x14ac:dyDescent="0.2">
      <c r="A209" s="310"/>
      <c r="B209" s="310"/>
      <c r="C209" s="310"/>
      <c r="D209" s="310"/>
      <c r="E209" s="310"/>
      <c r="F209" s="310"/>
      <c r="G209" s="310"/>
    </row>
    <row r="210" spans="1:7" x14ac:dyDescent="0.2">
      <c r="A210" s="310"/>
      <c r="B210" s="310"/>
      <c r="C210" s="310"/>
      <c r="D210" s="310"/>
      <c r="E210" s="310"/>
      <c r="F210" s="310"/>
      <c r="G210" s="310"/>
    </row>
    <row r="211" spans="1:7" x14ac:dyDescent="0.2">
      <c r="A211" s="310"/>
      <c r="B211" s="310"/>
      <c r="C211" s="310"/>
      <c r="D211" s="310"/>
      <c r="E211" s="310"/>
      <c r="F211" s="310"/>
      <c r="G211" s="310"/>
    </row>
  </sheetData>
  <mergeCells count="50">
    <mergeCell ref="A182:G182"/>
    <mergeCell ref="A1:G1"/>
    <mergeCell ref="A2:G2"/>
    <mergeCell ref="A4:A5"/>
    <mergeCell ref="B4:B5"/>
    <mergeCell ref="C4:C5"/>
    <mergeCell ref="F4:F5"/>
    <mergeCell ref="G4:G5"/>
    <mergeCell ref="D4:E4"/>
    <mergeCell ref="A186:G186"/>
    <mergeCell ref="H5:O6"/>
    <mergeCell ref="A171:G171"/>
    <mergeCell ref="A183:G183"/>
    <mergeCell ref="A184:G184"/>
    <mergeCell ref="A185:G185"/>
    <mergeCell ref="A173:G173"/>
    <mergeCell ref="A172:G172"/>
    <mergeCell ref="A174:G174"/>
    <mergeCell ref="A177:G177"/>
    <mergeCell ref="A178:G178"/>
    <mergeCell ref="A179:G179"/>
    <mergeCell ref="A180:G180"/>
    <mergeCell ref="A181:G181"/>
    <mergeCell ref="A175:G175"/>
    <mergeCell ref="A176:G176"/>
    <mergeCell ref="A194:G194"/>
    <mergeCell ref="A187:G187"/>
    <mergeCell ref="A188:G188"/>
    <mergeCell ref="A189:G189"/>
    <mergeCell ref="A190:G190"/>
    <mergeCell ref="A191:G191"/>
    <mergeCell ref="A192:G192"/>
    <mergeCell ref="A193:G193"/>
    <mergeCell ref="A200:G200"/>
    <mergeCell ref="A195:G195"/>
    <mergeCell ref="A196:G196"/>
    <mergeCell ref="A197:G197"/>
    <mergeCell ref="A198:G198"/>
    <mergeCell ref="A199:G199"/>
    <mergeCell ref="A201:G201"/>
    <mergeCell ref="A202:G202"/>
    <mergeCell ref="A203:G203"/>
    <mergeCell ref="A204:G204"/>
    <mergeCell ref="A205:G205"/>
    <mergeCell ref="A211:G211"/>
    <mergeCell ref="A206:G206"/>
    <mergeCell ref="A207:G207"/>
    <mergeCell ref="A208:G208"/>
    <mergeCell ref="A209:G209"/>
    <mergeCell ref="A210:G210"/>
  </mergeCells>
  <pageMargins left="0.31496062992125984" right="0.31496062992125984" top="0.35433070866141736" bottom="0.35433070866141736" header="0" footer="0"/>
  <pageSetup paperSize="9" scale="48" fitToHeight="0" orientation="portrait" r:id="rId1"/>
  <rowBreaks count="3" manualBreakCount="3">
    <brk id="57" max="16383" man="1"/>
    <brk id="84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H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W7" sqref="W7"/>
    </sheetView>
  </sheetViews>
  <sheetFormatPr defaultRowHeight="15.75" x14ac:dyDescent="0.25"/>
  <cols>
    <col min="1" max="1" width="29.125" style="24" customWidth="1"/>
    <col min="2" max="2" width="13.5" style="24" customWidth="1"/>
    <col min="3" max="3" width="15.25" style="25" customWidth="1"/>
    <col min="4" max="4" width="13.375" style="25" customWidth="1"/>
    <col min="5" max="5" width="12.375" style="25" customWidth="1"/>
    <col min="6" max="7" width="13.875" style="25" customWidth="1"/>
    <col min="8" max="8" width="13.5" style="25" customWidth="1"/>
    <col min="9" max="9" width="12" style="25" customWidth="1"/>
    <col min="10" max="10" width="15.375" style="25" customWidth="1"/>
    <col min="11" max="11" width="15.75" style="25" customWidth="1"/>
    <col min="12" max="12" width="13.625" style="25" customWidth="1"/>
    <col min="13" max="13" width="12.75" style="25" customWidth="1"/>
    <col min="14" max="14" width="14.5" style="25" customWidth="1"/>
    <col min="15" max="15" width="16.25" style="25" customWidth="1"/>
    <col min="16" max="16" width="14" style="25" customWidth="1"/>
    <col min="17" max="18" width="13.125" style="25" customWidth="1"/>
    <col min="19" max="19" width="14.625" style="25" customWidth="1"/>
    <col min="20" max="20" width="13.625" style="25" customWidth="1"/>
    <col min="21" max="21" width="12.625" style="25" customWidth="1"/>
    <col min="22" max="22" width="9" style="25"/>
    <col min="23" max="23" width="12.875" style="25" customWidth="1"/>
    <col min="24" max="24" width="14.75" style="25" customWidth="1"/>
    <col min="25" max="25" width="9" style="25"/>
    <col min="26" max="26" width="15.625" style="25" customWidth="1"/>
    <col min="27" max="34" width="9" style="25"/>
    <col min="35" max="16384" width="9" style="48"/>
  </cols>
  <sheetData>
    <row r="1" spans="1:34" ht="20.25" x14ac:dyDescent="0.25">
      <c r="A1" s="319" t="s">
        <v>977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</row>
    <row r="2" spans="1:34" s="25" customFormat="1" ht="16.5" customHeight="1" x14ac:dyDescent="0.25">
      <c r="A2" s="24"/>
      <c r="B2" s="24"/>
      <c r="T2" s="320" t="s">
        <v>94</v>
      </c>
      <c r="U2" s="320"/>
    </row>
    <row r="3" spans="1:34" s="25" customFormat="1" ht="15.75" customHeight="1" x14ac:dyDescent="0.25">
      <c r="A3" s="321" t="s">
        <v>95</v>
      </c>
      <c r="B3" s="327" t="s">
        <v>96</v>
      </c>
      <c r="C3" s="328"/>
      <c r="D3" s="328"/>
      <c r="E3" s="329"/>
      <c r="F3" s="336" t="s">
        <v>113</v>
      </c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</row>
    <row r="4" spans="1:34" ht="17.25" customHeight="1" x14ac:dyDescent="0.25">
      <c r="A4" s="321"/>
      <c r="B4" s="330"/>
      <c r="C4" s="331"/>
      <c r="D4" s="331"/>
      <c r="E4" s="332"/>
      <c r="F4" s="323" t="s">
        <v>97</v>
      </c>
      <c r="G4" s="323"/>
      <c r="H4" s="323"/>
      <c r="I4" s="323"/>
      <c r="J4" s="324" t="s">
        <v>98</v>
      </c>
      <c r="K4" s="324"/>
      <c r="L4" s="324"/>
      <c r="M4" s="324"/>
      <c r="N4" s="325" t="s">
        <v>99</v>
      </c>
      <c r="O4" s="325"/>
      <c r="P4" s="325"/>
      <c r="Q4" s="325"/>
      <c r="R4" s="326" t="s">
        <v>83</v>
      </c>
      <c r="S4" s="326"/>
      <c r="T4" s="326"/>
      <c r="U4" s="326"/>
    </row>
    <row r="5" spans="1:34" ht="9.75" customHeight="1" x14ac:dyDescent="0.25">
      <c r="A5" s="321"/>
      <c r="B5" s="333"/>
      <c r="C5" s="334"/>
      <c r="D5" s="334"/>
      <c r="E5" s="335"/>
      <c r="F5" s="323"/>
      <c r="G5" s="323"/>
      <c r="H5" s="323"/>
      <c r="I5" s="323"/>
      <c r="J5" s="324"/>
      <c r="K5" s="324"/>
      <c r="L5" s="324"/>
      <c r="M5" s="324"/>
      <c r="N5" s="325"/>
      <c r="O5" s="325"/>
      <c r="P5" s="325"/>
      <c r="Q5" s="325"/>
      <c r="R5" s="326"/>
      <c r="S5" s="326"/>
      <c r="T5" s="326"/>
      <c r="U5" s="326"/>
    </row>
    <row r="6" spans="1:34" ht="64.5" customHeight="1" x14ac:dyDescent="0.25">
      <c r="A6" s="321"/>
      <c r="B6" s="287" t="s">
        <v>982</v>
      </c>
      <c r="C6" s="287" t="s">
        <v>829</v>
      </c>
      <c r="D6" s="287" t="s">
        <v>100</v>
      </c>
      <c r="E6" s="287" t="s">
        <v>6</v>
      </c>
      <c r="F6" s="111" t="s">
        <v>982</v>
      </c>
      <c r="G6" s="111" t="s">
        <v>116</v>
      </c>
      <c r="H6" s="56" t="s">
        <v>100</v>
      </c>
      <c r="I6" s="111" t="s">
        <v>6</v>
      </c>
      <c r="J6" s="216" t="s">
        <v>982</v>
      </c>
      <c r="K6" s="216" t="s">
        <v>829</v>
      </c>
      <c r="L6" s="216" t="s">
        <v>100</v>
      </c>
      <c r="M6" s="216" t="s">
        <v>6</v>
      </c>
      <c r="N6" s="253" t="s">
        <v>982</v>
      </c>
      <c r="O6" s="253" t="s">
        <v>116</v>
      </c>
      <c r="P6" s="253" t="s">
        <v>100</v>
      </c>
      <c r="Q6" s="253" t="s">
        <v>6</v>
      </c>
      <c r="R6" s="284" t="s">
        <v>982</v>
      </c>
      <c r="S6" s="284" t="s">
        <v>829</v>
      </c>
      <c r="T6" s="284" t="s">
        <v>100</v>
      </c>
      <c r="U6" s="284" t="s">
        <v>6</v>
      </c>
    </row>
    <row r="7" spans="1:34" ht="37.5" customHeight="1" x14ac:dyDescent="0.25">
      <c r="A7" s="94" t="s">
        <v>232</v>
      </c>
      <c r="B7" s="85">
        <f>F7+J7+N7+R7</f>
        <v>26129488.14302</v>
      </c>
      <c r="C7" s="85">
        <f>G7+K7+O7+S7</f>
        <v>34715672.619390003</v>
      </c>
      <c r="D7" s="85">
        <f t="shared" ref="D7:D9" si="0">H7+L7+P7+T7</f>
        <v>33728446.71666</v>
      </c>
      <c r="E7" s="85">
        <f t="shared" ref="E7:E9" si="1">D7/C7*100</f>
        <v>97.156252988229298</v>
      </c>
      <c r="F7" s="77">
        <f t="shared" ref="F7:H8" si="2">F10+F14+F23+F37+F52+F57+F75+F81+F98+F103+F115+F124+F138+F151+F162+F175+F188+F202+F206+F218+F227+F234+F247+F260+F274+F282+F292+F303+F313+F322+F331+F341+F352+F361+F370+F383+F392</f>
        <v>3599664.2999999989</v>
      </c>
      <c r="G7" s="77">
        <f t="shared" si="2"/>
        <v>4359052.1000000006</v>
      </c>
      <c r="H7" s="77">
        <f t="shared" si="2"/>
        <v>4359052.1000000006</v>
      </c>
      <c r="I7" s="78">
        <f t="shared" ref="I7:I9" si="3">H7/G7*100</f>
        <v>100</v>
      </c>
      <c r="J7" s="77">
        <f t="shared" ref="J7:L8" si="4">J10+J14+J23+J37+J52+J57+J75+J81+J98+J103+J115+J124+J138+J151+J162+J175+J188+J202+J206+J218+J227+J234+J247+J260+J274+J282+J292+J303+J313+J322+J331+J341+J352+J361+J370+J383+J392</f>
        <v>5828667.9430200011</v>
      </c>
      <c r="K7" s="77">
        <f t="shared" si="4"/>
        <v>10155598.164360002</v>
      </c>
      <c r="L7" s="77">
        <f t="shared" si="4"/>
        <v>9393351.9634299986</v>
      </c>
      <c r="M7" s="78">
        <f t="shared" ref="M7:M9" si="5">L7/K7*100</f>
        <v>92.494324917216346</v>
      </c>
      <c r="N7" s="77">
        <f t="shared" ref="N7:P8" si="6">N10+N14+N23+N37+N52+N57+N75+N81+N98+N103+N115+N124+N138+N151+N162+N175+N188+N202+N206+N218+N227+N234+N247+N260+N274+N282+N292+N303+N313+N322+N331+N341+N352+N361+N370+N383+N392</f>
        <v>16226106.6</v>
      </c>
      <c r="O7" s="77">
        <f t="shared" si="6"/>
        <v>16599687.999099998</v>
      </c>
      <c r="P7" s="77">
        <f t="shared" si="6"/>
        <v>16525361.086569998</v>
      </c>
      <c r="Q7" s="78">
        <f t="shared" ref="Q7:Q9" si="7">P7/O7*100</f>
        <v>99.552239099108192</v>
      </c>
      <c r="R7" s="77">
        <f t="shared" ref="R7:T8" si="8">R10+R14+R23+R37+R52+R57+R75+R81+R98+R103+R115+R124+R138+R151+R162+R175+R188+R202+R206+R218+R227+R234+R247+R260+R274+R282+R292+R303+R313+R322+R331+R341+R352+R361+R370+R383+R392</f>
        <v>475049.3000000001</v>
      </c>
      <c r="S7" s="77">
        <f t="shared" si="8"/>
        <v>3601334.355930001</v>
      </c>
      <c r="T7" s="77">
        <f t="shared" si="8"/>
        <v>3450681.5666599995</v>
      </c>
      <c r="U7" s="78">
        <f t="shared" ref="U7:U9" si="9">T7/S7*100</f>
        <v>95.816750837868341</v>
      </c>
    </row>
    <row r="8" spans="1:34" s="29" customFormat="1" ht="30.75" customHeight="1" x14ac:dyDescent="0.25">
      <c r="A8" s="94" t="s">
        <v>231</v>
      </c>
      <c r="B8" s="85">
        <f t="shared" ref="B8:C9" si="10">F8+J8+N8+R8</f>
        <v>22754951.089940004</v>
      </c>
      <c r="C8" s="85">
        <f t="shared" si="10"/>
        <v>28714599.649810001</v>
      </c>
      <c r="D8" s="85">
        <f t="shared" si="0"/>
        <v>28004379.909830004</v>
      </c>
      <c r="E8" s="85">
        <f t="shared" si="1"/>
        <v>97.526624962069789</v>
      </c>
      <c r="F8" s="77">
        <f t="shared" si="2"/>
        <v>3599664.2999999989</v>
      </c>
      <c r="G8" s="77">
        <f t="shared" si="2"/>
        <v>4311352.1000000006</v>
      </c>
      <c r="H8" s="77">
        <f t="shared" si="2"/>
        <v>4311352.1000000006</v>
      </c>
      <c r="I8" s="78">
        <f t="shared" si="3"/>
        <v>100</v>
      </c>
      <c r="J8" s="77">
        <f t="shared" si="4"/>
        <v>2793138.4899400002</v>
      </c>
      <c r="K8" s="77">
        <f t="shared" si="4"/>
        <v>5704515.1289799996</v>
      </c>
      <c r="L8" s="77">
        <f t="shared" si="4"/>
        <v>5218582.2209799998</v>
      </c>
      <c r="M8" s="78">
        <f t="shared" si="5"/>
        <v>91.481608918322081</v>
      </c>
      <c r="N8" s="77">
        <f t="shared" si="6"/>
        <v>16177099.000000004</v>
      </c>
      <c r="O8" s="77">
        <f t="shared" si="6"/>
        <v>16545855.4991</v>
      </c>
      <c r="P8" s="77">
        <f t="shared" si="6"/>
        <v>16471713.013619998</v>
      </c>
      <c r="Q8" s="78">
        <f t="shared" si="7"/>
        <v>99.55189693585784</v>
      </c>
      <c r="R8" s="77">
        <f t="shared" si="8"/>
        <v>185049.3</v>
      </c>
      <c r="S8" s="77">
        <f t="shared" si="8"/>
        <v>2152876.9217299996</v>
      </c>
      <c r="T8" s="77">
        <f t="shared" si="8"/>
        <v>2002732.5752300005</v>
      </c>
      <c r="U8" s="78">
        <f t="shared" si="9"/>
        <v>93.025874122922616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</row>
    <row r="9" spans="1:34" s="29" customFormat="1" ht="18" customHeight="1" x14ac:dyDescent="0.25">
      <c r="A9" s="94" t="s">
        <v>106</v>
      </c>
      <c r="B9" s="85">
        <f t="shared" si="10"/>
        <v>3374537.05308</v>
      </c>
      <c r="C9" s="85">
        <f t="shared" si="10"/>
        <v>6001072.9695799984</v>
      </c>
      <c r="D9" s="85">
        <f t="shared" si="0"/>
        <v>5724066.8068300001</v>
      </c>
      <c r="E9" s="85">
        <f t="shared" si="1"/>
        <v>95.384056082067843</v>
      </c>
      <c r="F9" s="85"/>
      <c r="G9" s="78">
        <f>SUM(G12:G13)+SUM(G16:G22)+SUM(G25:G36)+SUM(G39:G51)+SUM(G54:G56)+SUM(G59:G74)+SUM(G77:G80)+SUM(G83:G97)+SUM(G100:G102)+SUM(G105:G114)+SUM(G117:G123)+SUM(G126:G137)+SUM(G140:G150)+SUM(G153:G161)+SUM(G164:G174)+SUM(G177:G187)+SUM(G190:G201)+SUM(G204:G205)+SUM(G208:G217)+SUM(G220:G226)+SUM(G229:G233)+SUM(G236:G246)+SUM(G249:G259)+SUM(G262:G273)+SUM(G276:G281)+SUM(G284:G291)+SUM(G294:G302)+SUM(G305:G312)+SUM(G315:G321)+SUM(G324:G330)+SUM(G333:G340)+SUM(G343:G351)+SUM(G354:G360)+SUM(G363:G369)+SUM(G372:G382)+SUM(G385:G391)+SUM(G394:G398)</f>
        <v>47700</v>
      </c>
      <c r="H9" s="78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47700</v>
      </c>
      <c r="I9" s="78">
        <f t="shared" si="3"/>
        <v>100</v>
      </c>
      <c r="J9" s="78">
        <f>SUM(J12:J13)+SUM(J16:J22)+SUM(J25:J36)+SUM(J39:J51)+SUM(J54:J56)+SUM(J59:J74)+SUM(J77:J80)+SUM(J83:J97)+SUM(J100:J102)+SUM(J105:J114)+SUM(J117:J123)+SUM(J126:J137)+SUM(J140:J150)+SUM(J153:J161)+SUM(J164:J174)+SUM(J177:J187)+SUM(J190:J201)+SUM(J204:J205)+SUM(J208:J217)+SUM(J220:J226)+SUM(J229:J233)+SUM(J236:J246)+SUM(J249:J259)+SUM(J262:J273)+SUM(J276:J281)+SUM(J284:J291)+SUM(J294:J302)+SUM(J305:J312)+SUM(J315:J321)+SUM(J324:J330)+SUM(J333:J340)+SUM(J343:J351)+SUM(J354:J360)+SUM(J363:J369)+SUM(J372:J382)+SUM(J385:J391)+SUM(J394:J398)</f>
        <v>3035529.4530799999</v>
      </c>
      <c r="K9" s="78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4451083.0353799984</v>
      </c>
      <c r="L9" s="78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4174769.7424499998</v>
      </c>
      <c r="M9" s="78">
        <f t="shared" si="5"/>
        <v>93.792223359265876</v>
      </c>
      <c r="N9" s="78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49007.599999999991</v>
      </c>
      <c r="O9" s="78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53832.500000000015</v>
      </c>
      <c r="P9" s="78">
        <f>SUM(P12:P13)+SUM(P16:P22)+SUM(P25:P36)+SUM(P39:P51)+SUM(P54:P56)+SUM(P59:P74)+SUM(P77:P80)+SUM(P83:P97)+SUM(P100:P102)+SUM(P105:P114)+SUM(P117:P123)+SUM(P126:P137)+SUM(P140:P150)+SUM(P153:P161)+SUM(P164:P174)+SUM(P177:P187)+SUM(P190:P201)+SUM(P204:P205)+SUM(P208:P217)+SUM(P220:P226)+SUM(P229:P233)+SUM(P236:P246)+SUM(P249:P259)+SUM(P262:P273)+SUM(P276:P281)+SUM(P284:P291)+SUM(P294:P302)+SUM(P305:P312)+SUM(P315:P321)+SUM(P324:P330)+SUM(P333:P340)+SUM(P343:P351)+SUM(P354:P360)+SUM(P363:P369)+SUM(P372:P382)+SUM(P385:P391)+SUM(P394:P398)</f>
        <v>53648.072950000016</v>
      </c>
      <c r="Q9" s="78">
        <f t="shared" si="7"/>
        <v>99.657405749315004</v>
      </c>
      <c r="R9" s="78">
        <f>SUM(R12:R13)+SUM(R16:R22)+SUM(R25:R36)+SUM(R39:R51)+SUM(R54:R56)+SUM(R59:R74)+SUM(R77:R80)+SUM(R83:R97)+SUM(R100:R102)+SUM(R105:R114)+SUM(R117:R123)+SUM(R126:R137)+SUM(R140:R150)+SUM(R153:R161)+SUM(R164:R174)+SUM(R177:R187)+SUM(R190:R201)+SUM(R204:R205)+SUM(R208:R217)+SUM(R220:R226)+SUM(R229:R233)+SUM(R236:R246)+SUM(R249:R259)+SUM(R262:R273)+SUM(R276:R281)+SUM(R284:R291)+SUM(R294:R302)+SUM(R305:R312)+SUM(R315:R321)+SUM(R324:R330)+SUM(R333:R340)+SUM(R343:R351)+SUM(R354:R360)+SUM(R363:R369)+SUM(R372:R382)+SUM(R385:R391)+SUM(R394:R398)</f>
        <v>290000</v>
      </c>
      <c r="S9" s="78">
        <f>SUM(S12:S13)+SUM(S16:S22)+SUM(S25:S36)+SUM(S39:S51)+SUM(S54:S56)+SUM(S59:S74)+SUM(S77:S80)+SUM(S83:S97)+SUM(S100:S102)+SUM(S105:S114)+SUM(S117:S123)+SUM(S126:S137)+SUM(S140:S150)+SUM(S153:S161)+SUM(S164:S174)+SUM(S177:S187)+SUM(S190:S201)+SUM(S204:S205)+SUM(S208:S217)+SUM(S220:S226)+SUM(S229:S233)+SUM(S236:S246)+SUM(S249:S259)+SUM(S262:S273)+SUM(S276:S281)+SUM(S284:S291)+SUM(S294:S302)+SUM(S305:S312)+SUM(S315:S321)+SUM(S324:S330)+SUM(S333:S340)+SUM(S343:S351)+SUM(S354:S360)+SUM(S363:S369)+SUM(S372:S382)+SUM(S385:S391)+SUM(S394:S398)</f>
        <v>1448457.4341999998</v>
      </c>
      <c r="T9" s="78">
        <f>SUM(T12:T13)+SUM(T16:T22)+SUM(T25:T36)+SUM(T39:T51)+SUM(T54:T56)+SUM(T59:T74)+SUM(T77:T80)+SUM(T83:T97)+SUM(T100:T102)+SUM(T105:T114)+SUM(T117:T123)+SUM(T126:T137)+SUM(T140:T150)+SUM(T153:T161)+SUM(T164:T174)+SUM(T177:T187)+SUM(T190:T201)+SUM(T204:T205)+SUM(T208:T217)+SUM(T220:T226)+SUM(T229:T233)+SUM(T236:T246)+SUM(T249:T259)+SUM(T262:T273)+SUM(T276:T281)+SUM(T284:T291)+SUM(T294:T302)+SUM(T305:T312)+SUM(T315:T321)+SUM(T324:T330)+SUM(T333:T340)+SUM(T343:T351)+SUM(T354:T360)+SUM(T363:T369)+SUM(T372:T382)+SUM(T385:T391)+SUM(T394:T398)</f>
        <v>1447948.9914299999</v>
      </c>
      <c r="U9" s="78">
        <f t="shared" si="9"/>
        <v>99.964897638135923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1:34" s="57" customFormat="1" ht="31.5" x14ac:dyDescent="0.25">
      <c r="A10" s="38" t="s">
        <v>221</v>
      </c>
      <c r="B10" s="79">
        <f t="shared" ref="B10:C73" si="11">F10+J10+N10+R10</f>
        <v>459923.43741999997</v>
      </c>
      <c r="C10" s="79">
        <f t="shared" si="11"/>
        <v>574304.11632000003</v>
      </c>
      <c r="D10" s="79">
        <f t="shared" ref="D10:D73" si="12">H10+L10+P10+T10</f>
        <v>570078.64329000004</v>
      </c>
      <c r="E10" s="79">
        <f t="shared" ref="E10" si="13">D10/C10*100</f>
        <v>99.264244690239067</v>
      </c>
      <c r="F10" s="79">
        <f>F11+F12+F13</f>
        <v>105617.3</v>
      </c>
      <c r="G10" s="79">
        <f>G11+G12+G13</f>
        <v>113690.3</v>
      </c>
      <c r="H10" s="79">
        <f t="shared" ref="H10:T10" si="14">H11+H12+H13</f>
        <v>113690.3</v>
      </c>
      <c r="I10" s="80">
        <f>H10/G10*100</f>
        <v>100</v>
      </c>
      <c r="J10" s="79">
        <f t="shared" ref="J10" si="15">J11+J12+J13</f>
        <v>100100.83742</v>
      </c>
      <c r="K10" s="79">
        <f t="shared" si="14"/>
        <v>153460.39258999997</v>
      </c>
      <c r="L10" s="79">
        <f t="shared" si="14"/>
        <v>150672.10845</v>
      </c>
      <c r="M10" s="79">
        <f>L10/K10*100</f>
        <v>98.183059424688537</v>
      </c>
      <c r="N10" s="79">
        <f>N11+N12+N13</f>
        <v>240141.29999999996</v>
      </c>
      <c r="O10" s="79">
        <f t="shared" si="14"/>
        <v>235122.9</v>
      </c>
      <c r="P10" s="79">
        <f t="shared" si="14"/>
        <v>233747.80620000002</v>
      </c>
      <c r="Q10" s="79">
        <f>P10/O10*100</f>
        <v>99.415159561233736</v>
      </c>
      <c r="R10" s="79">
        <f t="shared" ref="R10" si="16">R11+R12+R13</f>
        <v>14064</v>
      </c>
      <c r="S10" s="79">
        <f t="shared" si="14"/>
        <v>72030.523730000001</v>
      </c>
      <c r="T10" s="79">
        <f t="shared" si="14"/>
        <v>71968.428639999998</v>
      </c>
      <c r="U10" s="79">
        <f>T10/S10*100</f>
        <v>99.913793365944741</v>
      </c>
      <c r="V10" s="117"/>
      <c r="W10" s="118"/>
      <c r="X10" s="118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</row>
    <row r="11" spans="1:34" s="29" customFormat="1" ht="31.5" x14ac:dyDescent="0.25">
      <c r="A11" s="95" t="s">
        <v>220</v>
      </c>
      <c r="B11" s="66">
        <f t="shared" si="11"/>
        <v>403602.2374199999</v>
      </c>
      <c r="C11" s="66">
        <f t="shared" si="11"/>
        <v>459577.00432000001</v>
      </c>
      <c r="D11" s="66">
        <f t="shared" si="12"/>
        <v>455351.83929000003</v>
      </c>
      <c r="E11" s="66">
        <f t="shared" ref="E11:E403" si="17">D11/C11*100</f>
        <v>99.080640460622789</v>
      </c>
      <c r="F11" s="70">
        <f>Дотации!B11</f>
        <v>105617.3</v>
      </c>
      <c r="G11" s="70">
        <f>Дотации!C11</f>
        <v>113690.3</v>
      </c>
      <c r="H11" s="70">
        <f>Дотации!D11</f>
        <v>113690.3</v>
      </c>
      <c r="I11" s="70">
        <f>H11/G11*100</f>
        <v>100</v>
      </c>
      <c r="J11" s="66">
        <f>Субсидии!B12</f>
        <v>44703.837419999996</v>
      </c>
      <c r="K11" s="66">
        <f>Субсидии!C12</f>
        <v>49740.780589999995</v>
      </c>
      <c r="L11" s="66">
        <f>Субсидии!D12</f>
        <v>46952.804450000003</v>
      </c>
      <c r="M11" s="66">
        <f>L11/K11*100</f>
        <v>94.39498916798162</v>
      </c>
      <c r="N11" s="66">
        <f>'Субвенции '!B14</f>
        <v>239217.09999999995</v>
      </c>
      <c r="O11" s="66">
        <f>'Субвенции '!C14</f>
        <v>234115.4</v>
      </c>
      <c r="P11" s="66">
        <f>'Субвенции '!D14</f>
        <v>232740.30620000002</v>
      </c>
      <c r="Q11" s="66">
        <f>P11/O11*100</f>
        <v>99.412642739435356</v>
      </c>
      <c r="R11" s="66">
        <f>Иные!B12</f>
        <v>14064</v>
      </c>
      <c r="S11" s="66">
        <f>Иные!C12</f>
        <v>62030.523730000001</v>
      </c>
      <c r="T11" s="66">
        <f>Иные!D12</f>
        <v>61968.428640000006</v>
      </c>
      <c r="U11" s="66">
        <f>T11/S11*100</f>
        <v>99.899895912099211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4" s="29" customFormat="1" ht="19.5" customHeight="1" x14ac:dyDescent="0.25">
      <c r="A12" s="96" t="s">
        <v>222</v>
      </c>
      <c r="B12" s="119">
        <f t="shared" si="11"/>
        <v>52459.5</v>
      </c>
      <c r="C12" s="119">
        <f t="shared" si="11"/>
        <v>105750.587</v>
      </c>
      <c r="D12" s="119">
        <f t="shared" si="12"/>
        <v>105750.587</v>
      </c>
      <c r="E12" s="119">
        <f>D12/C12*100</f>
        <v>100</v>
      </c>
      <c r="F12" s="119"/>
      <c r="G12" s="66"/>
      <c r="H12" s="66"/>
      <c r="I12" s="81"/>
      <c r="J12" s="66">
        <f>Субсидии!B13</f>
        <v>51644</v>
      </c>
      <c r="K12" s="66">
        <f>Субсидии!C13</f>
        <v>94861.587</v>
      </c>
      <c r="L12" s="66">
        <f>Субсидии!D13</f>
        <v>94861.587</v>
      </c>
      <c r="M12" s="66">
        <f>L12/K12*100</f>
        <v>100</v>
      </c>
      <c r="N12" s="66">
        <f>'Субвенции '!B15</f>
        <v>815.5</v>
      </c>
      <c r="O12" s="66">
        <f>'Субвенции '!C15</f>
        <v>889</v>
      </c>
      <c r="P12" s="66">
        <f>'Субвенции '!D15</f>
        <v>889</v>
      </c>
      <c r="Q12" s="66">
        <f>P12/O12*100</f>
        <v>100</v>
      </c>
      <c r="R12" s="66">
        <f>Иные!B13</f>
        <v>0</v>
      </c>
      <c r="S12" s="66">
        <f>Иные!C13</f>
        <v>10000</v>
      </c>
      <c r="T12" s="66">
        <f>Иные!D13</f>
        <v>10000</v>
      </c>
      <c r="U12" s="66">
        <f>T12/S12*100</f>
        <v>100</v>
      </c>
      <c r="V12" s="25"/>
      <c r="W12" s="28"/>
      <c r="X12" s="28"/>
      <c r="Y12" s="28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4" s="29" customFormat="1" ht="16.5" customHeight="1" x14ac:dyDescent="0.25">
      <c r="A13" s="96" t="s">
        <v>382</v>
      </c>
      <c r="B13" s="119">
        <f t="shared" si="11"/>
        <v>3861.7</v>
      </c>
      <c r="C13" s="119">
        <f t="shared" si="11"/>
        <v>8976.5249999999996</v>
      </c>
      <c r="D13" s="119">
        <f t="shared" si="12"/>
        <v>8976.2170000000006</v>
      </c>
      <c r="E13" s="119">
        <f>D13/C13*100</f>
        <v>99.996568828137839</v>
      </c>
      <c r="F13" s="119"/>
      <c r="G13" s="66"/>
      <c r="H13" s="66"/>
      <c r="I13" s="81"/>
      <c r="J13" s="66">
        <f>Субсидии!B14</f>
        <v>3753</v>
      </c>
      <c r="K13" s="66">
        <f>Субсидии!C14</f>
        <v>8858.0249999999996</v>
      </c>
      <c r="L13" s="66">
        <f>Субсидии!D14</f>
        <v>8857.7170000000006</v>
      </c>
      <c r="M13" s="66">
        <f>L13/K13*100</f>
        <v>99.996522926950433</v>
      </c>
      <c r="N13" s="66">
        <f>'Субвенции '!B16</f>
        <v>108.7</v>
      </c>
      <c r="O13" s="66">
        <f>'Субвенции '!C16</f>
        <v>118.5</v>
      </c>
      <c r="P13" s="66">
        <f>'Субвенции '!D16</f>
        <v>118.5</v>
      </c>
      <c r="Q13" s="66">
        <f>P13/O13*100</f>
        <v>100</v>
      </c>
      <c r="R13" s="66"/>
      <c r="S13" s="66"/>
      <c r="T13" s="66"/>
      <c r="U13" s="66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4" s="30" customFormat="1" ht="31.5" x14ac:dyDescent="0.25">
      <c r="A14" s="40" t="s">
        <v>224</v>
      </c>
      <c r="B14" s="79">
        <f t="shared" si="11"/>
        <v>506480.41041999985</v>
      </c>
      <c r="C14" s="79">
        <f t="shared" si="11"/>
        <v>615225.98544000008</v>
      </c>
      <c r="D14" s="79">
        <f t="shared" si="12"/>
        <v>614330.3517</v>
      </c>
      <c r="E14" s="79">
        <f t="shared" ref="E14" si="18">D14/C14*100</f>
        <v>99.854421991073821</v>
      </c>
      <c r="F14" s="80">
        <f>SUM(F15:F22)</f>
        <v>71347.399999999994</v>
      </c>
      <c r="G14" s="80">
        <f>SUM(G15:G22)</f>
        <v>81168.600000000006</v>
      </c>
      <c r="H14" s="80">
        <f t="shared" ref="H14:T14" si="19">SUM(H15:H22)</f>
        <v>81168.600000000006</v>
      </c>
      <c r="I14" s="80">
        <f t="shared" ref="I14:I394" si="20">H14/G14*100</f>
        <v>100</v>
      </c>
      <c r="J14" s="80">
        <f t="shared" ref="J14" si="21">SUM(J15:J22)</f>
        <v>115673.91042</v>
      </c>
      <c r="K14" s="80">
        <f t="shared" si="19"/>
        <v>122458.09371</v>
      </c>
      <c r="L14" s="80">
        <f t="shared" si="19"/>
        <v>122263.17880000001</v>
      </c>
      <c r="M14" s="79">
        <f t="shared" ref="M14:M402" si="22">L14/K14*100</f>
        <v>99.840831337402989</v>
      </c>
      <c r="N14" s="80">
        <f t="shared" ref="N14" si="23">SUM(N15:N22)</f>
        <v>247799.09999999989</v>
      </c>
      <c r="O14" s="80">
        <f t="shared" si="19"/>
        <v>295335.99200000009</v>
      </c>
      <c r="P14" s="80">
        <f t="shared" si="19"/>
        <v>294731.76459000004</v>
      </c>
      <c r="Q14" s="79">
        <f t="shared" ref="Q14:Q402" si="24">P14/O14*100</f>
        <v>99.795410167955396</v>
      </c>
      <c r="R14" s="80">
        <f t="shared" ref="R14" si="25">SUM(R15:R22)</f>
        <v>71660</v>
      </c>
      <c r="S14" s="80">
        <f t="shared" si="19"/>
        <v>116263.29973</v>
      </c>
      <c r="T14" s="80">
        <f t="shared" si="19"/>
        <v>116166.80830999999</v>
      </c>
      <c r="U14" s="79">
        <f t="shared" ref="U14:U393" si="26">T14/S14*100</f>
        <v>99.917006122977682</v>
      </c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</row>
    <row r="15" spans="1:34" s="29" customFormat="1" ht="31.5" x14ac:dyDescent="0.25">
      <c r="A15" s="95" t="s">
        <v>223</v>
      </c>
      <c r="B15" s="66">
        <f t="shared" si="11"/>
        <v>364447.41041999991</v>
      </c>
      <c r="C15" s="66">
        <f t="shared" si="11"/>
        <v>443865.99025999999</v>
      </c>
      <c r="D15" s="66">
        <f t="shared" si="12"/>
        <v>442970.35651999991</v>
      </c>
      <c r="E15" s="66">
        <f t="shared" si="17"/>
        <v>99.798219787130918</v>
      </c>
      <c r="F15" s="70">
        <f>Дотации!B13</f>
        <v>71347.399999999994</v>
      </c>
      <c r="G15" s="70">
        <f>Дотации!C13</f>
        <v>81168.600000000006</v>
      </c>
      <c r="H15" s="70">
        <f>Дотации!D13</f>
        <v>81168.600000000006</v>
      </c>
      <c r="I15" s="70">
        <f t="shared" si="20"/>
        <v>100</v>
      </c>
      <c r="J15" s="66">
        <f>Субсидии!B16</f>
        <v>44936.710420000003</v>
      </c>
      <c r="K15" s="66">
        <f>Субсидии!C16</f>
        <v>51921.79853</v>
      </c>
      <c r="L15" s="66">
        <f>Субсидии!D16</f>
        <v>51726.883620000001</v>
      </c>
      <c r="M15" s="66">
        <f t="shared" si="22"/>
        <v>99.624599078771553</v>
      </c>
      <c r="N15" s="66">
        <f>'Субвенции '!B18</f>
        <v>246503.2999999999</v>
      </c>
      <c r="O15" s="66">
        <f>'Субвенции '!C18</f>
        <v>293912.29199999996</v>
      </c>
      <c r="P15" s="66">
        <f>'Субвенции '!D18</f>
        <v>293308.06458999991</v>
      </c>
      <c r="Q15" s="66">
        <f t="shared" si="24"/>
        <v>99.794419142565133</v>
      </c>
      <c r="R15" s="66">
        <f>Иные!B15</f>
        <v>1660</v>
      </c>
      <c r="S15" s="66">
        <f>Иные!C15</f>
        <v>16863.299729999999</v>
      </c>
      <c r="T15" s="66">
        <f>Иные!D15</f>
        <v>16766.80831</v>
      </c>
      <c r="U15" s="66">
        <f t="shared" si="26"/>
        <v>99.427802259670813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s="29" customFormat="1" x14ac:dyDescent="0.25">
      <c r="A16" s="96" t="s">
        <v>383</v>
      </c>
      <c r="B16" s="119">
        <f t="shared" si="11"/>
        <v>110719.8</v>
      </c>
      <c r="C16" s="119">
        <f t="shared" si="11"/>
        <v>140191.29999999999</v>
      </c>
      <c r="D16" s="119">
        <f t="shared" si="12"/>
        <v>140191.29999999999</v>
      </c>
      <c r="E16" s="119">
        <f t="shared" ref="E16:E22" si="27">D16/C16*100</f>
        <v>100</v>
      </c>
      <c r="F16" s="119"/>
      <c r="G16" s="66"/>
      <c r="H16" s="66"/>
      <c r="I16" s="81"/>
      <c r="J16" s="237">
        <f>Субсидии!B17</f>
        <v>40000</v>
      </c>
      <c r="K16" s="237">
        <f>Субсидии!C17</f>
        <v>40000</v>
      </c>
      <c r="L16" s="237">
        <f>Субсидии!D17</f>
        <v>40000</v>
      </c>
      <c r="M16" s="66">
        <f>L16/K16*100</f>
        <v>100</v>
      </c>
      <c r="N16" s="66">
        <f>'Субвенции '!B19</f>
        <v>719.8</v>
      </c>
      <c r="O16" s="66">
        <f>'Субвенции '!C19</f>
        <v>791.3</v>
      </c>
      <c r="P16" s="66">
        <f>'Субвенции '!D19</f>
        <v>791.3</v>
      </c>
      <c r="Q16" s="66">
        <f t="shared" ref="Q16:Q22" si="28">P16/O16*100</f>
        <v>100</v>
      </c>
      <c r="R16" s="66">
        <f>Иные!B16</f>
        <v>70000</v>
      </c>
      <c r="S16" s="66">
        <f>Иные!C16</f>
        <v>99400</v>
      </c>
      <c r="T16" s="66">
        <f>Иные!D16</f>
        <v>99400</v>
      </c>
      <c r="U16" s="66">
        <f t="shared" si="26"/>
        <v>100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s="29" customFormat="1" x14ac:dyDescent="0.25">
      <c r="A17" s="96" t="s">
        <v>384</v>
      </c>
      <c r="B17" s="119">
        <f t="shared" si="11"/>
        <v>2976</v>
      </c>
      <c r="C17" s="119">
        <f t="shared" si="11"/>
        <v>2985.4</v>
      </c>
      <c r="D17" s="119">
        <f t="shared" si="12"/>
        <v>2985.4</v>
      </c>
      <c r="E17" s="119">
        <f t="shared" si="27"/>
        <v>100</v>
      </c>
      <c r="F17" s="119"/>
      <c r="G17" s="66"/>
      <c r="H17" s="66"/>
      <c r="I17" s="81"/>
      <c r="J17" s="237">
        <f>Субсидии!B18</f>
        <v>2880</v>
      </c>
      <c r="K17" s="237">
        <f>Субсидии!C18</f>
        <v>2880</v>
      </c>
      <c r="L17" s="237">
        <f>Субсидии!D18</f>
        <v>2880</v>
      </c>
      <c r="M17" s="66">
        <f t="shared" ref="M17:M22" si="29">L17/K17*100</f>
        <v>100</v>
      </c>
      <c r="N17" s="66">
        <f>'Субвенции '!B20</f>
        <v>96</v>
      </c>
      <c r="O17" s="66">
        <f>'Субвенции '!C20</f>
        <v>105.4</v>
      </c>
      <c r="P17" s="66">
        <f>'Субвенции '!D20</f>
        <v>105.4</v>
      </c>
      <c r="Q17" s="66">
        <f t="shared" si="28"/>
        <v>100</v>
      </c>
      <c r="R17" s="66"/>
      <c r="S17" s="66"/>
      <c r="T17" s="66"/>
      <c r="U17" s="66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s="29" customFormat="1" x14ac:dyDescent="0.25">
      <c r="A18" s="96" t="s">
        <v>385</v>
      </c>
      <c r="B18" s="119">
        <f t="shared" si="11"/>
        <v>5127</v>
      </c>
      <c r="C18" s="119">
        <f t="shared" si="11"/>
        <v>5356.4</v>
      </c>
      <c r="D18" s="119">
        <f t="shared" si="12"/>
        <v>5356.4</v>
      </c>
      <c r="E18" s="119">
        <f t="shared" si="27"/>
        <v>100</v>
      </c>
      <c r="F18" s="119"/>
      <c r="G18" s="66"/>
      <c r="H18" s="66"/>
      <c r="I18" s="81"/>
      <c r="J18" s="237">
        <f>Субсидии!B19</f>
        <v>5031</v>
      </c>
      <c r="K18" s="237">
        <f>Субсидии!C19</f>
        <v>5251</v>
      </c>
      <c r="L18" s="237">
        <f>Субсидии!D19</f>
        <v>5251</v>
      </c>
      <c r="M18" s="66">
        <f t="shared" si="29"/>
        <v>100</v>
      </c>
      <c r="N18" s="66">
        <f>'Субвенции '!B21</f>
        <v>96</v>
      </c>
      <c r="O18" s="66">
        <f>'Субвенции '!C21</f>
        <v>105.4</v>
      </c>
      <c r="P18" s="66">
        <f>'Субвенции '!D21</f>
        <v>105.4</v>
      </c>
      <c r="Q18" s="66">
        <f t="shared" si="28"/>
        <v>100</v>
      </c>
      <c r="R18" s="66"/>
      <c r="S18" s="66"/>
      <c r="T18" s="66"/>
      <c r="U18" s="66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</row>
    <row r="19" spans="1:34" s="29" customFormat="1" x14ac:dyDescent="0.25">
      <c r="A19" s="96" t="s">
        <v>386</v>
      </c>
      <c r="B19" s="119">
        <f t="shared" si="11"/>
        <v>3564</v>
      </c>
      <c r="C19" s="119">
        <f t="shared" si="11"/>
        <v>3710.6952100000003</v>
      </c>
      <c r="D19" s="119">
        <f t="shared" si="12"/>
        <v>3710.6952100000003</v>
      </c>
      <c r="E19" s="119">
        <f t="shared" si="27"/>
        <v>100</v>
      </c>
      <c r="F19" s="119"/>
      <c r="G19" s="66"/>
      <c r="H19" s="66"/>
      <c r="I19" s="81"/>
      <c r="J19" s="237">
        <f>Субсидии!B20</f>
        <v>3468</v>
      </c>
      <c r="K19" s="237">
        <f>Субсидии!C20</f>
        <v>3605.2952100000002</v>
      </c>
      <c r="L19" s="237">
        <f>Субсидии!D20</f>
        <v>3605.2952100000002</v>
      </c>
      <c r="M19" s="66">
        <f t="shared" si="29"/>
        <v>100</v>
      </c>
      <c r="N19" s="66">
        <f>'Субвенции '!B22</f>
        <v>96</v>
      </c>
      <c r="O19" s="66">
        <f>'Субвенции '!C22</f>
        <v>105.4</v>
      </c>
      <c r="P19" s="66">
        <f>'Субвенции '!D22</f>
        <v>105.4</v>
      </c>
      <c r="Q19" s="66">
        <f t="shared" si="28"/>
        <v>100</v>
      </c>
      <c r="R19" s="66"/>
      <c r="S19" s="66"/>
      <c r="T19" s="66"/>
      <c r="U19" s="66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s="29" customFormat="1" x14ac:dyDescent="0.25">
      <c r="A20" s="96" t="s">
        <v>387</v>
      </c>
      <c r="B20" s="119">
        <f t="shared" si="11"/>
        <v>5226</v>
      </c>
      <c r="C20" s="119">
        <f t="shared" si="11"/>
        <v>5235.3999999999996</v>
      </c>
      <c r="D20" s="119">
        <f t="shared" si="12"/>
        <v>5235.3999999999996</v>
      </c>
      <c r="E20" s="119">
        <f t="shared" si="27"/>
        <v>100</v>
      </c>
      <c r="F20" s="119"/>
      <c r="G20" s="66"/>
      <c r="H20" s="66"/>
      <c r="I20" s="81"/>
      <c r="J20" s="237">
        <f>Субсидии!B21</f>
        <v>5130</v>
      </c>
      <c r="K20" s="237">
        <f>Субсидии!C21</f>
        <v>5130</v>
      </c>
      <c r="L20" s="237">
        <f>Субсидии!D21</f>
        <v>5130</v>
      </c>
      <c r="M20" s="66">
        <f t="shared" si="29"/>
        <v>100</v>
      </c>
      <c r="N20" s="66">
        <f>'Субвенции '!B23</f>
        <v>96</v>
      </c>
      <c r="O20" s="66">
        <f>'Субвенции '!C23</f>
        <v>105.4</v>
      </c>
      <c r="P20" s="66">
        <f>'Субвенции '!D23</f>
        <v>105.4</v>
      </c>
      <c r="Q20" s="66">
        <f t="shared" si="28"/>
        <v>100</v>
      </c>
      <c r="R20" s="66"/>
      <c r="S20" s="66"/>
      <c r="T20" s="66"/>
      <c r="U20" s="66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</row>
    <row r="21" spans="1:34" s="29" customFormat="1" x14ac:dyDescent="0.25">
      <c r="A21" s="96" t="s">
        <v>389</v>
      </c>
      <c r="B21" s="119">
        <f t="shared" si="11"/>
        <v>9107.2000000000007</v>
      </c>
      <c r="C21" s="119">
        <f t="shared" si="11"/>
        <v>8558.3999700000004</v>
      </c>
      <c r="D21" s="119">
        <f t="shared" si="12"/>
        <v>8558.3999700000004</v>
      </c>
      <c r="E21" s="119">
        <f t="shared" si="27"/>
        <v>100</v>
      </c>
      <c r="F21" s="119"/>
      <c r="G21" s="66"/>
      <c r="H21" s="66"/>
      <c r="I21" s="81"/>
      <c r="J21" s="237">
        <f>Субсидии!B22</f>
        <v>9011.2000000000007</v>
      </c>
      <c r="K21" s="237">
        <f>Субсидии!C22</f>
        <v>8452.9999700000008</v>
      </c>
      <c r="L21" s="237">
        <f>Субсидии!D22</f>
        <v>8452.9999700000008</v>
      </c>
      <c r="M21" s="66">
        <f t="shared" si="29"/>
        <v>100</v>
      </c>
      <c r="N21" s="66">
        <f>'Субвенции '!B24</f>
        <v>96</v>
      </c>
      <c r="O21" s="66">
        <f>'Субвенции '!C24</f>
        <v>105.4</v>
      </c>
      <c r="P21" s="66">
        <f>'Субвенции '!D24</f>
        <v>105.4</v>
      </c>
      <c r="Q21" s="66">
        <f t="shared" si="28"/>
        <v>100</v>
      </c>
      <c r="R21" s="66"/>
      <c r="S21" s="66"/>
      <c r="T21" s="66"/>
      <c r="U21" s="66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s="29" customFormat="1" x14ac:dyDescent="0.25">
      <c r="A22" s="96" t="s">
        <v>388</v>
      </c>
      <c r="B22" s="119">
        <f t="shared" si="11"/>
        <v>5313</v>
      </c>
      <c r="C22" s="119">
        <f t="shared" si="11"/>
        <v>5322.4</v>
      </c>
      <c r="D22" s="119">
        <f t="shared" si="12"/>
        <v>5322.4</v>
      </c>
      <c r="E22" s="119">
        <f t="shared" si="27"/>
        <v>100</v>
      </c>
      <c r="F22" s="119"/>
      <c r="G22" s="66"/>
      <c r="H22" s="66"/>
      <c r="I22" s="81"/>
      <c r="J22" s="237">
        <f>Субсидии!B23</f>
        <v>5217</v>
      </c>
      <c r="K22" s="237">
        <f>Субсидии!C23</f>
        <v>5217</v>
      </c>
      <c r="L22" s="237">
        <f>Субсидии!D23</f>
        <v>5217</v>
      </c>
      <c r="M22" s="66">
        <f t="shared" si="29"/>
        <v>100</v>
      </c>
      <c r="N22" s="66">
        <f>'Субвенции '!B25</f>
        <v>96</v>
      </c>
      <c r="O22" s="66">
        <f>'Субвенции '!C25</f>
        <v>105.4</v>
      </c>
      <c r="P22" s="66">
        <f>'Субвенции '!D25</f>
        <v>105.4</v>
      </c>
      <c r="Q22" s="66">
        <f t="shared" si="28"/>
        <v>100</v>
      </c>
      <c r="R22" s="66"/>
      <c r="S22" s="66"/>
      <c r="T22" s="66"/>
      <c r="U22" s="66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</row>
    <row r="23" spans="1:34" s="30" customFormat="1" ht="31.5" x14ac:dyDescent="0.25">
      <c r="A23" s="38" t="s">
        <v>227</v>
      </c>
      <c r="B23" s="79">
        <f t="shared" si="11"/>
        <v>703725.28451999999</v>
      </c>
      <c r="C23" s="79">
        <f t="shared" si="11"/>
        <v>752721.91303000017</v>
      </c>
      <c r="D23" s="79">
        <f t="shared" si="12"/>
        <v>750898.91955999995</v>
      </c>
      <c r="E23" s="79">
        <f t="shared" ref="E23" si="30">D23/C23*100</f>
        <v>99.757813152713737</v>
      </c>
      <c r="F23" s="79">
        <f t="shared" ref="F23" si="31">SUM(F24:F36)</f>
        <v>132765.70000000001</v>
      </c>
      <c r="G23" s="79">
        <f t="shared" ref="G23:H23" si="32">SUM(G24:G36)</f>
        <v>136631.70000000001</v>
      </c>
      <c r="H23" s="79">
        <f t="shared" si="32"/>
        <v>136631.70000000001</v>
      </c>
      <c r="I23" s="80">
        <f t="shared" si="20"/>
        <v>100</v>
      </c>
      <c r="J23" s="79">
        <f>SUM(J24:J36)</f>
        <v>113349.28451999999</v>
      </c>
      <c r="K23" s="79">
        <f>SUM(K24:K36)</f>
        <v>127278.7133</v>
      </c>
      <c r="L23" s="79">
        <f t="shared" ref="L23:T23" si="33">SUM(L24:L36)</f>
        <v>126981.41111999999</v>
      </c>
      <c r="M23" s="79">
        <f t="shared" si="22"/>
        <v>99.766416416153376</v>
      </c>
      <c r="N23" s="79">
        <f t="shared" ref="N23" si="34">SUM(N24:N36)</f>
        <v>452456.60000000003</v>
      </c>
      <c r="O23" s="79">
        <f t="shared" si="33"/>
        <v>455798.00000000006</v>
      </c>
      <c r="P23" s="79">
        <f t="shared" si="33"/>
        <v>454784.33041</v>
      </c>
      <c r="Q23" s="79">
        <f t="shared" si="24"/>
        <v>99.777605520427898</v>
      </c>
      <c r="R23" s="79">
        <f t="shared" ref="R23" si="35">SUM(R24:R36)</f>
        <v>5153.7</v>
      </c>
      <c r="S23" s="79">
        <f t="shared" si="33"/>
        <v>33013.499729999996</v>
      </c>
      <c r="T23" s="79">
        <f t="shared" si="33"/>
        <v>32501.478029999998</v>
      </c>
      <c r="U23" s="79">
        <f t="shared" si="26"/>
        <v>98.449053556310133</v>
      </c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</row>
    <row r="24" spans="1:34" s="29" customFormat="1" ht="31.5" x14ac:dyDescent="0.25">
      <c r="A24" s="95" t="s">
        <v>226</v>
      </c>
      <c r="B24" s="66">
        <f t="shared" si="11"/>
        <v>657321.78451999999</v>
      </c>
      <c r="C24" s="66">
        <f t="shared" si="11"/>
        <v>689826.11303000001</v>
      </c>
      <c r="D24" s="66">
        <f t="shared" si="12"/>
        <v>688003.1195599999</v>
      </c>
      <c r="E24" s="66">
        <f t="shared" si="17"/>
        <v>99.735731449481847</v>
      </c>
      <c r="F24" s="70">
        <f>Дотации!B15</f>
        <v>132765.70000000001</v>
      </c>
      <c r="G24" s="70">
        <f>Дотации!C15</f>
        <v>136631.70000000001</v>
      </c>
      <c r="H24" s="70">
        <f>Дотации!D15</f>
        <v>136631.70000000001</v>
      </c>
      <c r="I24" s="70">
        <f t="shared" si="20"/>
        <v>100</v>
      </c>
      <c r="J24" s="66">
        <f>Субсидии!B25</f>
        <v>69009.284519999987</v>
      </c>
      <c r="K24" s="66">
        <f>Субсидии!C25</f>
        <v>79550.613299999997</v>
      </c>
      <c r="L24" s="66">
        <f>Субсидии!D25</f>
        <v>79253.311119999984</v>
      </c>
      <c r="M24" s="66">
        <f t="shared" si="22"/>
        <v>99.626272925289925</v>
      </c>
      <c r="N24" s="66">
        <f>'Субвенции '!B27</f>
        <v>450393.1</v>
      </c>
      <c r="O24" s="66">
        <f>'Субвенции '!C27</f>
        <v>453530.3</v>
      </c>
      <c r="P24" s="66">
        <f>'Субвенции '!D27</f>
        <v>452516.63040999993</v>
      </c>
      <c r="Q24" s="66">
        <f t="shared" si="24"/>
        <v>99.776493524247428</v>
      </c>
      <c r="R24" s="66">
        <f>Иные!B18</f>
        <v>5153.7</v>
      </c>
      <c r="S24" s="66">
        <f>Иные!C18</f>
        <v>20113.49973</v>
      </c>
      <c r="T24" s="66">
        <f>Иные!D18</f>
        <v>19601.478029999998</v>
      </c>
      <c r="U24" s="66">
        <f t="shared" si="26"/>
        <v>97.454338096933455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</row>
    <row r="25" spans="1:34" s="29" customFormat="1" x14ac:dyDescent="0.25">
      <c r="A25" s="96" t="s">
        <v>228</v>
      </c>
      <c r="B25" s="119">
        <f t="shared" si="11"/>
        <v>4199.7</v>
      </c>
      <c r="C25" s="119">
        <f t="shared" si="11"/>
        <v>17218.900000000001</v>
      </c>
      <c r="D25" s="119">
        <f t="shared" si="12"/>
        <v>17218.900000000001</v>
      </c>
      <c r="E25" s="119">
        <f>D25/C25*100</f>
        <v>100</v>
      </c>
      <c r="F25" s="119"/>
      <c r="G25" s="66"/>
      <c r="H25" s="66"/>
      <c r="I25" s="81"/>
      <c r="J25" s="237">
        <f>Субсидии!B26</f>
        <v>3000</v>
      </c>
      <c r="K25" s="237">
        <f>Субсидии!C26</f>
        <v>3000</v>
      </c>
      <c r="L25" s="237">
        <f>Субсидии!D26</f>
        <v>3000</v>
      </c>
      <c r="M25" s="66">
        <f>L25/K25*100</f>
        <v>100</v>
      </c>
      <c r="N25" s="66">
        <f>'Субвенции '!B28</f>
        <v>1199.7</v>
      </c>
      <c r="O25" s="66">
        <f>'Субвенции '!C28</f>
        <v>1318.9</v>
      </c>
      <c r="P25" s="66">
        <f>'Субвенции '!D28</f>
        <v>1318.9</v>
      </c>
      <c r="Q25" s="66">
        <f t="shared" si="24"/>
        <v>100</v>
      </c>
      <c r="R25" s="66">
        <f>Иные!B19</f>
        <v>0</v>
      </c>
      <c r="S25" s="66">
        <f>Иные!C19</f>
        <v>12900</v>
      </c>
      <c r="T25" s="66">
        <f>Иные!D19</f>
        <v>12900</v>
      </c>
      <c r="U25" s="66">
        <f t="shared" si="26"/>
        <v>100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</row>
    <row r="26" spans="1:34" s="29" customFormat="1" x14ac:dyDescent="0.25">
      <c r="A26" s="96" t="s">
        <v>229</v>
      </c>
      <c r="B26" s="119">
        <f t="shared" si="11"/>
        <v>6375</v>
      </c>
      <c r="C26" s="119">
        <f t="shared" si="11"/>
        <v>6384.4</v>
      </c>
      <c r="D26" s="119">
        <f t="shared" si="12"/>
        <v>6384.4</v>
      </c>
      <c r="E26" s="119">
        <f>D26/C26*100</f>
        <v>100</v>
      </c>
      <c r="F26" s="119"/>
      <c r="G26" s="66"/>
      <c r="H26" s="66"/>
      <c r="I26" s="81"/>
      <c r="J26" s="237">
        <f>Субсидии!B27</f>
        <v>6279</v>
      </c>
      <c r="K26" s="237">
        <f>Субсидии!C27</f>
        <v>6279</v>
      </c>
      <c r="L26" s="237">
        <f>Субсидии!D27</f>
        <v>6279</v>
      </c>
      <c r="M26" s="66">
        <f>L26/K26*100</f>
        <v>100</v>
      </c>
      <c r="N26" s="66">
        <f>'Субвенции '!B29</f>
        <v>96</v>
      </c>
      <c r="O26" s="66">
        <f>'Субвенции '!C29</f>
        <v>105.4</v>
      </c>
      <c r="P26" s="66">
        <f>'Субвенции '!D29</f>
        <v>105.4</v>
      </c>
      <c r="Q26" s="66">
        <f>P26/O26*100</f>
        <v>100</v>
      </c>
      <c r="R26" s="66">
        <f>Иные!B20</f>
        <v>0</v>
      </c>
      <c r="S26" s="66">
        <f>Иные!C20</f>
        <v>0</v>
      </c>
      <c r="T26" s="66">
        <f>Иные!D20</f>
        <v>0</v>
      </c>
      <c r="U26" s="66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s="29" customFormat="1" x14ac:dyDescent="0.25">
      <c r="A27" s="96" t="s">
        <v>397</v>
      </c>
      <c r="B27" s="119">
        <f t="shared" si="11"/>
        <v>0</v>
      </c>
      <c r="C27" s="119">
        <f t="shared" si="11"/>
        <v>0</v>
      </c>
      <c r="D27" s="119">
        <f t="shared" si="12"/>
        <v>0</v>
      </c>
      <c r="E27" s="119"/>
      <c r="F27" s="119"/>
      <c r="G27" s="66"/>
      <c r="H27" s="66"/>
      <c r="I27" s="81"/>
      <c r="J27" s="237">
        <f>Субсидии!B28</f>
        <v>0</v>
      </c>
      <c r="K27" s="237">
        <f>Субсидии!C28</f>
        <v>0</v>
      </c>
      <c r="L27" s="237">
        <f>Субсидии!D28</f>
        <v>0</v>
      </c>
      <c r="M27" s="66"/>
      <c r="N27" s="66">
        <f>'Субвенции '!B30</f>
        <v>0</v>
      </c>
      <c r="O27" s="66">
        <f>'Субвенции '!C30</f>
        <v>0</v>
      </c>
      <c r="P27" s="66">
        <f>'Субвенции '!D30</f>
        <v>0</v>
      </c>
      <c r="Q27" s="66"/>
      <c r="R27" s="66"/>
      <c r="S27" s="66"/>
      <c r="T27" s="66"/>
      <c r="U27" s="66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s="29" customFormat="1" x14ac:dyDescent="0.25">
      <c r="A28" s="96" t="s">
        <v>230</v>
      </c>
      <c r="B28" s="119">
        <f t="shared" si="11"/>
        <v>9200.9</v>
      </c>
      <c r="C28" s="119">
        <f t="shared" si="11"/>
        <v>9224.6</v>
      </c>
      <c r="D28" s="119">
        <f t="shared" si="12"/>
        <v>9224.6</v>
      </c>
      <c r="E28" s="119">
        <f>D28/C28*100</f>
        <v>100</v>
      </c>
      <c r="F28" s="119"/>
      <c r="G28" s="66"/>
      <c r="H28" s="66"/>
      <c r="I28" s="81"/>
      <c r="J28" s="237">
        <f>Субсидии!B29</f>
        <v>8961</v>
      </c>
      <c r="K28" s="237">
        <f>Субсидии!C29</f>
        <v>8961</v>
      </c>
      <c r="L28" s="237">
        <f>Субсидии!D29</f>
        <v>8961</v>
      </c>
      <c r="M28" s="66">
        <f>L28/K28*100</f>
        <v>100</v>
      </c>
      <c r="N28" s="66">
        <f>'Субвенции '!B31</f>
        <v>239.9</v>
      </c>
      <c r="O28" s="66">
        <f>'Субвенции '!C31</f>
        <v>263.60000000000002</v>
      </c>
      <c r="P28" s="66">
        <f>'Субвенции '!D31</f>
        <v>263.60000000000002</v>
      </c>
      <c r="Q28" s="66">
        <f>P28/O28*100</f>
        <v>100</v>
      </c>
      <c r="R28" s="66">
        <f>Иные!B21</f>
        <v>0</v>
      </c>
      <c r="S28" s="66">
        <f>Иные!C21</f>
        <v>0</v>
      </c>
      <c r="T28" s="66">
        <f>Иные!D21</f>
        <v>0</v>
      </c>
      <c r="U28" s="66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</row>
    <row r="29" spans="1:34" s="29" customFormat="1" x14ac:dyDescent="0.25">
      <c r="A29" s="96" t="s">
        <v>396</v>
      </c>
      <c r="B29" s="119">
        <f t="shared" si="11"/>
        <v>6525</v>
      </c>
      <c r="C29" s="119">
        <f t="shared" si="11"/>
        <v>7764.4</v>
      </c>
      <c r="D29" s="119">
        <f t="shared" si="12"/>
        <v>7764.4</v>
      </c>
      <c r="E29" s="119">
        <f>D29/C29*100</f>
        <v>100</v>
      </c>
      <c r="F29" s="119"/>
      <c r="G29" s="66"/>
      <c r="H29" s="66"/>
      <c r="I29" s="81"/>
      <c r="J29" s="237">
        <f>Субсидии!B30</f>
        <v>6429</v>
      </c>
      <c r="K29" s="237">
        <f>Субсидии!C30</f>
        <v>7659</v>
      </c>
      <c r="L29" s="237">
        <f>Субсидии!D30</f>
        <v>7659</v>
      </c>
      <c r="M29" s="66">
        <f>L29/K29*100</f>
        <v>100</v>
      </c>
      <c r="N29" s="66">
        <f>'Субвенции '!B32</f>
        <v>96</v>
      </c>
      <c r="O29" s="66">
        <f>'Субвенции '!C32</f>
        <v>105.4</v>
      </c>
      <c r="P29" s="66">
        <f>'Субвенции '!D32</f>
        <v>105.4</v>
      </c>
      <c r="Q29" s="66">
        <f>P29/O29*100</f>
        <v>100</v>
      </c>
      <c r="R29" s="66"/>
      <c r="S29" s="66"/>
      <c r="T29" s="66"/>
      <c r="U29" s="6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</row>
    <row r="30" spans="1:34" s="29" customFormat="1" x14ac:dyDescent="0.25">
      <c r="A30" s="96" t="s">
        <v>395</v>
      </c>
      <c r="B30" s="119">
        <f t="shared" si="11"/>
        <v>7157.9</v>
      </c>
      <c r="C30" s="119">
        <f t="shared" si="11"/>
        <v>8074.7000000000007</v>
      </c>
      <c r="D30" s="119">
        <f t="shared" si="12"/>
        <v>8074.7000000000007</v>
      </c>
      <c r="E30" s="119">
        <f>D30/C30*100</f>
        <v>100</v>
      </c>
      <c r="F30" s="119"/>
      <c r="G30" s="66"/>
      <c r="H30" s="66"/>
      <c r="I30" s="81"/>
      <c r="J30" s="237">
        <f>Субсидии!B31</f>
        <v>6918</v>
      </c>
      <c r="K30" s="237">
        <f>Субсидии!C31</f>
        <v>7811.1</v>
      </c>
      <c r="L30" s="237">
        <f>Субсидии!D31</f>
        <v>7811.1</v>
      </c>
      <c r="M30" s="66">
        <f t="shared" ref="M30:M32" si="36">L30/K30*100</f>
        <v>100</v>
      </c>
      <c r="N30" s="66">
        <f>'Субвенции '!B33</f>
        <v>239.9</v>
      </c>
      <c r="O30" s="66">
        <f>'Субвенции '!C33</f>
        <v>263.60000000000002</v>
      </c>
      <c r="P30" s="66">
        <f>'Субвенции '!D33</f>
        <v>263.60000000000002</v>
      </c>
      <c r="Q30" s="66">
        <f>P30/O30*100</f>
        <v>100</v>
      </c>
      <c r="R30" s="66"/>
      <c r="S30" s="66"/>
      <c r="T30" s="66"/>
      <c r="U30" s="66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s="29" customFormat="1" x14ac:dyDescent="0.25">
      <c r="A31" s="96" t="s">
        <v>398</v>
      </c>
      <c r="B31" s="119">
        <f t="shared" si="11"/>
        <v>6696</v>
      </c>
      <c r="C31" s="119">
        <f t="shared" si="11"/>
        <v>7970.4</v>
      </c>
      <c r="D31" s="119">
        <f t="shared" si="12"/>
        <v>7970.4</v>
      </c>
      <c r="E31" s="119">
        <f>D31/C31*100</f>
        <v>100</v>
      </c>
      <c r="F31" s="119"/>
      <c r="G31" s="66"/>
      <c r="H31" s="66"/>
      <c r="I31" s="81"/>
      <c r="J31" s="237">
        <f>Субсидии!B32</f>
        <v>6600</v>
      </c>
      <c r="K31" s="237">
        <f>Субсидии!C32</f>
        <v>7865</v>
      </c>
      <c r="L31" s="237">
        <f>Субсидии!D32</f>
        <v>7865</v>
      </c>
      <c r="M31" s="66">
        <f t="shared" si="36"/>
        <v>100</v>
      </c>
      <c r="N31" s="66">
        <f>'Субвенции '!B34</f>
        <v>96</v>
      </c>
      <c r="O31" s="66">
        <f>'Субвенции '!C34</f>
        <v>105.4</v>
      </c>
      <c r="P31" s="66">
        <f>'Субвенции '!D34</f>
        <v>105.4</v>
      </c>
      <c r="Q31" s="66">
        <f>P31/O31*100</f>
        <v>100</v>
      </c>
      <c r="R31" s="66"/>
      <c r="S31" s="66"/>
      <c r="T31" s="66"/>
      <c r="U31" s="66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</row>
    <row r="32" spans="1:34" s="29" customFormat="1" x14ac:dyDescent="0.25">
      <c r="A32" s="96" t="s">
        <v>394</v>
      </c>
      <c r="B32" s="119">
        <f t="shared" si="11"/>
        <v>6249</v>
      </c>
      <c r="C32" s="119">
        <f t="shared" si="11"/>
        <v>6258.4</v>
      </c>
      <c r="D32" s="119">
        <f t="shared" si="12"/>
        <v>6258.4</v>
      </c>
      <c r="E32" s="119">
        <f>D32/C32*100</f>
        <v>100</v>
      </c>
      <c r="F32" s="119"/>
      <c r="G32" s="66"/>
      <c r="H32" s="66"/>
      <c r="I32" s="81"/>
      <c r="J32" s="237">
        <f>Субсидии!B33</f>
        <v>6153</v>
      </c>
      <c r="K32" s="237">
        <f>Субсидии!C33</f>
        <v>6153</v>
      </c>
      <c r="L32" s="237">
        <f>Субсидии!D33</f>
        <v>6153</v>
      </c>
      <c r="M32" s="66">
        <f t="shared" si="36"/>
        <v>100</v>
      </c>
      <c r="N32" s="66">
        <f>'Субвенции '!B35</f>
        <v>96</v>
      </c>
      <c r="O32" s="66">
        <f>'Субвенции '!C35</f>
        <v>105.4</v>
      </c>
      <c r="P32" s="66">
        <f>'Субвенции '!D35</f>
        <v>105.4</v>
      </c>
      <c r="Q32" s="66">
        <f>P32/O32*100</f>
        <v>100</v>
      </c>
      <c r="R32" s="66"/>
      <c r="S32" s="66"/>
      <c r="T32" s="66"/>
      <c r="U32" s="66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</row>
    <row r="33" spans="1:34" s="29" customFormat="1" x14ac:dyDescent="0.25">
      <c r="A33" s="96" t="s">
        <v>393</v>
      </c>
      <c r="B33" s="119">
        <f t="shared" si="11"/>
        <v>0</v>
      </c>
      <c r="C33" s="119">
        <f t="shared" si="11"/>
        <v>0</v>
      </c>
      <c r="D33" s="119">
        <f t="shared" si="12"/>
        <v>0</v>
      </c>
      <c r="E33" s="119"/>
      <c r="F33" s="119"/>
      <c r="G33" s="66"/>
      <c r="H33" s="66"/>
      <c r="I33" s="81"/>
      <c r="J33" s="237">
        <f>Субсидии!B34</f>
        <v>0</v>
      </c>
      <c r="K33" s="237">
        <f>Субсидии!C34</f>
        <v>0</v>
      </c>
      <c r="L33" s="237">
        <f>Субсидии!D34</f>
        <v>0</v>
      </c>
      <c r="M33" s="66"/>
      <c r="N33" s="66">
        <f>'Субвенции '!B36</f>
        <v>0</v>
      </c>
      <c r="O33" s="66">
        <f>'Субвенции '!C36</f>
        <v>0</v>
      </c>
      <c r="P33" s="66">
        <f>'Субвенции '!D36</f>
        <v>0</v>
      </c>
      <c r="Q33" s="66"/>
      <c r="R33" s="66"/>
      <c r="S33" s="66"/>
      <c r="T33" s="66"/>
      <c r="U33" s="66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</row>
    <row r="34" spans="1:34" s="29" customFormat="1" x14ac:dyDescent="0.25">
      <c r="A34" s="96" t="s">
        <v>392</v>
      </c>
      <c r="B34" s="119">
        <f t="shared" si="11"/>
        <v>0</v>
      </c>
      <c r="C34" s="119">
        <f t="shared" si="11"/>
        <v>0</v>
      </c>
      <c r="D34" s="119">
        <f t="shared" si="12"/>
        <v>0</v>
      </c>
      <c r="E34" s="119"/>
      <c r="F34" s="119"/>
      <c r="G34" s="66"/>
      <c r="H34" s="66"/>
      <c r="I34" s="81"/>
      <c r="J34" s="237">
        <f>Субсидии!B35</f>
        <v>0</v>
      </c>
      <c r="K34" s="237">
        <f>Субсидии!C35</f>
        <v>0</v>
      </c>
      <c r="L34" s="237">
        <f>Субсидии!D35</f>
        <v>0</v>
      </c>
      <c r="M34" s="66"/>
      <c r="N34" s="66">
        <f>'Субвенции '!B37</f>
        <v>0</v>
      </c>
      <c r="O34" s="66">
        <f>'Субвенции '!C37</f>
        <v>0</v>
      </c>
      <c r="P34" s="66">
        <f>'Субвенции '!D37</f>
        <v>0</v>
      </c>
      <c r="Q34" s="66"/>
      <c r="R34" s="66"/>
      <c r="S34" s="66"/>
      <c r="T34" s="66"/>
      <c r="U34" s="66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</row>
    <row r="35" spans="1:34" s="29" customFormat="1" x14ac:dyDescent="0.25">
      <c r="A35" s="96" t="s">
        <v>391</v>
      </c>
      <c r="B35" s="119">
        <f t="shared" si="11"/>
        <v>0</v>
      </c>
      <c r="C35" s="119">
        <f t="shared" si="11"/>
        <v>0</v>
      </c>
      <c r="D35" s="119">
        <f t="shared" si="12"/>
        <v>0</v>
      </c>
      <c r="E35" s="119"/>
      <c r="F35" s="119"/>
      <c r="G35" s="66"/>
      <c r="H35" s="66"/>
      <c r="I35" s="81"/>
      <c r="J35" s="237">
        <f>Субсидии!B36</f>
        <v>0</v>
      </c>
      <c r="K35" s="237">
        <f>Субсидии!C36</f>
        <v>0</v>
      </c>
      <c r="L35" s="237">
        <f>Субсидии!D36</f>
        <v>0</v>
      </c>
      <c r="M35" s="66"/>
      <c r="N35" s="66">
        <f>'Субвенции '!B38</f>
        <v>0</v>
      </c>
      <c r="O35" s="66">
        <f>'Субвенции '!C38</f>
        <v>0</v>
      </c>
      <c r="P35" s="66">
        <f>'Субвенции '!D38</f>
        <v>0</v>
      </c>
      <c r="Q35" s="66"/>
      <c r="R35" s="66"/>
      <c r="S35" s="66"/>
      <c r="T35" s="66"/>
      <c r="U35" s="66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</row>
    <row r="36" spans="1:34" s="29" customFormat="1" x14ac:dyDescent="0.25">
      <c r="A36" s="96" t="s">
        <v>390</v>
      </c>
      <c r="B36" s="119">
        <f t="shared" si="11"/>
        <v>0</v>
      </c>
      <c r="C36" s="119">
        <f t="shared" si="11"/>
        <v>0</v>
      </c>
      <c r="D36" s="119">
        <f t="shared" si="12"/>
        <v>0</v>
      </c>
      <c r="E36" s="119"/>
      <c r="F36" s="119"/>
      <c r="G36" s="66"/>
      <c r="H36" s="66"/>
      <c r="I36" s="81"/>
      <c r="J36" s="237">
        <f>Субсидии!B37</f>
        <v>0</v>
      </c>
      <c r="K36" s="237">
        <f>Субсидии!C37</f>
        <v>0</v>
      </c>
      <c r="L36" s="237">
        <f>Субсидии!D37</f>
        <v>0</v>
      </c>
      <c r="M36" s="66"/>
      <c r="N36" s="66">
        <f>'Субвенции '!B39</f>
        <v>0</v>
      </c>
      <c r="O36" s="66">
        <f>'Субвенции '!C39</f>
        <v>0</v>
      </c>
      <c r="P36" s="66">
        <f>'Субвенции '!D39</f>
        <v>0</v>
      </c>
      <c r="Q36" s="66"/>
      <c r="R36" s="66"/>
      <c r="S36" s="66"/>
      <c r="T36" s="66"/>
      <c r="U36" s="66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</row>
    <row r="37" spans="1:34" s="30" customFormat="1" ht="31.5" x14ac:dyDescent="0.25">
      <c r="A37" s="38" t="s">
        <v>235</v>
      </c>
      <c r="B37" s="79">
        <f t="shared" si="11"/>
        <v>557348.97760999994</v>
      </c>
      <c r="C37" s="79">
        <f t="shared" si="11"/>
        <v>778391.78228999989</v>
      </c>
      <c r="D37" s="79">
        <f t="shared" si="12"/>
        <v>773911.42259999982</v>
      </c>
      <c r="E37" s="79">
        <f t="shared" ref="E37" si="37">D37/C37*100</f>
        <v>99.424408146137026</v>
      </c>
      <c r="F37" s="79">
        <f t="shared" ref="F37" si="38">SUM(F38:F51)</f>
        <v>111390.6</v>
      </c>
      <c r="G37" s="79">
        <f t="shared" ref="G37:H37" si="39">SUM(G38:G51)</f>
        <v>114725</v>
      </c>
      <c r="H37" s="79">
        <f t="shared" si="39"/>
        <v>114725</v>
      </c>
      <c r="I37" s="80">
        <f t="shared" si="20"/>
        <v>100</v>
      </c>
      <c r="J37" s="79">
        <f>SUM(J38:J51)</f>
        <v>105923.57760999999</v>
      </c>
      <c r="K37" s="79">
        <f>SUM(K38:K51)</f>
        <v>198055.57256000003</v>
      </c>
      <c r="L37" s="79">
        <f t="shared" ref="L37:T37" si="40">SUM(L38:L51)</f>
        <v>194653.19512000002</v>
      </c>
      <c r="M37" s="79">
        <f t="shared" si="22"/>
        <v>98.282109714954231</v>
      </c>
      <c r="N37" s="79">
        <f t="shared" ref="N37" si="41">SUM(N38:N51)</f>
        <v>339056.60000000003</v>
      </c>
      <c r="O37" s="79">
        <f t="shared" si="40"/>
        <v>340883.10999999993</v>
      </c>
      <c r="P37" s="79">
        <f t="shared" si="40"/>
        <v>339913.63579999987</v>
      </c>
      <c r="Q37" s="79">
        <f t="shared" si="24"/>
        <v>99.715599226960805</v>
      </c>
      <c r="R37" s="79">
        <f t="shared" ref="R37" si="42">SUM(R38:R51)</f>
        <v>978.2</v>
      </c>
      <c r="S37" s="79">
        <f t="shared" si="40"/>
        <v>124728.09973</v>
      </c>
      <c r="T37" s="79">
        <f t="shared" si="40"/>
        <v>124619.59168</v>
      </c>
      <c r="U37" s="79">
        <f t="shared" si="26"/>
        <v>99.913004326823796</v>
      </c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</row>
    <row r="38" spans="1:34" s="29" customFormat="1" ht="31.5" x14ac:dyDescent="0.25">
      <c r="A38" s="95" t="s">
        <v>234</v>
      </c>
      <c r="B38" s="66">
        <f t="shared" si="11"/>
        <v>502112.14469999989</v>
      </c>
      <c r="C38" s="66">
        <f t="shared" si="11"/>
        <v>655437.19874000002</v>
      </c>
      <c r="D38" s="66">
        <f t="shared" si="12"/>
        <v>650960.54130000004</v>
      </c>
      <c r="E38" s="66">
        <f t="shared" si="17"/>
        <v>99.316996739183281</v>
      </c>
      <c r="F38" s="70">
        <f>Дотации!B17</f>
        <v>111390.6</v>
      </c>
      <c r="G38" s="70">
        <f>Дотации!C17</f>
        <v>114725</v>
      </c>
      <c r="H38" s="70">
        <f>Дотации!D17</f>
        <v>114725</v>
      </c>
      <c r="I38" s="70">
        <f t="shared" si="20"/>
        <v>100</v>
      </c>
      <c r="J38" s="66">
        <f>Субсидии!B39</f>
        <v>52414.14469999999</v>
      </c>
      <c r="K38" s="66">
        <f>Субсидии!C39</f>
        <v>139998.78901000001</v>
      </c>
      <c r="L38" s="66">
        <f>Субсидии!D39</f>
        <v>136596.41157</v>
      </c>
      <c r="M38" s="66">
        <f t="shared" si="22"/>
        <v>97.569709378159715</v>
      </c>
      <c r="N38" s="66">
        <f>'Субвенции '!B41</f>
        <v>337329.1999999999</v>
      </c>
      <c r="O38" s="66">
        <f>'Субвенции '!C41</f>
        <v>338985.31</v>
      </c>
      <c r="P38" s="66">
        <f>'Субвенции '!D41</f>
        <v>338015.83579999994</v>
      </c>
      <c r="Q38" s="66">
        <f t="shared" si="24"/>
        <v>99.714007017000213</v>
      </c>
      <c r="R38" s="66">
        <f>Иные!B23</f>
        <v>978.2</v>
      </c>
      <c r="S38" s="66">
        <f>Иные!C23</f>
        <v>61728.099730000002</v>
      </c>
      <c r="T38" s="66">
        <f>Иные!D23</f>
        <v>61623.29393</v>
      </c>
      <c r="U38" s="66">
        <f t="shared" si="26"/>
        <v>99.830213791679284</v>
      </c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29" customFormat="1" x14ac:dyDescent="0.25">
      <c r="A39" s="96" t="s">
        <v>400</v>
      </c>
      <c r="B39" s="119">
        <f t="shared" si="11"/>
        <v>7907.9408199999998</v>
      </c>
      <c r="C39" s="119">
        <f t="shared" si="11"/>
        <v>7931.6408200000005</v>
      </c>
      <c r="D39" s="119">
        <f t="shared" si="12"/>
        <v>7931.6408200000005</v>
      </c>
      <c r="E39" s="119">
        <f>D39/C39*100</f>
        <v>100</v>
      </c>
      <c r="F39" s="119"/>
      <c r="G39" s="66"/>
      <c r="H39" s="66"/>
      <c r="I39" s="81"/>
      <c r="J39" s="237">
        <f>Субсидии!B40</f>
        <v>7668.0408200000002</v>
      </c>
      <c r="K39" s="237">
        <f>Субсидии!C40</f>
        <v>7668.0408200000002</v>
      </c>
      <c r="L39" s="237">
        <f>Субсидии!D40</f>
        <v>7668.0408200000002</v>
      </c>
      <c r="M39" s="66">
        <f>L39/K39*100</f>
        <v>100</v>
      </c>
      <c r="N39" s="66">
        <f>'Субвенции '!B42</f>
        <v>239.9</v>
      </c>
      <c r="O39" s="66">
        <f>'Субвенции '!C42</f>
        <v>263.60000000000002</v>
      </c>
      <c r="P39" s="66">
        <f>'Субвенции '!D42</f>
        <v>263.60000000000002</v>
      </c>
      <c r="Q39" s="66">
        <f>P39/O39*100</f>
        <v>100</v>
      </c>
      <c r="R39" s="66"/>
      <c r="S39" s="66"/>
      <c r="T39" s="66"/>
      <c r="U39" s="66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29" customFormat="1" x14ac:dyDescent="0.25">
      <c r="A40" s="41" t="s">
        <v>233</v>
      </c>
      <c r="B40" s="119">
        <f t="shared" si="11"/>
        <v>12105.00409</v>
      </c>
      <c r="C40" s="119">
        <f t="shared" si="11"/>
        <v>75533.755799999999</v>
      </c>
      <c r="D40" s="119">
        <f t="shared" si="12"/>
        <v>75530.053549999997</v>
      </c>
      <c r="E40" s="119">
        <f>D40/C40*100</f>
        <v>99.995098549038389</v>
      </c>
      <c r="F40" s="119"/>
      <c r="G40" s="66"/>
      <c r="H40" s="66"/>
      <c r="I40" s="81"/>
      <c r="J40" s="237">
        <f>Субсидии!B41</f>
        <v>12105.00409</v>
      </c>
      <c r="K40" s="237">
        <f>Субсидии!C41</f>
        <v>13533.755800000001</v>
      </c>
      <c r="L40" s="237">
        <f>Субсидии!D41</f>
        <v>13533.755800000001</v>
      </c>
      <c r="M40" s="66">
        <f>L40/K40*100</f>
        <v>100</v>
      </c>
      <c r="N40" s="66"/>
      <c r="O40" s="66"/>
      <c r="P40" s="66"/>
      <c r="Q40" s="66"/>
      <c r="R40" s="66">
        <f>Иные!B24</f>
        <v>0</v>
      </c>
      <c r="S40" s="66">
        <f>Иные!C24</f>
        <v>62000</v>
      </c>
      <c r="T40" s="66">
        <f>Иные!D24</f>
        <v>61996.297749999998</v>
      </c>
      <c r="U40" s="66">
        <f>Иные!E24</f>
        <v>99.994028629032243</v>
      </c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29" customFormat="1" x14ac:dyDescent="0.25">
      <c r="A41" s="96" t="s">
        <v>401</v>
      </c>
      <c r="B41" s="119">
        <f t="shared" si="11"/>
        <v>2379</v>
      </c>
      <c r="C41" s="119">
        <f t="shared" si="11"/>
        <v>3593.3470000000002</v>
      </c>
      <c r="D41" s="119">
        <f t="shared" si="12"/>
        <v>3593.3470000000002</v>
      </c>
      <c r="E41" s="119">
        <f>D41/C41*100</f>
        <v>100</v>
      </c>
      <c r="F41" s="119"/>
      <c r="G41" s="66"/>
      <c r="H41" s="66"/>
      <c r="I41" s="81"/>
      <c r="J41" s="237">
        <f>Субсидии!B42</f>
        <v>2283</v>
      </c>
      <c r="K41" s="237">
        <f>Субсидии!C42</f>
        <v>3487.9470000000001</v>
      </c>
      <c r="L41" s="237">
        <f>Субсидии!D42</f>
        <v>3487.9470000000001</v>
      </c>
      <c r="M41" s="66">
        <f>L41/K41*100</f>
        <v>100</v>
      </c>
      <c r="N41" s="66">
        <f>'Субвенции '!B43</f>
        <v>96</v>
      </c>
      <c r="O41" s="66">
        <f>'Субвенции '!C43</f>
        <v>105.4</v>
      </c>
      <c r="P41" s="66">
        <f>'Субвенции '!D43</f>
        <v>105.4</v>
      </c>
      <c r="Q41" s="66">
        <f>P41/O41*100</f>
        <v>100</v>
      </c>
      <c r="R41" s="66"/>
      <c r="S41" s="66"/>
      <c r="T41" s="66"/>
      <c r="U41" s="66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29" customFormat="1" x14ac:dyDescent="0.25">
      <c r="A42" s="96" t="s">
        <v>564</v>
      </c>
      <c r="B42" s="119">
        <f t="shared" si="11"/>
        <v>0</v>
      </c>
      <c r="C42" s="119">
        <f t="shared" si="11"/>
        <v>0</v>
      </c>
      <c r="D42" s="119">
        <f t="shared" si="12"/>
        <v>0</v>
      </c>
      <c r="E42" s="119"/>
      <c r="F42" s="119"/>
      <c r="G42" s="66"/>
      <c r="H42" s="66"/>
      <c r="I42" s="81"/>
      <c r="J42" s="237"/>
      <c r="K42" s="237"/>
      <c r="L42" s="237"/>
      <c r="M42" s="66"/>
      <c r="N42" s="66">
        <f>'Субвенции '!B44</f>
        <v>0</v>
      </c>
      <c r="O42" s="66">
        <f>'Субвенции '!C44</f>
        <v>0</v>
      </c>
      <c r="P42" s="66">
        <f>'Субвенции '!D44</f>
        <v>0</v>
      </c>
      <c r="Q42" s="66"/>
      <c r="R42" s="66"/>
      <c r="S42" s="66"/>
      <c r="T42" s="66"/>
      <c r="U42" s="66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29" customFormat="1" x14ac:dyDescent="0.25">
      <c r="A43" s="96" t="s">
        <v>325</v>
      </c>
      <c r="B43" s="119">
        <f t="shared" si="11"/>
        <v>6272.9</v>
      </c>
      <c r="C43" s="119">
        <f t="shared" si="11"/>
        <v>6296.6</v>
      </c>
      <c r="D43" s="119">
        <f t="shared" si="12"/>
        <v>6296.6</v>
      </c>
      <c r="E43" s="119">
        <f>D43/C43*100</f>
        <v>100</v>
      </c>
      <c r="F43" s="119"/>
      <c r="G43" s="66"/>
      <c r="H43" s="66"/>
      <c r="I43" s="81"/>
      <c r="J43" s="237">
        <f>Субсидии!B43</f>
        <v>6033</v>
      </c>
      <c r="K43" s="237">
        <f>Субсидии!C43</f>
        <v>6033</v>
      </c>
      <c r="L43" s="237">
        <f>Субсидии!D43</f>
        <v>6033</v>
      </c>
      <c r="M43" s="66">
        <f t="shared" ref="M43:M51" si="43">L43/K43*100</f>
        <v>100</v>
      </c>
      <c r="N43" s="66">
        <f>'Субвенции '!B45</f>
        <v>239.9</v>
      </c>
      <c r="O43" s="66">
        <f>'Субвенции '!C45</f>
        <v>263.60000000000002</v>
      </c>
      <c r="P43" s="66">
        <f>'Субвенции '!D45</f>
        <v>263.60000000000002</v>
      </c>
      <c r="Q43" s="66">
        <f>P43/O43*100</f>
        <v>100</v>
      </c>
      <c r="R43" s="66"/>
      <c r="S43" s="66"/>
      <c r="T43" s="66"/>
      <c r="U43" s="66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29" customFormat="1" x14ac:dyDescent="0.25">
      <c r="A44" s="96" t="s">
        <v>402</v>
      </c>
      <c r="B44" s="119">
        <f t="shared" si="11"/>
        <v>5675.9</v>
      </c>
      <c r="C44" s="119">
        <f t="shared" si="11"/>
        <v>5699.6</v>
      </c>
      <c r="D44" s="119">
        <f t="shared" si="12"/>
        <v>5699.6</v>
      </c>
      <c r="E44" s="119">
        <f>D44/C44*100</f>
        <v>100</v>
      </c>
      <c r="F44" s="119"/>
      <c r="G44" s="66"/>
      <c r="H44" s="66"/>
      <c r="I44" s="81"/>
      <c r="J44" s="237">
        <f>Субсидии!B44</f>
        <v>5436</v>
      </c>
      <c r="K44" s="237">
        <f>Субсидии!C44</f>
        <v>5436</v>
      </c>
      <c r="L44" s="237">
        <f>Субсидии!D44</f>
        <v>5436</v>
      </c>
      <c r="M44" s="66">
        <f t="shared" si="43"/>
        <v>100</v>
      </c>
      <c r="N44" s="66">
        <f>'Субвенции '!B46</f>
        <v>239.9</v>
      </c>
      <c r="O44" s="66">
        <f>'Субвенции '!C46</f>
        <v>263.60000000000002</v>
      </c>
      <c r="P44" s="66">
        <f>'Субвенции '!D46</f>
        <v>263.60000000000002</v>
      </c>
      <c r="Q44" s="66">
        <f>P44/O44*100</f>
        <v>100</v>
      </c>
      <c r="R44" s="66"/>
      <c r="S44" s="66"/>
      <c r="T44" s="66"/>
      <c r="U44" s="66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29" customFormat="1" x14ac:dyDescent="0.25">
      <c r="A45" s="96" t="s">
        <v>240</v>
      </c>
      <c r="B45" s="119">
        <f t="shared" si="11"/>
        <v>3397.288</v>
      </c>
      <c r="C45" s="119">
        <f t="shared" si="11"/>
        <v>4420.9879999999994</v>
      </c>
      <c r="D45" s="119">
        <f t="shared" si="12"/>
        <v>4420.9879999999994</v>
      </c>
      <c r="E45" s="119">
        <f>D45/C45*100</f>
        <v>100</v>
      </c>
      <c r="F45" s="119"/>
      <c r="G45" s="66"/>
      <c r="H45" s="66"/>
      <c r="I45" s="81"/>
      <c r="J45" s="237">
        <f>Субсидии!B45</f>
        <v>3157.3879999999999</v>
      </c>
      <c r="K45" s="237">
        <f>Субсидии!C45</f>
        <v>3157.3879999999999</v>
      </c>
      <c r="L45" s="237">
        <f>Субсидии!D45</f>
        <v>3157.3879999999999</v>
      </c>
      <c r="M45" s="66">
        <f t="shared" si="43"/>
        <v>100</v>
      </c>
      <c r="N45" s="66">
        <f>'Субвенции '!B47</f>
        <v>239.9</v>
      </c>
      <c r="O45" s="66">
        <f>'Субвенции '!C47</f>
        <v>263.60000000000002</v>
      </c>
      <c r="P45" s="66">
        <f>'Субвенции '!D47</f>
        <v>263.60000000000002</v>
      </c>
      <c r="Q45" s="66">
        <f>P45/O45*100</f>
        <v>100</v>
      </c>
      <c r="R45" s="66">
        <f>Иные!B25</f>
        <v>0</v>
      </c>
      <c r="S45" s="66">
        <f>Иные!C25</f>
        <v>1000</v>
      </c>
      <c r="T45" s="66">
        <f>Иные!D25</f>
        <v>1000</v>
      </c>
      <c r="U45" s="66">
        <f>Иные!E25</f>
        <v>100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29" customFormat="1" x14ac:dyDescent="0.25">
      <c r="A46" s="96" t="s">
        <v>403</v>
      </c>
      <c r="B46" s="119">
        <f t="shared" si="11"/>
        <v>2775</v>
      </c>
      <c r="C46" s="119">
        <f t="shared" si="11"/>
        <v>3704.4385299999999</v>
      </c>
      <c r="D46" s="119">
        <f t="shared" si="12"/>
        <v>3704.4385299999999</v>
      </c>
      <c r="E46" s="119">
        <f>D46/C46*100</f>
        <v>100</v>
      </c>
      <c r="F46" s="119"/>
      <c r="G46" s="66"/>
      <c r="H46" s="66"/>
      <c r="I46" s="81"/>
      <c r="J46" s="237">
        <f>Субсидии!B46</f>
        <v>2679</v>
      </c>
      <c r="K46" s="237">
        <f>Субсидии!C46</f>
        <v>3599.0385299999998</v>
      </c>
      <c r="L46" s="237">
        <f>Субсидии!D46</f>
        <v>3599.0385299999998</v>
      </c>
      <c r="M46" s="66">
        <f t="shared" si="43"/>
        <v>100</v>
      </c>
      <c r="N46" s="66">
        <f>'Субвенции '!B48</f>
        <v>96</v>
      </c>
      <c r="O46" s="66">
        <f>'Субвенции '!C48</f>
        <v>105.4</v>
      </c>
      <c r="P46" s="66">
        <f>'Субвенции '!D48</f>
        <v>105.4</v>
      </c>
      <c r="Q46" s="66">
        <f>P46/O46*100</f>
        <v>100</v>
      </c>
      <c r="R46" s="66"/>
      <c r="S46" s="66"/>
      <c r="T46" s="66"/>
      <c r="U46" s="66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29" customFormat="1" x14ac:dyDescent="0.25">
      <c r="A47" s="96" t="s">
        <v>404</v>
      </c>
      <c r="B47" s="119">
        <f t="shared" si="11"/>
        <v>6278.9</v>
      </c>
      <c r="C47" s="119">
        <f t="shared" si="11"/>
        <v>6302.6</v>
      </c>
      <c r="D47" s="119">
        <f t="shared" si="12"/>
        <v>6302.6</v>
      </c>
      <c r="E47" s="119">
        <f>D47/C47*100</f>
        <v>100</v>
      </c>
      <c r="F47" s="119"/>
      <c r="G47" s="66"/>
      <c r="H47" s="66"/>
      <c r="I47" s="81"/>
      <c r="J47" s="237">
        <f>Субсидии!B47</f>
        <v>6039</v>
      </c>
      <c r="K47" s="237">
        <f>Субсидии!C47</f>
        <v>6039</v>
      </c>
      <c r="L47" s="237">
        <f>Субсидии!D47</f>
        <v>6039</v>
      </c>
      <c r="M47" s="66">
        <f t="shared" si="43"/>
        <v>100</v>
      </c>
      <c r="N47" s="66">
        <f>'Субвенции '!B49</f>
        <v>239.9</v>
      </c>
      <c r="O47" s="66">
        <f>'Субвенции '!C49</f>
        <v>263.60000000000002</v>
      </c>
      <c r="P47" s="66">
        <f>'Субвенции '!D49</f>
        <v>263.60000000000002</v>
      </c>
      <c r="Q47" s="66">
        <f>P47/O47*100</f>
        <v>100</v>
      </c>
      <c r="R47" s="66"/>
      <c r="S47" s="66"/>
      <c r="T47" s="66"/>
      <c r="U47" s="66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29" customFormat="1" x14ac:dyDescent="0.25">
      <c r="A48" s="96" t="s">
        <v>583</v>
      </c>
      <c r="B48" s="119">
        <f t="shared" si="11"/>
        <v>0</v>
      </c>
      <c r="C48" s="119">
        <f t="shared" si="11"/>
        <v>0</v>
      </c>
      <c r="D48" s="119">
        <f t="shared" si="12"/>
        <v>0</v>
      </c>
      <c r="E48" s="119"/>
      <c r="F48" s="119"/>
      <c r="G48" s="66"/>
      <c r="H48" s="66"/>
      <c r="I48" s="81"/>
      <c r="J48" s="237"/>
      <c r="K48" s="237"/>
      <c r="L48" s="237"/>
      <c r="M48" s="66"/>
      <c r="N48" s="66">
        <f>'Субвенции '!B50</f>
        <v>0</v>
      </c>
      <c r="O48" s="66">
        <f>'Субвенции '!C50</f>
        <v>0</v>
      </c>
      <c r="P48" s="66">
        <f>'Субвенции '!D50</f>
        <v>0</v>
      </c>
      <c r="Q48" s="66"/>
      <c r="R48" s="66"/>
      <c r="S48" s="66"/>
      <c r="T48" s="66"/>
      <c r="U48" s="66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29" customFormat="1" x14ac:dyDescent="0.25">
      <c r="A49" s="96" t="s">
        <v>582</v>
      </c>
      <c r="B49" s="119">
        <f t="shared" si="11"/>
        <v>0</v>
      </c>
      <c r="C49" s="119">
        <f t="shared" si="11"/>
        <v>0</v>
      </c>
      <c r="D49" s="119">
        <f t="shared" si="12"/>
        <v>0</v>
      </c>
      <c r="E49" s="119"/>
      <c r="F49" s="119"/>
      <c r="G49" s="66"/>
      <c r="H49" s="66"/>
      <c r="I49" s="81"/>
      <c r="J49" s="237"/>
      <c r="K49" s="237"/>
      <c r="L49" s="237"/>
      <c r="M49" s="66"/>
      <c r="N49" s="66">
        <f>'Субвенции '!B51</f>
        <v>0</v>
      </c>
      <c r="O49" s="66">
        <f>'Субвенции '!C51</f>
        <v>0</v>
      </c>
      <c r="P49" s="66">
        <f>'Субвенции '!D51</f>
        <v>0</v>
      </c>
      <c r="Q49" s="66"/>
      <c r="R49" s="66"/>
      <c r="S49" s="66"/>
      <c r="T49" s="66"/>
      <c r="U49" s="66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29" customFormat="1" x14ac:dyDescent="0.25">
      <c r="A50" s="96" t="s">
        <v>584</v>
      </c>
      <c r="B50" s="119">
        <f t="shared" si="11"/>
        <v>2298</v>
      </c>
      <c r="C50" s="119">
        <f t="shared" si="11"/>
        <v>2307.4</v>
      </c>
      <c r="D50" s="119">
        <f t="shared" si="12"/>
        <v>2307.4</v>
      </c>
      <c r="E50" s="119">
        <f>D50/C50*100</f>
        <v>100</v>
      </c>
      <c r="F50" s="119"/>
      <c r="G50" s="66"/>
      <c r="H50" s="66"/>
      <c r="I50" s="81"/>
      <c r="J50" s="237">
        <f>Субсидии!B48</f>
        <v>2202</v>
      </c>
      <c r="K50" s="237">
        <f>Субсидии!C48</f>
        <v>2202</v>
      </c>
      <c r="L50" s="237">
        <f>Субсидии!D48</f>
        <v>2202</v>
      </c>
      <c r="M50" s="66">
        <f t="shared" si="43"/>
        <v>100</v>
      </c>
      <c r="N50" s="66">
        <f>'Субвенции '!B52</f>
        <v>96</v>
      </c>
      <c r="O50" s="66">
        <f>'Субвенции '!C52</f>
        <v>105.4</v>
      </c>
      <c r="P50" s="66">
        <f>'Субвенции '!D52</f>
        <v>105.4</v>
      </c>
      <c r="Q50" s="66">
        <f>P50/O50*100</f>
        <v>100</v>
      </c>
      <c r="R50" s="66"/>
      <c r="S50" s="66"/>
      <c r="T50" s="66"/>
      <c r="U50" s="66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29" customFormat="1" x14ac:dyDescent="0.25">
      <c r="A51" s="96" t="s">
        <v>405</v>
      </c>
      <c r="B51" s="119">
        <f t="shared" si="11"/>
        <v>6146.9</v>
      </c>
      <c r="C51" s="119">
        <f t="shared" si="11"/>
        <v>7164.2134000000005</v>
      </c>
      <c r="D51" s="119">
        <f t="shared" si="12"/>
        <v>7164.2134000000005</v>
      </c>
      <c r="E51" s="119">
        <f>D51/C51*100</f>
        <v>100</v>
      </c>
      <c r="F51" s="119"/>
      <c r="G51" s="66"/>
      <c r="H51" s="66"/>
      <c r="I51" s="70"/>
      <c r="J51" s="237">
        <f>Субсидии!B49</f>
        <v>5907</v>
      </c>
      <c r="K51" s="237">
        <f>Субсидии!C49</f>
        <v>6900.6134000000002</v>
      </c>
      <c r="L51" s="237">
        <f>Субсидии!D49</f>
        <v>6900.6134000000002</v>
      </c>
      <c r="M51" s="66">
        <f t="shared" si="43"/>
        <v>100</v>
      </c>
      <c r="N51" s="66">
        <f>'Субвенции '!B53</f>
        <v>239.9</v>
      </c>
      <c r="O51" s="66">
        <f>'Субвенции '!C53</f>
        <v>263.60000000000002</v>
      </c>
      <c r="P51" s="66">
        <f>'Субвенции '!D53</f>
        <v>263.60000000000002</v>
      </c>
      <c r="Q51" s="66">
        <f>P51/O51*100</f>
        <v>100</v>
      </c>
      <c r="R51" s="66"/>
      <c r="S51" s="66"/>
      <c r="T51" s="66"/>
      <c r="U51" s="66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0" customFormat="1" ht="31.5" x14ac:dyDescent="0.25">
      <c r="A52" s="38" t="s">
        <v>408</v>
      </c>
      <c r="B52" s="79">
        <f t="shared" si="11"/>
        <v>2473343.2504199995</v>
      </c>
      <c r="C52" s="79">
        <f t="shared" si="11"/>
        <v>3229472.8440299998</v>
      </c>
      <c r="D52" s="79">
        <f t="shared" si="12"/>
        <v>3221091.2515799995</v>
      </c>
      <c r="E52" s="79">
        <f t="shared" ref="E52" si="44">D52/C52*100</f>
        <v>99.740465616068136</v>
      </c>
      <c r="F52" s="79">
        <f t="shared" ref="F52" si="45">SUM(F53:F56)</f>
        <v>0</v>
      </c>
      <c r="G52" s="79">
        <f t="shared" ref="G52:H52" si="46">SUM(G53:G56)</f>
        <v>2674.4</v>
      </c>
      <c r="H52" s="79">
        <f t="shared" si="46"/>
        <v>2674.4</v>
      </c>
      <c r="I52" s="80">
        <f t="shared" ref="I52" si="47">H52/G52*100</f>
        <v>100</v>
      </c>
      <c r="J52" s="79">
        <f>SUM(J53:J56)</f>
        <v>486466.75041999994</v>
      </c>
      <c r="K52" s="79">
        <f>SUM(K53:K56)</f>
        <v>932117.50298999983</v>
      </c>
      <c r="L52" s="79">
        <f t="shared" ref="L52:T52" si="48">SUM(L53:L56)</f>
        <v>930471.84633999993</v>
      </c>
      <c r="M52" s="79">
        <f t="shared" si="22"/>
        <v>99.82344965685968</v>
      </c>
      <c r="N52" s="79">
        <f t="shared" ref="N52" si="49">SUM(N53:N56)</f>
        <v>1982518.1999999997</v>
      </c>
      <c r="O52" s="79">
        <f t="shared" si="48"/>
        <v>2026687.96</v>
      </c>
      <c r="P52" s="79">
        <f t="shared" si="48"/>
        <v>2021595.9926599995</v>
      </c>
      <c r="Q52" s="79">
        <f t="shared" si="24"/>
        <v>99.748754251246424</v>
      </c>
      <c r="R52" s="79">
        <f t="shared" ref="R52" si="50">SUM(R53:R56)</f>
        <v>4358.3</v>
      </c>
      <c r="S52" s="79">
        <f t="shared" si="48"/>
        <v>267992.98103999998</v>
      </c>
      <c r="T52" s="79">
        <f t="shared" si="48"/>
        <v>266349.01257999998</v>
      </c>
      <c r="U52" s="79">
        <f t="shared" si="26"/>
        <v>99.386562866825741</v>
      </c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</row>
    <row r="53" spans="1:34" s="29" customFormat="1" ht="31.5" x14ac:dyDescent="0.25">
      <c r="A53" s="95" t="s">
        <v>238</v>
      </c>
      <c r="B53" s="66">
        <f t="shared" si="11"/>
        <v>2253610.7351199994</v>
      </c>
      <c r="C53" s="66">
        <f t="shared" si="11"/>
        <v>2593079.0738299997</v>
      </c>
      <c r="D53" s="66">
        <f t="shared" si="12"/>
        <v>2584718.1110799992</v>
      </c>
      <c r="E53" s="66">
        <f t="shared" si="17"/>
        <v>99.677566224864435</v>
      </c>
      <c r="F53" s="70">
        <f>Дотации!B19</f>
        <v>0</v>
      </c>
      <c r="G53" s="70">
        <f>Дотации!C19</f>
        <v>2674.4</v>
      </c>
      <c r="H53" s="70">
        <f>Дотации!D19</f>
        <v>2674.4</v>
      </c>
      <c r="I53" s="70">
        <f>H53/G53*100</f>
        <v>100</v>
      </c>
      <c r="J53" s="66">
        <f>Субсидии!B51</f>
        <v>267453.93511999998</v>
      </c>
      <c r="K53" s="66">
        <f>Субсидии!C51</f>
        <v>297574.83278999996</v>
      </c>
      <c r="L53" s="66">
        <f>Субсидии!D51</f>
        <v>295929.77869999997</v>
      </c>
      <c r="M53" s="66">
        <f t="shared" si="22"/>
        <v>99.447179697766671</v>
      </c>
      <c r="N53" s="66">
        <f>'Субвенции '!B55</f>
        <v>1981798.4999999998</v>
      </c>
      <c r="O53" s="66">
        <f>'Субвенции '!C55</f>
        <v>2025896.8599999999</v>
      </c>
      <c r="P53" s="66">
        <f>'Субвенции '!D55</f>
        <v>2020824.9197999996</v>
      </c>
      <c r="Q53" s="66">
        <f t="shared" si="24"/>
        <v>99.749644698101747</v>
      </c>
      <c r="R53" s="66">
        <f>Иные!B27</f>
        <v>4358.3</v>
      </c>
      <c r="S53" s="66">
        <f>Иные!C27</f>
        <v>266932.98103999998</v>
      </c>
      <c r="T53" s="66">
        <f>Иные!D27</f>
        <v>265289.01257999998</v>
      </c>
      <c r="U53" s="66">
        <f t="shared" si="26"/>
        <v>99.384126886983054</v>
      </c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29" customFormat="1" x14ac:dyDescent="0.25">
      <c r="A54" s="96" t="s">
        <v>407</v>
      </c>
      <c r="B54" s="119">
        <f t="shared" si="11"/>
        <v>69230.215299999996</v>
      </c>
      <c r="C54" s="119">
        <f t="shared" si="11"/>
        <v>467966.32719999994</v>
      </c>
      <c r="D54" s="119">
        <f t="shared" si="12"/>
        <v>467965.73337999993</v>
      </c>
      <c r="E54" s="119">
        <f>D54/C54*100</f>
        <v>99.999873106254555</v>
      </c>
      <c r="F54" s="119"/>
      <c r="G54" s="66"/>
      <c r="H54" s="66"/>
      <c r="I54" s="81"/>
      <c r="J54" s="237">
        <f>Субсидии!B52</f>
        <v>69230.215299999996</v>
      </c>
      <c r="K54" s="237">
        <f>Субсидии!C52</f>
        <v>466906.32719999994</v>
      </c>
      <c r="L54" s="237">
        <f>Субсидии!D52</f>
        <v>466905.73337999993</v>
      </c>
      <c r="M54" s="66">
        <f>L54/K54*100</f>
        <v>99.99987281817242</v>
      </c>
      <c r="N54" s="66"/>
      <c r="O54" s="66"/>
      <c r="P54" s="66"/>
      <c r="Q54" s="66"/>
      <c r="R54" s="66">
        <f>Иные!B28</f>
        <v>0</v>
      </c>
      <c r="S54" s="66">
        <f>Иные!C28</f>
        <v>1060</v>
      </c>
      <c r="T54" s="66">
        <f>Иные!D28</f>
        <v>1060</v>
      </c>
      <c r="U54" s="66">
        <f t="shared" si="26"/>
        <v>100</v>
      </c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29" customFormat="1" x14ac:dyDescent="0.25">
      <c r="A55" s="96" t="s">
        <v>585</v>
      </c>
      <c r="B55" s="119">
        <f t="shared" si="11"/>
        <v>37016.800000000003</v>
      </c>
      <c r="C55" s="119">
        <f t="shared" si="11"/>
        <v>39173.942999999999</v>
      </c>
      <c r="D55" s="119">
        <f t="shared" si="12"/>
        <v>39173.942999999999</v>
      </c>
      <c r="E55" s="119">
        <f>D55/C55*100</f>
        <v>100</v>
      </c>
      <c r="F55" s="119"/>
      <c r="G55" s="66"/>
      <c r="H55" s="66"/>
      <c r="I55" s="81"/>
      <c r="J55" s="237">
        <f>Субсидии!B54</f>
        <v>36537</v>
      </c>
      <c r="K55" s="237">
        <f>Субсидии!C54</f>
        <v>38646.442999999999</v>
      </c>
      <c r="L55" s="237">
        <f>Субсидии!D54</f>
        <v>38646.442999999999</v>
      </c>
      <c r="M55" s="66"/>
      <c r="N55" s="66">
        <f>'Субвенции '!B56</f>
        <v>479.8</v>
      </c>
      <c r="O55" s="66">
        <f>'Субвенции '!C56</f>
        <v>527.5</v>
      </c>
      <c r="P55" s="66">
        <f>'Субвенции '!D56</f>
        <v>527.5</v>
      </c>
      <c r="Q55" s="66">
        <f>P55/O55*100</f>
        <v>100</v>
      </c>
      <c r="R55" s="66"/>
      <c r="S55" s="66"/>
      <c r="T55" s="66"/>
      <c r="U55" s="66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29" customFormat="1" x14ac:dyDescent="0.25">
      <c r="A56" s="96" t="s">
        <v>237</v>
      </c>
      <c r="B56" s="119">
        <f t="shared" si="11"/>
        <v>113485.49999999999</v>
      </c>
      <c r="C56" s="119">
        <f t="shared" si="11"/>
        <v>129253.50000000001</v>
      </c>
      <c r="D56" s="119">
        <f t="shared" si="12"/>
        <v>129233.46412</v>
      </c>
      <c r="E56" s="119">
        <f>D56/C56*100</f>
        <v>99.984498771793412</v>
      </c>
      <c r="F56" s="119"/>
      <c r="G56" s="66"/>
      <c r="H56" s="66"/>
      <c r="I56" s="81"/>
      <c r="J56" s="237">
        <f>Субсидии!B53</f>
        <v>113245.59999999999</v>
      </c>
      <c r="K56" s="237">
        <f>Субсидии!C53</f>
        <v>128989.90000000001</v>
      </c>
      <c r="L56" s="237">
        <f>Субсидии!D53</f>
        <v>128989.89126</v>
      </c>
      <c r="M56" s="66">
        <f>L56/K56*100</f>
        <v>99.999993224275698</v>
      </c>
      <c r="N56" s="66">
        <f>'Субвенции '!B57</f>
        <v>239.9</v>
      </c>
      <c r="O56" s="66">
        <f>'Субвенции '!C57</f>
        <v>263.60000000000002</v>
      </c>
      <c r="P56" s="66">
        <f>'Субвенции '!D57</f>
        <v>243.57285999999999</v>
      </c>
      <c r="Q56" s="66">
        <f>P56/O56*100</f>
        <v>92.402450682852802</v>
      </c>
      <c r="R56" s="66">
        <f>Иные!B29</f>
        <v>0</v>
      </c>
      <c r="S56" s="66">
        <f>Иные!C29</f>
        <v>0</v>
      </c>
      <c r="T56" s="66"/>
      <c r="U56" s="66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0" customFormat="1" ht="31.5" x14ac:dyDescent="0.25">
      <c r="A57" s="38" t="s">
        <v>248</v>
      </c>
      <c r="B57" s="79">
        <f t="shared" si="11"/>
        <v>1418103.7223900002</v>
      </c>
      <c r="C57" s="79">
        <f t="shared" si="11"/>
        <v>1874172.2029800003</v>
      </c>
      <c r="D57" s="79">
        <f t="shared" si="12"/>
        <v>1746222.2898000001</v>
      </c>
      <c r="E57" s="79">
        <f t="shared" ref="E57" si="51">D57/C57*100</f>
        <v>93.172990562096942</v>
      </c>
      <c r="F57" s="79">
        <f t="shared" ref="F57" si="52">SUM(F58:F74)</f>
        <v>159855.9</v>
      </c>
      <c r="G57" s="79">
        <f>SUM(G58:G74)</f>
        <v>220611.40000000002</v>
      </c>
      <c r="H57" s="79">
        <f t="shared" ref="H57" si="53">SUM(H58:H74)</f>
        <v>220611.40000000002</v>
      </c>
      <c r="I57" s="80">
        <f t="shared" si="20"/>
        <v>100</v>
      </c>
      <c r="J57" s="79">
        <f>SUM(J58:J74)</f>
        <v>269759.32238999999</v>
      </c>
      <c r="K57" s="79">
        <f>SUM(K58:K74)</f>
        <v>518189.15125000011</v>
      </c>
      <c r="L57" s="79">
        <f t="shared" ref="L57:T57" si="54">SUM(L58:L74)</f>
        <v>401895.31140999997</v>
      </c>
      <c r="M57" s="79">
        <f t="shared" si="22"/>
        <v>77.557646747433694</v>
      </c>
      <c r="N57" s="79">
        <f t="shared" ref="N57" si="55">SUM(N58:N74)</f>
        <v>978153.40000000014</v>
      </c>
      <c r="O57" s="79">
        <f t="shared" si="54"/>
        <v>1010414.8120000002</v>
      </c>
      <c r="P57" s="79">
        <f t="shared" si="54"/>
        <v>998797.36075000023</v>
      </c>
      <c r="Q57" s="79">
        <f t="shared" si="24"/>
        <v>98.850229518408923</v>
      </c>
      <c r="R57" s="79">
        <f t="shared" ref="R57" si="56">SUM(R58:R74)</f>
        <v>10335.1</v>
      </c>
      <c r="S57" s="79">
        <f t="shared" si="54"/>
        <v>124956.83972999999</v>
      </c>
      <c r="T57" s="79">
        <f t="shared" si="54"/>
        <v>124918.21763999999</v>
      </c>
      <c r="U57" s="79">
        <f t="shared" si="26"/>
        <v>99.969091655900186</v>
      </c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</row>
    <row r="58" spans="1:34" s="29" customFormat="1" ht="31.5" x14ac:dyDescent="0.25">
      <c r="A58" s="95" t="s">
        <v>247</v>
      </c>
      <c r="B58" s="66">
        <f t="shared" si="11"/>
        <v>1328717.9044700002</v>
      </c>
      <c r="C58" s="66">
        <f t="shared" si="11"/>
        <v>1559269.5523599999</v>
      </c>
      <c r="D58" s="66">
        <f t="shared" si="12"/>
        <v>1543538.2880899999</v>
      </c>
      <c r="E58" s="66">
        <f t="shared" si="17"/>
        <v>98.991113226947178</v>
      </c>
      <c r="F58" s="70">
        <f>Дотации!B22</f>
        <v>159855.9</v>
      </c>
      <c r="G58" s="70">
        <f>Дотации!C22</f>
        <v>175611.40000000002</v>
      </c>
      <c r="H58" s="70">
        <f>Дотации!D22</f>
        <v>175611.40000000002</v>
      </c>
      <c r="I58" s="70">
        <f t="shared" si="20"/>
        <v>100</v>
      </c>
      <c r="J58" s="66">
        <f>Субсидии!B56</f>
        <v>182533.00447000001</v>
      </c>
      <c r="K58" s="66">
        <f>Субсидии!C56</f>
        <v>250798.50063000005</v>
      </c>
      <c r="L58" s="66">
        <f>Субсидии!D56</f>
        <v>246723.30970000001</v>
      </c>
      <c r="M58" s="66">
        <f t="shared" si="22"/>
        <v>98.375113519513363</v>
      </c>
      <c r="N58" s="66">
        <f>'Субвенции '!B59</f>
        <v>975993.9</v>
      </c>
      <c r="O58" s="66">
        <f>'Субвенции '!C59</f>
        <v>1008042.812</v>
      </c>
      <c r="P58" s="66">
        <f>'Субвенции '!D59</f>
        <v>996425.36075000011</v>
      </c>
      <c r="Q58" s="66">
        <f t="shared" si="24"/>
        <v>98.847524022620576</v>
      </c>
      <c r="R58" s="66">
        <f>Иные!B31</f>
        <v>10335.1</v>
      </c>
      <c r="S58" s="66">
        <f>Иные!C31</f>
        <v>124816.83972999999</v>
      </c>
      <c r="T58" s="66">
        <f>Иные!D31</f>
        <v>124778.21763999999</v>
      </c>
      <c r="U58" s="66">
        <f t="shared" si="26"/>
        <v>99.969056987756176</v>
      </c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29" customFormat="1" x14ac:dyDescent="0.25">
      <c r="A59" s="96" t="s">
        <v>417</v>
      </c>
      <c r="B59" s="119">
        <f t="shared" si="11"/>
        <v>14497.31792</v>
      </c>
      <c r="C59" s="119">
        <f t="shared" si="11"/>
        <v>237888.20142</v>
      </c>
      <c r="D59" s="119">
        <f t="shared" si="12"/>
        <v>125669.60545999999</v>
      </c>
      <c r="E59" s="119">
        <f t="shared" ref="E59:E74" si="57">D59/C59*100</f>
        <v>52.827170372407785</v>
      </c>
      <c r="F59" s="119">
        <f>Дотации!B23</f>
        <v>0</v>
      </c>
      <c r="G59" s="119">
        <f>Дотации!C23</f>
        <v>45000</v>
      </c>
      <c r="H59" s="119">
        <f>Дотации!D23</f>
        <v>45000</v>
      </c>
      <c r="I59" s="70">
        <f t="shared" si="20"/>
        <v>100</v>
      </c>
      <c r="J59" s="237">
        <f>Субсидии!B57</f>
        <v>14497.31792</v>
      </c>
      <c r="K59" s="237">
        <f>Субсидии!C57</f>
        <v>192748.20142</v>
      </c>
      <c r="L59" s="237">
        <f>Субсидии!D57</f>
        <v>80529.605459999992</v>
      </c>
      <c r="M59" s="66">
        <f t="shared" si="22"/>
        <v>41.779692296337068</v>
      </c>
      <c r="N59" s="66"/>
      <c r="O59" s="66"/>
      <c r="P59" s="66"/>
      <c r="Q59" s="66"/>
      <c r="R59" s="66">
        <f>Иные!B32</f>
        <v>0</v>
      </c>
      <c r="S59" s="66">
        <f>Иные!C32</f>
        <v>140</v>
      </c>
      <c r="T59" s="66">
        <f>Иные!D32</f>
        <v>140</v>
      </c>
      <c r="U59" s="66">
        <f t="shared" si="26"/>
        <v>100</v>
      </c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29" customFormat="1" x14ac:dyDescent="0.25">
      <c r="A60" s="96" t="s">
        <v>409</v>
      </c>
      <c r="B60" s="119">
        <f t="shared" si="11"/>
        <v>3672</v>
      </c>
      <c r="C60" s="119">
        <f t="shared" si="11"/>
        <v>3681.4</v>
      </c>
      <c r="D60" s="119">
        <f t="shared" si="12"/>
        <v>3681.4</v>
      </c>
      <c r="E60" s="119">
        <f t="shared" si="57"/>
        <v>100</v>
      </c>
      <c r="F60" s="119"/>
      <c r="G60" s="66"/>
      <c r="H60" s="66"/>
      <c r="I60" s="70"/>
      <c r="J60" s="237">
        <f>Субсидии!B58</f>
        <v>3576</v>
      </c>
      <c r="K60" s="237">
        <f>Субсидии!C58</f>
        <v>3576</v>
      </c>
      <c r="L60" s="237">
        <f>Субсидии!D58</f>
        <v>3576</v>
      </c>
      <c r="M60" s="66">
        <f t="shared" si="22"/>
        <v>100</v>
      </c>
      <c r="N60" s="66">
        <f>'Субвенции '!B60</f>
        <v>96</v>
      </c>
      <c r="O60" s="66">
        <f>'Субвенции '!C60</f>
        <v>105.4</v>
      </c>
      <c r="P60" s="66">
        <f>'Субвенции '!D60</f>
        <v>105.4</v>
      </c>
      <c r="Q60" s="66">
        <f t="shared" ref="Q60:Q74" si="58">P60/O60*100</f>
        <v>100</v>
      </c>
      <c r="R60" s="66"/>
      <c r="S60" s="66"/>
      <c r="T60" s="66"/>
      <c r="U60" s="66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29" customFormat="1" x14ac:dyDescent="0.25">
      <c r="A61" s="96" t="s">
        <v>410</v>
      </c>
      <c r="B61" s="119">
        <f t="shared" si="11"/>
        <v>7610.9</v>
      </c>
      <c r="C61" s="119">
        <f t="shared" si="11"/>
        <v>7634.6</v>
      </c>
      <c r="D61" s="119">
        <f t="shared" si="12"/>
        <v>7634.6</v>
      </c>
      <c r="E61" s="119">
        <f t="shared" si="57"/>
        <v>100</v>
      </c>
      <c r="F61" s="119"/>
      <c r="G61" s="66"/>
      <c r="H61" s="66"/>
      <c r="I61" s="81"/>
      <c r="J61" s="237">
        <f>Субсидии!B59</f>
        <v>7371</v>
      </c>
      <c r="K61" s="237">
        <f>Субсидии!C59</f>
        <v>7371</v>
      </c>
      <c r="L61" s="237">
        <f>Субсидии!D59</f>
        <v>7371</v>
      </c>
      <c r="M61" s="66">
        <f t="shared" si="22"/>
        <v>100</v>
      </c>
      <c r="N61" s="66">
        <f>'Субвенции '!B61</f>
        <v>239.9</v>
      </c>
      <c r="O61" s="66">
        <f>'Субвенции '!C61</f>
        <v>263.60000000000002</v>
      </c>
      <c r="P61" s="66">
        <f>'Субвенции '!D61</f>
        <v>263.60000000000002</v>
      </c>
      <c r="Q61" s="66">
        <f t="shared" si="58"/>
        <v>100</v>
      </c>
      <c r="R61" s="66"/>
      <c r="S61" s="66"/>
      <c r="T61" s="66"/>
      <c r="U61" s="66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29" customFormat="1" x14ac:dyDescent="0.25">
      <c r="A62" s="96" t="s">
        <v>586</v>
      </c>
      <c r="B62" s="119">
        <f t="shared" si="11"/>
        <v>2793</v>
      </c>
      <c r="C62" s="119">
        <f t="shared" si="11"/>
        <v>3274.85</v>
      </c>
      <c r="D62" s="119">
        <f t="shared" si="12"/>
        <v>3274.82233</v>
      </c>
      <c r="E62" s="119">
        <f t="shared" si="57"/>
        <v>99.999155075805007</v>
      </c>
      <c r="F62" s="119"/>
      <c r="G62" s="66"/>
      <c r="H62" s="66"/>
      <c r="I62" s="81"/>
      <c r="J62" s="237">
        <f>Субсидии!B60</f>
        <v>2697</v>
      </c>
      <c r="K62" s="237">
        <f>Субсидии!C60</f>
        <v>3169.45</v>
      </c>
      <c r="L62" s="237">
        <f>Субсидии!D60</f>
        <v>3169.4223299999999</v>
      </c>
      <c r="M62" s="66">
        <f t="shared" si="22"/>
        <v>99.999126977866823</v>
      </c>
      <c r="N62" s="66">
        <f>'Субвенции '!B62</f>
        <v>96</v>
      </c>
      <c r="O62" s="66">
        <f>'Субвенции '!C62</f>
        <v>105.4</v>
      </c>
      <c r="P62" s="66">
        <f>'Субвенции '!D62</f>
        <v>105.4</v>
      </c>
      <c r="Q62" s="66">
        <f t="shared" si="58"/>
        <v>100</v>
      </c>
      <c r="R62" s="66"/>
      <c r="S62" s="66"/>
      <c r="T62" s="66"/>
      <c r="U62" s="66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29" customFormat="1" x14ac:dyDescent="0.25">
      <c r="A63" s="96" t="s">
        <v>587</v>
      </c>
      <c r="B63" s="119">
        <f t="shared" si="11"/>
        <v>3270</v>
      </c>
      <c r="C63" s="119">
        <f t="shared" si="11"/>
        <v>3279.4</v>
      </c>
      <c r="D63" s="119">
        <f t="shared" si="12"/>
        <v>3279.4</v>
      </c>
      <c r="E63" s="119">
        <f t="shared" si="57"/>
        <v>100</v>
      </c>
      <c r="F63" s="119"/>
      <c r="G63" s="66"/>
      <c r="H63" s="66"/>
      <c r="I63" s="81"/>
      <c r="J63" s="237">
        <f>Субсидии!B61</f>
        <v>3174</v>
      </c>
      <c r="K63" s="237">
        <f>Субсидии!C61</f>
        <v>3174</v>
      </c>
      <c r="L63" s="237">
        <f>Субсидии!D61</f>
        <v>3174</v>
      </c>
      <c r="M63" s="66">
        <f t="shared" si="22"/>
        <v>100</v>
      </c>
      <c r="N63" s="66">
        <f>'Субвенции '!B63</f>
        <v>96</v>
      </c>
      <c r="O63" s="66">
        <f>'Субвенции '!C63</f>
        <v>105.4</v>
      </c>
      <c r="P63" s="66">
        <f>'Субвенции '!D63</f>
        <v>105.4</v>
      </c>
      <c r="Q63" s="66">
        <f t="shared" si="58"/>
        <v>100</v>
      </c>
      <c r="R63" s="66"/>
      <c r="S63" s="66"/>
      <c r="T63" s="66"/>
      <c r="U63" s="66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29" customFormat="1" x14ac:dyDescent="0.25">
      <c r="A64" s="96" t="s">
        <v>412</v>
      </c>
      <c r="B64" s="119">
        <f t="shared" si="11"/>
        <v>4041</v>
      </c>
      <c r="C64" s="119">
        <f t="shared" si="11"/>
        <v>4050.4</v>
      </c>
      <c r="D64" s="119">
        <f t="shared" si="12"/>
        <v>4050.4</v>
      </c>
      <c r="E64" s="119">
        <f t="shared" si="57"/>
        <v>100</v>
      </c>
      <c r="F64" s="119"/>
      <c r="G64" s="66"/>
      <c r="H64" s="66"/>
      <c r="I64" s="81"/>
      <c r="J64" s="237">
        <f>Субсидии!B62</f>
        <v>3945</v>
      </c>
      <c r="K64" s="237">
        <f>Субсидии!C62</f>
        <v>3945</v>
      </c>
      <c r="L64" s="237">
        <f>Субсидии!D62</f>
        <v>3945</v>
      </c>
      <c r="M64" s="66">
        <f t="shared" si="22"/>
        <v>100</v>
      </c>
      <c r="N64" s="66">
        <f>'Субвенции '!B64</f>
        <v>96</v>
      </c>
      <c r="O64" s="66">
        <f>'Субвенции '!C64</f>
        <v>105.4</v>
      </c>
      <c r="P64" s="66">
        <f>'Субвенции '!D64</f>
        <v>105.4</v>
      </c>
      <c r="Q64" s="66">
        <f t="shared" si="58"/>
        <v>100</v>
      </c>
      <c r="R64" s="66"/>
      <c r="S64" s="66"/>
      <c r="T64" s="66"/>
      <c r="U64" s="66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29" customFormat="1" x14ac:dyDescent="0.25">
      <c r="A65" s="96" t="s">
        <v>246</v>
      </c>
      <c r="B65" s="119">
        <f t="shared" si="11"/>
        <v>5274</v>
      </c>
      <c r="C65" s="119">
        <f t="shared" si="11"/>
        <v>5283.4</v>
      </c>
      <c r="D65" s="119">
        <f t="shared" si="12"/>
        <v>5283.4</v>
      </c>
      <c r="E65" s="119">
        <f t="shared" si="57"/>
        <v>100</v>
      </c>
      <c r="F65" s="119"/>
      <c r="G65" s="66"/>
      <c r="H65" s="66"/>
      <c r="I65" s="81"/>
      <c r="J65" s="237">
        <f>Субсидии!B63</f>
        <v>5178</v>
      </c>
      <c r="K65" s="237">
        <f>Субсидии!C63</f>
        <v>5178</v>
      </c>
      <c r="L65" s="237">
        <f>Субсидии!D63</f>
        <v>5178</v>
      </c>
      <c r="M65" s="66">
        <f t="shared" si="22"/>
        <v>100</v>
      </c>
      <c r="N65" s="66">
        <f>'Субвенции '!B65</f>
        <v>96</v>
      </c>
      <c r="O65" s="66">
        <f>'Субвенции '!C65</f>
        <v>105.4</v>
      </c>
      <c r="P65" s="66">
        <f>'Субвенции '!D65</f>
        <v>105.4</v>
      </c>
      <c r="Q65" s="66">
        <f t="shared" si="58"/>
        <v>100</v>
      </c>
      <c r="R65" s="66"/>
      <c r="S65" s="66"/>
      <c r="T65" s="66"/>
      <c r="U65" s="66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29" customFormat="1" x14ac:dyDescent="0.25">
      <c r="A66" s="96" t="s">
        <v>243</v>
      </c>
      <c r="B66" s="119">
        <f t="shared" si="11"/>
        <v>239.9</v>
      </c>
      <c r="C66" s="119">
        <f t="shared" si="11"/>
        <v>263.60000000000002</v>
      </c>
      <c r="D66" s="119">
        <f t="shared" si="12"/>
        <v>263.60000000000002</v>
      </c>
      <c r="E66" s="119">
        <f t="shared" si="57"/>
        <v>100</v>
      </c>
      <c r="F66" s="119"/>
      <c r="G66" s="66"/>
      <c r="H66" s="66"/>
      <c r="I66" s="81"/>
      <c r="J66" s="237">
        <f>Субсидии!B65</f>
        <v>0</v>
      </c>
      <c r="K66" s="237">
        <f>Субсидии!C65</f>
        <v>0</v>
      </c>
      <c r="L66" s="237">
        <f>Субсидии!D65</f>
        <v>0</v>
      </c>
      <c r="M66" s="66"/>
      <c r="N66" s="66">
        <f>'Субвенции '!B67</f>
        <v>239.9</v>
      </c>
      <c r="O66" s="66">
        <f>'Субвенции '!C67</f>
        <v>263.60000000000002</v>
      </c>
      <c r="P66" s="66">
        <f>'Субвенции '!D67</f>
        <v>263.60000000000002</v>
      </c>
      <c r="Q66" s="66">
        <f t="shared" si="58"/>
        <v>100</v>
      </c>
      <c r="R66" s="66">
        <f>Иные!B34</f>
        <v>0</v>
      </c>
      <c r="S66" s="66">
        <f>Иные!C34</f>
        <v>0</v>
      </c>
      <c r="T66" s="66">
        <f>Иные!D34</f>
        <v>0</v>
      </c>
      <c r="U66" s="66">
        <f>Иные!E34</f>
        <v>0</v>
      </c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29" customFormat="1" x14ac:dyDescent="0.25">
      <c r="A67" s="96" t="s">
        <v>343</v>
      </c>
      <c r="B67" s="119">
        <f t="shared" si="11"/>
        <v>3735</v>
      </c>
      <c r="C67" s="119">
        <f t="shared" si="11"/>
        <v>4441.9991999999993</v>
      </c>
      <c r="D67" s="119">
        <f t="shared" si="12"/>
        <v>4441.9739199999995</v>
      </c>
      <c r="E67" s="119">
        <f t="shared" si="57"/>
        <v>99.999430886885349</v>
      </c>
      <c r="F67" s="119"/>
      <c r="G67" s="66"/>
      <c r="H67" s="66"/>
      <c r="I67" s="81"/>
      <c r="J67" s="237">
        <f>Субсидии!B64</f>
        <v>3639</v>
      </c>
      <c r="K67" s="237">
        <f>Субсидии!C64</f>
        <v>4336.5991999999997</v>
      </c>
      <c r="L67" s="237">
        <f>Субсидии!D64</f>
        <v>4336.5739199999998</v>
      </c>
      <c r="M67" s="66">
        <f t="shared" si="22"/>
        <v>99.999417054728042</v>
      </c>
      <c r="N67" s="66">
        <f>'Субвенции '!B66</f>
        <v>96</v>
      </c>
      <c r="O67" s="66">
        <f>'Субвенции '!C66</f>
        <v>105.4</v>
      </c>
      <c r="P67" s="66">
        <f>'Субвенции '!D66</f>
        <v>105.4</v>
      </c>
      <c r="Q67" s="66">
        <f t="shared" si="58"/>
        <v>100</v>
      </c>
      <c r="R67" s="66"/>
      <c r="S67" s="66"/>
      <c r="T67" s="66"/>
      <c r="U67" s="66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29" customFormat="1" x14ac:dyDescent="0.25">
      <c r="A68" s="96" t="s">
        <v>242</v>
      </c>
      <c r="B68" s="119">
        <f t="shared" si="11"/>
        <v>10607.9</v>
      </c>
      <c r="C68" s="119">
        <f t="shared" si="11"/>
        <v>11375</v>
      </c>
      <c r="D68" s="119">
        <f t="shared" si="12"/>
        <v>11375</v>
      </c>
      <c r="E68" s="119">
        <f t="shared" si="57"/>
        <v>100</v>
      </c>
      <c r="F68" s="119"/>
      <c r="G68" s="66"/>
      <c r="H68" s="66"/>
      <c r="I68" s="81"/>
      <c r="J68" s="237">
        <f>Субсидии!B66</f>
        <v>10368</v>
      </c>
      <c r="K68" s="237">
        <f>Субсидии!C66</f>
        <v>11111.4</v>
      </c>
      <c r="L68" s="237">
        <f>Субсидии!D66</f>
        <v>11111.4</v>
      </c>
      <c r="M68" s="66">
        <f t="shared" si="22"/>
        <v>100</v>
      </c>
      <c r="N68" s="66">
        <f>'Субвенции '!B68</f>
        <v>239.9</v>
      </c>
      <c r="O68" s="66">
        <f>'Субвенции '!C68</f>
        <v>263.60000000000002</v>
      </c>
      <c r="P68" s="66">
        <f>'Субвенции '!D68</f>
        <v>263.60000000000002</v>
      </c>
      <c r="Q68" s="66">
        <f t="shared" si="58"/>
        <v>100</v>
      </c>
      <c r="R68" s="66"/>
      <c r="S68" s="66"/>
      <c r="T68" s="66"/>
      <c r="U68" s="66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29" customFormat="1" x14ac:dyDescent="0.25">
      <c r="A69" s="96" t="s">
        <v>244</v>
      </c>
      <c r="B69" s="119">
        <f t="shared" si="11"/>
        <v>5100</v>
      </c>
      <c r="C69" s="119">
        <f t="shared" si="11"/>
        <v>5109.3999999999996</v>
      </c>
      <c r="D69" s="119">
        <f t="shared" si="12"/>
        <v>5109.3999999999996</v>
      </c>
      <c r="E69" s="119">
        <f t="shared" si="57"/>
        <v>100</v>
      </c>
      <c r="F69" s="119"/>
      <c r="G69" s="66"/>
      <c r="H69" s="66"/>
      <c r="I69" s="81"/>
      <c r="J69" s="237">
        <f>Субсидии!B67</f>
        <v>5004</v>
      </c>
      <c r="K69" s="237">
        <f>Субсидии!C67</f>
        <v>5004</v>
      </c>
      <c r="L69" s="237">
        <f>Субсидии!D67</f>
        <v>5004</v>
      </c>
      <c r="M69" s="66">
        <f t="shared" si="22"/>
        <v>100</v>
      </c>
      <c r="N69" s="66">
        <f>'Субвенции '!B69</f>
        <v>96</v>
      </c>
      <c r="O69" s="66">
        <f>'Субвенции '!C69</f>
        <v>105.4</v>
      </c>
      <c r="P69" s="66">
        <f>'Субвенции '!D69</f>
        <v>105.4</v>
      </c>
      <c r="Q69" s="66">
        <f t="shared" si="58"/>
        <v>100</v>
      </c>
      <c r="R69" s="66"/>
      <c r="S69" s="66"/>
      <c r="T69" s="66"/>
      <c r="U69" s="66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29" customFormat="1" x14ac:dyDescent="0.25">
      <c r="A70" s="96" t="s">
        <v>413</v>
      </c>
      <c r="B70" s="119">
        <f t="shared" si="11"/>
        <v>3690</v>
      </c>
      <c r="C70" s="119">
        <f t="shared" si="11"/>
        <v>3699.4</v>
      </c>
      <c r="D70" s="119">
        <f t="shared" si="12"/>
        <v>3699.4</v>
      </c>
      <c r="E70" s="119">
        <f t="shared" si="57"/>
        <v>100</v>
      </c>
      <c r="F70" s="119"/>
      <c r="G70" s="66"/>
      <c r="H70" s="66"/>
      <c r="I70" s="81"/>
      <c r="J70" s="237">
        <f>Субсидии!B68</f>
        <v>3594</v>
      </c>
      <c r="K70" s="237">
        <f>Субсидии!C68</f>
        <v>3594</v>
      </c>
      <c r="L70" s="237">
        <f>Субсидии!D68</f>
        <v>3594</v>
      </c>
      <c r="M70" s="66">
        <f t="shared" si="22"/>
        <v>100</v>
      </c>
      <c r="N70" s="66">
        <f>'Субвенции '!B70</f>
        <v>96</v>
      </c>
      <c r="O70" s="66">
        <f>'Субвенции '!C70</f>
        <v>105.4</v>
      </c>
      <c r="P70" s="66">
        <f>'Субвенции '!D70</f>
        <v>105.4</v>
      </c>
      <c r="Q70" s="66">
        <f t="shared" si="58"/>
        <v>100</v>
      </c>
      <c r="R70" s="66"/>
      <c r="S70" s="66"/>
      <c r="T70" s="66"/>
      <c r="U70" s="66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29" customFormat="1" x14ac:dyDescent="0.25">
      <c r="A71" s="96" t="s">
        <v>416</v>
      </c>
      <c r="B71" s="119">
        <f t="shared" si="11"/>
        <v>2829</v>
      </c>
      <c r="C71" s="119">
        <f t="shared" si="11"/>
        <v>2838.4</v>
      </c>
      <c r="D71" s="119">
        <f t="shared" si="12"/>
        <v>2838.4</v>
      </c>
      <c r="E71" s="119">
        <f t="shared" si="57"/>
        <v>100</v>
      </c>
      <c r="F71" s="119"/>
      <c r="G71" s="66"/>
      <c r="H71" s="66"/>
      <c r="I71" s="81"/>
      <c r="J71" s="237">
        <f>Субсидии!B69</f>
        <v>2733</v>
      </c>
      <c r="K71" s="237">
        <f>Субсидии!C69</f>
        <v>2733</v>
      </c>
      <c r="L71" s="237">
        <f>Субсидии!D69</f>
        <v>2733</v>
      </c>
      <c r="M71" s="66">
        <f t="shared" si="22"/>
        <v>100</v>
      </c>
      <c r="N71" s="66">
        <f>'Субвенции '!B71</f>
        <v>96</v>
      </c>
      <c r="O71" s="66">
        <f>'Субвенции '!C71</f>
        <v>105.4</v>
      </c>
      <c r="P71" s="66">
        <f>'Субвенции '!D71</f>
        <v>105.4</v>
      </c>
      <c r="Q71" s="66">
        <f t="shared" si="58"/>
        <v>100</v>
      </c>
      <c r="R71" s="66"/>
      <c r="S71" s="66"/>
      <c r="T71" s="66"/>
      <c r="U71" s="66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29" customFormat="1" x14ac:dyDescent="0.25">
      <c r="A72" s="96" t="s">
        <v>245</v>
      </c>
      <c r="B72" s="119">
        <f t="shared" si="11"/>
        <v>6489</v>
      </c>
      <c r="C72" s="119">
        <f t="shared" si="11"/>
        <v>6498.4</v>
      </c>
      <c r="D72" s="119">
        <f t="shared" si="12"/>
        <v>6498.4</v>
      </c>
      <c r="E72" s="119">
        <f t="shared" si="57"/>
        <v>100</v>
      </c>
      <c r="F72" s="119"/>
      <c r="G72" s="66"/>
      <c r="H72" s="66"/>
      <c r="I72" s="81"/>
      <c r="J72" s="237">
        <f>Субсидии!B70</f>
        <v>6393</v>
      </c>
      <c r="K72" s="237">
        <f>Субсидии!C70</f>
        <v>6393</v>
      </c>
      <c r="L72" s="237">
        <f>Субсидии!D70</f>
        <v>6393</v>
      </c>
      <c r="M72" s="66">
        <f t="shared" si="22"/>
        <v>100</v>
      </c>
      <c r="N72" s="66">
        <f>'Субвенции '!B72</f>
        <v>96</v>
      </c>
      <c r="O72" s="66">
        <f>'Субвенции '!C72</f>
        <v>105.4</v>
      </c>
      <c r="P72" s="66">
        <f>'Субвенции '!D72</f>
        <v>105.4</v>
      </c>
      <c r="Q72" s="66">
        <f t="shared" si="58"/>
        <v>100</v>
      </c>
      <c r="R72" s="66"/>
      <c r="S72" s="66"/>
      <c r="T72" s="66"/>
      <c r="U72" s="66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29" customFormat="1" x14ac:dyDescent="0.25">
      <c r="A73" s="96" t="s">
        <v>415</v>
      </c>
      <c r="B73" s="119">
        <f t="shared" si="11"/>
        <v>7532.9</v>
      </c>
      <c r="C73" s="119">
        <f t="shared" si="11"/>
        <v>7556.6</v>
      </c>
      <c r="D73" s="119">
        <f t="shared" si="12"/>
        <v>7556.6</v>
      </c>
      <c r="E73" s="119">
        <f t="shared" si="57"/>
        <v>100</v>
      </c>
      <c r="F73" s="119"/>
      <c r="G73" s="66"/>
      <c r="H73" s="66"/>
      <c r="I73" s="81"/>
      <c r="J73" s="237">
        <f>Субсидии!B71</f>
        <v>7293</v>
      </c>
      <c r="K73" s="237">
        <f>Субсидии!C71</f>
        <v>7293</v>
      </c>
      <c r="L73" s="237">
        <f>Субсидии!D71</f>
        <v>7293</v>
      </c>
      <c r="M73" s="66">
        <f t="shared" si="22"/>
        <v>100</v>
      </c>
      <c r="N73" s="66">
        <f>'Субвенции '!B73</f>
        <v>239.9</v>
      </c>
      <c r="O73" s="66">
        <f>'Субвенции '!C73</f>
        <v>263.60000000000002</v>
      </c>
      <c r="P73" s="66">
        <f>'Субвенции '!D73</f>
        <v>263.60000000000002</v>
      </c>
      <c r="Q73" s="66">
        <f t="shared" si="58"/>
        <v>100</v>
      </c>
      <c r="R73" s="66"/>
      <c r="S73" s="66"/>
      <c r="T73" s="66"/>
      <c r="U73" s="66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29" customFormat="1" x14ac:dyDescent="0.25">
      <c r="A74" s="96" t="s">
        <v>414</v>
      </c>
      <c r="B74" s="119">
        <f t="shared" ref="B74:C137" si="59">F74+J74+N74+R74</f>
        <v>8003.9</v>
      </c>
      <c r="C74" s="119">
        <f t="shared" si="59"/>
        <v>8027.6</v>
      </c>
      <c r="D74" s="119">
        <f t="shared" ref="D74:D137" si="60">H74+L74+P74+T74</f>
        <v>8027.6</v>
      </c>
      <c r="E74" s="119">
        <f t="shared" si="57"/>
        <v>100</v>
      </c>
      <c r="F74" s="119"/>
      <c r="G74" s="66"/>
      <c r="H74" s="66"/>
      <c r="I74" s="81"/>
      <c r="J74" s="237">
        <f>Субсидии!B72</f>
        <v>7764</v>
      </c>
      <c r="K74" s="237">
        <f>Субсидии!C72</f>
        <v>7764</v>
      </c>
      <c r="L74" s="237">
        <f>Субсидии!D72</f>
        <v>7764</v>
      </c>
      <c r="M74" s="66">
        <f t="shared" si="22"/>
        <v>100</v>
      </c>
      <c r="N74" s="66">
        <f>'Субвенции '!B74</f>
        <v>239.9</v>
      </c>
      <c r="O74" s="66">
        <f>'Субвенции '!C74</f>
        <v>263.60000000000002</v>
      </c>
      <c r="P74" s="66">
        <f>'Субвенции '!D74</f>
        <v>263.60000000000002</v>
      </c>
      <c r="Q74" s="66">
        <f t="shared" si="58"/>
        <v>100</v>
      </c>
      <c r="R74" s="66"/>
      <c r="S74" s="66"/>
      <c r="T74" s="66"/>
      <c r="U74" s="66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0" customFormat="1" ht="31.5" x14ac:dyDescent="0.25">
      <c r="A75" s="38" t="s">
        <v>252</v>
      </c>
      <c r="B75" s="79">
        <f t="shared" si="59"/>
        <v>313447.6148199999</v>
      </c>
      <c r="C75" s="79">
        <f t="shared" si="59"/>
        <v>384006.71386999998</v>
      </c>
      <c r="D75" s="79">
        <f t="shared" si="60"/>
        <v>383382.11327000003</v>
      </c>
      <c r="E75" s="79">
        <f t="shared" ref="E75" si="61">D75/C75*100</f>
        <v>99.837346437590824</v>
      </c>
      <c r="F75" s="79">
        <f t="shared" ref="F75" si="62">SUM(F76:F80)</f>
        <v>75918.899999999994</v>
      </c>
      <c r="G75" s="79">
        <f t="shared" ref="G75:H75" si="63">SUM(G76:G80)</f>
        <v>81624</v>
      </c>
      <c r="H75" s="79">
        <f t="shared" si="63"/>
        <v>81624</v>
      </c>
      <c r="I75" s="80">
        <f t="shared" si="20"/>
        <v>100</v>
      </c>
      <c r="J75" s="79">
        <f>SUM(J76:J80)</f>
        <v>68488.914820000005</v>
      </c>
      <c r="K75" s="79">
        <f>SUM(K76:K80)</f>
        <v>70239.56482</v>
      </c>
      <c r="L75" s="79">
        <f t="shared" ref="L75:T75" si="64">SUM(L76:L80)</f>
        <v>70040.312819999992</v>
      </c>
      <c r="M75" s="79">
        <f t="shared" si="22"/>
        <v>99.716325121730719</v>
      </c>
      <c r="N75" s="79">
        <f t="shared" ref="N75" si="65">SUM(N76:N80)</f>
        <v>167988.7999999999</v>
      </c>
      <c r="O75" s="79">
        <f t="shared" si="64"/>
        <v>153640.9</v>
      </c>
      <c r="P75" s="79">
        <f t="shared" si="64"/>
        <v>153433.76583000002</v>
      </c>
      <c r="Q75" s="79">
        <f t="shared" si="24"/>
        <v>99.865182923297141</v>
      </c>
      <c r="R75" s="79">
        <f t="shared" ref="R75" si="66">SUM(R76:R80)</f>
        <v>1051</v>
      </c>
      <c r="S75" s="79">
        <f t="shared" si="64"/>
        <v>78502.249050000013</v>
      </c>
      <c r="T75" s="79">
        <f t="shared" si="64"/>
        <v>78284.034619999991</v>
      </c>
      <c r="U75" s="79">
        <f t="shared" si="26"/>
        <v>99.722027798386975</v>
      </c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</row>
    <row r="76" spans="1:34" s="29" customFormat="1" ht="31.5" x14ac:dyDescent="0.25">
      <c r="A76" s="95" t="s">
        <v>251</v>
      </c>
      <c r="B76" s="66">
        <f t="shared" si="59"/>
        <v>271176.81481999991</v>
      </c>
      <c r="C76" s="66">
        <f t="shared" si="59"/>
        <v>296989.56387000001</v>
      </c>
      <c r="D76" s="66">
        <f t="shared" si="60"/>
        <v>296453.52591000003</v>
      </c>
      <c r="E76" s="66">
        <f t="shared" si="17"/>
        <v>99.819509496221016</v>
      </c>
      <c r="F76" s="70">
        <f>Дотации!B24</f>
        <v>75918.899999999994</v>
      </c>
      <c r="G76" s="70">
        <f>Дотации!C24</f>
        <v>81624</v>
      </c>
      <c r="H76" s="70">
        <f>Дотации!D24</f>
        <v>81624</v>
      </c>
      <c r="I76" s="70">
        <f t="shared" si="20"/>
        <v>100</v>
      </c>
      <c r="J76" s="66">
        <f>Субсидии!B74</f>
        <v>26889.914820000002</v>
      </c>
      <c r="K76" s="66">
        <f>Субсидии!C74</f>
        <v>26885.414820000002</v>
      </c>
      <c r="L76" s="66">
        <f>Субсидии!D74</f>
        <v>26686.162820000001</v>
      </c>
      <c r="M76" s="66">
        <f t="shared" si="22"/>
        <v>99.258884412481606</v>
      </c>
      <c r="N76" s="66">
        <f>'Субвенции '!B76</f>
        <v>167316.99999999991</v>
      </c>
      <c r="O76" s="66">
        <f>'Субвенции '!C76</f>
        <v>152902.9</v>
      </c>
      <c r="P76" s="66">
        <f>'Субвенции '!D76</f>
        <v>152695.76583000002</v>
      </c>
      <c r="Q76" s="66">
        <f t="shared" si="24"/>
        <v>99.864532216197361</v>
      </c>
      <c r="R76" s="66">
        <f>Иные!B39</f>
        <v>1051</v>
      </c>
      <c r="S76" s="66">
        <f>Иные!C39</f>
        <v>35577.249050000006</v>
      </c>
      <c r="T76" s="66">
        <f>Иные!D39</f>
        <v>35447.597260000002</v>
      </c>
      <c r="U76" s="66">
        <f t="shared" si="26"/>
        <v>99.635576686050712</v>
      </c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29" customFormat="1" x14ac:dyDescent="0.25">
      <c r="A77" s="96" t="s">
        <v>249</v>
      </c>
      <c r="B77" s="119">
        <f t="shared" si="59"/>
        <v>25683.9</v>
      </c>
      <c r="C77" s="119">
        <f t="shared" si="59"/>
        <v>68632.600000000006</v>
      </c>
      <c r="D77" s="119">
        <f t="shared" si="60"/>
        <v>68544.037359999988</v>
      </c>
      <c r="E77" s="119">
        <f>D77/C77*100</f>
        <v>99.870961263306341</v>
      </c>
      <c r="F77" s="119"/>
      <c r="G77" s="66"/>
      <c r="H77" s="66"/>
      <c r="I77" s="81"/>
      <c r="J77" s="237">
        <f>Субсидии!B75</f>
        <v>25444</v>
      </c>
      <c r="K77" s="237">
        <f>Субсидии!C75</f>
        <v>25444</v>
      </c>
      <c r="L77" s="237">
        <f>Субсидии!D75</f>
        <v>25444</v>
      </c>
      <c r="M77" s="66">
        <f>L77/K77*100</f>
        <v>100</v>
      </c>
      <c r="N77" s="66">
        <f>'Субвенции '!B77</f>
        <v>239.9</v>
      </c>
      <c r="O77" s="66">
        <f>'Субвенции '!C77</f>
        <v>263.60000000000002</v>
      </c>
      <c r="P77" s="66">
        <f>'Субвенции '!D77</f>
        <v>263.60000000000002</v>
      </c>
      <c r="Q77" s="66">
        <f>P77/O77*100</f>
        <v>100</v>
      </c>
      <c r="R77" s="66">
        <f>Иные!B40</f>
        <v>0</v>
      </c>
      <c r="S77" s="66">
        <f>Иные!C40</f>
        <v>42925</v>
      </c>
      <c r="T77" s="66">
        <f>Иные!D40</f>
        <v>42836.437359999996</v>
      </c>
      <c r="U77" s="66">
        <f t="shared" si="26"/>
        <v>99.793680512521831</v>
      </c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29" customFormat="1" x14ac:dyDescent="0.25">
      <c r="A78" s="96" t="s">
        <v>419</v>
      </c>
      <c r="B78" s="119">
        <f t="shared" si="59"/>
        <v>3750</v>
      </c>
      <c r="C78" s="119">
        <f t="shared" si="59"/>
        <v>4695.2759999999998</v>
      </c>
      <c r="D78" s="119">
        <f t="shared" si="60"/>
        <v>4695.2759999999998</v>
      </c>
      <c r="E78" s="119">
        <f>D78/C78*100</f>
        <v>100</v>
      </c>
      <c r="F78" s="119"/>
      <c r="G78" s="66"/>
      <c r="H78" s="66"/>
      <c r="I78" s="81"/>
      <c r="J78" s="237">
        <f>Субсидии!B76</f>
        <v>3654</v>
      </c>
      <c r="K78" s="237">
        <f>Субсидии!C76</f>
        <v>4589.8760000000002</v>
      </c>
      <c r="L78" s="237">
        <f>Субсидии!D76</f>
        <v>4589.8760000000002</v>
      </c>
      <c r="M78" s="66">
        <f t="shared" ref="M78:M80" si="67">L78/K78*100</f>
        <v>100</v>
      </c>
      <c r="N78" s="66">
        <f>'Субвенции '!B78</f>
        <v>96</v>
      </c>
      <c r="O78" s="66">
        <f>'Субвенции '!C78</f>
        <v>105.4</v>
      </c>
      <c r="P78" s="66">
        <f>'Субвенции '!D78</f>
        <v>105.4</v>
      </c>
      <c r="Q78" s="66">
        <f>P78/O78*100</f>
        <v>100</v>
      </c>
      <c r="R78" s="66"/>
      <c r="S78" s="66"/>
      <c r="T78" s="66"/>
      <c r="U78" s="66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29" customFormat="1" x14ac:dyDescent="0.25">
      <c r="A79" s="96" t="s">
        <v>418</v>
      </c>
      <c r="B79" s="119">
        <f t="shared" si="59"/>
        <v>5766</v>
      </c>
      <c r="C79" s="119">
        <f t="shared" si="59"/>
        <v>6594.674</v>
      </c>
      <c r="D79" s="119">
        <f t="shared" si="60"/>
        <v>6594.674</v>
      </c>
      <c r="E79" s="119">
        <f>D79/C79*100</f>
        <v>100</v>
      </c>
      <c r="F79" s="119"/>
      <c r="G79" s="66"/>
      <c r="H79" s="66"/>
      <c r="I79" s="81"/>
      <c r="J79" s="237">
        <f>Субсидии!B77</f>
        <v>5670</v>
      </c>
      <c r="K79" s="237">
        <f>Субсидии!C77</f>
        <v>6489.2740000000003</v>
      </c>
      <c r="L79" s="237">
        <f>Субсидии!D77</f>
        <v>6489.2740000000003</v>
      </c>
      <c r="M79" s="66">
        <f t="shared" si="67"/>
        <v>100</v>
      </c>
      <c r="N79" s="66">
        <f>'Субвенции '!B79</f>
        <v>96</v>
      </c>
      <c r="O79" s="66">
        <f>'Субвенции '!C79</f>
        <v>105.4</v>
      </c>
      <c r="P79" s="66">
        <f>'Субвенции '!D79</f>
        <v>105.4</v>
      </c>
      <c r="Q79" s="66">
        <f>P79/O79*100</f>
        <v>100</v>
      </c>
      <c r="R79" s="66"/>
      <c r="S79" s="66"/>
      <c r="T79" s="66"/>
      <c r="U79" s="66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29" customFormat="1" x14ac:dyDescent="0.25">
      <c r="A80" s="96" t="s">
        <v>250</v>
      </c>
      <c r="B80" s="119">
        <f t="shared" si="59"/>
        <v>7070.9</v>
      </c>
      <c r="C80" s="119">
        <f t="shared" si="59"/>
        <v>7094.6</v>
      </c>
      <c r="D80" s="119">
        <f t="shared" si="60"/>
        <v>7094.6</v>
      </c>
      <c r="E80" s="119">
        <f>D80/C80*100</f>
        <v>100</v>
      </c>
      <c r="F80" s="119"/>
      <c r="G80" s="66"/>
      <c r="H80" s="66"/>
      <c r="I80" s="81"/>
      <c r="J80" s="237">
        <f>Субсидии!B78</f>
        <v>6831</v>
      </c>
      <c r="K80" s="237">
        <f>Субсидии!C78</f>
        <v>6831</v>
      </c>
      <c r="L80" s="237">
        <f>Субсидии!D78</f>
        <v>6831</v>
      </c>
      <c r="M80" s="66">
        <f t="shared" si="67"/>
        <v>100</v>
      </c>
      <c r="N80" s="66">
        <f>'Субвенции '!B80</f>
        <v>239.9</v>
      </c>
      <c r="O80" s="66">
        <f>'Субвенции '!C80</f>
        <v>263.60000000000002</v>
      </c>
      <c r="P80" s="66">
        <f>'Субвенции '!D80</f>
        <v>263.60000000000002</v>
      </c>
      <c r="Q80" s="66">
        <f>P80/O80*100</f>
        <v>100</v>
      </c>
      <c r="R80" s="66"/>
      <c r="S80" s="66"/>
      <c r="T80" s="66"/>
      <c r="U80" s="66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0" customFormat="1" ht="31.5" x14ac:dyDescent="0.25">
      <c r="A81" s="38" t="s">
        <v>431</v>
      </c>
      <c r="B81" s="79">
        <f t="shared" si="59"/>
        <v>1118548.33739</v>
      </c>
      <c r="C81" s="79">
        <f t="shared" si="59"/>
        <v>1589899.97994</v>
      </c>
      <c r="D81" s="79">
        <f t="shared" si="60"/>
        <v>1465361.07464</v>
      </c>
      <c r="E81" s="79">
        <f t="shared" ref="E81" si="68">D81/C81*100</f>
        <v>92.166871698136646</v>
      </c>
      <c r="F81" s="79">
        <f t="shared" ref="F81" si="69">SUM(F82:F97)</f>
        <v>79599.100000000006</v>
      </c>
      <c r="G81" s="79">
        <f t="shared" ref="G81:H81" si="70">SUM(G82:G97)</f>
        <v>90606.6</v>
      </c>
      <c r="H81" s="79">
        <f t="shared" si="70"/>
        <v>90606.6</v>
      </c>
      <c r="I81" s="80">
        <f t="shared" si="20"/>
        <v>100</v>
      </c>
      <c r="J81" s="79">
        <f>SUM(J82:J97)</f>
        <v>199628.13738999999</v>
      </c>
      <c r="K81" s="79">
        <f>SUM(K82:K97)</f>
        <v>367645.79089</v>
      </c>
      <c r="L81" s="79">
        <f t="shared" ref="L81:T81" si="71">SUM(L82:L97)</f>
        <v>244976.52298000001</v>
      </c>
      <c r="M81" s="79">
        <f t="shared" si="22"/>
        <v>66.633844055975402</v>
      </c>
      <c r="N81" s="79">
        <f t="shared" ref="N81" si="72">SUM(N82:N97)</f>
        <v>827835.70000000007</v>
      </c>
      <c r="O81" s="79">
        <f t="shared" si="71"/>
        <v>854823.14000000013</v>
      </c>
      <c r="P81" s="79">
        <f t="shared" si="71"/>
        <v>853167.86258999992</v>
      </c>
      <c r="Q81" s="79">
        <f t="shared" si="24"/>
        <v>99.806360247805145</v>
      </c>
      <c r="R81" s="79">
        <f t="shared" ref="R81" si="73">SUM(R82:R97)</f>
        <v>11485.4</v>
      </c>
      <c r="S81" s="79">
        <f t="shared" si="71"/>
        <v>276824.44905000005</v>
      </c>
      <c r="T81" s="79">
        <f t="shared" si="71"/>
        <v>276610.08906999999</v>
      </c>
      <c r="U81" s="79">
        <f t="shared" si="26"/>
        <v>99.922564650363896</v>
      </c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</row>
    <row r="82" spans="1:34" s="29" customFormat="1" ht="17.25" customHeight="1" x14ac:dyDescent="0.25">
      <c r="A82" s="95" t="s">
        <v>255</v>
      </c>
      <c r="B82" s="66">
        <f t="shared" si="59"/>
        <v>1054460.7373899999</v>
      </c>
      <c r="C82" s="66">
        <f t="shared" si="59"/>
        <v>1231155.26309</v>
      </c>
      <c r="D82" s="66">
        <f t="shared" si="60"/>
        <v>1227737.02385</v>
      </c>
      <c r="E82" s="66">
        <f t="shared" si="17"/>
        <v>99.722355145408642</v>
      </c>
      <c r="F82" s="70">
        <f>Дотации!B26</f>
        <v>79599.100000000006</v>
      </c>
      <c r="G82" s="70">
        <f>Дотации!C26</f>
        <v>90606.6</v>
      </c>
      <c r="H82" s="70">
        <f>Дотации!D26</f>
        <v>90606.6</v>
      </c>
      <c r="I82" s="70">
        <f t="shared" si="20"/>
        <v>100</v>
      </c>
      <c r="J82" s="66">
        <f>Субсидии!B80</f>
        <v>137460.13738999999</v>
      </c>
      <c r="K82" s="66">
        <f>Субсидии!C80</f>
        <v>155618.57404000001</v>
      </c>
      <c r="L82" s="66">
        <f>Субсидии!D80</f>
        <v>154058.63086</v>
      </c>
      <c r="M82" s="66">
        <f t="shared" si="22"/>
        <v>98.997585481281277</v>
      </c>
      <c r="N82" s="66">
        <f>'Субвенции '!B82</f>
        <v>825916.1</v>
      </c>
      <c r="O82" s="66">
        <f>'Субвенции '!C82</f>
        <v>852714.74</v>
      </c>
      <c r="P82" s="66">
        <f>'Субвенции '!D82</f>
        <v>851070.83342999988</v>
      </c>
      <c r="Q82" s="66">
        <f t="shared" si="24"/>
        <v>99.807214946231596</v>
      </c>
      <c r="R82" s="66">
        <f>Иные!B43</f>
        <v>11485.4</v>
      </c>
      <c r="S82" s="66">
        <f>Иные!C43</f>
        <v>132215.34905000002</v>
      </c>
      <c r="T82" s="66">
        <f>Иные!D43</f>
        <v>132000.95956000002</v>
      </c>
      <c r="U82" s="66">
        <f t="shared" si="26"/>
        <v>99.837848259267588</v>
      </c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29" customFormat="1" x14ac:dyDescent="0.25">
      <c r="A83" s="96" t="s">
        <v>588</v>
      </c>
      <c r="B83" s="119">
        <f t="shared" si="59"/>
        <v>10000</v>
      </c>
      <c r="C83" s="119">
        <f t="shared" si="59"/>
        <v>299735.31685</v>
      </c>
      <c r="D83" s="119">
        <f t="shared" si="60"/>
        <v>178716.02163</v>
      </c>
      <c r="E83" s="119">
        <f t="shared" ref="E83:E97" si="74">D83/C83*100</f>
        <v>59.624612644307419</v>
      </c>
      <c r="F83" s="66"/>
      <c r="G83" s="66"/>
      <c r="H83" s="66"/>
      <c r="I83" s="81"/>
      <c r="J83" s="237">
        <f>Субсидии!B81</f>
        <v>10000</v>
      </c>
      <c r="K83" s="237">
        <f>Субсидии!C81</f>
        <v>155126.21685</v>
      </c>
      <c r="L83" s="237">
        <f>Субсидии!D81</f>
        <v>34106.892120000004</v>
      </c>
      <c r="M83" s="66">
        <f t="shared" ref="M83:M96" si="75">L83/K83*100</f>
        <v>21.986542837552612</v>
      </c>
      <c r="N83" s="66"/>
      <c r="O83" s="66"/>
      <c r="P83" s="66"/>
      <c r="Q83" s="66"/>
      <c r="R83" s="66">
        <f>Иные!B44</f>
        <v>0</v>
      </c>
      <c r="S83" s="66">
        <f>Иные!C44</f>
        <v>144609.1</v>
      </c>
      <c r="T83" s="66">
        <f>Иные!D44</f>
        <v>144609.12951</v>
      </c>
      <c r="U83" s="66">
        <f>T83/S83*100</f>
        <v>100.00002040673787</v>
      </c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29" customFormat="1" x14ac:dyDescent="0.25">
      <c r="A84" s="96" t="s">
        <v>229</v>
      </c>
      <c r="B84" s="119">
        <f t="shared" si="59"/>
        <v>3183</v>
      </c>
      <c r="C84" s="119">
        <f t="shared" si="59"/>
        <v>3192.4</v>
      </c>
      <c r="D84" s="119">
        <f t="shared" si="60"/>
        <v>3192.3999899999999</v>
      </c>
      <c r="E84" s="119">
        <f t="shared" si="74"/>
        <v>99.999999686756041</v>
      </c>
      <c r="F84" s="66"/>
      <c r="G84" s="66"/>
      <c r="H84" s="66"/>
      <c r="I84" s="81"/>
      <c r="J84" s="237">
        <f>Субсидии!B82</f>
        <v>3087</v>
      </c>
      <c r="K84" s="237">
        <f>Субсидии!C82</f>
        <v>3087</v>
      </c>
      <c r="L84" s="237">
        <f>Субсидии!D82</f>
        <v>3087</v>
      </c>
      <c r="M84" s="66">
        <f t="shared" si="75"/>
        <v>100</v>
      </c>
      <c r="N84" s="66">
        <f>'Субвенции '!B83</f>
        <v>96</v>
      </c>
      <c r="O84" s="66">
        <f>'Субвенции '!C83</f>
        <v>105.4</v>
      </c>
      <c r="P84" s="66">
        <f>'Субвенции '!D83</f>
        <v>105.39999</v>
      </c>
      <c r="Q84" s="66">
        <f t="shared" ref="Q84:Q97" si="76">P84/O84*100</f>
        <v>99.999990512333952</v>
      </c>
      <c r="R84" s="66"/>
      <c r="S84" s="66"/>
      <c r="T84" s="66"/>
      <c r="U84" s="66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29" customFormat="1" x14ac:dyDescent="0.25">
      <c r="A85" s="96" t="s">
        <v>420</v>
      </c>
      <c r="B85" s="119">
        <f t="shared" si="59"/>
        <v>2694</v>
      </c>
      <c r="C85" s="119">
        <f t="shared" si="59"/>
        <v>2703.4</v>
      </c>
      <c r="D85" s="119">
        <f t="shared" si="60"/>
        <v>2703.4</v>
      </c>
      <c r="E85" s="119">
        <f t="shared" si="74"/>
        <v>100</v>
      </c>
      <c r="F85" s="66"/>
      <c r="G85" s="66"/>
      <c r="H85" s="66"/>
      <c r="I85" s="81"/>
      <c r="J85" s="237">
        <f>Субсидии!B83</f>
        <v>2598</v>
      </c>
      <c r="K85" s="237">
        <f>Субсидии!C83</f>
        <v>2598</v>
      </c>
      <c r="L85" s="237">
        <f>Субсидии!D83</f>
        <v>2598</v>
      </c>
      <c r="M85" s="66">
        <f t="shared" si="75"/>
        <v>100</v>
      </c>
      <c r="N85" s="66">
        <f>'Субвенции '!B84</f>
        <v>96</v>
      </c>
      <c r="O85" s="66">
        <f>'Субвенции '!C84</f>
        <v>105.4</v>
      </c>
      <c r="P85" s="66">
        <f>'Субвенции '!D84</f>
        <v>105.4</v>
      </c>
      <c r="Q85" s="66">
        <f t="shared" si="76"/>
        <v>100</v>
      </c>
      <c r="R85" s="66"/>
      <c r="S85" s="66"/>
      <c r="T85" s="66"/>
      <c r="U85" s="66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29" customFormat="1" x14ac:dyDescent="0.25">
      <c r="A86" s="96" t="s">
        <v>421</v>
      </c>
      <c r="B86" s="119">
        <f t="shared" si="59"/>
        <v>3135</v>
      </c>
      <c r="C86" s="119">
        <f t="shared" si="59"/>
        <v>3144.4</v>
      </c>
      <c r="D86" s="119">
        <f t="shared" si="60"/>
        <v>3144.3999899999999</v>
      </c>
      <c r="E86" s="119">
        <f t="shared" si="74"/>
        <v>99.999999681974288</v>
      </c>
      <c r="F86" s="66"/>
      <c r="G86" s="66"/>
      <c r="H86" s="66"/>
      <c r="I86" s="81"/>
      <c r="J86" s="237">
        <f>Субсидии!B84</f>
        <v>3039</v>
      </c>
      <c r="K86" s="237">
        <f>Субсидии!C84</f>
        <v>3039</v>
      </c>
      <c r="L86" s="237">
        <f>Субсидии!D84</f>
        <v>3039</v>
      </c>
      <c r="M86" s="66">
        <f t="shared" si="75"/>
        <v>100</v>
      </c>
      <c r="N86" s="66">
        <f>'Субвенции '!B85</f>
        <v>96</v>
      </c>
      <c r="O86" s="66">
        <f>'Субвенции '!C85</f>
        <v>105.4</v>
      </c>
      <c r="P86" s="66">
        <f>'Субвенции '!D85</f>
        <v>105.39999</v>
      </c>
      <c r="Q86" s="66">
        <f t="shared" si="76"/>
        <v>99.999990512333952</v>
      </c>
      <c r="R86" s="66"/>
      <c r="S86" s="66"/>
      <c r="T86" s="66"/>
      <c r="U86" s="66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29" customFormat="1" x14ac:dyDescent="0.25">
      <c r="A87" s="96" t="s">
        <v>422</v>
      </c>
      <c r="B87" s="119">
        <f t="shared" si="59"/>
        <v>2898</v>
      </c>
      <c r="C87" s="119">
        <f t="shared" si="59"/>
        <v>4386.3999999999996</v>
      </c>
      <c r="D87" s="119">
        <f t="shared" si="60"/>
        <v>4386.3999999999996</v>
      </c>
      <c r="E87" s="119">
        <f t="shared" si="74"/>
        <v>100</v>
      </c>
      <c r="F87" s="66"/>
      <c r="G87" s="66"/>
      <c r="H87" s="66"/>
      <c r="I87" s="81"/>
      <c r="J87" s="237">
        <f>Субсидии!B86</f>
        <v>2802</v>
      </c>
      <c r="K87" s="237">
        <f>Субсидии!C86</f>
        <v>4281</v>
      </c>
      <c r="L87" s="237">
        <f>Субсидии!D86</f>
        <v>4281</v>
      </c>
      <c r="M87" s="66">
        <f t="shared" si="75"/>
        <v>100</v>
      </c>
      <c r="N87" s="66">
        <f>'Субвенции '!B86</f>
        <v>96</v>
      </c>
      <c r="O87" s="66">
        <f>'Субвенции '!C86</f>
        <v>105.4</v>
      </c>
      <c r="P87" s="66">
        <f>'Субвенции '!D86</f>
        <v>105.4</v>
      </c>
      <c r="Q87" s="66">
        <f t="shared" si="76"/>
        <v>100</v>
      </c>
      <c r="R87" s="66"/>
      <c r="S87" s="66"/>
      <c r="T87" s="66"/>
      <c r="U87" s="66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29" customFormat="1" x14ac:dyDescent="0.25">
      <c r="A88" s="96" t="s">
        <v>423</v>
      </c>
      <c r="B88" s="119">
        <f t="shared" si="59"/>
        <v>2196</v>
      </c>
      <c r="C88" s="119">
        <f t="shared" si="59"/>
        <v>2205.4</v>
      </c>
      <c r="D88" s="119">
        <f t="shared" si="60"/>
        <v>2205.4</v>
      </c>
      <c r="E88" s="119">
        <f t="shared" si="74"/>
        <v>100</v>
      </c>
      <c r="F88" s="66"/>
      <c r="G88" s="66"/>
      <c r="H88" s="66"/>
      <c r="I88" s="81"/>
      <c r="J88" s="237">
        <f>Субсидии!B85</f>
        <v>2100</v>
      </c>
      <c r="K88" s="237">
        <f>Субсидии!C85</f>
        <v>2100</v>
      </c>
      <c r="L88" s="237">
        <f>Субсидии!D85</f>
        <v>2100</v>
      </c>
      <c r="M88" s="66">
        <f t="shared" si="75"/>
        <v>100</v>
      </c>
      <c r="N88" s="66">
        <f>'Субвенции '!B87</f>
        <v>96</v>
      </c>
      <c r="O88" s="66">
        <f>'Субвенции '!C87</f>
        <v>105.4</v>
      </c>
      <c r="P88" s="66">
        <f>'Субвенции '!D87</f>
        <v>105.4</v>
      </c>
      <c r="Q88" s="66">
        <f t="shared" si="76"/>
        <v>100</v>
      </c>
      <c r="R88" s="66"/>
      <c r="S88" s="66"/>
      <c r="T88" s="66"/>
      <c r="U88" s="66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29" customFormat="1" x14ac:dyDescent="0.25">
      <c r="A89" s="96" t="s">
        <v>332</v>
      </c>
      <c r="B89" s="119">
        <f t="shared" si="59"/>
        <v>4251</v>
      </c>
      <c r="C89" s="119">
        <f t="shared" si="59"/>
        <v>4260.3999999999996</v>
      </c>
      <c r="D89" s="119">
        <f t="shared" si="60"/>
        <v>4260.3999899999999</v>
      </c>
      <c r="E89" s="119">
        <f t="shared" si="74"/>
        <v>99.999999765280251</v>
      </c>
      <c r="F89" s="66"/>
      <c r="G89" s="66"/>
      <c r="H89" s="66"/>
      <c r="I89" s="81"/>
      <c r="J89" s="237">
        <f>Субсидии!B87</f>
        <v>4155</v>
      </c>
      <c r="K89" s="237">
        <f>Субсидии!C87</f>
        <v>4155</v>
      </c>
      <c r="L89" s="237">
        <f>Субсидии!D87</f>
        <v>4155</v>
      </c>
      <c r="M89" s="66">
        <f t="shared" si="75"/>
        <v>100</v>
      </c>
      <c r="N89" s="66">
        <f>'Субвенции '!B88</f>
        <v>96</v>
      </c>
      <c r="O89" s="66">
        <f>'Субвенции '!C88</f>
        <v>105.4</v>
      </c>
      <c r="P89" s="66">
        <f>'Субвенции '!D88</f>
        <v>105.39999</v>
      </c>
      <c r="Q89" s="66">
        <f t="shared" si="76"/>
        <v>99.999990512333952</v>
      </c>
      <c r="R89" s="66"/>
      <c r="S89" s="66"/>
      <c r="T89" s="66"/>
      <c r="U89" s="66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29" customFormat="1" x14ac:dyDescent="0.25">
      <c r="A90" s="96" t="s">
        <v>424</v>
      </c>
      <c r="B90" s="119">
        <f t="shared" si="59"/>
        <v>3018</v>
      </c>
      <c r="C90" s="119">
        <f t="shared" si="59"/>
        <v>3257.4</v>
      </c>
      <c r="D90" s="119">
        <f t="shared" si="60"/>
        <v>3257.3999899999999</v>
      </c>
      <c r="E90" s="119">
        <f t="shared" si="74"/>
        <v>99.999999693006686</v>
      </c>
      <c r="F90" s="66"/>
      <c r="G90" s="66"/>
      <c r="H90" s="66"/>
      <c r="I90" s="81"/>
      <c r="J90" s="237">
        <f>Субсидии!B88</f>
        <v>2922</v>
      </c>
      <c r="K90" s="237">
        <f>Субсидии!C88</f>
        <v>3152</v>
      </c>
      <c r="L90" s="237">
        <f>Субсидии!D88</f>
        <v>3152</v>
      </c>
      <c r="M90" s="66">
        <f t="shared" si="75"/>
        <v>100</v>
      </c>
      <c r="N90" s="66">
        <f>'Субвенции '!B89</f>
        <v>96</v>
      </c>
      <c r="O90" s="66">
        <f>'Субвенции '!C89</f>
        <v>105.4</v>
      </c>
      <c r="P90" s="66">
        <f>'Субвенции '!D89</f>
        <v>105.39999</v>
      </c>
      <c r="Q90" s="66">
        <f t="shared" si="76"/>
        <v>99.999990512333952</v>
      </c>
      <c r="R90" s="66"/>
      <c r="S90" s="66"/>
      <c r="T90" s="66"/>
      <c r="U90" s="66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29" customFormat="1" x14ac:dyDescent="0.25">
      <c r="A91" s="96" t="s">
        <v>425</v>
      </c>
      <c r="B91" s="119">
        <f t="shared" si="59"/>
        <v>2847</v>
      </c>
      <c r="C91" s="119">
        <f t="shared" si="59"/>
        <v>2856.4</v>
      </c>
      <c r="D91" s="119">
        <f t="shared" si="60"/>
        <v>2856.4</v>
      </c>
      <c r="E91" s="119">
        <f t="shared" si="74"/>
        <v>100</v>
      </c>
      <c r="F91" s="66"/>
      <c r="G91" s="66"/>
      <c r="H91" s="66"/>
      <c r="I91" s="81"/>
      <c r="J91" s="237">
        <f>Субсидии!B89</f>
        <v>2751</v>
      </c>
      <c r="K91" s="237">
        <f>Субсидии!C89</f>
        <v>2751</v>
      </c>
      <c r="L91" s="237">
        <f>Субсидии!D89</f>
        <v>2751</v>
      </c>
      <c r="M91" s="66">
        <f t="shared" si="75"/>
        <v>100</v>
      </c>
      <c r="N91" s="66">
        <f>'Субвенции '!B90</f>
        <v>96</v>
      </c>
      <c r="O91" s="66">
        <f>'Субвенции '!C90</f>
        <v>105.4</v>
      </c>
      <c r="P91" s="66">
        <f>'Субвенции '!D90</f>
        <v>105.4</v>
      </c>
      <c r="Q91" s="66">
        <f t="shared" si="76"/>
        <v>100</v>
      </c>
      <c r="R91" s="66"/>
      <c r="S91" s="66"/>
      <c r="T91" s="66"/>
      <c r="U91" s="66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29" customFormat="1" x14ac:dyDescent="0.25">
      <c r="A92" s="96" t="s">
        <v>430</v>
      </c>
      <c r="B92" s="119">
        <f t="shared" si="59"/>
        <v>2782</v>
      </c>
      <c r="C92" s="119">
        <f t="shared" si="59"/>
        <v>4357.3999999999996</v>
      </c>
      <c r="D92" s="119">
        <f t="shared" si="60"/>
        <v>4267.3999999999996</v>
      </c>
      <c r="E92" s="119">
        <f t="shared" si="74"/>
        <v>97.934548125028684</v>
      </c>
      <c r="F92" s="66"/>
      <c r="G92" s="66"/>
      <c r="H92" s="66"/>
      <c r="I92" s="81"/>
      <c r="J92" s="237">
        <f>Субсидии!B90</f>
        <v>2686</v>
      </c>
      <c r="K92" s="237">
        <f>Субсидии!C90</f>
        <v>4252</v>
      </c>
      <c r="L92" s="237">
        <f>Субсидии!D90</f>
        <v>4162</v>
      </c>
      <c r="M92" s="66">
        <f t="shared" si="75"/>
        <v>97.88334901222953</v>
      </c>
      <c r="N92" s="66">
        <f>'Субвенции '!B91</f>
        <v>96</v>
      </c>
      <c r="O92" s="66">
        <f>'Субвенции '!C91</f>
        <v>105.4</v>
      </c>
      <c r="P92" s="66">
        <f>'Субвенции '!D91</f>
        <v>105.4</v>
      </c>
      <c r="Q92" s="66">
        <f t="shared" si="76"/>
        <v>100</v>
      </c>
      <c r="R92" s="66"/>
      <c r="S92" s="66"/>
      <c r="T92" s="66"/>
      <c r="U92" s="66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29" customFormat="1" x14ac:dyDescent="0.25">
      <c r="A93" s="96" t="s">
        <v>253</v>
      </c>
      <c r="B93" s="119">
        <f t="shared" si="59"/>
        <v>1646.9</v>
      </c>
      <c r="C93" s="119">
        <f t="shared" si="59"/>
        <v>3128.6</v>
      </c>
      <c r="D93" s="119">
        <f t="shared" si="60"/>
        <v>3117.2292400000001</v>
      </c>
      <c r="E93" s="119">
        <f t="shared" si="74"/>
        <v>99.636554369366493</v>
      </c>
      <c r="F93" s="66"/>
      <c r="G93" s="66"/>
      <c r="H93" s="66"/>
      <c r="I93" s="81"/>
      <c r="J93" s="237">
        <f>Субсидии!B91</f>
        <v>1407</v>
      </c>
      <c r="K93" s="237">
        <f>Субсидии!C91</f>
        <v>2865</v>
      </c>
      <c r="L93" s="237">
        <f>Субсидии!D91</f>
        <v>2865</v>
      </c>
      <c r="M93" s="66">
        <f t="shared" si="75"/>
        <v>100</v>
      </c>
      <c r="N93" s="66">
        <f>'Субвенции '!B92</f>
        <v>239.9</v>
      </c>
      <c r="O93" s="66">
        <f>'Субвенции '!C92</f>
        <v>263.60000000000002</v>
      </c>
      <c r="P93" s="66">
        <f>'Субвенции '!D92</f>
        <v>252.22924</v>
      </c>
      <c r="Q93" s="66">
        <f t="shared" si="76"/>
        <v>95.686358118361142</v>
      </c>
      <c r="R93" s="66">
        <f>Иные!B45</f>
        <v>0</v>
      </c>
      <c r="S93" s="66">
        <f>Иные!C45</f>
        <v>0</v>
      </c>
      <c r="T93" s="66">
        <f>Иные!D45</f>
        <v>0</v>
      </c>
      <c r="U93" s="66">
        <f>Иные!E45</f>
        <v>0</v>
      </c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29" customFormat="1" x14ac:dyDescent="0.25">
      <c r="A94" s="96" t="s">
        <v>426</v>
      </c>
      <c r="B94" s="119">
        <f t="shared" si="59"/>
        <v>9372</v>
      </c>
      <c r="C94" s="119">
        <f t="shared" si="59"/>
        <v>9381.4</v>
      </c>
      <c r="D94" s="119">
        <f t="shared" si="60"/>
        <v>9381.4</v>
      </c>
      <c r="E94" s="119">
        <f t="shared" si="74"/>
        <v>100</v>
      </c>
      <c r="F94" s="66"/>
      <c r="G94" s="66"/>
      <c r="H94" s="66"/>
      <c r="I94" s="81"/>
      <c r="J94" s="237">
        <f>Субсидии!B92</f>
        <v>9276</v>
      </c>
      <c r="K94" s="237">
        <f>Субсидии!C92</f>
        <v>9276</v>
      </c>
      <c r="L94" s="237">
        <f>Субсидии!D92</f>
        <v>9276</v>
      </c>
      <c r="M94" s="66">
        <f t="shared" si="75"/>
        <v>100</v>
      </c>
      <c r="N94" s="66">
        <f>'Субвенции '!B93</f>
        <v>96</v>
      </c>
      <c r="O94" s="66">
        <f>'Субвенции '!C93</f>
        <v>105.4</v>
      </c>
      <c r="P94" s="66">
        <f>'Субвенции '!D93</f>
        <v>105.4</v>
      </c>
      <c r="Q94" s="66">
        <f t="shared" si="76"/>
        <v>100</v>
      </c>
      <c r="R94" s="66"/>
      <c r="S94" s="66"/>
      <c r="T94" s="66"/>
      <c r="U94" s="66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29" customFormat="1" x14ac:dyDescent="0.25">
      <c r="A95" s="96" t="s">
        <v>427</v>
      </c>
      <c r="B95" s="119">
        <f t="shared" si="59"/>
        <v>10679.9</v>
      </c>
      <c r="C95" s="119">
        <f t="shared" si="59"/>
        <v>10703.6</v>
      </c>
      <c r="D95" s="119">
        <f t="shared" si="60"/>
        <v>10703.599990000001</v>
      </c>
      <c r="E95" s="119">
        <f t="shared" si="74"/>
        <v>99.999999906573493</v>
      </c>
      <c r="F95" s="66"/>
      <c r="G95" s="66"/>
      <c r="H95" s="66"/>
      <c r="I95" s="81"/>
      <c r="J95" s="237">
        <f>Субсидии!B93</f>
        <v>10440</v>
      </c>
      <c r="K95" s="237">
        <f>Субсидии!C93</f>
        <v>10440</v>
      </c>
      <c r="L95" s="237">
        <f>Субсидии!D93</f>
        <v>10440</v>
      </c>
      <c r="M95" s="66">
        <f t="shared" si="75"/>
        <v>100</v>
      </c>
      <c r="N95" s="66">
        <f>'Субвенции '!B94</f>
        <v>239.9</v>
      </c>
      <c r="O95" s="66">
        <f>'Субвенции '!C94</f>
        <v>263.60000000000002</v>
      </c>
      <c r="P95" s="66">
        <f>'Субвенции '!D94</f>
        <v>263.59998999999999</v>
      </c>
      <c r="Q95" s="66">
        <f t="shared" si="76"/>
        <v>99.999996206373282</v>
      </c>
      <c r="R95" s="66"/>
      <c r="S95" s="66"/>
      <c r="T95" s="66"/>
      <c r="U95" s="66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29" customFormat="1" x14ac:dyDescent="0.25">
      <c r="A96" s="96" t="s">
        <v>428</v>
      </c>
      <c r="B96" s="119">
        <f t="shared" si="59"/>
        <v>5144.8999999999996</v>
      </c>
      <c r="C96" s="119">
        <f t="shared" si="59"/>
        <v>5168.6000000000004</v>
      </c>
      <c r="D96" s="119">
        <f t="shared" si="60"/>
        <v>5168.59998</v>
      </c>
      <c r="E96" s="119">
        <f t="shared" si="74"/>
        <v>99.999999613048018</v>
      </c>
      <c r="F96" s="66"/>
      <c r="G96" s="66"/>
      <c r="H96" s="66"/>
      <c r="I96" s="81"/>
      <c r="J96" s="237">
        <f>Субсидии!B94</f>
        <v>4905</v>
      </c>
      <c r="K96" s="237">
        <f>Субсидии!C94</f>
        <v>4905</v>
      </c>
      <c r="L96" s="237">
        <f>Субсидии!D94</f>
        <v>4905</v>
      </c>
      <c r="M96" s="66">
        <f t="shared" si="75"/>
        <v>100</v>
      </c>
      <c r="N96" s="66">
        <f>'Субвенции '!B95</f>
        <v>239.9</v>
      </c>
      <c r="O96" s="66">
        <f>'Субвенции '!C95</f>
        <v>263.60000000000002</v>
      </c>
      <c r="P96" s="66">
        <f>'Субвенции '!D95</f>
        <v>263.59997999999996</v>
      </c>
      <c r="Q96" s="66">
        <f t="shared" si="76"/>
        <v>99.999992412746565</v>
      </c>
      <c r="R96" s="66"/>
      <c r="S96" s="66"/>
      <c r="T96" s="66"/>
      <c r="U96" s="66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29" customFormat="1" x14ac:dyDescent="0.25">
      <c r="A97" s="96" t="s">
        <v>429</v>
      </c>
      <c r="B97" s="119">
        <f t="shared" si="59"/>
        <v>239.9</v>
      </c>
      <c r="C97" s="119">
        <f t="shared" si="59"/>
        <v>263.60000000000002</v>
      </c>
      <c r="D97" s="119">
        <f t="shared" si="60"/>
        <v>263.59998999999999</v>
      </c>
      <c r="E97" s="119">
        <f t="shared" si="74"/>
        <v>99.999996206373282</v>
      </c>
      <c r="F97" s="66"/>
      <c r="G97" s="66"/>
      <c r="H97" s="66"/>
      <c r="I97" s="81"/>
      <c r="J97" s="237">
        <f>Субсидии!B95</f>
        <v>0</v>
      </c>
      <c r="K97" s="237">
        <f>Субсидии!C95</f>
        <v>0</v>
      </c>
      <c r="L97" s="237">
        <f>Субсидии!D95</f>
        <v>0</v>
      </c>
      <c r="M97" s="66"/>
      <c r="N97" s="66">
        <f>'Субвенции '!B96</f>
        <v>239.9</v>
      </c>
      <c r="O97" s="66">
        <f>'Субвенции '!C96</f>
        <v>263.60000000000002</v>
      </c>
      <c r="P97" s="66">
        <f>'Субвенции '!D96</f>
        <v>263.59998999999999</v>
      </c>
      <c r="Q97" s="66">
        <f t="shared" si="76"/>
        <v>99.999996206373282</v>
      </c>
      <c r="R97" s="66"/>
      <c r="S97" s="66"/>
      <c r="T97" s="66"/>
      <c r="U97" s="66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0" customFormat="1" ht="31.5" x14ac:dyDescent="0.25">
      <c r="A98" s="38" t="s">
        <v>259</v>
      </c>
      <c r="B98" s="79">
        <f t="shared" si="59"/>
        <v>268352.33599999989</v>
      </c>
      <c r="C98" s="79">
        <f t="shared" si="59"/>
        <v>384869.23377000005</v>
      </c>
      <c r="D98" s="79">
        <f t="shared" si="60"/>
        <v>384110.78736000002</v>
      </c>
      <c r="E98" s="79">
        <f t="shared" ref="E98" si="77">D98/C98*100</f>
        <v>99.802933998498489</v>
      </c>
      <c r="F98" s="79">
        <f t="shared" ref="F98" si="78">SUM(F99:F102)</f>
        <v>49856.9</v>
      </c>
      <c r="G98" s="79">
        <f t="shared" ref="G98:H98" si="79">SUM(G99:G102)</f>
        <v>60077.499999999993</v>
      </c>
      <c r="H98" s="79">
        <f t="shared" si="79"/>
        <v>60077.499999999993</v>
      </c>
      <c r="I98" s="80">
        <f t="shared" si="20"/>
        <v>100</v>
      </c>
      <c r="J98" s="79">
        <f>SUM(J99:J102)</f>
        <v>62999.936000000002</v>
      </c>
      <c r="K98" s="79">
        <f>SUM(K99:K102)</f>
        <v>118848.00072000001</v>
      </c>
      <c r="L98" s="79">
        <f t="shared" ref="L98:T98" si="80">SUM(L99:L102)</f>
        <v>118705.86040999999</v>
      </c>
      <c r="M98" s="79">
        <f t="shared" si="22"/>
        <v>99.880401597722383</v>
      </c>
      <c r="N98" s="79">
        <f t="shared" ref="N98" si="81">SUM(N99:N102)</f>
        <v>154808.09999999989</v>
      </c>
      <c r="O98" s="79">
        <f t="shared" si="80"/>
        <v>178165.98400000003</v>
      </c>
      <c r="P98" s="79">
        <f t="shared" si="80"/>
        <v>177565.10469000004</v>
      </c>
      <c r="Q98" s="79">
        <f t="shared" si="24"/>
        <v>99.662741845267163</v>
      </c>
      <c r="R98" s="79">
        <f t="shared" ref="R98" si="82">SUM(R99:R102)</f>
        <v>687.4</v>
      </c>
      <c r="S98" s="79">
        <f t="shared" si="80"/>
        <v>27777.749049999999</v>
      </c>
      <c r="T98" s="79">
        <f t="shared" si="80"/>
        <v>27762.322259999997</v>
      </c>
      <c r="U98" s="79">
        <f t="shared" si="26"/>
        <v>99.944463498564147</v>
      </c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</row>
    <row r="99" spans="1:34" s="29" customFormat="1" ht="31.5" x14ac:dyDescent="0.25">
      <c r="A99" s="95" t="s">
        <v>258</v>
      </c>
      <c r="B99" s="66">
        <f t="shared" si="59"/>
        <v>229186.63599999991</v>
      </c>
      <c r="C99" s="66">
        <f t="shared" si="59"/>
        <v>333507.43377</v>
      </c>
      <c r="D99" s="66">
        <f t="shared" si="60"/>
        <v>332902.01642</v>
      </c>
      <c r="E99" s="66">
        <f t="shared" si="17"/>
        <v>99.818469608561259</v>
      </c>
      <c r="F99" s="70">
        <f>Дотации!B28</f>
        <v>49856.9</v>
      </c>
      <c r="G99" s="70">
        <f>Дотации!C28</f>
        <v>60077.499999999993</v>
      </c>
      <c r="H99" s="70">
        <f>Дотации!D28</f>
        <v>60077.499999999993</v>
      </c>
      <c r="I99" s="70">
        <f t="shared" si="20"/>
        <v>100</v>
      </c>
      <c r="J99" s="66">
        <f>Субсидии!B97</f>
        <v>24553.936000000002</v>
      </c>
      <c r="K99" s="66">
        <f>Субсидии!C97</f>
        <v>78277.000720000011</v>
      </c>
      <c r="L99" s="66">
        <f>Субсидии!D97</f>
        <v>78134.860409999994</v>
      </c>
      <c r="M99" s="66">
        <f t="shared" si="22"/>
        <v>99.818413699180354</v>
      </c>
      <c r="N99" s="66">
        <f>'Субвенции '!B98</f>
        <v>154088.39999999991</v>
      </c>
      <c r="O99" s="66">
        <f>'Субвенции '!C98</f>
        <v>177375.18400000001</v>
      </c>
      <c r="P99" s="66">
        <f>'Субвенции '!D98</f>
        <v>176927.33375000002</v>
      </c>
      <c r="Q99" s="66">
        <f t="shared" si="24"/>
        <v>99.747512453602312</v>
      </c>
      <c r="R99" s="66">
        <f>Иные!B47</f>
        <v>687.4</v>
      </c>
      <c r="S99" s="66">
        <f>Иные!C47</f>
        <v>17777.749049999999</v>
      </c>
      <c r="T99" s="66">
        <f>Иные!D47</f>
        <v>17762.322259999997</v>
      </c>
      <c r="U99" s="66">
        <f t="shared" si="26"/>
        <v>99.913224166025671</v>
      </c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29" customFormat="1" x14ac:dyDescent="0.25">
      <c r="A100" s="97" t="s">
        <v>257</v>
      </c>
      <c r="B100" s="309">
        <f t="shared" si="59"/>
        <v>17475.900000000001</v>
      </c>
      <c r="C100" s="309">
        <f t="shared" si="59"/>
        <v>26499.599999999999</v>
      </c>
      <c r="D100" s="309">
        <f t="shared" si="60"/>
        <v>26346.570939999998</v>
      </c>
      <c r="E100" s="309">
        <f>D100/C100*100</f>
        <v>99.422523132424629</v>
      </c>
      <c r="F100" s="82"/>
      <c r="G100" s="82"/>
      <c r="H100" s="82"/>
      <c r="I100" s="83"/>
      <c r="J100" s="238">
        <f>Субсидии!B98</f>
        <v>17236</v>
      </c>
      <c r="K100" s="238">
        <f>Субсидии!C98</f>
        <v>16236</v>
      </c>
      <c r="L100" s="238">
        <f>Субсидии!D98</f>
        <v>16236</v>
      </c>
      <c r="M100" s="82">
        <f t="shared" ref="M100:M101" si="83">L100/K100*100</f>
        <v>100</v>
      </c>
      <c r="N100" s="82">
        <f>'Субвенции '!B99</f>
        <v>239.9</v>
      </c>
      <c r="O100" s="82">
        <f>'Субвенции '!C99</f>
        <v>263.60000000000002</v>
      </c>
      <c r="P100" s="82">
        <f>'Субвенции '!D99</f>
        <v>110.57094000000001</v>
      </c>
      <c r="Q100" s="82">
        <f>P100/O100*100</f>
        <v>41.946487101669192</v>
      </c>
      <c r="R100" s="82">
        <f>Иные!B48</f>
        <v>0</v>
      </c>
      <c r="S100" s="82">
        <f>Иные!C48</f>
        <v>10000</v>
      </c>
      <c r="T100" s="82">
        <f>Иные!D48</f>
        <v>10000</v>
      </c>
      <c r="U100" s="66">
        <f t="shared" si="26"/>
        <v>100</v>
      </c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29" customFormat="1" x14ac:dyDescent="0.25">
      <c r="A101" s="96" t="s">
        <v>432</v>
      </c>
      <c r="B101" s="119">
        <f t="shared" si="59"/>
        <v>14462.9</v>
      </c>
      <c r="C101" s="119">
        <f t="shared" si="59"/>
        <v>17611.599999999999</v>
      </c>
      <c r="D101" s="119">
        <f t="shared" si="60"/>
        <v>17611.599999999999</v>
      </c>
      <c r="E101" s="119">
        <f>D101/C101*100</f>
        <v>100</v>
      </c>
      <c r="F101" s="66"/>
      <c r="G101" s="66"/>
      <c r="H101" s="66"/>
      <c r="I101" s="81"/>
      <c r="J101" s="237">
        <f>Субсидии!B99</f>
        <v>14223</v>
      </c>
      <c r="K101" s="237">
        <f>Субсидии!C99</f>
        <v>17348</v>
      </c>
      <c r="L101" s="237">
        <f>Субсидии!D99</f>
        <v>17348</v>
      </c>
      <c r="M101" s="66">
        <f t="shared" si="83"/>
        <v>100</v>
      </c>
      <c r="N101" s="66">
        <f>'Субвенции '!B100</f>
        <v>239.9</v>
      </c>
      <c r="O101" s="66">
        <f>'Субвенции '!C100</f>
        <v>263.60000000000002</v>
      </c>
      <c r="P101" s="66">
        <f>'Субвенции '!D100</f>
        <v>263.60000000000002</v>
      </c>
      <c r="Q101" s="66">
        <f>P101/O101*100</f>
        <v>100</v>
      </c>
      <c r="R101" s="66"/>
      <c r="S101" s="66"/>
      <c r="T101" s="66"/>
      <c r="U101" s="66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29" customFormat="1" x14ac:dyDescent="0.25">
      <c r="A102" s="96" t="s">
        <v>433</v>
      </c>
      <c r="B102" s="119">
        <f t="shared" si="59"/>
        <v>7226.9</v>
      </c>
      <c r="C102" s="119">
        <f t="shared" si="59"/>
        <v>7250.6</v>
      </c>
      <c r="D102" s="119">
        <f t="shared" si="60"/>
        <v>7250.6</v>
      </c>
      <c r="E102" s="119">
        <f>D102/C102*100</f>
        <v>100</v>
      </c>
      <c r="F102" s="66"/>
      <c r="G102" s="66"/>
      <c r="H102" s="66"/>
      <c r="I102" s="81"/>
      <c r="J102" s="237">
        <f>Субсидии!B100</f>
        <v>6987</v>
      </c>
      <c r="K102" s="237">
        <f>Субсидии!C100</f>
        <v>6987</v>
      </c>
      <c r="L102" s="237">
        <f>Субсидии!D100</f>
        <v>6987</v>
      </c>
      <c r="M102" s="66"/>
      <c r="N102" s="66">
        <f>'Субвенции '!B101</f>
        <v>239.9</v>
      </c>
      <c r="O102" s="66">
        <f>'Субвенции '!C101</f>
        <v>263.60000000000002</v>
      </c>
      <c r="P102" s="66">
        <f>'Субвенции '!D101</f>
        <v>263.60000000000002</v>
      </c>
      <c r="Q102" s="66">
        <f>P102/O102*100</f>
        <v>100</v>
      </c>
      <c r="R102" s="66"/>
      <c r="S102" s="66"/>
      <c r="T102" s="66"/>
      <c r="U102" s="66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0" customFormat="1" ht="31.5" x14ac:dyDescent="0.25">
      <c r="A103" s="98" t="s">
        <v>262</v>
      </c>
      <c r="B103" s="79">
        <f t="shared" si="59"/>
        <v>439640.44699999981</v>
      </c>
      <c r="C103" s="79">
        <f t="shared" si="59"/>
        <v>631511.28928999999</v>
      </c>
      <c r="D103" s="79">
        <f t="shared" si="60"/>
        <v>630062.7355800001</v>
      </c>
      <c r="E103" s="79">
        <f t="shared" ref="E103" si="84">D103/C103*100</f>
        <v>99.770621090300935</v>
      </c>
      <c r="F103" s="79">
        <f t="shared" ref="F103" si="85">SUM(F104:F114)</f>
        <v>114287.5</v>
      </c>
      <c r="G103" s="79">
        <f t="shared" ref="G103:H103" si="86">SUM(G104:G114)</f>
        <v>124008.9</v>
      </c>
      <c r="H103" s="79">
        <f t="shared" si="86"/>
        <v>124008.9</v>
      </c>
      <c r="I103" s="80">
        <f t="shared" si="20"/>
        <v>100</v>
      </c>
      <c r="J103" s="79">
        <f>SUM(J104:J114)</f>
        <v>83114.747000000003</v>
      </c>
      <c r="K103" s="79">
        <f>SUM(K104:K114)</f>
        <v>210215.19056000002</v>
      </c>
      <c r="L103" s="79">
        <f t="shared" ref="L103:T103" si="87">SUM(L104:L114)</f>
        <v>209503.39628000004</v>
      </c>
      <c r="M103" s="79">
        <f t="shared" si="22"/>
        <v>99.661397314768834</v>
      </c>
      <c r="N103" s="79">
        <f t="shared" ref="N103" si="88">SUM(N104:N114)</f>
        <v>237254.09999999986</v>
      </c>
      <c r="O103" s="79">
        <f t="shared" si="87"/>
        <v>258283.299</v>
      </c>
      <c r="P103" s="79">
        <f t="shared" si="87"/>
        <v>257638.54016999999</v>
      </c>
      <c r="Q103" s="79">
        <f t="shared" si="24"/>
        <v>99.750367587646465</v>
      </c>
      <c r="R103" s="79">
        <f t="shared" ref="R103" si="89">SUM(R104:R114)</f>
        <v>4984.1000000000004</v>
      </c>
      <c r="S103" s="79">
        <f t="shared" si="87"/>
        <v>39003.899729999997</v>
      </c>
      <c r="T103" s="79">
        <f t="shared" si="87"/>
        <v>38911.899129999998</v>
      </c>
      <c r="U103" s="79">
        <f t="shared" si="26"/>
        <v>99.76412461154689</v>
      </c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</row>
    <row r="104" spans="1:34" s="29" customFormat="1" ht="31.5" x14ac:dyDescent="0.25">
      <c r="A104" s="95" t="s">
        <v>261</v>
      </c>
      <c r="B104" s="66">
        <f t="shared" si="59"/>
        <v>402651.74699999986</v>
      </c>
      <c r="C104" s="66">
        <f t="shared" si="59"/>
        <v>557890.77089000004</v>
      </c>
      <c r="D104" s="66">
        <f t="shared" si="60"/>
        <v>556442.28035000002</v>
      </c>
      <c r="E104" s="66">
        <f t="shared" si="17"/>
        <v>99.740363057505093</v>
      </c>
      <c r="F104" s="70">
        <f>Дотации!B30</f>
        <v>114287.5</v>
      </c>
      <c r="G104" s="70">
        <f>Дотации!C30</f>
        <v>124008.9</v>
      </c>
      <c r="H104" s="70">
        <f>Дотации!D30</f>
        <v>124008.9</v>
      </c>
      <c r="I104" s="70">
        <f t="shared" si="20"/>
        <v>100</v>
      </c>
      <c r="J104" s="66">
        <f>Субсидии!B102</f>
        <v>47613.746999999996</v>
      </c>
      <c r="K104" s="66">
        <f>Субсидии!C102</f>
        <v>148228.97216</v>
      </c>
      <c r="L104" s="66">
        <f>Субсидии!D102</f>
        <v>147517.24105000001</v>
      </c>
      <c r="M104" s="66">
        <f t="shared" si="22"/>
        <v>99.519843455952909</v>
      </c>
      <c r="N104" s="66">
        <f>'Субвенции '!B103</f>
        <v>235766.39999999988</v>
      </c>
      <c r="O104" s="66">
        <f>'Субвенции '!C103</f>
        <v>256648.99900000004</v>
      </c>
      <c r="P104" s="66">
        <f>'Субвенции '!D103</f>
        <v>256004.24017000003</v>
      </c>
      <c r="Q104" s="66">
        <f t="shared" si="24"/>
        <v>99.748777968154073</v>
      </c>
      <c r="R104" s="66">
        <f>Иные!B50</f>
        <v>4984.1000000000004</v>
      </c>
      <c r="S104" s="66">
        <f>Иные!C50</f>
        <v>29003.899729999997</v>
      </c>
      <c r="T104" s="66">
        <f>Иные!D50</f>
        <v>28911.899129999998</v>
      </c>
      <c r="U104" s="66">
        <f t="shared" si="26"/>
        <v>99.682799206808596</v>
      </c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29" customFormat="1" x14ac:dyDescent="0.25">
      <c r="A105" s="96" t="s">
        <v>434</v>
      </c>
      <c r="B105" s="119">
        <f t="shared" si="59"/>
        <v>1857</v>
      </c>
      <c r="C105" s="119">
        <f t="shared" si="59"/>
        <v>3627.4</v>
      </c>
      <c r="D105" s="119">
        <f t="shared" si="60"/>
        <v>3627.4</v>
      </c>
      <c r="E105" s="119">
        <f t="shared" ref="E105:E114" si="90">D105/C105*100</f>
        <v>100</v>
      </c>
      <c r="F105" s="66"/>
      <c r="G105" s="66"/>
      <c r="H105" s="66"/>
      <c r="I105" s="81"/>
      <c r="J105" s="237">
        <f>Субсидии!B103</f>
        <v>1761</v>
      </c>
      <c r="K105" s="237">
        <f>Субсидии!C103</f>
        <v>3522</v>
      </c>
      <c r="L105" s="237">
        <f>Субсидии!D103</f>
        <v>3522</v>
      </c>
      <c r="M105" s="66">
        <f t="shared" si="22"/>
        <v>100</v>
      </c>
      <c r="N105" s="66">
        <f>'Субвенции '!B104</f>
        <v>96</v>
      </c>
      <c r="O105" s="66">
        <f>'Субвенции '!C104</f>
        <v>105.4</v>
      </c>
      <c r="P105" s="66">
        <f>'Субвенции '!D104</f>
        <v>105.4</v>
      </c>
      <c r="Q105" s="66">
        <f t="shared" ref="Q105:Q114" si="91">P105/O105*100</f>
        <v>100</v>
      </c>
      <c r="R105" s="66"/>
      <c r="S105" s="66"/>
      <c r="T105" s="66"/>
      <c r="U105" s="66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29" customFormat="1" x14ac:dyDescent="0.25">
      <c r="A106" s="96" t="s">
        <v>435</v>
      </c>
      <c r="B106" s="119">
        <f t="shared" si="59"/>
        <v>735</v>
      </c>
      <c r="C106" s="119">
        <f t="shared" si="59"/>
        <v>1383.4</v>
      </c>
      <c r="D106" s="119">
        <f t="shared" si="60"/>
        <v>1383.4</v>
      </c>
      <c r="E106" s="119">
        <f t="shared" si="90"/>
        <v>100</v>
      </c>
      <c r="F106" s="66"/>
      <c r="G106" s="66"/>
      <c r="H106" s="66"/>
      <c r="I106" s="81"/>
      <c r="J106" s="237">
        <f>Субсидии!B104</f>
        <v>639</v>
      </c>
      <c r="K106" s="237">
        <f>Субсидии!C104</f>
        <v>1278</v>
      </c>
      <c r="L106" s="237">
        <f>Субсидии!D104</f>
        <v>1278</v>
      </c>
      <c r="M106" s="66">
        <f t="shared" si="22"/>
        <v>100</v>
      </c>
      <c r="N106" s="66">
        <f>'Субвенции '!B105</f>
        <v>96</v>
      </c>
      <c r="O106" s="66">
        <f>'Субвенции '!C105</f>
        <v>105.4</v>
      </c>
      <c r="P106" s="66">
        <f>'Субвенции '!D105</f>
        <v>105.4</v>
      </c>
      <c r="Q106" s="66">
        <f t="shared" si="91"/>
        <v>100</v>
      </c>
      <c r="R106" s="66"/>
      <c r="S106" s="66"/>
      <c r="T106" s="66"/>
      <c r="U106" s="66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29" customFormat="1" x14ac:dyDescent="0.25">
      <c r="A107" s="96" t="s">
        <v>436</v>
      </c>
      <c r="B107" s="119">
        <f t="shared" si="59"/>
        <v>4173</v>
      </c>
      <c r="C107" s="119">
        <f t="shared" si="59"/>
        <v>8259.4</v>
      </c>
      <c r="D107" s="119">
        <f t="shared" si="60"/>
        <v>8259.4</v>
      </c>
      <c r="E107" s="119">
        <f t="shared" si="90"/>
        <v>100</v>
      </c>
      <c r="F107" s="66"/>
      <c r="G107" s="66"/>
      <c r="H107" s="66"/>
      <c r="I107" s="81"/>
      <c r="J107" s="237">
        <f>Субсидии!B105</f>
        <v>4077</v>
      </c>
      <c r="K107" s="237">
        <f>Субсидии!C105</f>
        <v>8154</v>
      </c>
      <c r="L107" s="237">
        <f>Субсидии!D105</f>
        <v>8154</v>
      </c>
      <c r="M107" s="66">
        <f t="shared" si="22"/>
        <v>100</v>
      </c>
      <c r="N107" s="66">
        <f>'Субвенции '!B106</f>
        <v>96</v>
      </c>
      <c r="O107" s="66">
        <f>'Субвенции '!C106</f>
        <v>105.4</v>
      </c>
      <c r="P107" s="66">
        <f>'Субвенции '!D106</f>
        <v>105.4</v>
      </c>
      <c r="Q107" s="66">
        <f t="shared" si="91"/>
        <v>100</v>
      </c>
      <c r="R107" s="66"/>
      <c r="S107" s="66"/>
      <c r="T107" s="66"/>
      <c r="U107" s="66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29" customFormat="1" x14ac:dyDescent="0.25">
      <c r="A108" s="97" t="s">
        <v>263</v>
      </c>
      <c r="B108" s="119">
        <f t="shared" si="59"/>
        <v>11479.8</v>
      </c>
      <c r="C108" s="119">
        <f t="shared" si="59"/>
        <v>23511.718399999998</v>
      </c>
      <c r="D108" s="119">
        <f t="shared" si="60"/>
        <v>23511.718399999998</v>
      </c>
      <c r="E108" s="119">
        <f t="shared" si="90"/>
        <v>100</v>
      </c>
      <c r="F108" s="66"/>
      <c r="G108" s="66"/>
      <c r="H108" s="66"/>
      <c r="I108" s="81"/>
      <c r="J108" s="237">
        <f>Субсидии!B106</f>
        <v>11000</v>
      </c>
      <c r="K108" s="237">
        <f>Субсидии!C106</f>
        <v>12984.2184</v>
      </c>
      <c r="L108" s="237">
        <f>Субсидии!D106</f>
        <v>12984.2184</v>
      </c>
      <c r="M108" s="66">
        <f t="shared" si="22"/>
        <v>100</v>
      </c>
      <c r="N108" s="66">
        <f>'Субвенции '!B107</f>
        <v>479.8</v>
      </c>
      <c r="O108" s="66">
        <f>'Субвенции '!C107</f>
        <v>527.5</v>
      </c>
      <c r="P108" s="66">
        <f>'Субвенции '!D107</f>
        <v>527.5</v>
      </c>
      <c r="Q108" s="66">
        <f t="shared" si="91"/>
        <v>100</v>
      </c>
      <c r="R108" s="66">
        <f>Иные!B51</f>
        <v>0</v>
      </c>
      <c r="S108" s="66">
        <f>Иные!C51</f>
        <v>10000</v>
      </c>
      <c r="T108" s="66">
        <f>Иные!D51</f>
        <v>10000</v>
      </c>
      <c r="U108" s="66">
        <f t="shared" si="26"/>
        <v>100</v>
      </c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</row>
    <row r="109" spans="1:34" s="29" customFormat="1" x14ac:dyDescent="0.25">
      <c r="A109" s="96" t="s">
        <v>437</v>
      </c>
      <c r="B109" s="119">
        <f t="shared" si="59"/>
        <v>3144</v>
      </c>
      <c r="C109" s="119">
        <f t="shared" si="59"/>
        <v>6201.4</v>
      </c>
      <c r="D109" s="119">
        <f t="shared" si="60"/>
        <v>6201.4</v>
      </c>
      <c r="E109" s="119">
        <f t="shared" si="90"/>
        <v>100</v>
      </c>
      <c r="F109" s="66"/>
      <c r="G109" s="66"/>
      <c r="H109" s="66"/>
      <c r="I109" s="81"/>
      <c r="J109" s="237">
        <f>Субсидии!B107</f>
        <v>3048</v>
      </c>
      <c r="K109" s="237">
        <f>Субсидии!C107</f>
        <v>6096</v>
      </c>
      <c r="L109" s="237">
        <f>Субсидии!D107</f>
        <v>6096</v>
      </c>
      <c r="M109" s="66">
        <f t="shared" si="22"/>
        <v>100</v>
      </c>
      <c r="N109" s="66">
        <f>'Субвенции '!B108</f>
        <v>96</v>
      </c>
      <c r="O109" s="66">
        <f>'Субвенции '!C108</f>
        <v>105.4</v>
      </c>
      <c r="P109" s="66">
        <f>'Субвенции '!D108</f>
        <v>105.4</v>
      </c>
      <c r="Q109" s="66">
        <f t="shared" si="91"/>
        <v>100</v>
      </c>
      <c r="R109" s="66"/>
      <c r="S109" s="66"/>
      <c r="T109" s="66"/>
      <c r="U109" s="66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</row>
    <row r="110" spans="1:34" s="29" customFormat="1" x14ac:dyDescent="0.25">
      <c r="A110" s="96" t="s">
        <v>438</v>
      </c>
      <c r="B110" s="119">
        <f t="shared" si="59"/>
        <v>3743.9</v>
      </c>
      <c r="C110" s="119">
        <f t="shared" si="59"/>
        <v>7271.6</v>
      </c>
      <c r="D110" s="119">
        <f t="shared" si="60"/>
        <v>7271.6</v>
      </c>
      <c r="E110" s="119">
        <f t="shared" si="90"/>
        <v>100</v>
      </c>
      <c r="F110" s="66"/>
      <c r="G110" s="66"/>
      <c r="H110" s="66"/>
      <c r="I110" s="81"/>
      <c r="J110" s="237">
        <f>Субсидии!B108</f>
        <v>3504</v>
      </c>
      <c r="K110" s="237">
        <f>Субсидии!C108</f>
        <v>7008</v>
      </c>
      <c r="L110" s="237">
        <f>Субсидии!D108</f>
        <v>7008</v>
      </c>
      <c r="M110" s="66">
        <f t="shared" si="22"/>
        <v>100</v>
      </c>
      <c r="N110" s="66">
        <f>'Субвенции '!B109</f>
        <v>239.9</v>
      </c>
      <c r="O110" s="66">
        <f>'Субвенции '!C109</f>
        <v>263.60000000000002</v>
      </c>
      <c r="P110" s="66">
        <f>'Субвенции '!D109</f>
        <v>263.60000000000002</v>
      </c>
      <c r="Q110" s="66">
        <f t="shared" si="91"/>
        <v>100</v>
      </c>
      <c r="R110" s="66"/>
      <c r="S110" s="66"/>
      <c r="T110" s="66"/>
      <c r="U110" s="66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</row>
    <row r="111" spans="1:34" s="29" customFormat="1" x14ac:dyDescent="0.25">
      <c r="A111" s="96" t="s">
        <v>246</v>
      </c>
      <c r="B111" s="119">
        <f t="shared" si="59"/>
        <v>2235</v>
      </c>
      <c r="C111" s="119">
        <f t="shared" si="59"/>
        <v>4383.3999999999996</v>
      </c>
      <c r="D111" s="119">
        <f t="shared" si="60"/>
        <v>4383.3981000000003</v>
      </c>
      <c r="E111" s="119">
        <f t="shared" si="90"/>
        <v>99.999956654651655</v>
      </c>
      <c r="F111" s="66"/>
      <c r="G111" s="66"/>
      <c r="H111" s="66"/>
      <c r="I111" s="81"/>
      <c r="J111" s="237">
        <f>Субсидии!B109</f>
        <v>2139</v>
      </c>
      <c r="K111" s="237">
        <f>Субсидии!C109</f>
        <v>4278</v>
      </c>
      <c r="L111" s="237">
        <f>Субсидии!D109</f>
        <v>4277.9981000000007</v>
      </c>
      <c r="M111" s="66">
        <f t="shared" si="22"/>
        <v>99.999955586722791</v>
      </c>
      <c r="N111" s="66">
        <f>'Субвенции '!B110</f>
        <v>96</v>
      </c>
      <c r="O111" s="66">
        <f>'Субвенции '!C110</f>
        <v>105.4</v>
      </c>
      <c r="P111" s="66">
        <f>'Субвенции '!D110</f>
        <v>105.4</v>
      </c>
      <c r="Q111" s="66">
        <f t="shared" si="91"/>
        <v>100</v>
      </c>
      <c r="R111" s="66"/>
      <c r="S111" s="66"/>
      <c r="T111" s="66"/>
      <c r="U111" s="66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</row>
    <row r="112" spans="1:34" s="29" customFormat="1" x14ac:dyDescent="0.25">
      <c r="A112" s="96" t="s">
        <v>260</v>
      </c>
      <c r="B112" s="119">
        <f t="shared" si="59"/>
        <v>4104</v>
      </c>
      <c r="C112" s="119">
        <f t="shared" si="59"/>
        <v>8121.4</v>
      </c>
      <c r="D112" s="119">
        <f t="shared" si="60"/>
        <v>8121.3985400000001</v>
      </c>
      <c r="E112" s="119">
        <f t="shared" si="90"/>
        <v>99.999982022803962</v>
      </c>
      <c r="F112" s="66"/>
      <c r="G112" s="66"/>
      <c r="H112" s="66"/>
      <c r="I112" s="81"/>
      <c r="J112" s="237">
        <f>Субсидии!B110</f>
        <v>4008</v>
      </c>
      <c r="K112" s="237">
        <f>Субсидии!C110</f>
        <v>8016</v>
      </c>
      <c r="L112" s="237">
        <f>Субсидии!D110</f>
        <v>8015.9985400000005</v>
      </c>
      <c r="M112" s="66">
        <f t="shared" si="22"/>
        <v>99.999981786427156</v>
      </c>
      <c r="N112" s="66">
        <f>'Субвенции '!B111</f>
        <v>96</v>
      </c>
      <c r="O112" s="66">
        <f>'Субвенции '!C111</f>
        <v>105.4</v>
      </c>
      <c r="P112" s="66">
        <f>'Субвенции '!D111</f>
        <v>105.4</v>
      </c>
      <c r="Q112" s="66">
        <f t="shared" si="91"/>
        <v>100</v>
      </c>
      <c r="R112" s="66">
        <f>Иные!B52</f>
        <v>0</v>
      </c>
      <c r="S112" s="66">
        <f>Иные!C52</f>
        <v>0</v>
      </c>
      <c r="T112" s="66">
        <f>Иные!D52</f>
        <v>0</v>
      </c>
      <c r="U112" s="66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</row>
    <row r="113" spans="1:34" s="29" customFormat="1" x14ac:dyDescent="0.25">
      <c r="A113" s="96" t="s">
        <v>439</v>
      </c>
      <c r="B113" s="119">
        <f t="shared" si="59"/>
        <v>1743</v>
      </c>
      <c r="C113" s="119">
        <f t="shared" si="59"/>
        <v>3399.4</v>
      </c>
      <c r="D113" s="119">
        <f t="shared" si="60"/>
        <v>3399.3521900000001</v>
      </c>
      <c r="E113" s="119">
        <f t="shared" si="90"/>
        <v>99.998593575336827</v>
      </c>
      <c r="F113" s="66"/>
      <c r="G113" s="66"/>
      <c r="H113" s="66"/>
      <c r="I113" s="81"/>
      <c r="J113" s="237">
        <f>Субсидии!B112</f>
        <v>1647</v>
      </c>
      <c r="K113" s="237">
        <f>Субсидии!C112</f>
        <v>3294</v>
      </c>
      <c r="L113" s="237">
        <f>Субсидии!D112</f>
        <v>3293.95219</v>
      </c>
      <c r="M113" s="66">
        <f t="shared" si="22"/>
        <v>99.998548573163333</v>
      </c>
      <c r="N113" s="66">
        <f>'Субвенции '!B112</f>
        <v>96</v>
      </c>
      <c r="O113" s="66">
        <f>'Субвенции '!C112</f>
        <v>105.4</v>
      </c>
      <c r="P113" s="66">
        <f>'Субвенции '!D112</f>
        <v>105.4</v>
      </c>
      <c r="Q113" s="66">
        <f t="shared" si="91"/>
        <v>100</v>
      </c>
      <c r="R113" s="66"/>
      <c r="S113" s="66"/>
      <c r="T113" s="66"/>
      <c r="U113" s="66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</row>
    <row r="114" spans="1:34" s="29" customFormat="1" x14ac:dyDescent="0.25">
      <c r="A114" s="96" t="s">
        <v>368</v>
      </c>
      <c r="B114" s="119">
        <f t="shared" si="59"/>
        <v>3774</v>
      </c>
      <c r="C114" s="119">
        <f t="shared" si="59"/>
        <v>7461.4</v>
      </c>
      <c r="D114" s="119">
        <f t="shared" si="60"/>
        <v>7461.387999999999</v>
      </c>
      <c r="E114" s="119">
        <f t="shared" si="90"/>
        <v>99.999839172273283</v>
      </c>
      <c r="F114" s="66"/>
      <c r="G114" s="66"/>
      <c r="H114" s="66"/>
      <c r="I114" s="81"/>
      <c r="J114" s="237">
        <f>Субсидии!B111</f>
        <v>3678</v>
      </c>
      <c r="K114" s="237">
        <f>Субсидии!C111</f>
        <v>7356</v>
      </c>
      <c r="L114" s="237">
        <f>Субсидии!D111</f>
        <v>7355.9879999999994</v>
      </c>
      <c r="M114" s="66">
        <f t="shared" si="22"/>
        <v>99.999836867862953</v>
      </c>
      <c r="N114" s="66">
        <f>'Субвенции '!B113</f>
        <v>96</v>
      </c>
      <c r="O114" s="66">
        <f>'Субвенции '!C113</f>
        <v>105.4</v>
      </c>
      <c r="P114" s="66">
        <f>'Субвенции '!D113</f>
        <v>105.4</v>
      </c>
      <c r="Q114" s="66">
        <f t="shared" si="91"/>
        <v>100</v>
      </c>
      <c r="R114" s="66"/>
      <c r="S114" s="66"/>
      <c r="T114" s="66"/>
      <c r="U114" s="66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</row>
    <row r="115" spans="1:34" s="30" customFormat="1" ht="31.5" x14ac:dyDescent="0.25">
      <c r="A115" s="38" t="s">
        <v>268</v>
      </c>
      <c r="B115" s="79">
        <f t="shared" si="59"/>
        <v>224449.9709999999</v>
      </c>
      <c r="C115" s="79">
        <f t="shared" si="59"/>
        <v>292917.98700000002</v>
      </c>
      <c r="D115" s="79">
        <f t="shared" si="60"/>
        <v>289170.84187</v>
      </c>
      <c r="E115" s="79">
        <f t="shared" ref="E115" si="92">D115/C115*100</f>
        <v>98.720752805801567</v>
      </c>
      <c r="F115" s="79">
        <f t="shared" ref="F115" si="93">SUM(F116:F123)</f>
        <v>20411.3</v>
      </c>
      <c r="G115" s="79">
        <f t="shared" ref="G115:H115" si="94">SUM(G116:G123)</f>
        <v>52825.8</v>
      </c>
      <c r="H115" s="79">
        <f t="shared" si="94"/>
        <v>52825.8</v>
      </c>
      <c r="I115" s="80">
        <f t="shared" si="20"/>
        <v>100</v>
      </c>
      <c r="J115" s="79">
        <f>SUM(J116:J123)</f>
        <v>54185.570999999996</v>
      </c>
      <c r="K115" s="79">
        <f>SUM(K116:K123)</f>
        <v>63125.826999999997</v>
      </c>
      <c r="L115" s="79">
        <f t="shared" ref="L115:T115" si="95">SUM(L116:L123)</f>
        <v>59522.460049999994</v>
      </c>
      <c r="M115" s="79">
        <f t="shared" si="22"/>
        <v>94.291770704247554</v>
      </c>
      <c r="N115" s="79">
        <f t="shared" ref="N115" si="96">SUM(N116:N123)</f>
        <v>149447.79999999993</v>
      </c>
      <c r="O115" s="79">
        <f t="shared" si="95"/>
        <v>147656.65999999997</v>
      </c>
      <c r="P115" s="79">
        <f t="shared" si="95"/>
        <v>147571.19843999998</v>
      </c>
      <c r="Q115" s="79">
        <f t="shared" si="24"/>
        <v>99.94212143224695</v>
      </c>
      <c r="R115" s="79">
        <f t="shared" ref="R115" si="97">SUM(R116:R123)</f>
        <v>405.3</v>
      </c>
      <c r="S115" s="79">
        <f t="shared" si="95"/>
        <v>29309.7</v>
      </c>
      <c r="T115" s="79">
        <f t="shared" si="95"/>
        <v>29251.383379999999</v>
      </c>
      <c r="U115" s="79">
        <f t="shared" si="26"/>
        <v>99.801033036844458</v>
      </c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</row>
    <row r="116" spans="1:34" s="29" customFormat="1" ht="31.5" x14ac:dyDescent="0.25">
      <c r="A116" s="95" t="s">
        <v>267</v>
      </c>
      <c r="B116" s="66">
        <f t="shared" si="59"/>
        <v>194499.07099999994</v>
      </c>
      <c r="C116" s="66">
        <f t="shared" si="59"/>
        <v>252049.98700000002</v>
      </c>
      <c r="D116" s="66">
        <f t="shared" si="60"/>
        <v>248302.84187</v>
      </c>
      <c r="E116" s="66">
        <f t="shared" si="17"/>
        <v>98.51333254383384</v>
      </c>
      <c r="F116" s="70">
        <f>Дотации!B32</f>
        <v>20411.3</v>
      </c>
      <c r="G116" s="70">
        <f>Дотации!C32</f>
        <v>52825.8</v>
      </c>
      <c r="H116" s="70">
        <f>Дотации!D32</f>
        <v>52825.8</v>
      </c>
      <c r="I116" s="70">
        <f t="shared" si="20"/>
        <v>100</v>
      </c>
      <c r="J116" s="66">
        <f>Субсидии!B114</f>
        <v>25050.571</v>
      </c>
      <c r="K116" s="66">
        <f>Субсидии!C114</f>
        <v>33153.826999999997</v>
      </c>
      <c r="L116" s="66">
        <f>Субсидии!D114</f>
        <v>29550.460049999998</v>
      </c>
      <c r="M116" s="66">
        <f t="shared" si="22"/>
        <v>89.131369509770323</v>
      </c>
      <c r="N116" s="66">
        <f>'Субвенции '!B115</f>
        <v>148631.89999999994</v>
      </c>
      <c r="O116" s="66">
        <f>'Субвенции '!C115</f>
        <v>146760.66</v>
      </c>
      <c r="P116" s="66">
        <f>'Субвенции '!D115</f>
        <v>146675.19844000001</v>
      </c>
      <c r="Q116" s="66">
        <f t="shared" si="24"/>
        <v>99.94176807326977</v>
      </c>
      <c r="R116" s="66">
        <f>Иные!B54</f>
        <v>405.3</v>
      </c>
      <c r="S116" s="66">
        <f>Иные!C54</f>
        <v>19309.7</v>
      </c>
      <c r="T116" s="66">
        <f>Иные!D54</f>
        <v>19251.383379999999</v>
      </c>
      <c r="U116" s="66">
        <f t="shared" si="26"/>
        <v>99.697993132984976</v>
      </c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</row>
    <row r="117" spans="1:34" s="29" customFormat="1" x14ac:dyDescent="0.25">
      <c r="A117" s="96" t="s">
        <v>264</v>
      </c>
      <c r="B117" s="119">
        <f t="shared" si="59"/>
        <v>4356</v>
      </c>
      <c r="C117" s="119">
        <f t="shared" si="59"/>
        <v>4365.3999999999996</v>
      </c>
      <c r="D117" s="119">
        <f t="shared" si="60"/>
        <v>4365.3999999999996</v>
      </c>
      <c r="E117" s="119">
        <f t="shared" ref="E117:E123" si="98">D117/C117*100</f>
        <v>100</v>
      </c>
      <c r="F117" s="66"/>
      <c r="G117" s="66"/>
      <c r="H117" s="66"/>
      <c r="I117" s="81"/>
      <c r="J117" s="237">
        <f>Субсидии!B115</f>
        <v>4260</v>
      </c>
      <c r="K117" s="237">
        <f>Субсидии!C115</f>
        <v>4260</v>
      </c>
      <c r="L117" s="237">
        <f>Субсидии!D115</f>
        <v>4260</v>
      </c>
      <c r="M117" s="66">
        <f t="shared" si="22"/>
        <v>100</v>
      </c>
      <c r="N117" s="66">
        <f>'Субвенции '!B116</f>
        <v>96</v>
      </c>
      <c r="O117" s="66">
        <f>'Субвенции '!C116</f>
        <v>105.4</v>
      </c>
      <c r="P117" s="66">
        <f>'Субвенции '!D116</f>
        <v>105.4</v>
      </c>
      <c r="Q117" s="66">
        <f t="shared" ref="Q117:Q123" si="99">P117/O117*100</f>
        <v>100</v>
      </c>
      <c r="R117" s="66"/>
      <c r="S117" s="66"/>
      <c r="T117" s="66"/>
      <c r="U117" s="66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</row>
    <row r="118" spans="1:34" s="29" customFormat="1" x14ac:dyDescent="0.25">
      <c r="A118" s="96" t="s">
        <v>440</v>
      </c>
      <c r="B118" s="119">
        <f t="shared" si="59"/>
        <v>3168</v>
      </c>
      <c r="C118" s="119">
        <f t="shared" si="59"/>
        <v>3177.4</v>
      </c>
      <c r="D118" s="119">
        <f t="shared" si="60"/>
        <v>3177.4</v>
      </c>
      <c r="E118" s="119">
        <f t="shared" si="98"/>
        <v>100</v>
      </c>
      <c r="F118" s="66"/>
      <c r="G118" s="66"/>
      <c r="H118" s="66"/>
      <c r="I118" s="81"/>
      <c r="J118" s="237">
        <f>Субсидии!B116</f>
        <v>3072</v>
      </c>
      <c r="K118" s="237">
        <f>Субсидии!C116</f>
        <v>3072</v>
      </c>
      <c r="L118" s="237">
        <f>Субсидии!D116</f>
        <v>3072</v>
      </c>
      <c r="M118" s="66">
        <f t="shared" si="22"/>
        <v>100</v>
      </c>
      <c r="N118" s="66">
        <f>'Субвенции '!B117</f>
        <v>96</v>
      </c>
      <c r="O118" s="66">
        <f>'Субвенции '!C117</f>
        <v>105.4</v>
      </c>
      <c r="P118" s="66">
        <f>'Субвенции '!D117</f>
        <v>105.4</v>
      </c>
      <c r="Q118" s="66">
        <f t="shared" si="99"/>
        <v>100</v>
      </c>
      <c r="R118" s="66"/>
      <c r="S118" s="66"/>
      <c r="T118" s="66"/>
      <c r="U118" s="66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</row>
    <row r="119" spans="1:34" s="29" customFormat="1" x14ac:dyDescent="0.25">
      <c r="A119" s="96" t="s">
        <v>265</v>
      </c>
      <c r="B119" s="119">
        <f t="shared" si="59"/>
        <v>1917</v>
      </c>
      <c r="C119" s="119">
        <f t="shared" si="59"/>
        <v>1926.4</v>
      </c>
      <c r="D119" s="119">
        <f t="shared" si="60"/>
        <v>1926.4</v>
      </c>
      <c r="E119" s="119">
        <f t="shared" si="98"/>
        <v>100</v>
      </c>
      <c r="F119" s="66"/>
      <c r="G119" s="66"/>
      <c r="H119" s="66"/>
      <c r="I119" s="81"/>
      <c r="J119" s="237">
        <f>Субсидии!B117</f>
        <v>1821</v>
      </c>
      <c r="K119" s="237">
        <f>Субсидии!C117</f>
        <v>1821</v>
      </c>
      <c r="L119" s="237">
        <f>Субсидии!D117</f>
        <v>1821</v>
      </c>
      <c r="M119" s="66">
        <f t="shared" si="22"/>
        <v>100</v>
      </c>
      <c r="N119" s="66">
        <f>'Субвенции '!B118</f>
        <v>96</v>
      </c>
      <c r="O119" s="66">
        <f>'Субвенции '!C118</f>
        <v>105.4</v>
      </c>
      <c r="P119" s="66">
        <f>'Субвенции '!D118</f>
        <v>105.4</v>
      </c>
      <c r="Q119" s="66">
        <f t="shared" si="99"/>
        <v>100</v>
      </c>
      <c r="R119" s="66">
        <f>Иные!B56</f>
        <v>0</v>
      </c>
      <c r="S119" s="66">
        <f>Иные!C56</f>
        <v>0</v>
      </c>
      <c r="T119" s="66">
        <f>Иные!D56</f>
        <v>0</v>
      </c>
      <c r="U119" s="66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</row>
    <row r="120" spans="1:34" s="29" customFormat="1" x14ac:dyDescent="0.25">
      <c r="A120" s="96" t="s">
        <v>513</v>
      </c>
      <c r="B120" s="119">
        <f t="shared" si="59"/>
        <v>4104</v>
      </c>
      <c r="C120" s="119">
        <f t="shared" si="59"/>
        <v>4113.3999999999996</v>
      </c>
      <c r="D120" s="119">
        <f t="shared" si="60"/>
        <v>4113.3999999999996</v>
      </c>
      <c r="E120" s="119">
        <f t="shared" si="98"/>
        <v>100</v>
      </c>
      <c r="F120" s="66"/>
      <c r="G120" s="66"/>
      <c r="H120" s="66"/>
      <c r="I120" s="81"/>
      <c r="J120" s="237">
        <f>Субсидии!B118</f>
        <v>4008</v>
      </c>
      <c r="K120" s="237">
        <f>Субсидии!C118</f>
        <v>4008</v>
      </c>
      <c r="L120" s="237">
        <f>Субсидии!D118</f>
        <v>4008</v>
      </c>
      <c r="M120" s="66">
        <f t="shared" si="22"/>
        <v>100</v>
      </c>
      <c r="N120" s="66">
        <f>'Субвенции '!B119</f>
        <v>96</v>
      </c>
      <c r="O120" s="66">
        <f>'Субвенции '!C119</f>
        <v>105.4</v>
      </c>
      <c r="P120" s="66">
        <f>'Субвенции '!D119</f>
        <v>105.4</v>
      </c>
      <c r="Q120" s="66">
        <f t="shared" si="99"/>
        <v>100</v>
      </c>
      <c r="R120" s="66"/>
      <c r="S120" s="66"/>
      <c r="T120" s="66"/>
      <c r="U120" s="66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</row>
    <row r="121" spans="1:34" s="29" customFormat="1" x14ac:dyDescent="0.25">
      <c r="A121" s="96" t="s">
        <v>266</v>
      </c>
      <c r="B121" s="119">
        <f t="shared" si="59"/>
        <v>11239.9</v>
      </c>
      <c r="C121" s="119">
        <f t="shared" si="59"/>
        <v>22100.6</v>
      </c>
      <c r="D121" s="119">
        <f t="shared" si="60"/>
        <v>22100.6</v>
      </c>
      <c r="E121" s="119">
        <f t="shared" si="98"/>
        <v>100</v>
      </c>
      <c r="F121" s="66"/>
      <c r="G121" s="66"/>
      <c r="H121" s="66"/>
      <c r="I121" s="81"/>
      <c r="J121" s="237">
        <f>Субсидии!B119</f>
        <v>11000</v>
      </c>
      <c r="K121" s="237">
        <f>Субсидии!C119</f>
        <v>11837</v>
      </c>
      <c r="L121" s="237">
        <f>Субсидии!D119</f>
        <v>11837</v>
      </c>
      <c r="M121" s="66">
        <f t="shared" si="22"/>
        <v>100</v>
      </c>
      <c r="N121" s="66">
        <f>'Субвенции '!B120</f>
        <v>239.9</v>
      </c>
      <c r="O121" s="66">
        <f>'Субвенции '!C120</f>
        <v>263.60000000000002</v>
      </c>
      <c r="P121" s="66">
        <f>'Субвенции '!D120</f>
        <v>263.60000000000002</v>
      </c>
      <c r="Q121" s="66">
        <f t="shared" si="99"/>
        <v>100</v>
      </c>
      <c r="R121" s="66">
        <f>Иные!B57</f>
        <v>0</v>
      </c>
      <c r="S121" s="66">
        <f>Иные!C57</f>
        <v>10000</v>
      </c>
      <c r="T121" s="66">
        <f>Иные!D57</f>
        <v>10000</v>
      </c>
      <c r="U121" s="66">
        <f t="shared" si="26"/>
        <v>100</v>
      </c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</row>
    <row r="122" spans="1:34" s="29" customFormat="1" x14ac:dyDescent="0.25">
      <c r="A122" s="96" t="s">
        <v>325</v>
      </c>
      <c r="B122" s="119">
        <f t="shared" si="59"/>
        <v>1998</v>
      </c>
      <c r="C122" s="119">
        <f t="shared" si="59"/>
        <v>2007.4</v>
      </c>
      <c r="D122" s="119">
        <f t="shared" si="60"/>
        <v>2007.4</v>
      </c>
      <c r="E122" s="119">
        <f t="shared" si="98"/>
        <v>100</v>
      </c>
      <c r="F122" s="66"/>
      <c r="G122" s="66"/>
      <c r="H122" s="66"/>
      <c r="I122" s="81"/>
      <c r="J122" s="237">
        <f>Субсидии!B120</f>
        <v>1902</v>
      </c>
      <c r="K122" s="237">
        <f>Субсидии!C120</f>
        <v>1902</v>
      </c>
      <c r="L122" s="237">
        <f>Субсидии!D120</f>
        <v>1902</v>
      </c>
      <c r="M122" s="66">
        <f t="shared" si="22"/>
        <v>100</v>
      </c>
      <c r="N122" s="66">
        <f>'Субвенции '!B121</f>
        <v>96</v>
      </c>
      <c r="O122" s="66">
        <f>'Субвенции '!C121</f>
        <v>105.4</v>
      </c>
      <c r="P122" s="66">
        <f>'Субвенции '!D121</f>
        <v>105.4</v>
      </c>
      <c r="Q122" s="66">
        <f t="shared" si="99"/>
        <v>100</v>
      </c>
      <c r="R122" s="66"/>
      <c r="S122" s="66"/>
      <c r="T122" s="66"/>
      <c r="U122" s="66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</row>
    <row r="123" spans="1:34" s="29" customFormat="1" x14ac:dyDescent="0.25">
      <c r="A123" s="96" t="s">
        <v>443</v>
      </c>
      <c r="B123" s="119">
        <f t="shared" si="59"/>
        <v>3168</v>
      </c>
      <c r="C123" s="119">
        <f t="shared" si="59"/>
        <v>3177.4</v>
      </c>
      <c r="D123" s="119">
        <f t="shared" si="60"/>
        <v>3177.4</v>
      </c>
      <c r="E123" s="119">
        <f t="shared" si="98"/>
        <v>100</v>
      </c>
      <c r="F123" s="66"/>
      <c r="G123" s="66"/>
      <c r="H123" s="66"/>
      <c r="I123" s="81"/>
      <c r="J123" s="237">
        <f>Субсидии!B121</f>
        <v>3072</v>
      </c>
      <c r="K123" s="237">
        <f>Субсидии!C121</f>
        <v>3072</v>
      </c>
      <c r="L123" s="237">
        <f>Субсидии!D121</f>
        <v>3072</v>
      </c>
      <c r="M123" s="66">
        <f t="shared" si="22"/>
        <v>100</v>
      </c>
      <c r="N123" s="66">
        <f>'Субвенции '!B122</f>
        <v>96</v>
      </c>
      <c r="O123" s="66">
        <f>'Субвенции '!C122</f>
        <v>105.4</v>
      </c>
      <c r="P123" s="66">
        <f>'Субвенции '!D122</f>
        <v>105.4</v>
      </c>
      <c r="Q123" s="66">
        <f t="shared" si="99"/>
        <v>100</v>
      </c>
      <c r="R123" s="66"/>
      <c r="S123" s="66"/>
      <c r="T123" s="66"/>
      <c r="U123" s="66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</row>
    <row r="124" spans="1:34" s="30" customFormat="1" ht="31.5" x14ac:dyDescent="0.25">
      <c r="A124" s="38" t="s">
        <v>271</v>
      </c>
      <c r="B124" s="79">
        <f t="shared" si="59"/>
        <v>494502.95381999988</v>
      </c>
      <c r="C124" s="79">
        <f t="shared" si="59"/>
        <v>460598.06916999997</v>
      </c>
      <c r="D124" s="79">
        <f t="shared" si="60"/>
        <v>459403.45770000003</v>
      </c>
      <c r="E124" s="79">
        <f t="shared" ref="E124" si="100">D124/C124*100</f>
        <v>99.740639062566487</v>
      </c>
      <c r="F124" s="79">
        <f t="shared" ref="F124" si="101">SUM(F125:F137)</f>
        <v>51742</v>
      </c>
      <c r="G124" s="79">
        <f t="shared" ref="G124:H124" si="102">SUM(G125:G137)</f>
        <v>58995.1</v>
      </c>
      <c r="H124" s="79">
        <f t="shared" si="102"/>
        <v>58995.1</v>
      </c>
      <c r="I124" s="80">
        <f t="shared" si="20"/>
        <v>100</v>
      </c>
      <c r="J124" s="79">
        <f>SUM(J125:J137)</f>
        <v>209507.35381999999</v>
      </c>
      <c r="K124" s="79">
        <f>SUM(K125:K137)</f>
        <v>120935.59557</v>
      </c>
      <c r="L124" s="79">
        <f t="shared" ref="L124:T124" si="103">SUM(L125:L137)</f>
        <v>120218.26386000001</v>
      </c>
      <c r="M124" s="79">
        <f t="shared" si="22"/>
        <v>99.406848160279822</v>
      </c>
      <c r="N124" s="79">
        <f t="shared" ref="N124" si="104">SUM(N125:N137)</f>
        <v>232294.39999999991</v>
      </c>
      <c r="O124" s="79">
        <f t="shared" si="103"/>
        <v>230134.674</v>
      </c>
      <c r="P124" s="79">
        <f t="shared" si="103"/>
        <v>230053.08689000001</v>
      </c>
      <c r="Q124" s="79">
        <f t="shared" si="24"/>
        <v>99.96454810195182</v>
      </c>
      <c r="R124" s="79">
        <f t="shared" ref="R124" si="105">SUM(R125:R137)</f>
        <v>959.2</v>
      </c>
      <c r="S124" s="79">
        <f t="shared" si="103"/>
        <v>50532.6996</v>
      </c>
      <c r="T124" s="79">
        <f t="shared" si="103"/>
        <v>50137.006949999995</v>
      </c>
      <c r="U124" s="79">
        <f t="shared" si="26"/>
        <v>99.216957231392399</v>
      </c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</row>
    <row r="125" spans="1:34" s="29" customFormat="1" ht="31.5" x14ac:dyDescent="0.25">
      <c r="A125" s="95" t="s">
        <v>270</v>
      </c>
      <c r="B125" s="66">
        <f t="shared" si="59"/>
        <v>325923.15381999995</v>
      </c>
      <c r="C125" s="66">
        <f t="shared" si="59"/>
        <v>402657.94344000006</v>
      </c>
      <c r="D125" s="66">
        <f t="shared" si="60"/>
        <v>401852.45037000009</v>
      </c>
      <c r="E125" s="66">
        <f t="shared" si="17"/>
        <v>99.799955996616276</v>
      </c>
      <c r="F125" s="70">
        <f>Дотации!B34</f>
        <v>51742</v>
      </c>
      <c r="G125" s="70">
        <f>Дотации!C34</f>
        <v>58995.1</v>
      </c>
      <c r="H125" s="70">
        <f>Дотации!D34</f>
        <v>58995.1</v>
      </c>
      <c r="I125" s="70">
        <f t="shared" si="20"/>
        <v>100</v>
      </c>
      <c r="J125" s="66">
        <f>Субсидии!B123</f>
        <v>42271.353819999997</v>
      </c>
      <c r="K125" s="66">
        <f>Субсидии!C123</f>
        <v>75771.269440000004</v>
      </c>
      <c r="L125" s="66">
        <f>Субсидии!D123</f>
        <v>75053.940130000003</v>
      </c>
      <c r="M125" s="66">
        <f t="shared" si="22"/>
        <v>99.053296433725421</v>
      </c>
      <c r="N125" s="66">
        <f>'Субвенции '!B124</f>
        <v>230950.59999999992</v>
      </c>
      <c r="O125" s="66">
        <f>'Субвенции '!C124</f>
        <v>228658.87400000004</v>
      </c>
      <c r="P125" s="66">
        <f>'Субвенции '!D124</f>
        <v>228577.28689000005</v>
      </c>
      <c r="Q125" s="66">
        <f t="shared" si="24"/>
        <v>99.964319289878077</v>
      </c>
      <c r="R125" s="66">
        <f>Иные!B59</f>
        <v>959.2</v>
      </c>
      <c r="S125" s="66">
        <f>Иные!C59</f>
        <v>39232.699999999997</v>
      </c>
      <c r="T125" s="66">
        <f>Иные!D59</f>
        <v>39226.123349999994</v>
      </c>
      <c r="U125" s="66">
        <f t="shared" si="26"/>
        <v>99.983236815207704</v>
      </c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</row>
    <row r="126" spans="1:34" s="29" customFormat="1" x14ac:dyDescent="0.25">
      <c r="A126" s="96" t="s">
        <v>444</v>
      </c>
      <c r="B126" s="119">
        <f t="shared" si="59"/>
        <v>2199</v>
      </c>
      <c r="C126" s="119">
        <f t="shared" si="59"/>
        <v>3208.3969000000002</v>
      </c>
      <c r="D126" s="119">
        <f t="shared" si="60"/>
        <v>3208.3957</v>
      </c>
      <c r="E126" s="119">
        <f t="shared" ref="E126:E135" si="106">D126/C126*100</f>
        <v>99.99996259814364</v>
      </c>
      <c r="F126" s="66"/>
      <c r="G126" s="66"/>
      <c r="H126" s="66"/>
      <c r="I126" s="81"/>
      <c r="J126" s="237">
        <f>Субсидии!B124</f>
        <v>2103</v>
      </c>
      <c r="K126" s="237">
        <f>Субсидии!C124</f>
        <v>3102.9969000000001</v>
      </c>
      <c r="L126" s="237">
        <f>Субсидии!D124</f>
        <v>3102.9956999999999</v>
      </c>
      <c r="M126" s="66">
        <f t="shared" si="22"/>
        <v>99.999961327708704</v>
      </c>
      <c r="N126" s="66">
        <f>'Субвенции '!B125</f>
        <v>96</v>
      </c>
      <c r="O126" s="66">
        <f>'Субвенции '!C125</f>
        <v>105.4</v>
      </c>
      <c r="P126" s="66">
        <f>'Субвенции '!D125</f>
        <v>105.4</v>
      </c>
      <c r="Q126" s="66">
        <f t="shared" ref="Q126:Q135" si="107">P126/O126*100</f>
        <v>100</v>
      </c>
      <c r="R126" s="66"/>
      <c r="S126" s="66"/>
      <c r="T126" s="66"/>
      <c r="U126" s="66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</row>
    <row r="127" spans="1:34" s="29" customFormat="1" x14ac:dyDescent="0.25">
      <c r="A127" s="96" t="s">
        <v>445</v>
      </c>
      <c r="B127" s="119">
        <f t="shared" si="59"/>
        <v>2604</v>
      </c>
      <c r="C127" s="119">
        <f t="shared" si="59"/>
        <v>2613.4</v>
      </c>
      <c r="D127" s="119">
        <f t="shared" si="60"/>
        <v>2613.4</v>
      </c>
      <c r="E127" s="119">
        <f t="shared" si="106"/>
        <v>100</v>
      </c>
      <c r="F127" s="66"/>
      <c r="G127" s="66"/>
      <c r="H127" s="66"/>
      <c r="I127" s="81"/>
      <c r="J127" s="237">
        <f>Субсидии!B125</f>
        <v>2508</v>
      </c>
      <c r="K127" s="237">
        <f>Субсидии!C125</f>
        <v>2508</v>
      </c>
      <c r="L127" s="237">
        <f>Субсидии!D125</f>
        <v>2508</v>
      </c>
      <c r="M127" s="66">
        <f t="shared" si="22"/>
        <v>100</v>
      </c>
      <c r="N127" s="66">
        <f>'Субвенции '!B126</f>
        <v>96</v>
      </c>
      <c r="O127" s="66">
        <f>'Субвенции '!C126</f>
        <v>105.4</v>
      </c>
      <c r="P127" s="66">
        <f>'Субвенции '!D126</f>
        <v>105.4</v>
      </c>
      <c r="Q127" s="66">
        <f t="shared" si="107"/>
        <v>100</v>
      </c>
      <c r="R127" s="66"/>
      <c r="S127" s="66"/>
      <c r="T127" s="66"/>
      <c r="U127" s="66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</row>
    <row r="128" spans="1:34" s="29" customFormat="1" x14ac:dyDescent="0.25">
      <c r="A128" s="96" t="s">
        <v>446</v>
      </c>
      <c r="B128" s="119">
        <f t="shared" si="59"/>
        <v>6797.9</v>
      </c>
      <c r="C128" s="119">
        <f t="shared" si="59"/>
        <v>6821.6</v>
      </c>
      <c r="D128" s="119">
        <f t="shared" si="60"/>
        <v>6821.6</v>
      </c>
      <c r="E128" s="119">
        <f t="shared" si="106"/>
        <v>100</v>
      </c>
      <c r="F128" s="66"/>
      <c r="G128" s="66"/>
      <c r="H128" s="66"/>
      <c r="I128" s="81"/>
      <c r="J128" s="237">
        <f>Субсидии!B126</f>
        <v>6558</v>
      </c>
      <c r="K128" s="237">
        <f>Субсидии!C126</f>
        <v>6558</v>
      </c>
      <c r="L128" s="237">
        <f>Субсидии!D126</f>
        <v>6558</v>
      </c>
      <c r="M128" s="66">
        <f t="shared" si="22"/>
        <v>100</v>
      </c>
      <c r="N128" s="66">
        <f>'Субвенции '!B127</f>
        <v>239.9</v>
      </c>
      <c r="O128" s="66">
        <f>'Субвенции '!C127</f>
        <v>263.60000000000002</v>
      </c>
      <c r="P128" s="66">
        <f>'Субвенции '!D127</f>
        <v>263.60000000000002</v>
      </c>
      <c r="Q128" s="66">
        <f t="shared" si="107"/>
        <v>100</v>
      </c>
      <c r="R128" s="66"/>
      <c r="S128" s="66"/>
      <c r="T128" s="66"/>
      <c r="U128" s="66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</row>
    <row r="129" spans="1:34" s="29" customFormat="1" x14ac:dyDescent="0.25">
      <c r="A129" s="96" t="s">
        <v>447</v>
      </c>
      <c r="B129" s="119">
        <f t="shared" si="59"/>
        <v>3510</v>
      </c>
      <c r="C129" s="119">
        <f t="shared" si="59"/>
        <v>3519.4</v>
      </c>
      <c r="D129" s="119">
        <f t="shared" si="60"/>
        <v>3519.4</v>
      </c>
      <c r="E129" s="119">
        <f t="shared" si="106"/>
        <v>100</v>
      </c>
      <c r="F129" s="66"/>
      <c r="G129" s="66"/>
      <c r="H129" s="66"/>
      <c r="I129" s="81"/>
      <c r="J129" s="237">
        <f>Субсидии!B127</f>
        <v>3414</v>
      </c>
      <c r="K129" s="237">
        <f>Субсидии!C127</f>
        <v>3414</v>
      </c>
      <c r="L129" s="237">
        <f>Субсидии!D127</f>
        <v>3414</v>
      </c>
      <c r="M129" s="66">
        <f t="shared" si="22"/>
        <v>100</v>
      </c>
      <c r="N129" s="66">
        <f>'Субвенции '!B128</f>
        <v>96</v>
      </c>
      <c r="O129" s="66">
        <f>'Субвенции '!C128</f>
        <v>105.4</v>
      </c>
      <c r="P129" s="66">
        <f>'Субвенции '!D128</f>
        <v>105.4</v>
      </c>
      <c r="Q129" s="66">
        <f t="shared" si="107"/>
        <v>100</v>
      </c>
      <c r="R129" s="66"/>
      <c r="S129" s="66"/>
      <c r="T129" s="66"/>
      <c r="U129" s="66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</row>
    <row r="130" spans="1:34" s="29" customFormat="1" x14ac:dyDescent="0.25">
      <c r="A130" s="96" t="s">
        <v>269</v>
      </c>
      <c r="B130" s="119">
        <f t="shared" si="59"/>
        <v>131877.9</v>
      </c>
      <c r="C130" s="119">
        <f t="shared" si="59"/>
        <v>16851.934799999999</v>
      </c>
      <c r="D130" s="119">
        <f t="shared" si="60"/>
        <v>16462.818800000001</v>
      </c>
      <c r="E130" s="119">
        <f t="shared" si="106"/>
        <v>97.690971365495685</v>
      </c>
      <c r="F130" s="66"/>
      <c r="G130" s="66"/>
      <c r="H130" s="66"/>
      <c r="I130" s="81"/>
      <c r="J130" s="237">
        <f>Субсидии!B133</f>
        <v>131638</v>
      </c>
      <c r="K130" s="237">
        <f>Субсидии!C133</f>
        <v>6588.3347999999996</v>
      </c>
      <c r="L130" s="237">
        <f>Субсидии!D133</f>
        <v>6588.3347999999996</v>
      </c>
      <c r="M130" s="66">
        <f t="shared" si="22"/>
        <v>100</v>
      </c>
      <c r="N130" s="66">
        <f>'Субвенции '!B129</f>
        <v>239.9</v>
      </c>
      <c r="O130" s="66">
        <f>'Субвенции '!C129</f>
        <v>263.60000000000002</v>
      </c>
      <c r="P130" s="66">
        <f>'Субвенции '!D129</f>
        <v>263.60000000000002</v>
      </c>
      <c r="Q130" s="66">
        <f t="shared" si="107"/>
        <v>100</v>
      </c>
      <c r="R130" s="66">
        <f>Иные!B60</f>
        <v>0</v>
      </c>
      <c r="S130" s="66">
        <f>Иные!C60</f>
        <v>10000</v>
      </c>
      <c r="T130" s="66">
        <f>Иные!D60</f>
        <v>9610.884</v>
      </c>
      <c r="U130" s="66">
        <f t="shared" si="26"/>
        <v>96.108840000000001</v>
      </c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</row>
    <row r="131" spans="1:34" s="29" customFormat="1" x14ac:dyDescent="0.25">
      <c r="A131" s="96" t="s">
        <v>448</v>
      </c>
      <c r="B131" s="119">
        <f t="shared" si="59"/>
        <v>3912</v>
      </c>
      <c r="C131" s="119">
        <f t="shared" si="59"/>
        <v>3921.4</v>
      </c>
      <c r="D131" s="119">
        <f t="shared" si="60"/>
        <v>3921.4</v>
      </c>
      <c r="E131" s="119">
        <f t="shared" si="106"/>
        <v>100</v>
      </c>
      <c r="F131" s="66"/>
      <c r="G131" s="66"/>
      <c r="H131" s="66"/>
      <c r="I131" s="81"/>
      <c r="J131" s="237">
        <f>Субсидии!B128</f>
        <v>3816</v>
      </c>
      <c r="K131" s="237">
        <f>Субсидии!C128</f>
        <v>3816</v>
      </c>
      <c r="L131" s="237">
        <f>Субсидии!D128</f>
        <v>3816</v>
      </c>
      <c r="M131" s="66">
        <f t="shared" si="22"/>
        <v>100</v>
      </c>
      <c r="N131" s="66">
        <f>'Субвенции '!B130</f>
        <v>96</v>
      </c>
      <c r="O131" s="66">
        <f>'Субвенции '!C130</f>
        <v>105.4</v>
      </c>
      <c r="P131" s="66">
        <f>'Субвенции '!D130</f>
        <v>105.4</v>
      </c>
      <c r="Q131" s="66">
        <f t="shared" si="107"/>
        <v>100</v>
      </c>
      <c r="R131" s="66"/>
      <c r="S131" s="66"/>
      <c r="T131" s="66"/>
      <c r="U131" s="66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</row>
    <row r="132" spans="1:34" s="29" customFormat="1" x14ac:dyDescent="0.25">
      <c r="A132" s="96" t="s">
        <v>590</v>
      </c>
      <c r="B132" s="119">
        <f t="shared" si="59"/>
        <v>3636</v>
      </c>
      <c r="C132" s="119">
        <f t="shared" si="59"/>
        <v>3645.4</v>
      </c>
      <c r="D132" s="119">
        <f t="shared" si="60"/>
        <v>3645.4</v>
      </c>
      <c r="E132" s="119">
        <f t="shared" si="106"/>
        <v>100</v>
      </c>
      <c r="F132" s="66"/>
      <c r="G132" s="66"/>
      <c r="H132" s="66"/>
      <c r="I132" s="81"/>
      <c r="J132" s="237">
        <f>Субсидии!B129</f>
        <v>3540</v>
      </c>
      <c r="K132" s="237">
        <f>Субсидии!C129</f>
        <v>3540</v>
      </c>
      <c r="L132" s="237">
        <f>Субсидии!D129</f>
        <v>3540</v>
      </c>
      <c r="M132" s="66">
        <f t="shared" si="22"/>
        <v>100</v>
      </c>
      <c r="N132" s="66">
        <f>'Субвенции '!B131</f>
        <v>96</v>
      </c>
      <c r="O132" s="66">
        <f>'Субвенции '!C131</f>
        <v>105.4</v>
      </c>
      <c r="P132" s="66">
        <f>'Субвенции '!D131</f>
        <v>105.4</v>
      </c>
      <c r="Q132" s="66">
        <f t="shared" si="107"/>
        <v>100</v>
      </c>
      <c r="R132" s="66"/>
      <c r="S132" s="66"/>
      <c r="T132" s="66"/>
      <c r="U132" s="66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</row>
    <row r="133" spans="1:34" s="29" customFormat="1" x14ac:dyDescent="0.25">
      <c r="A133" s="96" t="s">
        <v>449</v>
      </c>
      <c r="B133" s="119">
        <f t="shared" si="59"/>
        <v>2484</v>
      </c>
      <c r="C133" s="119">
        <f t="shared" si="59"/>
        <v>3493.4</v>
      </c>
      <c r="D133" s="119">
        <f t="shared" si="60"/>
        <v>3493.3987999999999</v>
      </c>
      <c r="E133" s="119">
        <f t="shared" si="106"/>
        <v>99.9999656495105</v>
      </c>
      <c r="F133" s="66"/>
      <c r="G133" s="66"/>
      <c r="H133" s="66"/>
      <c r="I133" s="81"/>
      <c r="J133" s="237">
        <f>Субсидии!B130</f>
        <v>2388</v>
      </c>
      <c r="K133" s="237">
        <f>Субсидии!C130</f>
        <v>3388</v>
      </c>
      <c r="L133" s="237">
        <f>Субсидии!D130</f>
        <v>3387.9987999999998</v>
      </c>
      <c r="M133" s="66">
        <f t="shared" si="22"/>
        <v>99.999964580873666</v>
      </c>
      <c r="N133" s="66">
        <f>'Субвенции '!B132</f>
        <v>96</v>
      </c>
      <c r="O133" s="66">
        <f>'Субвенции '!C132</f>
        <v>105.4</v>
      </c>
      <c r="P133" s="66">
        <f>'Субвенции '!D132</f>
        <v>105.4</v>
      </c>
      <c r="Q133" s="66">
        <f t="shared" si="107"/>
        <v>100</v>
      </c>
      <c r="R133" s="66"/>
      <c r="S133" s="66"/>
      <c r="T133" s="66"/>
      <c r="U133" s="66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</row>
    <row r="134" spans="1:34" s="29" customFormat="1" x14ac:dyDescent="0.25">
      <c r="A134" s="96" t="s">
        <v>450</v>
      </c>
      <c r="B134" s="119">
        <f t="shared" si="59"/>
        <v>1941</v>
      </c>
      <c r="C134" s="119">
        <f t="shared" si="59"/>
        <v>3250.3996000000002</v>
      </c>
      <c r="D134" s="119">
        <f t="shared" si="60"/>
        <v>3250.3996000000002</v>
      </c>
      <c r="E134" s="119">
        <f t="shared" si="106"/>
        <v>100</v>
      </c>
      <c r="F134" s="66"/>
      <c r="G134" s="66"/>
      <c r="H134" s="66"/>
      <c r="I134" s="81"/>
      <c r="J134" s="237">
        <f>Субсидии!B131</f>
        <v>1845</v>
      </c>
      <c r="K134" s="237">
        <f>Субсидии!C131</f>
        <v>1845</v>
      </c>
      <c r="L134" s="237">
        <f>Субсидии!D131</f>
        <v>1845</v>
      </c>
      <c r="M134" s="66">
        <f t="shared" si="22"/>
        <v>100</v>
      </c>
      <c r="N134" s="66">
        <f>'Субвенции '!B133</f>
        <v>96</v>
      </c>
      <c r="O134" s="66">
        <f>'Субвенции '!C133</f>
        <v>105.4</v>
      </c>
      <c r="P134" s="66">
        <f>'Субвенции '!D133</f>
        <v>105.4</v>
      </c>
      <c r="Q134" s="66">
        <f t="shared" si="107"/>
        <v>100</v>
      </c>
      <c r="R134" s="66">
        <f>Иные!B61</f>
        <v>0</v>
      </c>
      <c r="S134" s="66">
        <f>Иные!C61</f>
        <v>1299.9996000000001</v>
      </c>
      <c r="T134" s="66">
        <f>Иные!D61</f>
        <v>1299.9996000000001</v>
      </c>
      <c r="U134" s="66">
        <f t="shared" si="26"/>
        <v>100</v>
      </c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</row>
    <row r="135" spans="1:34" s="29" customFormat="1" x14ac:dyDescent="0.25">
      <c r="A135" s="96" t="s">
        <v>451</v>
      </c>
      <c r="B135" s="119">
        <f t="shared" si="59"/>
        <v>5625</v>
      </c>
      <c r="C135" s="119">
        <f t="shared" si="59"/>
        <v>5634.4</v>
      </c>
      <c r="D135" s="119">
        <f t="shared" si="60"/>
        <v>5634.4</v>
      </c>
      <c r="E135" s="119">
        <f t="shared" si="106"/>
        <v>100</v>
      </c>
      <c r="F135" s="66"/>
      <c r="G135" s="66"/>
      <c r="H135" s="66"/>
      <c r="I135" s="81"/>
      <c r="J135" s="237">
        <f>Субсидии!B132</f>
        <v>5529</v>
      </c>
      <c r="K135" s="237">
        <f>Субсидии!C132</f>
        <v>5529</v>
      </c>
      <c r="L135" s="237">
        <f>Субсидии!D132</f>
        <v>5529</v>
      </c>
      <c r="M135" s="66">
        <f t="shared" si="22"/>
        <v>100</v>
      </c>
      <c r="N135" s="66">
        <f>'Субвенции '!B134</f>
        <v>96</v>
      </c>
      <c r="O135" s="66">
        <f>'Субвенции '!C134</f>
        <v>105.4</v>
      </c>
      <c r="P135" s="66">
        <f>'Субвенции '!D134</f>
        <v>105.4</v>
      </c>
      <c r="Q135" s="66">
        <f t="shared" si="107"/>
        <v>100</v>
      </c>
      <c r="R135" s="66"/>
      <c r="S135" s="66"/>
      <c r="T135" s="66"/>
      <c r="U135" s="66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</row>
    <row r="136" spans="1:34" s="29" customFormat="1" x14ac:dyDescent="0.25">
      <c r="A136" s="96" t="s">
        <v>589</v>
      </c>
      <c r="B136" s="119">
        <f t="shared" si="59"/>
        <v>0</v>
      </c>
      <c r="C136" s="119">
        <f t="shared" si="59"/>
        <v>0</v>
      </c>
      <c r="D136" s="119">
        <f t="shared" si="60"/>
        <v>0</v>
      </c>
      <c r="E136" s="119"/>
      <c r="F136" s="66"/>
      <c r="G136" s="66"/>
      <c r="H136" s="66"/>
      <c r="I136" s="81"/>
      <c r="J136" s="237"/>
      <c r="K136" s="237"/>
      <c r="L136" s="237"/>
      <c r="M136" s="66"/>
      <c r="N136" s="66">
        <f>'Субвенции '!B135</f>
        <v>0</v>
      </c>
      <c r="O136" s="66">
        <f>'Субвенции '!C135</f>
        <v>0</v>
      </c>
      <c r="P136" s="66">
        <f>'Субвенции '!D135</f>
        <v>0</v>
      </c>
      <c r="Q136" s="66"/>
      <c r="R136" s="66"/>
      <c r="S136" s="66"/>
      <c r="T136" s="66"/>
      <c r="U136" s="66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</row>
    <row r="137" spans="1:34" s="29" customFormat="1" x14ac:dyDescent="0.25">
      <c r="A137" s="96" t="s">
        <v>452</v>
      </c>
      <c r="B137" s="119">
        <f t="shared" si="59"/>
        <v>3993</v>
      </c>
      <c r="C137" s="119">
        <f t="shared" si="59"/>
        <v>4980.3944299999994</v>
      </c>
      <c r="D137" s="119">
        <f t="shared" si="60"/>
        <v>4980.3944299999994</v>
      </c>
      <c r="E137" s="119">
        <f>D137/C137*100</f>
        <v>100</v>
      </c>
      <c r="F137" s="66"/>
      <c r="G137" s="66"/>
      <c r="H137" s="66"/>
      <c r="I137" s="81"/>
      <c r="J137" s="237">
        <f>Субсидии!B134</f>
        <v>3897</v>
      </c>
      <c r="K137" s="237">
        <f>Субсидии!C134</f>
        <v>4874.9944299999997</v>
      </c>
      <c r="L137" s="237">
        <f>Субсидии!D134</f>
        <v>4874.9944299999997</v>
      </c>
      <c r="M137" s="66">
        <f t="shared" si="22"/>
        <v>100</v>
      </c>
      <c r="N137" s="66">
        <f>'Субвенции '!B136</f>
        <v>96</v>
      </c>
      <c r="O137" s="66">
        <f>'Субвенции '!C136</f>
        <v>105.4</v>
      </c>
      <c r="P137" s="66">
        <f>'Субвенции '!D136</f>
        <v>105.4</v>
      </c>
      <c r="Q137" s="66">
        <f>P137/O137*100</f>
        <v>100</v>
      </c>
      <c r="R137" s="66"/>
      <c r="S137" s="66"/>
      <c r="T137" s="66"/>
      <c r="U137" s="66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</row>
    <row r="138" spans="1:34" s="30" customFormat="1" ht="31.5" x14ac:dyDescent="0.25">
      <c r="A138" s="99" t="s">
        <v>274</v>
      </c>
      <c r="B138" s="79">
        <f t="shared" ref="B138:C201" si="108">F138+J138+N138+R138</f>
        <v>765292.64786999999</v>
      </c>
      <c r="C138" s="79">
        <f t="shared" si="108"/>
        <v>1108543.2014599999</v>
      </c>
      <c r="D138" s="79">
        <f t="shared" ref="D138:D201" si="109">H138+L138+P138+T138</f>
        <v>944129.5459599999</v>
      </c>
      <c r="E138" s="79">
        <f t="shared" ref="E138" si="110">D138/C138*100</f>
        <v>85.168493633494847</v>
      </c>
      <c r="F138" s="84">
        <f t="shared" ref="F138" si="111">SUM(F139:F150)</f>
        <v>113232</v>
      </c>
      <c r="G138" s="84">
        <f t="shared" ref="G138:H138" si="112">SUM(G139:G150)</f>
        <v>134812.4</v>
      </c>
      <c r="H138" s="84">
        <f t="shared" si="112"/>
        <v>134812.4</v>
      </c>
      <c r="I138" s="80">
        <f t="shared" si="20"/>
        <v>100</v>
      </c>
      <c r="J138" s="84">
        <f>SUM(J139:J150)</f>
        <v>115370.94787</v>
      </c>
      <c r="K138" s="84">
        <f>SUM(K139:K150)</f>
        <v>335215.08941000007</v>
      </c>
      <c r="L138" s="84">
        <f t="shared" ref="L138:T138" si="113">SUM(L139:L150)</f>
        <v>181064.43859000003</v>
      </c>
      <c r="M138" s="79">
        <f t="shared" si="22"/>
        <v>54.014405768154703</v>
      </c>
      <c r="N138" s="84">
        <f t="shared" ref="N138" si="114">SUM(N139:N150)</f>
        <v>484535.00000000006</v>
      </c>
      <c r="O138" s="84">
        <f t="shared" si="113"/>
        <v>517801.91199999989</v>
      </c>
      <c r="P138" s="84">
        <f t="shared" si="113"/>
        <v>507659.61240999989</v>
      </c>
      <c r="Q138" s="79">
        <f t="shared" si="24"/>
        <v>98.04127807276231</v>
      </c>
      <c r="R138" s="84">
        <f t="shared" ref="R138" si="115">SUM(R139:R150)</f>
        <v>52154.7</v>
      </c>
      <c r="S138" s="84">
        <f t="shared" si="113"/>
        <v>120713.80004999999</v>
      </c>
      <c r="T138" s="84">
        <f t="shared" si="113"/>
        <v>120593.09495999999</v>
      </c>
      <c r="U138" s="79">
        <f t="shared" si="26"/>
        <v>99.900007215455062</v>
      </c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</row>
    <row r="139" spans="1:34" s="29" customFormat="1" ht="31.5" x14ac:dyDescent="0.25">
      <c r="A139" s="95" t="s">
        <v>273</v>
      </c>
      <c r="B139" s="66">
        <f t="shared" si="108"/>
        <v>663608.43623999995</v>
      </c>
      <c r="C139" s="66">
        <f t="shared" si="108"/>
        <v>984867.8007599999</v>
      </c>
      <c r="D139" s="66">
        <f t="shared" si="109"/>
        <v>820472.1452599999</v>
      </c>
      <c r="E139" s="66">
        <f t="shared" si="17"/>
        <v>83.307845441475536</v>
      </c>
      <c r="F139" s="70">
        <f>Дотации!B36</f>
        <v>113232</v>
      </c>
      <c r="G139" s="70">
        <f>Дотации!C36</f>
        <v>134812.4</v>
      </c>
      <c r="H139" s="70">
        <f>Дотации!D36</f>
        <v>134812.4</v>
      </c>
      <c r="I139" s="70">
        <f t="shared" si="20"/>
        <v>100</v>
      </c>
      <c r="J139" s="66">
        <f>Субсидии!B136</f>
        <v>65030.336239999997</v>
      </c>
      <c r="K139" s="66">
        <f>Субсидии!C136</f>
        <v>281015.68871000002</v>
      </c>
      <c r="L139" s="66">
        <f>Субсидии!D136</f>
        <v>126883.03789000001</v>
      </c>
      <c r="M139" s="66">
        <f t="shared" si="22"/>
        <v>45.151585120551616</v>
      </c>
      <c r="N139" s="66">
        <f>'Субвенции '!B138</f>
        <v>483191.39999999997</v>
      </c>
      <c r="O139" s="66">
        <f>'Субвенции '!C138</f>
        <v>516325.91199999989</v>
      </c>
      <c r="P139" s="66">
        <f>'Субвенции '!D138</f>
        <v>506183.61240999989</v>
      </c>
      <c r="Q139" s="66">
        <f t="shared" si="24"/>
        <v>98.035678753616367</v>
      </c>
      <c r="R139" s="66">
        <f>Иные!B63</f>
        <v>2154.6999999999998</v>
      </c>
      <c r="S139" s="66">
        <f>Иные!C63</f>
        <v>52713.800049999998</v>
      </c>
      <c r="T139" s="66">
        <f>Иные!D63</f>
        <v>52593.094959999995</v>
      </c>
      <c r="U139" s="66">
        <f t="shared" si="26"/>
        <v>99.771018044827898</v>
      </c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</row>
    <row r="140" spans="1:34" s="29" customFormat="1" x14ac:dyDescent="0.25">
      <c r="A140" s="96" t="s">
        <v>453</v>
      </c>
      <c r="B140" s="119">
        <f t="shared" si="108"/>
        <v>55782.511630000001</v>
      </c>
      <c r="C140" s="119">
        <f t="shared" si="108"/>
        <v>75162.511629999994</v>
      </c>
      <c r="D140" s="119">
        <f t="shared" si="109"/>
        <v>75162.511629999994</v>
      </c>
      <c r="E140" s="119">
        <f>D140/C140*100</f>
        <v>100</v>
      </c>
      <c r="F140" s="66"/>
      <c r="G140" s="66"/>
      <c r="H140" s="66"/>
      <c r="I140" s="81"/>
      <c r="J140" s="237">
        <f>Субсидии!B137</f>
        <v>5782.51163</v>
      </c>
      <c r="K140" s="237">
        <f>Субсидии!C137</f>
        <v>7162.51163</v>
      </c>
      <c r="L140" s="237">
        <f>Субсидии!D137</f>
        <v>7162.51163</v>
      </c>
      <c r="M140" s="66">
        <f>L140/K140*100</f>
        <v>100</v>
      </c>
      <c r="N140" s="66"/>
      <c r="O140" s="66"/>
      <c r="P140" s="66"/>
      <c r="Q140" s="66"/>
      <c r="R140" s="66">
        <f>Иные!B64</f>
        <v>50000</v>
      </c>
      <c r="S140" s="66">
        <f>Иные!C64</f>
        <v>68000</v>
      </c>
      <c r="T140" s="66">
        <f>Иные!D64</f>
        <v>68000</v>
      </c>
      <c r="U140" s="66">
        <f>Иные!E64</f>
        <v>100</v>
      </c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</row>
    <row r="141" spans="1:34" s="29" customFormat="1" x14ac:dyDescent="0.25">
      <c r="A141" s="96" t="s">
        <v>454</v>
      </c>
      <c r="B141" s="119">
        <f t="shared" si="108"/>
        <v>3180</v>
      </c>
      <c r="C141" s="119">
        <f t="shared" si="108"/>
        <v>3189.4</v>
      </c>
      <c r="D141" s="119">
        <f t="shared" si="109"/>
        <v>3189.4</v>
      </c>
      <c r="E141" s="119">
        <f>D141/C141*100</f>
        <v>100</v>
      </c>
      <c r="F141" s="66"/>
      <c r="G141" s="66"/>
      <c r="H141" s="66"/>
      <c r="I141" s="81"/>
      <c r="J141" s="237">
        <f>Субсидии!B138</f>
        <v>3084</v>
      </c>
      <c r="K141" s="237">
        <f>Субсидии!C138</f>
        <v>3084</v>
      </c>
      <c r="L141" s="237">
        <f>Субсидии!D138</f>
        <v>3084</v>
      </c>
      <c r="M141" s="66"/>
      <c r="N141" s="66">
        <f>'Субвенции '!B139</f>
        <v>96</v>
      </c>
      <c r="O141" s="66">
        <f>'Субвенции '!C139</f>
        <v>105.4</v>
      </c>
      <c r="P141" s="66">
        <f>'Субвенции '!D139</f>
        <v>105.4</v>
      </c>
      <c r="Q141" s="66">
        <f>P141/O141*100</f>
        <v>100</v>
      </c>
      <c r="R141" s="66"/>
      <c r="S141" s="66"/>
      <c r="T141" s="66"/>
      <c r="U141" s="66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</row>
    <row r="142" spans="1:34" s="29" customFormat="1" x14ac:dyDescent="0.25">
      <c r="A142" s="96" t="s">
        <v>455</v>
      </c>
      <c r="B142" s="119">
        <f t="shared" si="108"/>
        <v>5507.9</v>
      </c>
      <c r="C142" s="119">
        <f t="shared" si="108"/>
        <v>5801.29</v>
      </c>
      <c r="D142" s="119">
        <f t="shared" si="109"/>
        <v>5801.29</v>
      </c>
      <c r="E142" s="119">
        <f>D142/C142*100</f>
        <v>100</v>
      </c>
      <c r="F142" s="66"/>
      <c r="G142" s="66"/>
      <c r="H142" s="66"/>
      <c r="I142" s="81"/>
      <c r="J142" s="237">
        <f>Субсидии!B139</f>
        <v>5268</v>
      </c>
      <c r="K142" s="237">
        <f>Субсидии!C139</f>
        <v>5537.69</v>
      </c>
      <c r="L142" s="237">
        <f>Субсидии!D139</f>
        <v>5537.69</v>
      </c>
      <c r="M142" s="66">
        <f>L142/K142*100</f>
        <v>100</v>
      </c>
      <c r="N142" s="66">
        <f>'Субвенции '!B140</f>
        <v>239.9</v>
      </c>
      <c r="O142" s="66">
        <f>'Субвенции '!C140</f>
        <v>263.60000000000002</v>
      </c>
      <c r="P142" s="66">
        <f>'Субвенции '!D140</f>
        <v>263.60000000000002</v>
      </c>
      <c r="Q142" s="66">
        <f>P142/O142*100</f>
        <v>100</v>
      </c>
      <c r="R142" s="66"/>
      <c r="S142" s="66"/>
      <c r="T142" s="66"/>
      <c r="U142" s="66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</row>
    <row r="143" spans="1:34" s="29" customFormat="1" x14ac:dyDescent="0.25">
      <c r="A143" s="96" t="s">
        <v>591</v>
      </c>
      <c r="B143" s="119">
        <f t="shared" si="108"/>
        <v>0</v>
      </c>
      <c r="C143" s="119">
        <f t="shared" si="108"/>
        <v>0</v>
      </c>
      <c r="D143" s="119">
        <f t="shared" si="109"/>
        <v>0</v>
      </c>
      <c r="E143" s="119"/>
      <c r="F143" s="66"/>
      <c r="G143" s="66"/>
      <c r="H143" s="66"/>
      <c r="I143" s="81"/>
      <c r="J143" s="237"/>
      <c r="K143" s="237"/>
      <c r="L143" s="237"/>
      <c r="M143" s="66"/>
      <c r="N143" s="66">
        <f>'Субвенции '!B141</f>
        <v>0</v>
      </c>
      <c r="O143" s="66">
        <f>'Субвенции '!C141</f>
        <v>0</v>
      </c>
      <c r="P143" s="66">
        <f>'Субвенции '!D141</f>
        <v>0</v>
      </c>
      <c r="Q143" s="66"/>
      <c r="R143" s="66"/>
      <c r="S143" s="66"/>
      <c r="T143" s="66"/>
      <c r="U143" s="66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</row>
    <row r="144" spans="1:34" s="29" customFormat="1" x14ac:dyDescent="0.25">
      <c r="A144" s="96" t="s">
        <v>456</v>
      </c>
      <c r="B144" s="119">
        <f t="shared" si="108"/>
        <v>2583</v>
      </c>
      <c r="C144" s="119">
        <f t="shared" si="108"/>
        <v>3663.5772499999998</v>
      </c>
      <c r="D144" s="119">
        <f t="shared" si="109"/>
        <v>3663.5772499999998</v>
      </c>
      <c r="E144" s="119">
        <f t="shared" ref="E144:E149" si="116">D144/C144*100</f>
        <v>100</v>
      </c>
      <c r="F144" s="66"/>
      <c r="G144" s="66"/>
      <c r="H144" s="66"/>
      <c r="I144" s="81"/>
      <c r="J144" s="237">
        <f>Субсидии!B140</f>
        <v>2487</v>
      </c>
      <c r="K144" s="237">
        <f>Субсидии!C140</f>
        <v>3558.1772499999997</v>
      </c>
      <c r="L144" s="237">
        <f>Субсидии!D140</f>
        <v>3558.1772499999997</v>
      </c>
      <c r="M144" s="66">
        <f t="shared" ref="M144:M146" si="117">L144/K144*100</f>
        <v>100</v>
      </c>
      <c r="N144" s="66">
        <f>'Субвенции '!B142</f>
        <v>96</v>
      </c>
      <c r="O144" s="66">
        <f>'Субвенции '!C142</f>
        <v>105.4</v>
      </c>
      <c r="P144" s="66">
        <f>'Субвенции '!D142</f>
        <v>105.4</v>
      </c>
      <c r="Q144" s="66">
        <f t="shared" ref="Q144:Q149" si="118">P144/O144*100</f>
        <v>100</v>
      </c>
      <c r="R144" s="66"/>
      <c r="S144" s="66"/>
      <c r="T144" s="66"/>
      <c r="U144" s="66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</row>
    <row r="145" spans="1:34" s="29" customFormat="1" x14ac:dyDescent="0.25">
      <c r="A145" s="96" t="s">
        <v>457</v>
      </c>
      <c r="B145" s="119">
        <f t="shared" si="108"/>
        <v>3588</v>
      </c>
      <c r="C145" s="119">
        <f t="shared" si="108"/>
        <v>3615.4</v>
      </c>
      <c r="D145" s="119">
        <f t="shared" si="109"/>
        <v>3597.4</v>
      </c>
      <c r="E145" s="119">
        <f t="shared" si="116"/>
        <v>99.502129778171152</v>
      </c>
      <c r="F145" s="66"/>
      <c r="G145" s="66"/>
      <c r="H145" s="66"/>
      <c r="I145" s="81"/>
      <c r="J145" s="237">
        <f>Субсидии!B141</f>
        <v>3492</v>
      </c>
      <c r="K145" s="237">
        <f>Субсидии!C141</f>
        <v>3510</v>
      </c>
      <c r="L145" s="237">
        <f>Субсидии!D141</f>
        <v>3492</v>
      </c>
      <c r="M145" s="66">
        <f t="shared" si="117"/>
        <v>99.487179487179489</v>
      </c>
      <c r="N145" s="66">
        <f>'Субвенции '!B143</f>
        <v>96</v>
      </c>
      <c r="O145" s="66">
        <f>'Субвенции '!C143</f>
        <v>105.4</v>
      </c>
      <c r="P145" s="66">
        <f>'Субвенции '!D143</f>
        <v>105.4</v>
      </c>
      <c r="Q145" s="66">
        <f t="shared" si="118"/>
        <v>100</v>
      </c>
      <c r="R145" s="66"/>
      <c r="S145" s="66"/>
      <c r="T145" s="66"/>
      <c r="U145" s="66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</row>
    <row r="146" spans="1:34" s="29" customFormat="1" x14ac:dyDescent="0.25">
      <c r="A146" s="96" t="s">
        <v>458</v>
      </c>
      <c r="B146" s="119">
        <f t="shared" si="108"/>
        <v>5019</v>
      </c>
      <c r="C146" s="119">
        <f t="shared" si="108"/>
        <v>5028.3999999999996</v>
      </c>
      <c r="D146" s="119">
        <f t="shared" si="109"/>
        <v>5028.3999999999996</v>
      </c>
      <c r="E146" s="119">
        <f t="shared" si="116"/>
        <v>100</v>
      </c>
      <c r="F146" s="66"/>
      <c r="G146" s="66"/>
      <c r="H146" s="66"/>
      <c r="I146" s="81"/>
      <c r="J146" s="237">
        <f>Субсидии!B142</f>
        <v>4923</v>
      </c>
      <c r="K146" s="237">
        <f>Субсидии!C142</f>
        <v>4923</v>
      </c>
      <c r="L146" s="237">
        <f>Субсидии!D142</f>
        <v>4923</v>
      </c>
      <c r="M146" s="66">
        <f t="shared" si="117"/>
        <v>100</v>
      </c>
      <c r="N146" s="66">
        <f>'Субвенции '!B144</f>
        <v>96</v>
      </c>
      <c r="O146" s="66">
        <f>'Субвенции '!C144</f>
        <v>105.4</v>
      </c>
      <c r="P146" s="66">
        <f>'Субвенции '!D144</f>
        <v>105.4</v>
      </c>
      <c r="Q146" s="66">
        <f t="shared" si="118"/>
        <v>100</v>
      </c>
      <c r="R146" s="66"/>
      <c r="S146" s="66"/>
      <c r="T146" s="66"/>
      <c r="U146" s="66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</row>
    <row r="147" spans="1:34" s="29" customFormat="1" x14ac:dyDescent="0.25">
      <c r="A147" s="96" t="s">
        <v>459</v>
      </c>
      <c r="B147" s="119">
        <f t="shared" si="108"/>
        <v>8432.9</v>
      </c>
      <c r="C147" s="119">
        <f t="shared" si="108"/>
        <v>9662.8909600000006</v>
      </c>
      <c r="D147" s="119">
        <f t="shared" si="109"/>
        <v>9662.8909600000006</v>
      </c>
      <c r="E147" s="119">
        <f t="shared" si="116"/>
        <v>100</v>
      </c>
      <c r="F147" s="66"/>
      <c r="G147" s="66"/>
      <c r="H147" s="66"/>
      <c r="I147" s="81"/>
      <c r="J147" s="237">
        <f>Субсидии!B143</f>
        <v>8193</v>
      </c>
      <c r="K147" s="237">
        <f>Субсидии!C143</f>
        <v>9399.2909600000003</v>
      </c>
      <c r="L147" s="237">
        <f>Субсидии!D143</f>
        <v>9399.2909600000003</v>
      </c>
      <c r="M147" s="66">
        <f>L147/K147*100</f>
        <v>100</v>
      </c>
      <c r="N147" s="66">
        <f>'Субвенции '!B145</f>
        <v>239.9</v>
      </c>
      <c r="O147" s="66">
        <f>'Субвенции '!C145</f>
        <v>263.60000000000002</v>
      </c>
      <c r="P147" s="66">
        <f>'Субвенции '!D145</f>
        <v>263.60000000000002</v>
      </c>
      <c r="Q147" s="66">
        <f t="shared" si="118"/>
        <v>100</v>
      </c>
      <c r="R147" s="66"/>
      <c r="S147" s="66"/>
      <c r="T147" s="66"/>
      <c r="U147" s="66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</row>
    <row r="148" spans="1:34" s="29" customFormat="1" x14ac:dyDescent="0.25">
      <c r="A148" s="96" t="s">
        <v>460</v>
      </c>
      <c r="B148" s="119">
        <f t="shared" si="108"/>
        <v>11939</v>
      </c>
      <c r="C148" s="119">
        <f t="shared" si="108"/>
        <v>11404.58086</v>
      </c>
      <c r="D148" s="119">
        <f t="shared" si="109"/>
        <v>11404.58086</v>
      </c>
      <c r="E148" s="119">
        <f t="shared" si="116"/>
        <v>100</v>
      </c>
      <c r="F148" s="66"/>
      <c r="G148" s="66"/>
      <c r="H148" s="66"/>
      <c r="I148" s="81"/>
      <c r="J148" s="237">
        <f>Субсидии!B144</f>
        <v>11699.1</v>
      </c>
      <c r="K148" s="237">
        <f>Субсидии!C144</f>
        <v>11140.98086</v>
      </c>
      <c r="L148" s="237">
        <f>Субсидии!D144</f>
        <v>11140.98086</v>
      </c>
      <c r="M148" s="66">
        <f>L148/K148*100</f>
        <v>100</v>
      </c>
      <c r="N148" s="66">
        <f>'Субвенции '!B146</f>
        <v>239.9</v>
      </c>
      <c r="O148" s="66">
        <f>'Субвенции '!C146</f>
        <v>263.60000000000002</v>
      </c>
      <c r="P148" s="66">
        <f>'Субвенции '!D146</f>
        <v>263.60000000000002</v>
      </c>
      <c r="Q148" s="66">
        <f t="shared" si="118"/>
        <v>100</v>
      </c>
      <c r="R148" s="66"/>
      <c r="S148" s="66"/>
      <c r="T148" s="66"/>
      <c r="U148" s="66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</row>
    <row r="149" spans="1:34" s="29" customFormat="1" x14ac:dyDescent="0.25">
      <c r="A149" s="96" t="s">
        <v>461</v>
      </c>
      <c r="B149" s="119">
        <f t="shared" si="108"/>
        <v>5651.9</v>
      </c>
      <c r="C149" s="119">
        <f t="shared" si="108"/>
        <v>6147.35</v>
      </c>
      <c r="D149" s="119">
        <f t="shared" si="109"/>
        <v>6147.35</v>
      </c>
      <c r="E149" s="119">
        <f t="shared" si="116"/>
        <v>100</v>
      </c>
      <c r="F149" s="66"/>
      <c r="G149" s="66"/>
      <c r="H149" s="66"/>
      <c r="I149" s="81"/>
      <c r="J149" s="237">
        <f>Субсидии!B145</f>
        <v>5412</v>
      </c>
      <c r="K149" s="237">
        <f>Субсидии!C145</f>
        <v>5883.75</v>
      </c>
      <c r="L149" s="237">
        <f>Субсидии!D145</f>
        <v>5883.75</v>
      </c>
      <c r="M149" s="66">
        <f>L149/K149*100</f>
        <v>100</v>
      </c>
      <c r="N149" s="66">
        <f>'Субвенции '!B147</f>
        <v>239.9</v>
      </c>
      <c r="O149" s="66">
        <f>'Субвенции '!C147</f>
        <v>263.60000000000002</v>
      </c>
      <c r="P149" s="66">
        <f>'Субвенции '!D147</f>
        <v>263.60000000000002</v>
      </c>
      <c r="Q149" s="66">
        <f t="shared" si="118"/>
        <v>100</v>
      </c>
      <c r="R149" s="66"/>
      <c r="S149" s="66"/>
      <c r="T149" s="66"/>
      <c r="U149" s="66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</row>
    <row r="150" spans="1:34" s="29" customFormat="1" x14ac:dyDescent="0.25">
      <c r="A150" s="96" t="s">
        <v>592</v>
      </c>
      <c r="B150" s="119">
        <f t="shared" si="108"/>
        <v>0</v>
      </c>
      <c r="C150" s="119">
        <f t="shared" si="108"/>
        <v>0</v>
      </c>
      <c r="D150" s="119">
        <f t="shared" si="109"/>
        <v>0</v>
      </c>
      <c r="E150" s="119"/>
      <c r="F150" s="66"/>
      <c r="G150" s="66"/>
      <c r="H150" s="66"/>
      <c r="I150" s="81"/>
      <c r="J150" s="237"/>
      <c r="K150" s="237"/>
      <c r="L150" s="237"/>
      <c r="M150" s="66"/>
      <c r="N150" s="66">
        <f>'Субвенции '!B148</f>
        <v>0</v>
      </c>
      <c r="O150" s="66">
        <f>'Субвенции '!C148</f>
        <v>0</v>
      </c>
      <c r="P150" s="66">
        <f>'Субвенции '!D148</f>
        <v>0</v>
      </c>
      <c r="Q150" s="66"/>
      <c r="R150" s="66"/>
      <c r="S150" s="66"/>
      <c r="T150" s="66"/>
      <c r="U150" s="66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</row>
    <row r="151" spans="1:34" s="30" customFormat="1" ht="31.5" x14ac:dyDescent="0.25">
      <c r="A151" s="38" t="s">
        <v>278</v>
      </c>
      <c r="B151" s="79">
        <f t="shared" si="108"/>
        <v>469591.13182000001</v>
      </c>
      <c r="C151" s="79">
        <f t="shared" si="108"/>
        <v>545738.79179000005</v>
      </c>
      <c r="D151" s="79">
        <f t="shared" si="109"/>
        <v>544321.60418999998</v>
      </c>
      <c r="E151" s="79">
        <f t="shared" ref="E151" si="119">D151/C151*100</f>
        <v>99.740317598580134</v>
      </c>
      <c r="F151" s="79">
        <f t="shared" ref="F151" si="120">SUM(F152:F161)</f>
        <v>84254.3</v>
      </c>
      <c r="G151" s="79">
        <f t="shared" ref="G151:H151" si="121">SUM(G152:G161)</f>
        <v>98006.299999999988</v>
      </c>
      <c r="H151" s="79">
        <f t="shared" si="121"/>
        <v>98006.299999999988</v>
      </c>
      <c r="I151" s="80">
        <f t="shared" si="20"/>
        <v>100</v>
      </c>
      <c r="J151" s="79">
        <f>SUM(J152:J161)</f>
        <v>137449.03182</v>
      </c>
      <c r="K151" s="79">
        <f>SUM(K152:K161)</f>
        <v>174129.07765999998</v>
      </c>
      <c r="L151" s="79">
        <f t="shared" ref="L151:T151" si="122">SUM(L152:L161)</f>
        <v>173748.67752</v>
      </c>
      <c r="M151" s="79">
        <f t="shared" si="22"/>
        <v>99.781541288157086</v>
      </c>
      <c r="N151" s="79">
        <f t="shared" ref="N151" si="123">SUM(N152:N161)</f>
        <v>240246.89999999994</v>
      </c>
      <c r="O151" s="79">
        <f t="shared" si="122"/>
        <v>242499.31399999998</v>
      </c>
      <c r="P151" s="79">
        <f t="shared" si="122"/>
        <v>241585.74476</v>
      </c>
      <c r="Q151" s="79">
        <f t="shared" si="24"/>
        <v>99.623269350774336</v>
      </c>
      <c r="R151" s="79">
        <f t="shared" ref="R151" si="124">SUM(R152:R161)</f>
        <v>7640.9</v>
      </c>
      <c r="S151" s="79">
        <f t="shared" si="122"/>
        <v>31104.100129999999</v>
      </c>
      <c r="T151" s="79">
        <f t="shared" si="122"/>
        <v>30980.88191</v>
      </c>
      <c r="U151" s="79">
        <f t="shared" si="26"/>
        <v>99.603852162624833</v>
      </c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</row>
    <row r="152" spans="1:34" s="29" customFormat="1" ht="31.5" x14ac:dyDescent="0.25">
      <c r="A152" s="95" t="s">
        <v>277</v>
      </c>
      <c r="B152" s="66">
        <f t="shared" si="108"/>
        <v>381191.73181999999</v>
      </c>
      <c r="C152" s="66">
        <f t="shared" si="108"/>
        <v>465076.36678999994</v>
      </c>
      <c r="D152" s="66">
        <f t="shared" si="109"/>
        <v>463659.21159000002</v>
      </c>
      <c r="E152" s="66">
        <f t="shared" si="17"/>
        <v>99.695285484020346</v>
      </c>
      <c r="F152" s="70">
        <f>Дотации!B38</f>
        <v>84254.3</v>
      </c>
      <c r="G152" s="70">
        <f>Дотации!C38</f>
        <v>98006.299999999988</v>
      </c>
      <c r="H152" s="70">
        <f>Дотации!D38</f>
        <v>98006.299999999988</v>
      </c>
      <c r="I152" s="70">
        <f t="shared" si="20"/>
        <v>100</v>
      </c>
      <c r="J152" s="66">
        <f>Субсидии!B147</f>
        <v>50441.331820000007</v>
      </c>
      <c r="K152" s="66">
        <f>Субсидии!C147</f>
        <v>104995.55266</v>
      </c>
      <c r="L152" s="66">
        <f>Субсидии!D147</f>
        <v>104615.18492</v>
      </c>
      <c r="M152" s="66">
        <f t="shared" si="22"/>
        <v>99.637729665339521</v>
      </c>
      <c r="N152" s="66">
        <f>'Субвенции '!B150</f>
        <v>238855.19999999995</v>
      </c>
      <c r="O152" s="66">
        <f>'Субвенции '!C150</f>
        <v>240970.41400000002</v>
      </c>
      <c r="P152" s="66">
        <f>'Субвенции '!D150</f>
        <v>240056.84476000004</v>
      </c>
      <c r="Q152" s="66">
        <f t="shared" si="24"/>
        <v>99.620879084351003</v>
      </c>
      <c r="R152" s="66">
        <f>Иные!B66</f>
        <v>7640.9</v>
      </c>
      <c r="S152" s="66">
        <f>Иные!C66</f>
        <v>21104.100129999999</v>
      </c>
      <c r="T152" s="66">
        <f>Иные!D66</f>
        <v>20980.88191</v>
      </c>
      <c r="U152" s="66">
        <f t="shared" si="26"/>
        <v>99.416140848266537</v>
      </c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</row>
    <row r="153" spans="1:34" s="29" customFormat="1" x14ac:dyDescent="0.25">
      <c r="A153" s="96" t="s">
        <v>462</v>
      </c>
      <c r="B153" s="119">
        <f t="shared" si="108"/>
        <v>3291</v>
      </c>
      <c r="C153" s="119">
        <f t="shared" si="108"/>
        <v>4534.5249999999996</v>
      </c>
      <c r="D153" s="119">
        <f t="shared" si="109"/>
        <v>4534.5249999999996</v>
      </c>
      <c r="E153" s="119">
        <f t="shared" ref="E153:E161" si="125">D153/C153*100</f>
        <v>100</v>
      </c>
      <c r="F153" s="66"/>
      <c r="G153" s="66"/>
      <c r="H153" s="66"/>
      <c r="I153" s="81"/>
      <c r="J153" s="237">
        <f>Субсидии!B149</f>
        <v>3195</v>
      </c>
      <c r="K153" s="237">
        <f>Субсидии!C149</f>
        <v>4429.125</v>
      </c>
      <c r="L153" s="237">
        <f>Субсидии!D149</f>
        <v>4429.125</v>
      </c>
      <c r="M153" s="66">
        <f t="shared" si="22"/>
        <v>100</v>
      </c>
      <c r="N153" s="66">
        <f>'Субвенции '!B151</f>
        <v>96</v>
      </c>
      <c r="O153" s="66">
        <f>'Субвенции '!C151</f>
        <v>105.4</v>
      </c>
      <c r="P153" s="66">
        <f>'Субвенции '!D151</f>
        <v>105.4</v>
      </c>
      <c r="Q153" s="66">
        <f t="shared" ref="Q153:Q161" si="126">P153/O153*100</f>
        <v>100</v>
      </c>
      <c r="R153" s="66"/>
      <c r="S153" s="66"/>
      <c r="T153" s="66"/>
      <c r="U153" s="66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</row>
    <row r="154" spans="1:34" s="29" customFormat="1" x14ac:dyDescent="0.25">
      <c r="A154" s="96" t="s">
        <v>463</v>
      </c>
      <c r="B154" s="119">
        <f t="shared" si="108"/>
        <v>4886.8999999999996</v>
      </c>
      <c r="C154" s="119">
        <f t="shared" si="108"/>
        <v>4910.6000000000004</v>
      </c>
      <c r="D154" s="119">
        <f t="shared" si="109"/>
        <v>4910.6000000000004</v>
      </c>
      <c r="E154" s="119">
        <f t="shared" si="125"/>
        <v>100</v>
      </c>
      <c r="F154" s="66"/>
      <c r="G154" s="66"/>
      <c r="H154" s="66"/>
      <c r="I154" s="81"/>
      <c r="J154" s="237">
        <f>Субсидии!B150</f>
        <v>4647</v>
      </c>
      <c r="K154" s="237">
        <f>Субсидии!C150</f>
        <v>4647</v>
      </c>
      <c r="L154" s="237">
        <f>Субсидии!D150</f>
        <v>4647</v>
      </c>
      <c r="M154" s="66">
        <f t="shared" si="22"/>
        <v>100</v>
      </c>
      <c r="N154" s="66">
        <f>'Субвенции '!B152</f>
        <v>239.9</v>
      </c>
      <c r="O154" s="66">
        <f>'Субвенции '!C152</f>
        <v>263.60000000000002</v>
      </c>
      <c r="P154" s="66">
        <f>'Субвенции '!D152</f>
        <v>263.60000000000002</v>
      </c>
      <c r="Q154" s="66">
        <f t="shared" si="126"/>
        <v>100</v>
      </c>
      <c r="R154" s="66"/>
      <c r="S154" s="66"/>
      <c r="T154" s="66"/>
      <c r="U154" s="66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</row>
    <row r="155" spans="1:34" s="29" customFormat="1" x14ac:dyDescent="0.25">
      <c r="A155" s="96" t="s">
        <v>464</v>
      </c>
      <c r="B155" s="119">
        <f t="shared" si="108"/>
        <v>2637</v>
      </c>
      <c r="C155" s="119">
        <f t="shared" si="108"/>
        <v>2646.4</v>
      </c>
      <c r="D155" s="119">
        <f t="shared" si="109"/>
        <v>2646.4</v>
      </c>
      <c r="E155" s="119">
        <f t="shared" si="125"/>
        <v>100</v>
      </c>
      <c r="F155" s="66"/>
      <c r="G155" s="66"/>
      <c r="H155" s="66"/>
      <c r="I155" s="81"/>
      <c r="J155" s="237">
        <f>Субсидии!B151</f>
        <v>2541</v>
      </c>
      <c r="K155" s="237">
        <f>Субсидии!C151</f>
        <v>2541</v>
      </c>
      <c r="L155" s="237">
        <f>Субсидии!D151</f>
        <v>2541</v>
      </c>
      <c r="M155" s="66">
        <f t="shared" si="22"/>
        <v>100</v>
      </c>
      <c r="N155" s="66">
        <f>'Субвенции '!B153</f>
        <v>96</v>
      </c>
      <c r="O155" s="66">
        <f>'Субвенции '!C153</f>
        <v>105.4</v>
      </c>
      <c r="P155" s="66">
        <f>'Субвенции '!D153</f>
        <v>105.4</v>
      </c>
      <c r="Q155" s="66">
        <f t="shared" si="126"/>
        <v>100</v>
      </c>
      <c r="R155" s="66"/>
      <c r="S155" s="66"/>
      <c r="T155" s="66"/>
      <c r="U155" s="66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</row>
    <row r="156" spans="1:34" s="29" customFormat="1" x14ac:dyDescent="0.25">
      <c r="A156" s="96" t="s">
        <v>275</v>
      </c>
      <c r="B156" s="119">
        <f t="shared" si="108"/>
        <v>27412.799999999999</v>
      </c>
      <c r="C156" s="119">
        <f t="shared" si="108"/>
        <v>38960.5</v>
      </c>
      <c r="D156" s="119">
        <f t="shared" si="109"/>
        <v>38960.5</v>
      </c>
      <c r="E156" s="119">
        <f t="shared" si="125"/>
        <v>100</v>
      </c>
      <c r="F156" s="66"/>
      <c r="G156" s="66"/>
      <c r="H156" s="66"/>
      <c r="I156" s="81"/>
      <c r="J156" s="237">
        <f>Субсидии!B148</f>
        <v>26933</v>
      </c>
      <c r="K156" s="237">
        <f>Субсидии!C148</f>
        <v>28433</v>
      </c>
      <c r="L156" s="237">
        <f>Субсидии!D148</f>
        <v>28433</v>
      </c>
      <c r="M156" s="66">
        <f t="shared" si="22"/>
        <v>100</v>
      </c>
      <c r="N156" s="66">
        <f>'Субвенции '!B154</f>
        <v>479.8</v>
      </c>
      <c r="O156" s="66">
        <f>'Субвенции '!C154</f>
        <v>527.5</v>
      </c>
      <c r="P156" s="66">
        <f>'Субвенции '!D154</f>
        <v>527.5</v>
      </c>
      <c r="Q156" s="66">
        <f t="shared" si="126"/>
        <v>100</v>
      </c>
      <c r="R156" s="66">
        <f>Иные!B67</f>
        <v>0</v>
      </c>
      <c r="S156" s="66">
        <f>Иные!C67</f>
        <v>10000</v>
      </c>
      <c r="T156" s="66">
        <f>Иные!D67</f>
        <v>10000</v>
      </c>
      <c r="U156" s="66">
        <f>Иные!E67</f>
        <v>100</v>
      </c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</row>
    <row r="157" spans="1:34" s="29" customFormat="1" x14ac:dyDescent="0.25">
      <c r="A157" s="96" t="s">
        <v>465</v>
      </c>
      <c r="B157" s="119">
        <f t="shared" si="108"/>
        <v>25373</v>
      </c>
      <c r="C157" s="119">
        <f t="shared" si="108"/>
        <v>3984.4</v>
      </c>
      <c r="D157" s="119">
        <f t="shared" si="109"/>
        <v>3984.3987999999999</v>
      </c>
      <c r="E157" s="119">
        <f t="shared" si="125"/>
        <v>99.999969882541905</v>
      </c>
      <c r="F157" s="66"/>
      <c r="G157" s="66"/>
      <c r="H157" s="66"/>
      <c r="I157" s="81"/>
      <c r="J157" s="237">
        <f>Субсидии!B152</f>
        <v>25277</v>
      </c>
      <c r="K157" s="237">
        <f>Субсидии!C152</f>
        <v>3879</v>
      </c>
      <c r="L157" s="237">
        <f>Субсидии!D152</f>
        <v>3878.9987999999998</v>
      </c>
      <c r="M157" s="66">
        <f t="shared" si="22"/>
        <v>99.999969064191802</v>
      </c>
      <c r="N157" s="66">
        <f>'Субвенции '!B155</f>
        <v>96</v>
      </c>
      <c r="O157" s="66">
        <f>'Субвенции '!C155</f>
        <v>105.4</v>
      </c>
      <c r="P157" s="66">
        <f>'Субвенции '!D155</f>
        <v>105.4</v>
      </c>
      <c r="Q157" s="66">
        <f t="shared" si="126"/>
        <v>100</v>
      </c>
      <c r="R157" s="66"/>
      <c r="S157" s="66"/>
      <c r="T157" s="66"/>
      <c r="U157" s="66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</row>
    <row r="158" spans="1:34" s="29" customFormat="1" x14ac:dyDescent="0.25">
      <c r="A158" s="96" t="s">
        <v>466</v>
      </c>
      <c r="B158" s="119">
        <f t="shared" si="108"/>
        <v>1794</v>
      </c>
      <c r="C158" s="119">
        <f t="shared" si="108"/>
        <v>1803.4</v>
      </c>
      <c r="D158" s="119">
        <f t="shared" si="109"/>
        <v>1803.4</v>
      </c>
      <c r="E158" s="119">
        <f t="shared" si="125"/>
        <v>100</v>
      </c>
      <c r="F158" s="66"/>
      <c r="G158" s="66"/>
      <c r="H158" s="66"/>
      <c r="I158" s="81"/>
      <c r="J158" s="237">
        <f>Субсидии!B153</f>
        <v>1698</v>
      </c>
      <c r="K158" s="237">
        <f>Субсидии!C153</f>
        <v>1698</v>
      </c>
      <c r="L158" s="237">
        <f>Субсидии!D153</f>
        <v>1698</v>
      </c>
      <c r="M158" s="66">
        <f t="shared" si="22"/>
        <v>100</v>
      </c>
      <c r="N158" s="66">
        <f>'Субвенции '!B156</f>
        <v>96</v>
      </c>
      <c r="O158" s="66">
        <f>'Субвенции '!C156</f>
        <v>105.4</v>
      </c>
      <c r="P158" s="66">
        <f>'Субвенции '!D156</f>
        <v>105.4</v>
      </c>
      <c r="Q158" s="66">
        <f t="shared" si="126"/>
        <v>100</v>
      </c>
      <c r="R158" s="66"/>
      <c r="S158" s="66"/>
      <c r="T158" s="66"/>
      <c r="U158" s="66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</row>
    <row r="159" spans="1:34" s="29" customFormat="1" x14ac:dyDescent="0.25">
      <c r="A159" s="96" t="s">
        <v>468</v>
      </c>
      <c r="B159" s="119">
        <f t="shared" si="108"/>
        <v>3120</v>
      </c>
      <c r="C159" s="119">
        <f t="shared" si="108"/>
        <v>3129.4</v>
      </c>
      <c r="D159" s="119">
        <f t="shared" si="109"/>
        <v>3129.4</v>
      </c>
      <c r="E159" s="119">
        <f t="shared" si="125"/>
        <v>100</v>
      </c>
      <c r="F159" s="66"/>
      <c r="G159" s="66"/>
      <c r="H159" s="66"/>
      <c r="I159" s="81"/>
      <c r="J159" s="237">
        <f>Субсидии!B154</f>
        <v>3024</v>
      </c>
      <c r="K159" s="237">
        <f>Субсидии!C154</f>
        <v>3024</v>
      </c>
      <c r="L159" s="237">
        <f>Субсидии!D154</f>
        <v>3024</v>
      </c>
      <c r="M159" s="66">
        <f t="shared" si="22"/>
        <v>100</v>
      </c>
      <c r="N159" s="66">
        <f>'Субвенции '!B157</f>
        <v>96</v>
      </c>
      <c r="O159" s="66">
        <f>'Субвенции '!C157</f>
        <v>105.4</v>
      </c>
      <c r="P159" s="66">
        <f>'Субвенции '!D157</f>
        <v>105.4</v>
      </c>
      <c r="Q159" s="66">
        <f t="shared" si="126"/>
        <v>100</v>
      </c>
      <c r="R159" s="66"/>
      <c r="S159" s="66"/>
      <c r="T159" s="66"/>
      <c r="U159" s="66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</row>
    <row r="160" spans="1:34" s="29" customFormat="1" x14ac:dyDescent="0.25">
      <c r="A160" s="96" t="s">
        <v>467</v>
      </c>
      <c r="B160" s="119">
        <f t="shared" si="108"/>
        <v>17742.7</v>
      </c>
      <c r="C160" s="119">
        <f t="shared" si="108"/>
        <v>17541.800000000003</v>
      </c>
      <c r="D160" s="119">
        <f t="shared" si="109"/>
        <v>17541.768800000002</v>
      </c>
      <c r="E160" s="119">
        <f t="shared" si="125"/>
        <v>99.999822139119118</v>
      </c>
      <c r="F160" s="66"/>
      <c r="G160" s="66"/>
      <c r="H160" s="66"/>
      <c r="I160" s="81"/>
      <c r="J160" s="237">
        <f>Субсидии!B155</f>
        <v>17646.7</v>
      </c>
      <c r="K160" s="237">
        <f>Субсидии!C155</f>
        <v>17436.400000000001</v>
      </c>
      <c r="L160" s="237">
        <f>Субсидии!D155</f>
        <v>17436.3688</v>
      </c>
      <c r="M160" s="66">
        <f t="shared" si="22"/>
        <v>99.999821063981088</v>
      </c>
      <c r="N160" s="66">
        <f>'Субвенции '!B158</f>
        <v>96</v>
      </c>
      <c r="O160" s="66">
        <f>'Субвенции '!C158</f>
        <v>105.4</v>
      </c>
      <c r="P160" s="66">
        <f>'Субвенции '!D158</f>
        <v>105.4</v>
      </c>
      <c r="Q160" s="66">
        <f t="shared" si="126"/>
        <v>100</v>
      </c>
      <c r="R160" s="66"/>
      <c r="S160" s="66"/>
      <c r="T160" s="66"/>
      <c r="U160" s="66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</row>
    <row r="161" spans="1:34" s="29" customFormat="1" x14ac:dyDescent="0.25">
      <c r="A161" s="96" t="s">
        <v>276</v>
      </c>
      <c r="B161" s="119">
        <f t="shared" si="108"/>
        <v>2142</v>
      </c>
      <c r="C161" s="119">
        <f t="shared" si="108"/>
        <v>3151.4</v>
      </c>
      <c r="D161" s="119">
        <f t="shared" si="109"/>
        <v>3151.4</v>
      </c>
      <c r="E161" s="119">
        <f t="shared" si="125"/>
        <v>100</v>
      </c>
      <c r="F161" s="66"/>
      <c r="G161" s="66"/>
      <c r="H161" s="66"/>
      <c r="I161" s="81"/>
      <c r="J161" s="237">
        <f>Субсидии!B156</f>
        <v>2046</v>
      </c>
      <c r="K161" s="237">
        <f>Субсидии!C156</f>
        <v>3046</v>
      </c>
      <c r="L161" s="237">
        <f>Субсидии!D156</f>
        <v>3046</v>
      </c>
      <c r="M161" s="66">
        <f t="shared" si="22"/>
        <v>100</v>
      </c>
      <c r="N161" s="66">
        <f>'Субвенции '!B159</f>
        <v>96</v>
      </c>
      <c r="O161" s="66">
        <f>'Субвенции '!C159</f>
        <v>105.4</v>
      </c>
      <c r="P161" s="66">
        <f>'Субвенции '!D159</f>
        <v>105.4</v>
      </c>
      <c r="Q161" s="66">
        <f t="shared" si="126"/>
        <v>100</v>
      </c>
      <c r="R161" s="66">
        <f>Иные!B68</f>
        <v>0</v>
      </c>
      <c r="S161" s="66">
        <f>Иные!C68</f>
        <v>0</v>
      </c>
      <c r="T161" s="66">
        <f>Иные!D68</f>
        <v>0</v>
      </c>
      <c r="U161" s="66">
        <f>Иные!E68</f>
        <v>0</v>
      </c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</row>
    <row r="162" spans="1:34" s="30" customFormat="1" ht="31.5" x14ac:dyDescent="0.25">
      <c r="A162" s="38" t="s">
        <v>282</v>
      </c>
      <c r="B162" s="79">
        <f t="shared" si="108"/>
        <v>525240.45699999994</v>
      </c>
      <c r="C162" s="79">
        <f t="shared" si="108"/>
        <v>570867.10144</v>
      </c>
      <c r="D162" s="79">
        <f t="shared" si="109"/>
        <v>569619.26578000002</v>
      </c>
      <c r="E162" s="79">
        <f t="shared" ref="E162" si="127">D162/C162*100</f>
        <v>99.781413982895089</v>
      </c>
      <c r="F162" s="79">
        <f t="shared" ref="F162" si="128">SUM(F163:F174)</f>
        <v>53831.9</v>
      </c>
      <c r="G162" s="79">
        <f t="shared" ref="G162:H162" si="129">SUM(G163:G174)</f>
        <v>64988</v>
      </c>
      <c r="H162" s="79">
        <f t="shared" si="129"/>
        <v>64988</v>
      </c>
      <c r="I162" s="80">
        <f t="shared" si="20"/>
        <v>100</v>
      </c>
      <c r="J162" s="79">
        <f>SUM(J163:J174)</f>
        <v>107498.75700000001</v>
      </c>
      <c r="K162" s="79">
        <f>SUM(K163:K174)</f>
        <v>117437.68043999998</v>
      </c>
      <c r="L162" s="79">
        <f t="shared" ref="L162:T162" si="130">SUM(L163:L174)</f>
        <v>117115.94372999998</v>
      </c>
      <c r="M162" s="79">
        <f t="shared" si="22"/>
        <v>99.726036218703769</v>
      </c>
      <c r="N162" s="79">
        <f t="shared" ref="N162" si="131">SUM(N163:N174)</f>
        <v>357871.49999999994</v>
      </c>
      <c r="O162" s="79">
        <f t="shared" si="130"/>
        <v>367961.52100000001</v>
      </c>
      <c r="P162" s="79">
        <f t="shared" si="130"/>
        <v>367164.84872000001</v>
      </c>
      <c r="Q162" s="79">
        <f t="shared" si="24"/>
        <v>99.783490328598788</v>
      </c>
      <c r="R162" s="79">
        <f t="shared" ref="R162" si="132">SUM(R163:R174)</f>
        <v>6038.3</v>
      </c>
      <c r="S162" s="79">
        <f t="shared" si="130"/>
        <v>20479.900000000001</v>
      </c>
      <c r="T162" s="79">
        <f t="shared" si="130"/>
        <v>20350.473330000001</v>
      </c>
      <c r="U162" s="79">
        <f t="shared" si="26"/>
        <v>99.36803075210328</v>
      </c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</row>
    <row r="163" spans="1:34" s="29" customFormat="1" ht="31.5" x14ac:dyDescent="0.25">
      <c r="A163" s="95" t="s">
        <v>280</v>
      </c>
      <c r="B163" s="66">
        <f t="shared" si="108"/>
        <v>479814.75699999987</v>
      </c>
      <c r="C163" s="66">
        <f t="shared" si="108"/>
        <v>517171.83103999996</v>
      </c>
      <c r="D163" s="66">
        <f t="shared" si="109"/>
        <v>515963.72237999993</v>
      </c>
      <c r="E163" s="66">
        <f t="shared" si="17"/>
        <v>99.766400916002979</v>
      </c>
      <c r="F163" s="70">
        <f>Дотации!B40</f>
        <v>53831.9</v>
      </c>
      <c r="G163" s="70">
        <f>Дотации!C40</f>
        <v>64988</v>
      </c>
      <c r="H163" s="70">
        <f>Дотации!D40</f>
        <v>64988</v>
      </c>
      <c r="I163" s="70">
        <f t="shared" si="20"/>
        <v>100</v>
      </c>
      <c r="J163" s="66">
        <f>Субсидии!B158</f>
        <v>63464.757000000005</v>
      </c>
      <c r="K163" s="66">
        <f>Субсидии!C158</f>
        <v>69771.010039999994</v>
      </c>
      <c r="L163" s="66">
        <f>Субсидии!D158</f>
        <v>69489.000329999995</v>
      </c>
      <c r="M163" s="66">
        <f t="shared" si="22"/>
        <v>99.595806754354967</v>
      </c>
      <c r="N163" s="66">
        <f>'Субвенции '!B161</f>
        <v>356479.79999999987</v>
      </c>
      <c r="O163" s="66">
        <f>'Субвенции '!C161</f>
        <v>366432.92099999991</v>
      </c>
      <c r="P163" s="66">
        <f>'Субвенции '!D161</f>
        <v>365636.24871999992</v>
      </c>
      <c r="Q163" s="66">
        <f t="shared" si="24"/>
        <v>99.782587143691714</v>
      </c>
      <c r="R163" s="66">
        <f>Иные!B70</f>
        <v>6038.3</v>
      </c>
      <c r="S163" s="66">
        <f>Иные!C70</f>
        <v>15979.9</v>
      </c>
      <c r="T163" s="66">
        <f>Иные!D70</f>
        <v>15850.473329999999</v>
      </c>
      <c r="U163" s="66">
        <f t="shared" si="26"/>
        <v>99.190065832702317</v>
      </c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</row>
    <row r="164" spans="1:34" s="29" customFormat="1" x14ac:dyDescent="0.25">
      <c r="A164" s="43" t="s">
        <v>281</v>
      </c>
      <c r="B164" s="119">
        <f t="shared" si="108"/>
        <v>3000</v>
      </c>
      <c r="C164" s="119">
        <f t="shared" si="108"/>
        <v>9000</v>
      </c>
      <c r="D164" s="119">
        <f t="shared" si="109"/>
        <v>9000</v>
      </c>
      <c r="E164" s="119">
        <f t="shared" ref="E164:E174" si="133">D164/C164*100</f>
        <v>100</v>
      </c>
      <c r="F164" s="66"/>
      <c r="G164" s="66"/>
      <c r="H164" s="66"/>
      <c r="I164" s="81"/>
      <c r="J164" s="237">
        <f>Субсидии!B159</f>
        <v>3000</v>
      </c>
      <c r="K164" s="237">
        <f>Субсидии!C159</f>
        <v>4500</v>
      </c>
      <c r="L164" s="237">
        <f>Субсидии!D159</f>
        <v>4500</v>
      </c>
      <c r="M164" s="66">
        <f t="shared" si="22"/>
        <v>100</v>
      </c>
      <c r="N164" s="66"/>
      <c r="O164" s="66"/>
      <c r="P164" s="66"/>
      <c r="Q164" s="66"/>
      <c r="R164" s="66">
        <f>Иные!B71</f>
        <v>0</v>
      </c>
      <c r="S164" s="66">
        <f>Иные!C71</f>
        <v>4500</v>
      </c>
      <c r="T164" s="66">
        <f>Иные!D71</f>
        <v>4500</v>
      </c>
      <c r="U164" s="66">
        <f>T164/S164*100</f>
        <v>100</v>
      </c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</row>
    <row r="165" spans="1:34" s="29" customFormat="1" x14ac:dyDescent="0.25">
      <c r="A165" s="96" t="s">
        <v>279</v>
      </c>
      <c r="B165" s="119">
        <f t="shared" si="108"/>
        <v>5495.9</v>
      </c>
      <c r="C165" s="119">
        <f t="shared" si="108"/>
        <v>5519.6</v>
      </c>
      <c r="D165" s="119">
        <f t="shared" si="109"/>
        <v>5519.6</v>
      </c>
      <c r="E165" s="119">
        <f t="shared" si="133"/>
        <v>100</v>
      </c>
      <c r="F165" s="66"/>
      <c r="G165" s="66"/>
      <c r="H165" s="66"/>
      <c r="I165" s="81"/>
      <c r="J165" s="237">
        <f>Субсидии!B160</f>
        <v>5256</v>
      </c>
      <c r="K165" s="237">
        <f>Субсидии!C160</f>
        <v>5256</v>
      </c>
      <c r="L165" s="237">
        <f>Субсидии!D160</f>
        <v>5256</v>
      </c>
      <c r="M165" s="66">
        <f t="shared" si="22"/>
        <v>100</v>
      </c>
      <c r="N165" s="66">
        <f>'Субвенции '!B162</f>
        <v>239.9</v>
      </c>
      <c r="O165" s="66">
        <f>'Субвенции '!C162</f>
        <v>263.60000000000002</v>
      </c>
      <c r="P165" s="66">
        <f>'Субвенции '!D162</f>
        <v>263.60000000000002</v>
      </c>
      <c r="Q165" s="66">
        <f t="shared" ref="Q165:Q167" si="134">P165/O165*100</f>
        <v>100</v>
      </c>
      <c r="R165" s="66">
        <f>Иные!B72</f>
        <v>0</v>
      </c>
      <c r="S165" s="66">
        <f>Иные!C72</f>
        <v>0</v>
      </c>
      <c r="T165" s="66">
        <f>Иные!D72</f>
        <v>0</v>
      </c>
      <c r="U165" s="66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</row>
    <row r="166" spans="1:34" s="29" customFormat="1" x14ac:dyDescent="0.25">
      <c r="A166" s="96" t="s">
        <v>470</v>
      </c>
      <c r="B166" s="119">
        <f t="shared" si="108"/>
        <v>6107.9</v>
      </c>
      <c r="C166" s="119">
        <f t="shared" si="108"/>
        <v>6131.6</v>
      </c>
      <c r="D166" s="119">
        <f t="shared" si="109"/>
        <v>6131.6</v>
      </c>
      <c r="E166" s="119">
        <f t="shared" si="133"/>
        <v>100</v>
      </c>
      <c r="F166" s="66"/>
      <c r="G166" s="66"/>
      <c r="H166" s="66"/>
      <c r="I166" s="81"/>
      <c r="J166" s="237">
        <f>Субсидии!B161</f>
        <v>5868</v>
      </c>
      <c r="K166" s="237">
        <f>Субсидии!C161</f>
        <v>5868</v>
      </c>
      <c r="L166" s="237">
        <f>Субсидии!D161</f>
        <v>5868</v>
      </c>
      <c r="M166" s="66">
        <f t="shared" si="22"/>
        <v>100</v>
      </c>
      <c r="N166" s="66">
        <f>'Субвенции '!B163</f>
        <v>239.9</v>
      </c>
      <c r="O166" s="66">
        <f>'Субвенции '!C163</f>
        <v>263.60000000000002</v>
      </c>
      <c r="P166" s="66">
        <f>'Субвенции '!D163</f>
        <v>263.60000000000002</v>
      </c>
      <c r="Q166" s="66">
        <f t="shared" si="134"/>
        <v>100</v>
      </c>
      <c r="R166" s="66"/>
      <c r="S166" s="66"/>
      <c r="T166" s="66"/>
      <c r="U166" s="66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</row>
    <row r="167" spans="1:34" s="29" customFormat="1" x14ac:dyDescent="0.25">
      <c r="A167" s="96" t="s">
        <v>471</v>
      </c>
      <c r="B167" s="119">
        <f t="shared" si="108"/>
        <v>2805</v>
      </c>
      <c r="C167" s="119">
        <f t="shared" si="108"/>
        <v>2814.4</v>
      </c>
      <c r="D167" s="119">
        <f t="shared" si="109"/>
        <v>2814.4</v>
      </c>
      <c r="E167" s="119">
        <f t="shared" si="133"/>
        <v>100</v>
      </c>
      <c r="F167" s="66"/>
      <c r="G167" s="66"/>
      <c r="H167" s="66"/>
      <c r="I167" s="81"/>
      <c r="J167" s="237">
        <f>Субсидии!B162</f>
        <v>2709</v>
      </c>
      <c r="K167" s="237">
        <f>Субсидии!C162</f>
        <v>2709</v>
      </c>
      <c r="L167" s="237">
        <f>Субсидии!D162</f>
        <v>2709</v>
      </c>
      <c r="M167" s="66">
        <f t="shared" si="22"/>
        <v>100</v>
      </c>
      <c r="N167" s="66">
        <f>'Субвенции '!B164</f>
        <v>96</v>
      </c>
      <c r="O167" s="66">
        <f>'Субвенции '!C164</f>
        <v>105.4</v>
      </c>
      <c r="P167" s="66">
        <f>'Субвенции '!D164</f>
        <v>105.4</v>
      </c>
      <c r="Q167" s="66">
        <f t="shared" si="134"/>
        <v>100</v>
      </c>
      <c r="R167" s="66"/>
      <c r="S167" s="66"/>
      <c r="T167" s="66"/>
      <c r="U167" s="66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</row>
    <row r="168" spans="1:34" s="29" customFormat="1" x14ac:dyDescent="0.25">
      <c r="A168" s="96" t="s">
        <v>472</v>
      </c>
      <c r="B168" s="119">
        <f t="shared" si="108"/>
        <v>3528</v>
      </c>
      <c r="C168" s="119">
        <f t="shared" si="108"/>
        <v>3537.4</v>
      </c>
      <c r="D168" s="119">
        <f t="shared" si="109"/>
        <v>3537.4</v>
      </c>
      <c r="E168" s="119">
        <f t="shared" si="133"/>
        <v>100</v>
      </c>
      <c r="F168" s="66"/>
      <c r="G168" s="66"/>
      <c r="H168" s="66"/>
      <c r="I168" s="81"/>
      <c r="J168" s="237">
        <f>Субсидии!B163</f>
        <v>3432</v>
      </c>
      <c r="K168" s="237">
        <f>Субсидии!C163</f>
        <v>3432</v>
      </c>
      <c r="L168" s="237">
        <f>Субсидии!D163</f>
        <v>3432</v>
      </c>
      <c r="M168" s="66">
        <f t="shared" si="22"/>
        <v>100</v>
      </c>
      <c r="N168" s="66">
        <f>'Субвенции '!B165</f>
        <v>96</v>
      </c>
      <c r="O168" s="66">
        <f>'Субвенции '!C165</f>
        <v>105.4</v>
      </c>
      <c r="P168" s="66">
        <f>'Субвенции '!D165</f>
        <v>105.4</v>
      </c>
      <c r="Q168" s="66">
        <f t="shared" ref="Q168:Q174" si="135">P168/O168*100</f>
        <v>100</v>
      </c>
      <c r="R168" s="66"/>
      <c r="S168" s="66"/>
      <c r="T168" s="66"/>
      <c r="U168" s="66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</row>
    <row r="169" spans="1:34" s="29" customFormat="1" x14ac:dyDescent="0.25">
      <c r="A169" s="96" t="s">
        <v>473</v>
      </c>
      <c r="B169" s="119">
        <f t="shared" si="108"/>
        <v>4677</v>
      </c>
      <c r="C169" s="119">
        <f t="shared" si="108"/>
        <v>5308.3349999999991</v>
      </c>
      <c r="D169" s="119">
        <f t="shared" si="109"/>
        <v>5308.3349999999991</v>
      </c>
      <c r="E169" s="119">
        <f t="shared" si="133"/>
        <v>100</v>
      </c>
      <c r="F169" s="66"/>
      <c r="G169" s="66"/>
      <c r="H169" s="66"/>
      <c r="I169" s="81"/>
      <c r="J169" s="237">
        <f>Субсидии!B164</f>
        <v>4581</v>
      </c>
      <c r="K169" s="237">
        <f>Субсидии!C164</f>
        <v>5202.9349999999995</v>
      </c>
      <c r="L169" s="237">
        <f>Субсидии!D164</f>
        <v>5202.9349999999995</v>
      </c>
      <c r="M169" s="66">
        <f t="shared" si="22"/>
        <v>100</v>
      </c>
      <c r="N169" s="66">
        <f>'Субвенции '!B166</f>
        <v>96</v>
      </c>
      <c r="O169" s="66">
        <f>'Субвенции '!C166</f>
        <v>105.4</v>
      </c>
      <c r="P169" s="66">
        <f>'Субвенции '!D166</f>
        <v>105.4</v>
      </c>
      <c r="Q169" s="66">
        <f t="shared" si="135"/>
        <v>100</v>
      </c>
      <c r="R169" s="66"/>
      <c r="S169" s="66"/>
      <c r="T169" s="66"/>
      <c r="U169" s="66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</row>
    <row r="170" spans="1:34" s="29" customFormat="1" x14ac:dyDescent="0.25">
      <c r="A170" s="96" t="s">
        <v>474</v>
      </c>
      <c r="B170" s="119">
        <f t="shared" si="108"/>
        <v>3132</v>
      </c>
      <c r="C170" s="119">
        <f t="shared" si="108"/>
        <v>4271.1277999999993</v>
      </c>
      <c r="D170" s="119">
        <f t="shared" si="109"/>
        <v>4231.4007999999994</v>
      </c>
      <c r="E170" s="119">
        <f t="shared" si="133"/>
        <v>99.06987096007758</v>
      </c>
      <c r="F170" s="66"/>
      <c r="G170" s="66"/>
      <c r="H170" s="66"/>
      <c r="I170" s="81"/>
      <c r="J170" s="237">
        <f>Субсидии!B165</f>
        <v>3036</v>
      </c>
      <c r="K170" s="237">
        <f>Субсидии!C165</f>
        <v>4165.7277999999997</v>
      </c>
      <c r="L170" s="237">
        <f>Субсидии!D165</f>
        <v>4126.0007999999998</v>
      </c>
      <c r="M170" s="66">
        <f t="shared" si="22"/>
        <v>99.046337113049006</v>
      </c>
      <c r="N170" s="66">
        <f>'Субвенции '!B167</f>
        <v>96</v>
      </c>
      <c r="O170" s="66">
        <f>'Субвенции '!C167</f>
        <v>105.4</v>
      </c>
      <c r="P170" s="66">
        <f>'Субвенции '!D167</f>
        <v>105.4</v>
      </c>
      <c r="Q170" s="66">
        <f t="shared" si="135"/>
        <v>100</v>
      </c>
      <c r="R170" s="66"/>
      <c r="S170" s="66"/>
      <c r="T170" s="66"/>
      <c r="U170" s="66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</row>
    <row r="171" spans="1:34" s="29" customFormat="1" x14ac:dyDescent="0.25">
      <c r="A171" s="96" t="s">
        <v>475</v>
      </c>
      <c r="B171" s="119">
        <f t="shared" si="108"/>
        <v>3975</v>
      </c>
      <c r="C171" s="119">
        <f t="shared" si="108"/>
        <v>4365.4075999999995</v>
      </c>
      <c r="D171" s="119">
        <f t="shared" si="109"/>
        <v>4365.4075999999995</v>
      </c>
      <c r="E171" s="119">
        <f t="shared" si="133"/>
        <v>100</v>
      </c>
      <c r="F171" s="66"/>
      <c r="G171" s="66"/>
      <c r="H171" s="66"/>
      <c r="I171" s="81"/>
      <c r="J171" s="237">
        <f>Субсидии!B166</f>
        <v>3879</v>
      </c>
      <c r="K171" s="237">
        <f>Субсидии!C166</f>
        <v>4260.0075999999999</v>
      </c>
      <c r="L171" s="237">
        <f>Субсидии!D166</f>
        <v>4260.0075999999999</v>
      </c>
      <c r="M171" s="66">
        <f t="shared" si="22"/>
        <v>100</v>
      </c>
      <c r="N171" s="66">
        <f>'Субвенции '!B168</f>
        <v>96</v>
      </c>
      <c r="O171" s="66">
        <f>'Субвенции '!C168</f>
        <v>105.4</v>
      </c>
      <c r="P171" s="66">
        <f>'Субвенции '!D168</f>
        <v>105.4</v>
      </c>
      <c r="Q171" s="66">
        <f t="shared" si="135"/>
        <v>100</v>
      </c>
      <c r="R171" s="66"/>
      <c r="S171" s="66"/>
      <c r="T171" s="66"/>
      <c r="U171" s="66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</row>
    <row r="172" spans="1:34" s="29" customFormat="1" x14ac:dyDescent="0.25">
      <c r="A172" s="96" t="s">
        <v>476</v>
      </c>
      <c r="B172" s="119">
        <f t="shared" si="108"/>
        <v>7130.9</v>
      </c>
      <c r="C172" s="119">
        <f t="shared" si="108"/>
        <v>7154.6</v>
      </c>
      <c r="D172" s="119">
        <f t="shared" si="109"/>
        <v>7154.6</v>
      </c>
      <c r="E172" s="119">
        <f t="shared" si="133"/>
        <v>100</v>
      </c>
      <c r="F172" s="66"/>
      <c r="G172" s="66"/>
      <c r="H172" s="66"/>
      <c r="I172" s="81"/>
      <c r="J172" s="237">
        <f>Субсидии!B167</f>
        <v>6891</v>
      </c>
      <c r="K172" s="237">
        <f>Субсидии!C167</f>
        <v>6891</v>
      </c>
      <c r="L172" s="237">
        <f>Субсидии!D167</f>
        <v>6891</v>
      </c>
      <c r="M172" s="66">
        <f t="shared" si="22"/>
        <v>100</v>
      </c>
      <c r="N172" s="66">
        <f>'Субвенции '!B169</f>
        <v>239.9</v>
      </c>
      <c r="O172" s="66">
        <f>'Субвенции '!C169</f>
        <v>263.60000000000002</v>
      </c>
      <c r="P172" s="66">
        <f>'Субвенции '!D169</f>
        <v>263.60000000000002</v>
      </c>
      <c r="Q172" s="66">
        <f t="shared" si="135"/>
        <v>100</v>
      </c>
      <c r="R172" s="66"/>
      <c r="S172" s="66"/>
      <c r="T172" s="66"/>
      <c r="U172" s="66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</row>
    <row r="173" spans="1:34" s="29" customFormat="1" x14ac:dyDescent="0.25">
      <c r="A173" s="96" t="s">
        <v>593</v>
      </c>
      <c r="B173" s="119">
        <f t="shared" si="108"/>
        <v>3039</v>
      </c>
      <c r="C173" s="119">
        <f t="shared" si="108"/>
        <v>3048.4</v>
      </c>
      <c r="D173" s="119">
        <f t="shared" si="109"/>
        <v>3048.4</v>
      </c>
      <c r="E173" s="119">
        <f t="shared" si="133"/>
        <v>100</v>
      </c>
      <c r="F173" s="66"/>
      <c r="G173" s="66"/>
      <c r="H173" s="66"/>
      <c r="I173" s="81"/>
      <c r="J173" s="237">
        <f>Субсидии!B168</f>
        <v>2943</v>
      </c>
      <c r="K173" s="237">
        <f>Субсидии!C168</f>
        <v>2943</v>
      </c>
      <c r="L173" s="237">
        <f>Субсидии!D168</f>
        <v>2943</v>
      </c>
      <c r="M173" s="66">
        <f t="shared" si="22"/>
        <v>100</v>
      </c>
      <c r="N173" s="66">
        <f>'Субвенции '!B170</f>
        <v>96</v>
      </c>
      <c r="O173" s="66">
        <f>'Субвенции '!C170</f>
        <v>105.4</v>
      </c>
      <c r="P173" s="66">
        <f>'Субвенции '!D170</f>
        <v>105.4</v>
      </c>
      <c r="Q173" s="66">
        <f t="shared" si="135"/>
        <v>100</v>
      </c>
      <c r="R173" s="66"/>
      <c r="S173" s="66"/>
      <c r="T173" s="66"/>
      <c r="U173" s="66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</row>
    <row r="174" spans="1:34" s="29" customFormat="1" x14ac:dyDescent="0.25">
      <c r="A174" s="96" t="s">
        <v>477</v>
      </c>
      <c r="B174" s="119">
        <f t="shared" si="108"/>
        <v>2535</v>
      </c>
      <c r="C174" s="119">
        <f t="shared" si="108"/>
        <v>2544.4</v>
      </c>
      <c r="D174" s="119">
        <f t="shared" si="109"/>
        <v>2544.4</v>
      </c>
      <c r="E174" s="119">
        <f t="shared" si="133"/>
        <v>100</v>
      </c>
      <c r="F174" s="66"/>
      <c r="G174" s="66"/>
      <c r="H174" s="66"/>
      <c r="I174" s="81"/>
      <c r="J174" s="237">
        <f>Субсидии!B169</f>
        <v>2439</v>
      </c>
      <c r="K174" s="237">
        <f>Субсидии!C169</f>
        <v>2439</v>
      </c>
      <c r="L174" s="237">
        <f>Субсидии!D169</f>
        <v>2439</v>
      </c>
      <c r="M174" s="66">
        <f t="shared" si="22"/>
        <v>100</v>
      </c>
      <c r="N174" s="66">
        <f>'Субвенции '!B171</f>
        <v>96</v>
      </c>
      <c r="O174" s="66">
        <f>'Субвенции '!C171</f>
        <v>105.4</v>
      </c>
      <c r="P174" s="66">
        <f>'Субвенции '!D171</f>
        <v>105.4</v>
      </c>
      <c r="Q174" s="66">
        <f t="shared" si="135"/>
        <v>100</v>
      </c>
      <c r="R174" s="66"/>
      <c r="S174" s="66"/>
      <c r="T174" s="66"/>
      <c r="U174" s="66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</row>
    <row r="175" spans="1:34" s="30" customFormat="1" ht="31.5" x14ac:dyDescent="0.25">
      <c r="A175" s="38" t="s">
        <v>286</v>
      </c>
      <c r="B175" s="79">
        <f t="shared" si="108"/>
        <v>742772.05408000003</v>
      </c>
      <c r="C175" s="79">
        <f t="shared" si="108"/>
        <v>912502.77305999992</v>
      </c>
      <c r="D175" s="79">
        <f t="shared" si="109"/>
        <v>897497.60222</v>
      </c>
      <c r="E175" s="79">
        <f t="shared" ref="E175" si="136">D175/C175*100</f>
        <v>98.355602713438188</v>
      </c>
      <c r="F175" s="79">
        <f t="shared" ref="F175" si="137">SUM(F176:F187)</f>
        <v>164819.29999999999</v>
      </c>
      <c r="G175" s="79">
        <f t="shared" ref="G175:H175" si="138">SUM(G176:G187)</f>
        <v>201933.4</v>
      </c>
      <c r="H175" s="79">
        <f t="shared" si="138"/>
        <v>201933.4</v>
      </c>
      <c r="I175" s="80">
        <f t="shared" si="20"/>
        <v>100</v>
      </c>
      <c r="J175" s="79">
        <f>SUM(J176:J187)</f>
        <v>140437.45408</v>
      </c>
      <c r="K175" s="79">
        <f>SUM(K176:K187)</f>
        <v>198841.59332999997</v>
      </c>
      <c r="L175" s="79">
        <f t="shared" ref="L175:T175" si="139">SUM(L176:L187)</f>
        <v>184750.64031999998</v>
      </c>
      <c r="M175" s="79">
        <f t="shared" si="22"/>
        <v>92.913478123958456</v>
      </c>
      <c r="N175" s="79">
        <f t="shared" ref="N175" si="140">SUM(N176:N187)</f>
        <v>434896.90000000008</v>
      </c>
      <c r="O175" s="79">
        <f t="shared" si="139"/>
        <v>469029.27999999991</v>
      </c>
      <c r="P175" s="79">
        <f t="shared" si="139"/>
        <v>468231.17164000002</v>
      </c>
      <c r="Q175" s="79">
        <f t="shared" si="24"/>
        <v>99.829838265107909</v>
      </c>
      <c r="R175" s="79">
        <f t="shared" ref="R175" si="141">SUM(R176:R187)</f>
        <v>2618.4</v>
      </c>
      <c r="S175" s="79">
        <f t="shared" si="139"/>
        <v>42698.499730000003</v>
      </c>
      <c r="T175" s="79">
        <f t="shared" si="139"/>
        <v>42582.39026</v>
      </c>
      <c r="U175" s="79">
        <f t="shared" si="26"/>
        <v>99.728071312261051</v>
      </c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</row>
    <row r="176" spans="1:34" s="29" customFormat="1" ht="31.5" x14ac:dyDescent="0.25">
      <c r="A176" s="95" t="s">
        <v>285</v>
      </c>
      <c r="B176" s="66">
        <f t="shared" si="108"/>
        <v>680507.82981999998</v>
      </c>
      <c r="C176" s="66">
        <f t="shared" si="108"/>
        <v>845223.82299999997</v>
      </c>
      <c r="D176" s="66">
        <f t="shared" si="109"/>
        <v>830218.65216000006</v>
      </c>
      <c r="E176" s="66">
        <f t="shared" si="17"/>
        <v>98.22471037473349</v>
      </c>
      <c r="F176" s="70">
        <f>Дотации!B42</f>
        <v>164819.29999999999</v>
      </c>
      <c r="G176" s="70">
        <f>Дотации!C42</f>
        <v>201933.4</v>
      </c>
      <c r="H176" s="70">
        <f>Дотации!D42</f>
        <v>201933.4</v>
      </c>
      <c r="I176" s="70">
        <f t="shared" si="20"/>
        <v>100</v>
      </c>
      <c r="J176" s="66">
        <f>Субсидии!B171</f>
        <v>79852.729820000008</v>
      </c>
      <c r="K176" s="66">
        <f>Субсидии!C171</f>
        <v>134007.64327</v>
      </c>
      <c r="L176" s="66">
        <f>Субсидии!D171</f>
        <v>119916.69026</v>
      </c>
      <c r="M176" s="66">
        <f t="shared" si="22"/>
        <v>89.484963196010085</v>
      </c>
      <c r="N176" s="66">
        <f>'Субвенции '!B173</f>
        <v>433217.39999999997</v>
      </c>
      <c r="O176" s="66">
        <f>'Субвенции '!C173</f>
        <v>467184.27999999991</v>
      </c>
      <c r="P176" s="66">
        <f>'Субвенции '!D173</f>
        <v>466386.17164000002</v>
      </c>
      <c r="Q176" s="66">
        <f t="shared" si="24"/>
        <v>99.82916626389914</v>
      </c>
      <c r="R176" s="66">
        <f>Иные!B74</f>
        <v>2618.4</v>
      </c>
      <c r="S176" s="66">
        <f>Иные!C74</f>
        <v>42098.499730000003</v>
      </c>
      <c r="T176" s="66">
        <f>Иные!D74</f>
        <v>41982.39026</v>
      </c>
      <c r="U176" s="66">
        <f t="shared" si="26"/>
        <v>99.724195705916657</v>
      </c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</row>
    <row r="177" spans="1:34" s="29" customFormat="1" x14ac:dyDescent="0.25">
      <c r="A177" s="96" t="s">
        <v>283</v>
      </c>
      <c r="B177" s="119">
        <f t="shared" si="108"/>
        <v>10670.724259999999</v>
      </c>
      <c r="C177" s="119">
        <f t="shared" si="108"/>
        <v>12723.900860000002</v>
      </c>
      <c r="D177" s="119">
        <f t="shared" si="109"/>
        <v>12723.900860000002</v>
      </c>
      <c r="E177" s="119">
        <f t="shared" ref="E177:E184" si="142">D177/C177*100</f>
        <v>100</v>
      </c>
      <c r="F177" s="66"/>
      <c r="G177" s="66"/>
      <c r="H177" s="66"/>
      <c r="I177" s="81"/>
      <c r="J177" s="237">
        <f>Субсидии!B172</f>
        <v>10670.724259999999</v>
      </c>
      <c r="K177" s="237">
        <f>Субсидии!C172</f>
        <v>12123.900860000002</v>
      </c>
      <c r="L177" s="237">
        <f>Субсидии!D172</f>
        <v>12123.900860000002</v>
      </c>
      <c r="M177" s="66">
        <f>L177/K177*100</f>
        <v>100</v>
      </c>
      <c r="N177" s="66"/>
      <c r="O177" s="66"/>
      <c r="P177" s="66"/>
      <c r="Q177" s="66"/>
      <c r="R177" s="66">
        <f>Иные!B75</f>
        <v>0</v>
      </c>
      <c r="S177" s="66">
        <f>Иные!C75</f>
        <v>600</v>
      </c>
      <c r="T177" s="66">
        <f>Иные!D75</f>
        <v>600</v>
      </c>
      <c r="U177" s="66">
        <f t="shared" si="26"/>
        <v>100</v>
      </c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</row>
    <row r="178" spans="1:34" s="29" customFormat="1" x14ac:dyDescent="0.25">
      <c r="A178" s="96" t="s">
        <v>479</v>
      </c>
      <c r="B178" s="119">
        <f t="shared" si="108"/>
        <v>3870</v>
      </c>
      <c r="C178" s="119">
        <f t="shared" si="108"/>
        <v>3879.4</v>
      </c>
      <c r="D178" s="119">
        <f t="shared" si="109"/>
        <v>3879.4</v>
      </c>
      <c r="E178" s="119">
        <f t="shared" si="142"/>
        <v>100</v>
      </c>
      <c r="F178" s="66"/>
      <c r="G178" s="66"/>
      <c r="H178" s="66"/>
      <c r="I178" s="81"/>
      <c r="J178" s="237">
        <f>Субсидии!B173</f>
        <v>3774</v>
      </c>
      <c r="K178" s="237">
        <f>Субсидии!C173</f>
        <v>3774</v>
      </c>
      <c r="L178" s="237">
        <f>Субсидии!D173</f>
        <v>3774</v>
      </c>
      <c r="M178" s="66">
        <f t="shared" ref="M178:M187" si="143">L178/K178*100</f>
        <v>100</v>
      </c>
      <c r="N178" s="66">
        <f>'Субвенции '!B174</f>
        <v>96</v>
      </c>
      <c r="O178" s="66">
        <f>'Субвенции '!C174</f>
        <v>105.4</v>
      </c>
      <c r="P178" s="66">
        <f>'Субвенции '!D174</f>
        <v>105.4</v>
      </c>
      <c r="Q178" s="66">
        <f t="shared" ref="Q178:Q187" si="144">P178/O178*100</f>
        <v>100</v>
      </c>
      <c r="R178" s="66"/>
      <c r="S178" s="66"/>
      <c r="T178" s="66"/>
      <c r="U178" s="66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</row>
    <row r="179" spans="1:34" s="29" customFormat="1" x14ac:dyDescent="0.25">
      <c r="A179" s="96" t="s">
        <v>594</v>
      </c>
      <c r="B179" s="119">
        <f t="shared" si="108"/>
        <v>3354</v>
      </c>
      <c r="C179" s="119">
        <f t="shared" si="108"/>
        <v>4116.2789999999995</v>
      </c>
      <c r="D179" s="119">
        <f t="shared" si="109"/>
        <v>4116.2789999999995</v>
      </c>
      <c r="E179" s="119">
        <f t="shared" si="142"/>
        <v>100</v>
      </c>
      <c r="F179" s="66"/>
      <c r="G179" s="66"/>
      <c r="H179" s="66"/>
      <c r="I179" s="81"/>
      <c r="J179" s="237">
        <f>Субсидии!B174</f>
        <v>3258</v>
      </c>
      <c r="K179" s="237">
        <f>Субсидии!C174</f>
        <v>4010.8789999999999</v>
      </c>
      <c r="L179" s="237">
        <f>Субсидии!D174</f>
        <v>4010.8789999999999</v>
      </c>
      <c r="M179" s="66">
        <f t="shared" si="143"/>
        <v>100</v>
      </c>
      <c r="N179" s="66">
        <f>'Субвенции '!B175</f>
        <v>96</v>
      </c>
      <c r="O179" s="66">
        <f>'Субвенции '!C175</f>
        <v>105.4</v>
      </c>
      <c r="P179" s="66">
        <f>'Субвенции '!D175</f>
        <v>105.4</v>
      </c>
      <c r="Q179" s="66">
        <f t="shared" si="144"/>
        <v>100</v>
      </c>
      <c r="R179" s="66"/>
      <c r="S179" s="66"/>
      <c r="T179" s="66"/>
      <c r="U179" s="66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</row>
    <row r="180" spans="1:34" s="29" customFormat="1" x14ac:dyDescent="0.25">
      <c r="A180" s="96" t="s">
        <v>480</v>
      </c>
      <c r="B180" s="119">
        <f t="shared" si="108"/>
        <v>7151.9</v>
      </c>
      <c r="C180" s="119">
        <f t="shared" si="108"/>
        <v>7175.6</v>
      </c>
      <c r="D180" s="119">
        <f t="shared" si="109"/>
        <v>7175.6</v>
      </c>
      <c r="E180" s="119">
        <f t="shared" si="142"/>
        <v>100</v>
      </c>
      <c r="F180" s="66"/>
      <c r="G180" s="66"/>
      <c r="H180" s="66"/>
      <c r="I180" s="81"/>
      <c r="J180" s="237">
        <f>Субсидии!B175</f>
        <v>6912</v>
      </c>
      <c r="K180" s="237">
        <f>Субсидии!C175</f>
        <v>6912</v>
      </c>
      <c r="L180" s="237">
        <f>Субсидии!D175</f>
        <v>6912</v>
      </c>
      <c r="M180" s="66">
        <f t="shared" si="143"/>
        <v>100</v>
      </c>
      <c r="N180" s="66">
        <f>'Субвенции '!B176</f>
        <v>239.9</v>
      </c>
      <c r="O180" s="66">
        <f>'Субвенции '!C176</f>
        <v>263.60000000000002</v>
      </c>
      <c r="P180" s="66">
        <f>'Субвенции '!D176</f>
        <v>263.60000000000002</v>
      </c>
      <c r="Q180" s="66">
        <f t="shared" si="144"/>
        <v>100</v>
      </c>
      <c r="R180" s="66"/>
      <c r="S180" s="66"/>
      <c r="T180" s="66"/>
      <c r="U180" s="66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</row>
    <row r="181" spans="1:34" s="29" customFormat="1" x14ac:dyDescent="0.25">
      <c r="A181" s="96" t="s">
        <v>284</v>
      </c>
      <c r="B181" s="119">
        <f t="shared" si="108"/>
        <v>239.9</v>
      </c>
      <c r="C181" s="119">
        <f t="shared" si="108"/>
        <v>1266.4272000000001</v>
      </c>
      <c r="D181" s="119">
        <f t="shared" si="109"/>
        <v>1266.4272000000001</v>
      </c>
      <c r="E181" s="119">
        <f t="shared" si="142"/>
        <v>100</v>
      </c>
      <c r="F181" s="66"/>
      <c r="G181" s="66"/>
      <c r="H181" s="66"/>
      <c r="I181" s="81"/>
      <c r="J181" s="237">
        <f>Субсидии!B176</f>
        <v>0</v>
      </c>
      <c r="K181" s="237">
        <f>Субсидии!C176</f>
        <v>1002.8271999999999</v>
      </c>
      <c r="L181" s="237">
        <f>Субсидии!D176</f>
        <v>1002.8271999999999</v>
      </c>
      <c r="M181" s="66">
        <f t="shared" si="143"/>
        <v>100</v>
      </c>
      <c r="N181" s="66">
        <f>'Субвенции '!B177</f>
        <v>239.9</v>
      </c>
      <c r="O181" s="66">
        <f>'Субвенции '!C177</f>
        <v>263.60000000000002</v>
      </c>
      <c r="P181" s="66">
        <f>'Субвенции '!D177</f>
        <v>263.60000000000002</v>
      </c>
      <c r="Q181" s="66">
        <f t="shared" si="144"/>
        <v>100</v>
      </c>
      <c r="R181" s="66">
        <f>Иные!B76</f>
        <v>0</v>
      </c>
      <c r="S181" s="66">
        <f>Иные!C76</f>
        <v>0</v>
      </c>
      <c r="T181" s="66">
        <f>Иные!D76</f>
        <v>0</v>
      </c>
      <c r="U181" s="66">
        <f>Иные!E76</f>
        <v>0</v>
      </c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</row>
    <row r="182" spans="1:34" s="29" customFormat="1" x14ac:dyDescent="0.25">
      <c r="A182" s="96" t="s">
        <v>481</v>
      </c>
      <c r="B182" s="119">
        <f t="shared" si="108"/>
        <v>8549.9</v>
      </c>
      <c r="C182" s="119">
        <f t="shared" si="108"/>
        <v>8573.6</v>
      </c>
      <c r="D182" s="119">
        <f t="shared" si="109"/>
        <v>8573.6</v>
      </c>
      <c r="E182" s="119">
        <f t="shared" si="142"/>
        <v>100</v>
      </c>
      <c r="F182" s="66"/>
      <c r="G182" s="66"/>
      <c r="H182" s="66"/>
      <c r="I182" s="81"/>
      <c r="J182" s="237">
        <f>Субсидии!B177</f>
        <v>8310</v>
      </c>
      <c r="K182" s="237">
        <f>Субсидии!C177</f>
        <v>8310</v>
      </c>
      <c r="L182" s="237">
        <f>Субсидии!D177</f>
        <v>8310</v>
      </c>
      <c r="M182" s="66">
        <f t="shared" si="143"/>
        <v>100</v>
      </c>
      <c r="N182" s="66">
        <f>'Субвенции '!B178</f>
        <v>239.9</v>
      </c>
      <c r="O182" s="66">
        <f>'Субвенции '!C178</f>
        <v>263.60000000000002</v>
      </c>
      <c r="P182" s="66">
        <f>'Субвенции '!D178</f>
        <v>263.60000000000002</v>
      </c>
      <c r="Q182" s="66">
        <f t="shared" si="144"/>
        <v>100</v>
      </c>
      <c r="R182" s="66"/>
      <c r="S182" s="66"/>
      <c r="T182" s="66"/>
      <c r="U182" s="66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</row>
    <row r="183" spans="1:34" s="29" customFormat="1" x14ac:dyDescent="0.25">
      <c r="A183" s="96" t="s">
        <v>482</v>
      </c>
      <c r="B183" s="119">
        <f t="shared" si="108"/>
        <v>12920.9</v>
      </c>
      <c r="C183" s="119">
        <f t="shared" si="108"/>
        <v>12944.6</v>
      </c>
      <c r="D183" s="119">
        <f t="shared" si="109"/>
        <v>12944.6</v>
      </c>
      <c r="E183" s="119">
        <f t="shared" si="142"/>
        <v>100</v>
      </c>
      <c r="F183" s="66"/>
      <c r="G183" s="66"/>
      <c r="H183" s="66"/>
      <c r="I183" s="81"/>
      <c r="J183" s="237">
        <f>Субсидии!B178</f>
        <v>12681</v>
      </c>
      <c r="K183" s="237">
        <f>Субсидии!C178</f>
        <v>12681</v>
      </c>
      <c r="L183" s="237">
        <f>Субсидии!D178</f>
        <v>12681</v>
      </c>
      <c r="M183" s="66">
        <f t="shared" si="143"/>
        <v>100</v>
      </c>
      <c r="N183" s="66">
        <f>'Субвенции '!B179</f>
        <v>239.9</v>
      </c>
      <c r="O183" s="66">
        <f>'Субвенции '!C179</f>
        <v>263.60000000000002</v>
      </c>
      <c r="P183" s="66">
        <f>'Субвенции '!D179</f>
        <v>263.60000000000002</v>
      </c>
      <c r="Q183" s="66">
        <f t="shared" si="144"/>
        <v>100</v>
      </c>
      <c r="R183" s="66"/>
      <c r="S183" s="66"/>
      <c r="T183" s="66"/>
      <c r="U183" s="66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</row>
    <row r="184" spans="1:34" s="29" customFormat="1" x14ac:dyDescent="0.25">
      <c r="A184" s="96" t="s">
        <v>595</v>
      </c>
      <c r="B184" s="119">
        <f t="shared" si="108"/>
        <v>1488</v>
      </c>
      <c r="C184" s="119">
        <f t="shared" si="108"/>
        <v>1497.4</v>
      </c>
      <c r="D184" s="119">
        <f t="shared" si="109"/>
        <v>1497.4</v>
      </c>
      <c r="E184" s="119">
        <f t="shared" si="142"/>
        <v>100</v>
      </c>
      <c r="F184" s="66"/>
      <c r="G184" s="66"/>
      <c r="H184" s="66"/>
      <c r="I184" s="81"/>
      <c r="J184" s="237">
        <f>Субсидии!B179</f>
        <v>1392</v>
      </c>
      <c r="K184" s="237">
        <f>Субсидии!C179</f>
        <v>1392</v>
      </c>
      <c r="L184" s="237">
        <f>Субсидии!D179</f>
        <v>1392</v>
      </c>
      <c r="M184" s="66">
        <f t="shared" si="143"/>
        <v>100</v>
      </c>
      <c r="N184" s="66">
        <f>'Субвенции '!B180</f>
        <v>96</v>
      </c>
      <c r="O184" s="66">
        <f>'Субвенции '!C180</f>
        <v>105.4</v>
      </c>
      <c r="P184" s="66">
        <f>'Субвенции '!D180</f>
        <v>105.4</v>
      </c>
      <c r="Q184" s="66">
        <f t="shared" si="144"/>
        <v>100</v>
      </c>
      <c r="R184" s="66"/>
      <c r="S184" s="66"/>
      <c r="T184" s="66"/>
      <c r="U184" s="66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</row>
    <row r="185" spans="1:34" s="29" customFormat="1" x14ac:dyDescent="0.25">
      <c r="A185" s="96" t="s">
        <v>484</v>
      </c>
      <c r="B185" s="119">
        <f t="shared" si="108"/>
        <v>2949</v>
      </c>
      <c r="C185" s="119">
        <f t="shared" si="108"/>
        <v>3173.7400000000002</v>
      </c>
      <c r="D185" s="119">
        <f t="shared" si="109"/>
        <v>3173.7400000000002</v>
      </c>
      <c r="E185" s="119">
        <f>D185/C185*100</f>
        <v>100</v>
      </c>
      <c r="F185" s="66"/>
      <c r="G185" s="66"/>
      <c r="H185" s="66"/>
      <c r="I185" s="81"/>
      <c r="J185" s="237">
        <f>Субсидии!B181</f>
        <v>2853</v>
      </c>
      <c r="K185" s="237">
        <f>Субсидии!C181</f>
        <v>3068.34</v>
      </c>
      <c r="L185" s="237">
        <f>Субсидии!D181</f>
        <v>3068.34</v>
      </c>
      <c r="M185" s="66">
        <f t="shared" si="143"/>
        <v>100</v>
      </c>
      <c r="N185" s="66">
        <f>'Субвенции '!B181</f>
        <v>96</v>
      </c>
      <c r="O185" s="66">
        <f>'Субвенции '!C181</f>
        <v>105.4</v>
      </c>
      <c r="P185" s="66">
        <f>'Субвенции '!D181</f>
        <v>105.4</v>
      </c>
      <c r="Q185" s="66">
        <f t="shared" si="144"/>
        <v>100</v>
      </c>
      <c r="R185" s="66"/>
      <c r="S185" s="66"/>
      <c r="T185" s="66"/>
      <c r="U185" s="66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</row>
    <row r="186" spans="1:34" s="29" customFormat="1" x14ac:dyDescent="0.25">
      <c r="A186" s="96" t="s">
        <v>483</v>
      </c>
      <c r="B186" s="119">
        <f t="shared" si="108"/>
        <v>3660</v>
      </c>
      <c r="C186" s="119">
        <f t="shared" si="108"/>
        <v>3669.4</v>
      </c>
      <c r="D186" s="119">
        <f t="shared" si="109"/>
        <v>3669.4</v>
      </c>
      <c r="E186" s="119">
        <f>D186/C186*100</f>
        <v>100</v>
      </c>
      <c r="F186" s="66"/>
      <c r="G186" s="66"/>
      <c r="H186" s="66"/>
      <c r="I186" s="81"/>
      <c r="J186" s="237">
        <f>Субсидии!B180</f>
        <v>3564</v>
      </c>
      <c r="K186" s="237">
        <f>Субсидии!C180</f>
        <v>3564</v>
      </c>
      <c r="L186" s="237">
        <f>Субсидии!D180</f>
        <v>3564</v>
      </c>
      <c r="M186" s="66">
        <f t="shared" si="143"/>
        <v>100</v>
      </c>
      <c r="N186" s="66">
        <f>'Субвенции '!B182</f>
        <v>96</v>
      </c>
      <c r="O186" s="66">
        <f>'Субвенции '!C182</f>
        <v>105.4</v>
      </c>
      <c r="P186" s="66">
        <f>'Субвенции '!D182</f>
        <v>105.4</v>
      </c>
      <c r="Q186" s="66">
        <f t="shared" si="144"/>
        <v>100</v>
      </c>
      <c r="R186" s="66"/>
      <c r="S186" s="66"/>
      <c r="T186" s="66"/>
      <c r="U186" s="66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</row>
    <row r="187" spans="1:34" s="29" customFormat="1" x14ac:dyDescent="0.25">
      <c r="A187" s="96" t="s">
        <v>596</v>
      </c>
      <c r="B187" s="119">
        <f t="shared" si="108"/>
        <v>7409.9</v>
      </c>
      <c r="C187" s="119">
        <f t="shared" si="108"/>
        <v>8258.6029999999992</v>
      </c>
      <c r="D187" s="119">
        <f t="shared" si="109"/>
        <v>8258.6029999999992</v>
      </c>
      <c r="E187" s="119">
        <f>D187/C187*100</f>
        <v>100</v>
      </c>
      <c r="F187" s="66"/>
      <c r="G187" s="66"/>
      <c r="H187" s="66"/>
      <c r="I187" s="81"/>
      <c r="J187" s="237">
        <f>Субсидии!B182</f>
        <v>7170</v>
      </c>
      <c r="K187" s="237">
        <f>Субсидии!C182</f>
        <v>7995.0029999999997</v>
      </c>
      <c r="L187" s="237">
        <f>Субсидии!D182</f>
        <v>7995.0029999999997</v>
      </c>
      <c r="M187" s="66">
        <f t="shared" si="143"/>
        <v>100</v>
      </c>
      <c r="N187" s="66">
        <f>'Субвенции '!B183</f>
        <v>239.9</v>
      </c>
      <c r="O187" s="66">
        <f>'Субвенции '!C183</f>
        <v>263.60000000000002</v>
      </c>
      <c r="P187" s="66">
        <f>'Субвенции '!D183</f>
        <v>263.60000000000002</v>
      </c>
      <c r="Q187" s="66">
        <f t="shared" si="144"/>
        <v>100</v>
      </c>
      <c r="R187" s="66"/>
      <c r="S187" s="66"/>
      <c r="T187" s="66"/>
      <c r="U187" s="66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</row>
    <row r="188" spans="1:34" s="30" customFormat="1" ht="31.5" x14ac:dyDescent="0.25">
      <c r="A188" s="38" t="s">
        <v>317</v>
      </c>
      <c r="B188" s="79">
        <f t="shared" si="108"/>
        <v>651591.52811999992</v>
      </c>
      <c r="C188" s="79">
        <f t="shared" si="108"/>
        <v>768304.06943000015</v>
      </c>
      <c r="D188" s="79">
        <f t="shared" si="109"/>
        <v>753656.18796000013</v>
      </c>
      <c r="E188" s="79">
        <f t="shared" ref="E188" si="145">D188/C188*100</f>
        <v>98.093478604002811</v>
      </c>
      <c r="F188" s="79">
        <f t="shared" ref="F188" si="146">SUM(F189:F201)</f>
        <v>105922.90000000001</v>
      </c>
      <c r="G188" s="79">
        <f t="shared" ref="G188:H188" si="147">SUM(G189:G201)</f>
        <v>115990.29999999999</v>
      </c>
      <c r="H188" s="79">
        <f t="shared" si="147"/>
        <v>115990.29999999999</v>
      </c>
      <c r="I188" s="80">
        <f t="shared" si="20"/>
        <v>100</v>
      </c>
      <c r="J188" s="79">
        <f>SUM(J189:J201)</f>
        <v>114181.72812</v>
      </c>
      <c r="K188" s="79">
        <f>SUM(K189:K201)</f>
        <v>158393.4112</v>
      </c>
      <c r="L188" s="79">
        <f t="shared" ref="L188:T188" si="148">SUM(L189:L201)</f>
        <v>147102.31441000002</v>
      </c>
      <c r="M188" s="79">
        <f t="shared" si="22"/>
        <v>92.871485812157331</v>
      </c>
      <c r="N188" s="79">
        <f t="shared" ref="N188" si="149">SUM(N189:N201)</f>
        <v>374727.99999999988</v>
      </c>
      <c r="O188" s="79">
        <f t="shared" si="148"/>
        <v>367920.95850000007</v>
      </c>
      <c r="P188" s="79">
        <f t="shared" si="148"/>
        <v>364694.56609000009</v>
      </c>
      <c r="Q188" s="79">
        <f t="shared" si="24"/>
        <v>99.1230745801615</v>
      </c>
      <c r="R188" s="79">
        <f t="shared" ref="R188" si="150">SUM(R189:R201)</f>
        <v>56758.9</v>
      </c>
      <c r="S188" s="79">
        <f t="shared" si="148"/>
        <v>125999.39973</v>
      </c>
      <c r="T188" s="79">
        <f t="shared" si="148"/>
        <v>125869.00745999999</v>
      </c>
      <c r="U188" s="79">
        <f t="shared" si="26"/>
        <v>99.896513578414329</v>
      </c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</row>
    <row r="189" spans="1:34" s="29" customFormat="1" ht="31.5" x14ac:dyDescent="0.25">
      <c r="A189" s="95" t="s">
        <v>292</v>
      </c>
      <c r="B189" s="66">
        <f t="shared" si="108"/>
        <v>548386.42811999994</v>
      </c>
      <c r="C189" s="66">
        <f t="shared" si="108"/>
        <v>633032.57154999976</v>
      </c>
      <c r="D189" s="66">
        <f t="shared" si="109"/>
        <v>618385.97174999991</v>
      </c>
      <c r="E189" s="66">
        <f t="shared" si="17"/>
        <v>97.686280223442978</v>
      </c>
      <c r="F189" s="70">
        <f>Дотации!B44</f>
        <v>105922.90000000001</v>
      </c>
      <c r="G189" s="70">
        <f>Дотации!C44</f>
        <v>115990.29999999999</v>
      </c>
      <c r="H189" s="70">
        <f>Дотации!D44</f>
        <v>115990.29999999999</v>
      </c>
      <c r="I189" s="70">
        <f t="shared" si="20"/>
        <v>100</v>
      </c>
      <c r="J189" s="66">
        <f>Субсидии!B184</f>
        <v>62176.528119999995</v>
      </c>
      <c r="K189" s="66">
        <f>Субсидии!C184</f>
        <v>95439.513319999998</v>
      </c>
      <c r="L189" s="66">
        <f>Субсидии!D184</f>
        <v>84149.698200000013</v>
      </c>
      <c r="M189" s="66">
        <f t="shared" si="22"/>
        <v>88.170711765737678</v>
      </c>
      <c r="N189" s="66">
        <f>'Субвенции '!B185</f>
        <v>373528.09999999986</v>
      </c>
      <c r="O189" s="66">
        <f>'Субвенции '!C185</f>
        <v>366603.35849999986</v>
      </c>
      <c r="P189" s="66">
        <f>'Субвенции '!D185</f>
        <v>363376.96608999989</v>
      </c>
      <c r="Q189" s="66">
        <f t="shared" si="24"/>
        <v>99.119922844351152</v>
      </c>
      <c r="R189" s="66">
        <f>Иные!B78</f>
        <v>6758.9</v>
      </c>
      <c r="S189" s="66">
        <f>Иные!C78</f>
        <v>54999.399729999997</v>
      </c>
      <c r="T189" s="66">
        <f>Иные!D78</f>
        <v>54869.007460000001</v>
      </c>
      <c r="U189" s="66">
        <f t="shared" si="26"/>
        <v>99.762920557969522</v>
      </c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</row>
    <row r="190" spans="1:34" s="29" customFormat="1" x14ac:dyDescent="0.25">
      <c r="A190" s="96" t="s">
        <v>597</v>
      </c>
      <c r="B190" s="119">
        <f t="shared" si="108"/>
        <v>53000</v>
      </c>
      <c r="C190" s="119">
        <f t="shared" si="108"/>
        <v>81467.714219999994</v>
      </c>
      <c r="D190" s="119">
        <f t="shared" si="109"/>
        <v>81467.714219999994</v>
      </c>
      <c r="E190" s="119">
        <f t="shared" ref="E190:E201" si="151">D190/C190*100</f>
        <v>100</v>
      </c>
      <c r="F190" s="66"/>
      <c r="G190" s="66"/>
      <c r="H190" s="66"/>
      <c r="I190" s="81"/>
      <c r="J190" s="237">
        <f>Субсидии!B185</f>
        <v>3000</v>
      </c>
      <c r="K190" s="237">
        <f>Субсидии!C185</f>
        <v>10467.71422</v>
      </c>
      <c r="L190" s="237">
        <f>Субсидии!D185</f>
        <v>10467.71422</v>
      </c>
      <c r="M190" s="66">
        <f>L190/K190*100</f>
        <v>100</v>
      </c>
      <c r="N190" s="66"/>
      <c r="O190" s="66"/>
      <c r="P190" s="66"/>
      <c r="Q190" s="66"/>
      <c r="R190" s="66">
        <f>Иные!B79</f>
        <v>50000</v>
      </c>
      <c r="S190" s="66">
        <f>Иные!C79</f>
        <v>71000</v>
      </c>
      <c r="T190" s="66">
        <f>Иные!D79</f>
        <v>71000</v>
      </c>
      <c r="U190" s="66">
        <f t="shared" si="26"/>
        <v>100</v>
      </c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</row>
    <row r="191" spans="1:34" s="29" customFormat="1" x14ac:dyDescent="0.25">
      <c r="A191" s="96" t="s">
        <v>487</v>
      </c>
      <c r="B191" s="119">
        <f t="shared" si="108"/>
        <v>3441</v>
      </c>
      <c r="C191" s="119">
        <f t="shared" si="108"/>
        <v>3450.4</v>
      </c>
      <c r="D191" s="119">
        <f t="shared" si="109"/>
        <v>3450.2727999999997</v>
      </c>
      <c r="E191" s="119">
        <f t="shared" si="151"/>
        <v>99.99631347090191</v>
      </c>
      <c r="F191" s="66"/>
      <c r="G191" s="66"/>
      <c r="H191" s="66"/>
      <c r="I191" s="81"/>
      <c r="J191" s="237">
        <f>Субсидии!B186</f>
        <v>3345</v>
      </c>
      <c r="K191" s="237">
        <f>Субсидии!C186</f>
        <v>3345</v>
      </c>
      <c r="L191" s="237">
        <f>Субсидии!D186</f>
        <v>3344.8727999999996</v>
      </c>
      <c r="M191" s="66">
        <f t="shared" ref="M191:M201" si="152">L191/K191*100</f>
        <v>99.996197309417028</v>
      </c>
      <c r="N191" s="66">
        <f>'Субвенции '!B186</f>
        <v>96</v>
      </c>
      <c r="O191" s="66">
        <f>'Субвенции '!C186</f>
        <v>105.4</v>
      </c>
      <c r="P191" s="66">
        <f>'Субвенции '!D186</f>
        <v>105.4</v>
      </c>
      <c r="Q191" s="66">
        <f t="shared" ref="Q191:Q201" si="153">P191/O191*100</f>
        <v>100</v>
      </c>
      <c r="R191" s="66"/>
      <c r="S191" s="66"/>
      <c r="T191" s="66"/>
      <c r="U191" s="66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</row>
    <row r="192" spans="1:34" s="29" customFormat="1" x14ac:dyDescent="0.25">
      <c r="A192" s="96" t="s">
        <v>488</v>
      </c>
      <c r="B192" s="119">
        <f t="shared" si="108"/>
        <v>3609</v>
      </c>
      <c r="C192" s="119">
        <f t="shared" si="108"/>
        <v>4414.3999999999996</v>
      </c>
      <c r="D192" s="119">
        <f t="shared" si="109"/>
        <v>4414.3231999999998</v>
      </c>
      <c r="E192" s="119">
        <f t="shared" si="151"/>
        <v>99.998260239217103</v>
      </c>
      <c r="F192" s="66"/>
      <c r="G192" s="66"/>
      <c r="H192" s="66"/>
      <c r="I192" s="81"/>
      <c r="J192" s="237">
        <f>Субсидии!B187</f>
        <v>3513</v>
      </c>
      <c r="K192" s="237">
        <f>Субсидии!C187</f>
        <v>4309</v>
      </c>
      <c r="L192" s="237">
        <f>Субсидии!D187</f>
        <v>4308.9232000000002</v>
      </c>
      <c r="M192" s="66">
        <f t="shared" si="152"/>
        <v>99.998217683917389</v>
      </c>
      <c r="N192" s="66">
        <f>'Субвенции '!B187</f>
        <v>96</v>
      </c>
      <c r="O192" s="66">
        <f>'Субвенции '!C187</f>
        <v>105.4</v>
      </c>
      <c r="P192" s="66">
        <f>'Субвенции '!D187</f>
        <v>105.4</v>
      </c>
      <c r="Q192" s="66">
        <f t="shared" si="153"/>
        <v>100</v>
      </c>
      <c r="R192" s="66"/>
      <c r="S192" s="66"/>
      <c r="T192" s="66"/>
      <c r="U192" s="66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</row>
    <row r="193" spans="1:34" s="29" customFormat="1" x14ac:dyDescent="0.25">
      <c r="A193" s="96" t="s">
        <v>489</v>
      </c>
      <c r="B193" s="119">
        <f t="shared" si="108"/>
        <v>3600</v>
      </c>
      <c r="C193" s="119">
        <f t="shared" si="108"/>
        <v>3609.4</v>
      </c>
      <c r="D193" s="119">
        <f t="shared" si="109"/>
        <v>3609.1276000000003</v>
      </c>
      <c r="E193" s="119">
        <f t="shared" si="151"/>
        <v>99.992453039286318</v>
      </c>
      <c r="F193" s="66"/>
      <c r="G193" s="66"/>
      <c r="H193" s="66"/>
      <c r="I193" s="81"/>
      <c r="J193" s="237">
        <f>Субсидии!B188</f>
        <v>3504</v>
      </c>
      <c r="K193" s="237">
        <f>Субсидии!C188</f>
        <v>3504</v>
      </c>
      <c r="L193" s="237">
        <f>Субсидии!D188</f>
        <v>3503.7276000000002</v>
      </c>
      <c r="M193" s="66">
        <f t="shared" si="152"/>
        <v>99.992226027397265</v>
      </c>
      <c r="N193" s="66">
        <f>'Субвенции '!B188</f>
        <v>96</v>
      </c>
      <c r="O193" s="66">
        <f>'Субвенции '!C188</f>
        <v>105.4</v>
      </c>
      <c r="P193" s="66">
        <f>'Субвенции '!D188</f>
        <v>105.4</v>
      </c>
      <c r="Q193" s="66">
        <f t="shared" si="153"/>
        <v>100</v>
      </c>
      <c r="R193" s="66"/>
      <c r="S193" s="66"/>
      <c r="T193" s="66"/>
      <c r="U193" s="66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</row>
    <row r="194" spans="1:34" s="29" customFormat="1" x14ac:dyDescent="0.25">
      <c r="A194" s="96" t="s">
        <v>490</v>
      </c>
      <c r="B194" s="119">
        <f t="shared" si="108"/>
        <v>5446</v>
      </c>
      <c r="C194" s="119">
        <f t="shared" si="108"/>
        <v>6955.4</v>
      </c>
      <c r="D194" s="119">
        <f t="shared" si="109"/>
        <v>6955.2583999999997</v>
      </c>
      <c r="E194" s="119">
        <f t="shared" si="151"/>
        <v>99.997964171722685</v>
      </c>
      <c r="F194" s="66"/>
      <c r="G194" s="66"/>
      <c r="H194" s="66"/>
      <c r="I194" s="81"/>
      <c r="J194" s="237">
        <f>Субсидии!B189</f>
        <v>5350</v>
      </c>
      <c r="K194" s="237">
        <f>Субсидии!C189</f>
        <v>6850</v>
      </c>
      <c r="L194" s="237">
        <f>Субсидии!D189</f>
        <v>6849.8584000000001</v>
      </c>
      <c r="M194" s="66">
        <f t="shared" si="152"/>
        <v>99.997932846715329</v>
      </c>
      <c r="N194" s="66">
        <f>'Субвенции '!B189</f>
        <v>96</v>
      </c>
      <c r="O194" s="66">
        <f>'Субвенции '!C189</f>
        <v>105.4</v>
      </c>
      <c r="P194" s="66">
        <f>'Субвенции '!D189</f>
        <v>105.4</v>
      </c>
      <c r="Q194" s="66">
        <f t="shared" si="153"/>
        <v>100</v>
      </c>
      <c r="R194" s="66"/>
      <c r="S194" s="66"/>
      <c r="T194" s="66"/>
      <c r="U194" s="66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</row>
    <row r="195" spans="1:34" s="29" customFormat="1" x14ac:dyDescent="0.25">
      <c r="A195" s="96" t="s">
        <v>491</v>
      </c>
      <c r="B195" s="119">
        <f t="shared" si="108"/>
        <v>2823</v>
      </c>
      <c r="C195" s="119">
        <f t="shared" si="108"/>
        <v>2832.4</v>
      </c>
      <c r="D195" s="119">
        <f t="shared" si="109"/>
        <v>2832.4</v>
      </c>
      <c r="E195" s="119">
        <f t="shared" si="151"/>
        <v>100</v>
      </c>
      <c r="F195" s="66"/>
      <c r="G195" s="66"/>
      <c r="H195" s="66"/>
      <c r="I195" s="81"/>
      <c r="J195" s="237">
        <f>Субсидии!B190</f>
        <v>2727</v>
      </c>
      <c r="K195" s="237">
        <f>Субсидии!C190</f>
        <v>2727</v>
      </c>
      <c r="L195" s="237">
        <f>Субсидии!D190</f>
        <v>2727</v>
      </c>
      <c r="M195" s="66">
        <f t="shared" si="152"/>
        <v>100</v>
      </c>
      <c r="N195" s="66">
        <f>'Субвенции '!B190</f>
        <v>96</v>
      </c>
      <c r="O195" s="66">
        <f>'Субвенции '!C190</f>
        <v>105.4</v>
      </c>
      <c r="P195" s="66">
        <f>'Субвенции '!D190</f>
        <v>105.4</v>
      </c>
      <c r="Q195" s="66">
        <f t="shared" si="153"/>
        <v>100</v>
      </c>
      <c r="R195" s="66"/>
      <c r="S195" s="66"/>
      <c r="T195" s="66"/>
      <c r="U195" s="66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</row>
    <row r="196" spans="1:34" s="29" customFormat="1" x14ac:dyDescent="0.25">
      <c r="A196" s="96" t="s">
        <v>492</v>
      </c>
      <c r="B196" s="119">
        <f t="shared" si="108"/>
        <v>3360</v>
      </c>
      <c r="C196" s="119">
        <f t="shared" si="108"/>
        <v>3369.4</v>
      </c>
      <c r="D196" s="119">
        <f t="shared" si="109"/>
        <v>3369.3148000000001</v>
      </c>
      <c r="E196" s="119">
        <f t="shared" si="151"/>
        <v>99.997471359886035</v>
      </c>
      <c r="F196" s="66"/>
      <c r="G196" s="66"/>
      <c r="H196" s="66"/>
      <c r="I196" s="81"/>
      <c r="J196" s="237">
        <f>Субсидии!B191</f>
        <v>3264</v>
      </c>
      <c r="K196" s="237">
        <f>Субсидии!C191</f>
        <v>3264</v>
      </c>
      <c r="L196" s="237">
        <f>Субсидии!D191</f>
        <v>3263.9148</v>
      </c>
      <c r="M196" s="66">
        <f t="shared" si="152"/>
        <v>99.997389705882355</v>
      </c>
      <c r="N196" s="66">
        <f>'Субвенции '!B191</f>
        <v>96</v>
      </c>
      <c r="O196" s="66">
        <f>'Субвенции '!C191</f>
        <v>105.4</v>
      </c>
      <c r="P196" s="66">
        <f>'Субвенции '!D191</f>
        <v>105.4</v>
      </c>
      <c r="Q196" s="66">
        <f t="shared" si="153"/>
        <v>100</v>
      </c>
      <c r="R196" s="66"/>
      <c r="S196" s="66"/>
      <c r="T196" s="66"/>
      <c r="U196" s="66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</row>
    <row r="197" spans="1:34" s="29" customFormat="1" x14ac:dyDescent="0.25">
      <c r="A197" s="96" t="s">
        <v>493</v>
      </c>
      <c r="B197" s="119">
        <f t="shared" si="108"/>
        <v>4305</v>
      </c>
      <c r="C197" s="119">
        <f t="shared" si="108"/>
        <v>5814.4</v>
      </c>
      <c r="D197" s="119">
        <f t="shared" si="109"/>
        <v>5814.2871999999998</v>
      </c>
      <c r="E197" s="119">
        <f t="shared" si="151"/>
        <v>99.99805998899285</v>
      </c>
      <c r="F197" s="66"/>
      <c r="G197" s="66"/>
      <c r="H197" s="66"/>
      <c r="I197" s="81"/>
      <c r="J197" s="237">
        <f>Субсидии!B192</f>
        <v>4209</v>
      </c>
      <c r="K197" s="237">
        <f>Субсидии!C192</f>
        <v>5709</v>
      </c>
      <c r="L197" s="237">
        <f>Субсидии!D192</f>
        <v>5708.8872000000001</v>
      </c>
      <c r="M197" s="66">
        <f t="shared" si="152"/>
        <v>99.998024172359436</v>
      </c>
      <c r="N197" s="66">
        <f>'Субвенции '!B192</f>
        <v>96</v>
      </c>
      <c r="O197" s="66">
        <f>'Субвенции '!C192</f>
        <v>105.4</v>
      </c>
      <c r="P197" s="66">
        <f>'Субвенции '!D192</f>
        <v>105.4</v>
      </c>
      <c r="Q197" s="66">
        <f t="shared" si="153"/>
        <v>100</v>
      </c>
      <c r="R197" s="66"/>
      <c r="S197" s="66"/>
      <c r="T197" s="66"/>
      <c r="U197" s="66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</row>
    <row r="198" spans="1:34" s="29" customFormat="1" x14ac:dyDescent="0.25">
      <c r="A198" s="96" t="s">
        <v>494</v>
      </c>
      <c r="B198" s="119">
        <f t="shared" si="108"/>
        <v>5811</v>
      </c>
      <c r="C198" s="119">
        <f t="shared" si="108"/>
        <v>5820.4</v>
      </c>
      <c r="D198" s="119">
        <f t="shared" si="109"/>
        <v>5820.3998199999996</v>
      </c>
      <c r="E198" s="119">
        <f t="shared" si="151"/>
        <v>99.99999690742905</v>
      </c>
      <c r="F198" s="66"/>
      <c r="G198" s="66"/>
      <c r="H198" s="66"/>
      <c r="I198" s="81"/>
      <c r="J198" s="237">
        <f>Субсидии!B193</f>
        <v>5715</v>
      </c>
      <c r="K198" s="237">
        <f>Субсидии!C193</f>
        <v>5715</v>
      </c>
      <c r="L198" s="237">
        <f>Субсидии!D193</f>
        <v>5714.99982</v>
      </c>
      <c r="M198" s="66">
        <f t="shared" si="152"/>
        <v>99.9999968503937</v>
      </c>
      <c r="N198" s="66">
        <f>'Субвенции '!B193</f>
        <v>96</v>
      </c>
      <c r="O198" s="66">
        <f>'Субвенции '!C193</f>
        <v>105.4</v>
      </c>
      <c r="P198" s="66">
        <f>'Субвенции '!D193</f>
        <v>105.4</v>
      </c>
      <c r="Q198" s="66">
        <f t="shared" si="153"/>
        <v>100</v>
      </c>
      <c r="R198" s="66"/>
      <c r="S198" s="66"/>
      <c r="T198" s="66"/>
      <c r="U198" s="66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</row>
    <row r="199" spans="1:34" s="29" customFormat="1" x14ac:dyDescent="0.25">
      <c r="A199" s="96" t="s">
        <v>343</v>
      </c>
      <c r="B199" s="119">
        <f t="shared" si="108"/>
        <v>8948.1</v>
      </c>
      <c r="C199" s="119">
        <f t="shared" si="108"/>
        <v>8413.7786599999999</v>
      </c>
      <c r="D199" s="119">
        <f t="shared" si="109"/>
        <v>8413.5579699999998</v>
      </c>
      <c r="E199" s="119">
        <f t="shared" si="151"/>
        <v>99.997377040579295</v>
      </c>
      <c r="F199" s="66"/>
      <c r="G199" s="66"/>
      <c r="H199" s="66"/>
      <c r="I199" s="81"/>
      <c r="J199" s="237">
        <f>Субсидии!B194</f>
        <v>8708.2000000000007</v>
      </c>
      <c r="K199" s="237">
        <f>Субсидии!C194</f>
        <v>8150.1786599999996</v>
      </c>
      <c r="L199" s="237">
        <f>Субсидии!D194</f>
        <v>8149.9579699999995</v>
      </c>
      <c r="M199" s="66">
        <f t="shared" si="152"/>
        <v>99.997292206598075</v>
      </c>
      <c r="N199" s="66">
        <f>'Субвенции '!B194</f>
        <v>239.9</v>
      </c>
      <c r="O199" s="66">
        <f>'Субвенции '!C194</f>
        <v>263.60000000000002</v>
      </c>
      <c r="P199" s="66">
        <f>'Субвенции '!D194</f>
        <v>263.60000000000002</v>
      </c>
      <c r="Q199" s="66">
        <f t="shared" si="153"/>
        <v>100</v>
      </c>
      <c r="R199" s="66"/>
      <c r="S199" s="66"/>
      <c r="T199" s="66"/>
      <c r="U199" s="66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</row>
    <row r="200" spans="1:34" s="29" customFormat="1" x14ac:dyDescent="0.25">
      <c r="A200" s="96" t="s">
        <v>495</v>
      </c>
      <c r="B200" s="119">
        <f t="shared" si="108"/>
        <v>4584</v>
      </c>
      <c r="C200" s="119">
        <f t="shared" si="108"/>
        <v>4593.3999999999996</v>
      </c>
      <c r="D200" s="119">
        <f t="shared" si="109"/>
        <v>4593.3652000000002</v>
      </c>
      <c r="E200" s="119">
        <f t="shared" si="151"/>
        <v>99.999242391257042</v>
      </c>
      <c r="F200" s="66"/>
      <c r="G200" s="66"/>
      <c r="H200" s="66"/>
      <c r="I200" s="81"/>
      <c r="J200" s="237">
        <f>Субсидии!B195</f>
        <v>4488</v>
      </c>
      <c r="K200" s="237">
        <f>Субсидии!C195</f>
        <v>4488</v>
      </c>
      <c r="L200" s="237">
        <f>Субсидии!D195</f>
        <v>4487.9652000000006</v>
      </c>
      <c r="M200" s="66">
        <f t="shared" si="152"/>
        <v>99.999224598930496</v>
      </c>
      <c r="N200" s="66">
        <f>'Субвенции '!B195</f>
        <v>96</v>
      </c>
      <c r="O200" s="66">
        <f>'Субвенции '!C195</f>
        <v>105.4</v>
      </c>
      <c r="P200" s="66">
        <f>'Субвенции '!D195</f>
        <v>105.4</v>
      </c>
      <c r="Q200" s="66">
        <f t="shared" si="153"/>
        <v>100</v>
      </c>
      <c r="R200" s="66"/>
      <c r="S200" s="66"/>
      <c r="T200" s="66"/>
      <c r="U200" s="66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</row>
    <row r="201" spans="1:34" s="29" customFormat="1" x14ac:dyDescent="0.25">
      <c r="A201" s="96" t="s">
        <v>496</v>
      </c>
      <c r="B201" s="119">
        <f t="shared" si="108"/>
        <v>4278</v>
      </c>
      <c r="C201" s="119">
        <f t="shared" si="108"/>
        <v>4530.4049999999997</v>
      </c>
      <c r="D201" s="119">
        <f t="shared" si="109"/>
        <v>4530.1949999999997</v>
      </c>
      <c r="E201" s="119">
        <f t="shared" si="151"/>
        <v>99.995364652829053</v>
      </c>
      <c r="F201" s="66"/>
      <c r="G201" s="66"/>
      <c r="H201" s="66"/>
      <c r="I201" s="81"/>
      <c r="J201" s="237">
        <f>Субсидии!B196</f>
        <v>4182</v>
      </c>
      <c r="K201" s="237">
        <f>Субсидии!C196</f>
        <v>4425.0050000000001</v>
      </c>
      <c r="L201" s="237">
        <f>Субсидии!D196</f>
        <v>4424.7950000000001</v>
      </c>
      <c r="M201" s="66">
        <f t="shared" si="152"/>
        <v>99.995254242650574</v>
      </c>
      <c r="N201" s="66">
        <f>'Субвенции '!B196</f>
        <v>96</v>
      </c>
      <c r="O201" s="66">
        <f>'Субвенции '!C196</f>
        <v>105.4</v>
      </c>
      <c r="P201" s="66">
        <f>'Субвенции '!D196</f>
        <v>105.4</v>
      </c>
      <c r="Q201" s="66">
        <f t="shared" si="153"/>
        <v>100</v>
      </c>
      <c r="R201" s="66"/>
      <c r="S201" s="66"/>
      <c r="T201" s="66"/>
      <c r="U201" s="66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</row>
    <row r="202" spans="1:34" s="30" customFormat="1" ht="31.5" x14ac:dyDescent="0.25">
      <c r="A202" s="38" t="s">
        <v>319</v>
      </c>
      <c r="B202" s="79">
        <f t="shared" ref="B202:C265" si="154">F202+J202+N202+R202</f>
        <v>249218.46724000003</v>
      </c>
      <c r="C202" s="79">
        <f t="shared" si="154"/>
        <v>334703.75357000006</v>
      </c>
      <c r="D202" s="79">
        <f t="shared" ref="D202:D265" si="155">H202+L202+P202+T202</f>
        <v>332761.32223000005</v>
      </c>
      <c r="E202" s="79">
        <f t="shared" ref="E202" si="156">D202/C202*100</f>
        <v>99.41965654126021</v>
      </c>
      <c r="F202" s="79">
        <f t="shared" ref="F202" si="157">SUM(F203:F205)</f>
        <v>62532.4</v>
      </c>
      <c r="G202" s="79">
        <f t="shared" ref="G202:H202" si="158">SUM(G203:G205)</f>
        <v>78845.5</v>
      </c>
      <c r="H202" s="79">
        <f t="shared" si="158"/>
        <v>78845.5</v>
      </c>
      <c r="I202" s="80">
        <f t="shared" si="20"/>
        <v>100</v>
      </c>
      <c r="J202" s="79">
        <f>SUM(J203:J205)</f>
        <v>46656.567240000004</v>
      </c>
      <c r="K202" s="79">
        <f>SUM(K203:K205)</f>
        <v>73465.186610000004</v>
      </c>
      <c r="L202" s="79">
        <f t="shared" ref="L202:T202" si="159">SUM(L203:L205)</f>
        <v>73343.704459999994</v>
      </c>
      <c r="M202" s="79">
        <f t="shared" si="22"/>
        <v>99.834639840166858</v>
      </c>
      <c r="N202" s="79">
        <f t="shared" ref="N202" si="160">SUM(N203:N205)</f>
        <v>128025.80000000002</v>
      </c>
      <c r="O202" s="79">
        <f t="shared" si="159"/>
        <v>133082.56500000006</v>
      </c>
      <c r="P202" s="79">
        <f t="shared" si="159"/>
        <v>131261.64709000001</v>
      </c>
      <c r="Q202" s="79">
        <f t="shared" si="24"/>
        <v>98.631738192001293</v>
      </c>
      <c r="R202" s="79">
        <f t="shared" ref="R202" si="161">SUM(R203:R205)</f>
        <v>12003.7</v>
      </c>
      <c r="S202" s="79">
        <f t="shared" si="159"/>
        <v>49310.501960000001</v>
      </c>
      <c r="T202" s="79">
        <f t="shared" si="159"/>
        <v>49310.470679999999</v>
      </c>
      <c r="U202" s="79">
        <f t="shared" si="26"/>
        <v>99.999936565237107</v>
      </c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</row>
    <row r="203" spans="1:34" s="29" customFormat="1" ht="31.5" x14ac:dyDescent="0.25">
      <c r="A203" s="95" t="s">
        <v>293</v>
      </c>
      <c r="B203" s="66">
        <f t="shared" si="154"/>
        <v>229449.76724000002</v>
      </c>
      <c r="C203" s="66">
        <f t="shared" si="154"/>
        <v>295623.33927000005</v>
      </c>
      <c r="D203" s="66">
        <f t="shared" si="155"/>
        <v>293680.93921000004</v>
      </c>
      <c r="E203" s="66">
        <f t="shared" si="17"/>
        <v>99.342947662793975</v>
      </c>
      <c r="F203" s="70">
        <f>Дотации!B46</f>
        <v>62532.4</v>
      </c>
      <c r="G203" s="70">
        <f>Дотации!C46</f>
        <v>78845.5</v>
      </c>
      <c r="H203" s="70">
        <f>Дотации!D46</f>
        <v>78845.5</v>
      </c>
      <c r="I203" s="70">
        <f t="shared" si="20"/>
        <v>100</v>
      </c>
      <c r="J203" s="66">
        <f>Субсидии!B198</f>
        <v>27607.56724</v>
      </c>
      <c r="K203" s="66">
        <f>Субсидии!C198</f>
        <v>51861.437310000001</v>
      </c>
      <c r="L203" s="66">
        <f>Субсидии!D198</f>
        <v>51739.955159999998</v>
      </c>
      <c r="M203" s="66">
        <f t="shared" si="22"/>
        <v>99.765756299282941</v>
      </c>
      <c r="N203" s="66">
        <f>'Субвенции '!B198</f>
        <v>127306.10000000002</v>
      </c>
      <c r="O203" s="66">
        <f>'Субвенции '!C198</f>
        <v>132291.46500000005</v>
      </c>
      <c r="P203" s="66">
        <f>'Субвенции '!D198</f>
        <v>130470.54709000001</v>
      </c>
      <c r="Q203" s="66">
        <f t="shared" si="24"/>
        <v>98.623556017011339</v>
      </c>
      <c r="R203" s="66">
        <f>Иные!B81</f>
        <v>12003.7</v>
      </c>
      <c r="S203" s="66">
        <f>Иные!C81</f>
        <v>32624.936959999999</v>
      </c>
      <c r="T203" s="66">
        <f>Иные!D81</f>
        <v>32624.936959999999</v>
      </c>
      <c r="U203" s="66">
        <f t="shared" si="26"/>
        <v>100</v>
      </c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</row>
    <row r="204" spans="1:34" s="29" customFormat="1" x14ac:dyDescent="0.25">
      <c r="A204" s="96" t="s">
        <v>318</v>
      </c>
      <c r="B204" s="119">
        <f t="shared" si="154"/>
        <v>11479.8</v>
      </c>
      <c r="C204" s="119">
        <f t="shared" si="154"/>
        <v>21780.385880000002</v>
      </c>
      <c r="D204" s="119">
        <f t="shared" si="155"/>
        <v>21780.354599999999</v>
      </c>
      <c r="E204" s="119">
        <f>D204/C204*100</f>
        <v>99.999856384546277</v>
      </c>
      <c r="F204" s="66"/>
      <c r="G204" s="66"/>
      <c r="H204" s="66"/>
      <c r="I204" s="81"/>
      <c r="J204" s="237">
        <f>Субсидии!B199</f>
        <v>11000</v>
      </c>
      <c r="K204" s="237">
        <f>Субсидии!C199</f>
        <v>12616.38588</v>
      </c>
      <c r="L204" s="237">
        <f>Субсидии!D199</f>
        <v>12616.38588</v>
      </c>
      <c r="M204" s="66">
        <f>L204/K204*100</f>
        <v>100</v>
      </c>
      <c r="N204" s="66">
        <f>'Субвенции '!B199</f>
        <v>479.8</v>
      </c>
      <c r="O204" s="66">
        <f>'Субвенции '!C199</f>
        <v>527.5</v>
      </c>
      <c r="P204" s="66">
        <f>'Субвенции '!D199</f>
        <v>527.5</v>
      </c>
      <c r="Q204" s="66">
        <f>P204/O204*100</f>
        <v>100</v>
      </c>
      <c r="R204" s="66">
        <f>Иные!B82</f>
        <v>0</v>
      </c>
      <c r="S204" s="66">
        <f>Иные!C82</f>
        <v>8636.5</v>
      </c>
      <c r="T204" s="66">
        <f>Иные!D82</f>
        <v>8636.4687200000008</v>
      </c>
      <c r="U204" s="66">
        <f t="shared" si="26"/>
        <v>99.999637816245013</v>
      </c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</row>
    <row r="205" spans="1:34" s="29" customFormat="1" x14ac:dyDescent="0.25">
      <c r="A205" s="96" t="s">
        <v>497</v>
      </c>
      <c r="B205" s="119">
        <f t="shared" si="154"/>
        <v>8288.9</v>
      </c>
      <c r="C205" s="119">
        <f t="shared" si="154"/>
        <v>17300.028419999999</v>
      </c>
      <c r="D205" s="119">
        <f t="shared" si="155"/>
        <v>17300.028419999999</v>
      </c>
      <c r="E205" s="119">
        <f>D205/C205*100</f>
        <v>100</v>
      </c>
      <c r="F205" s="66"/>
      <c r="G205" s="66"/>
      <c r="H205" s="66"/>
      <c r="I205" s="81"/>
      <c r="J205" s="237">
        <f>Субсидии!B200</f>
        <v>8049</v>
      </c>
      <c r="K205" s="237">
        <f>Субсидии!C200</f>
        <v>8987.3634199999997</v>
      </c>
      <c r="L205" s="237">
        <f>Субсидии!D200</f>
        <v>8987.3634199999997</v>
      </c>
      <c r="M205" s="66">
        <f>L205/K205*100</f>
        <v>100</v>
      </c>
      <c r="N205" s="66">
        <f>'Субвенции '!B200</f>
        <v>239.9</v>
      </c>
      <c r="O205" s="66">
        <f>'Субвенции '!C200</f>
        <v>263.60000000000002</v>
      </c>
      <c r="P205" s="66">
        <f>'Субвенции '!D200</f>
        <v>263.60000000000002</v>
      </c>
      <c r="Q205" s="66">
        <f>P205/O205*100</f>
        <v>100</v>
      </c>
      <c r="R205" s="66">
        <f>Иные!B83</f>
        <v>0</v>
      </c>
      <c r="S205" s="66">
        <f>Иные!C83</f>
        <v>8049.0649999999996</v>
      </c>
      <c r="T205" s="66">
        <f>Иные!D83</f>
        <v>8049.0649999999996</v>
      </c>
      <c r="U205" s="66">
        <f t="shared" si="26"/>
        <v>100</v>
      </c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</row>
    <row r="206" spans="1:34" s="30" customFormat="1" ht="31.5" x14ac:dyDescent="0.25">
      <c r="A206" s="38" t="s">
        <v>321</v>
      </c>
      <c r="B206" s="79">
        <f t="shared" si="154"/>
        <v>415640.95793999988</v>
      </c>
      <c r="C206" s="79">
        <f t="shared" si="154"/>
        <v>491997.90588999999</v>
      </c>
      <c r="D206" s="79">
        <f t="shared" si="155"/>
        <v>490402.54219000001</v>
      </c>
      <c r="E206" s="79">
        <f t="shared" ref="E206" si="162">D206/C206*100</f>
        <v>99.675737705201399</v>
      </c>
      <c r="F206" s="79">
        <f t="shared" ref="F206" si="163">SUM(F207:F217)</f>
        <v>83523.399999999994</v>
      </c>
      <c r="G206" s="79">
        <f t="shared" ref="G206:H206" si="164">SUM(G207:G217)</f>
        <v>91906.3</v>
      </c>
      <c r="H206" s="79">
        <f t="shared" si="164"/>
        <v>91906.3</v>
      </c>
      <c r="I206" s="80">
        <f t="shared" si="20"/>
        <v>100</v>
      </c>
      <c r="J206" s="79">
        <f>SUM(J207:J217)</f>
        <v>85938.457939999993</v>
      </c>
      <c r="K206" s="79">
        <f>SUM(K207:K217)</f>
        <v>120810.74224000002</v>
      </c>
      <c r="L206" s="79">
        <f t="shared" ref="L206:T206" si="165">SUM(L207:L217)</f>
        <v>120280.83696000002</v>
      </c>
      <c r="M206" s="79">
        <f t="shared" si="22"/>
        <v>99.561375693771254</v>
      </c>
      <c r="N206" s="79">
        <f t="shared" ref="N206" si="166">SUM(N207:N217)</f>
        <v>238707.6999999999</v>
      </c>
      <c r="O206" s="79">
        <f t="shared" si="165"/>
        <v>247953.81459999995</v>
      </c>
      <c r="P206" s="79">
        <f t="shared" si="165"/>
        <v>246920.25326999996</v>
      </c>
      <c r="Q206" s="79">
        <f t="shared" si="24"/>
        <v>99.583163771177567</v>
      </c>
      <c r="R206" s="79">
        <f t="shared" ref="R206" si="167">SUM(R207:R217)</f>
        <v>7471.4</v>
      </c>
      <c r="S206" s="79">
        <f t="shared" si="165"/>
        <v>31327.049049999998</v>
      </c>
      <c r="T206" s="79">
        <f t="shared" si="165"/>
        <v>31295.151959999999</v>
      </c>
      <c r="U206" s="79">
        <f t="shared" si="26"/>
        <v>99.898180355420365</v>
      </c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</row>
    <row r="207" spans="1:34" s="29" customFormat="1" ht="31.5" x14ac:dyDescent="0.25">
      <c r="A207" s="95" t="s">
        <v>294</v>
      </c>
      <c r="B207" s="66">
        <f t="shared" si="154"/>
        <v>370775.15793999995</v>
      </c>
      <c r="C207" s="66">
        <f t="shared" si="154"/>
        <v>434308.69622999994</v>
      </c>
      <c r="D207" s="66">
        <f t="shared" si="155"/>
        <v>432713.33252999996</v>
      </c>
      <c r="E207" s="66">
        <f t="shared" si="17"/>
        <v>99.632665955379551</v>
      </c>
      <c r="F207" s="70">
        <f>Дотации!B48</f>
        <v>83523.399999999994</v>
      </c>
      <c r="G207" s="70">
        <f>Дотации!C48</f>
        <v>91906.3</v>
      </c>
      <c r="H207" s="70">
        <f>Дотации!D48</f>
        <v>91906.3</v>
      </c>
      <c r="I207" s="70">
        <f t="shared" si="20"/>
        <v>100</v>
      </c>
      <c r="J207" s="66">
        <f>Субсидии!B202</f>
        <v>42320.45794</v>
      </c>
      <c r="K207" s="66">
        <f>Субсидии!C202</f>
        <v>74591.932580000008</v>
      </c>
      <c r="L207" s="66">
        <f>Субсидии!D202</f>
        <v>74062.027300000002</v>
      </c>
      <c r="M207" s="66">
        <f t="shared" si="22"/>
        <v>99.289594381494695</v>
      </c>
      <c r="N207" s="66">
        <f>'Субвенции '!B202</f>
        <v>237459.89999999991</v>
      </c>
      <c r="O207" s="66">
        <f>'Субвенции '!C202</f>
        <v>246583.41459999999</v>
      </c>
      <c r="P207" s="66">
        <f>'Субвенции '!D202</f>
        <v>245549.85326999999</v>
      </c>
      <c r="Q207" s="66">
        <f t="shared" si="24"/>
        <v>99.580847182412242</v>
      </c>
      <c r="R207" s="66">
        <f>Иные!B85</f>
        <v>7471.4</v>
      </c>
      <c r="S207" s="66">
        <f>Иные!C85</f>
        <v>21227.049049999998</v>
      </c>
      <c r="T207" s="66">
        <f>Иные!D85</f>
        <v>21195.151959999999</v>
      </c>
      <c r="U207" s="66">
        <f t="shared" si="26"/>
        <v>99.849733752794066</v>
      </c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</row>
    <row r="208" spans="1:34" s="29" customFormat="1" x14ac:dyDescent="0.25">
      <c r="A208" s="96" t="s">
        <v>498</v>
      </c>
      <c r="B208" s="119">
        <f t="shared" si="154"/>
        <v>3624</v>
      </c>
      <c r="C208" s="119">
        <f t="shared" si="154"/>
        <v>4259.5569999999998</v>
      </c>
      <c r="D208" s="119">
        <f t="shared" si="155"/>
        <v>4259.5569999999998</v>
      </c>
      <c r="E208" s="119">
        <f t="shared" ref="E208:E217" si="168">D208/C208*100</f>
        <v>100</v>
      </c>
      <c r="F208" s="66"/>
      <c r="G208" s="66"/>
      <c r="H208" s="66"/>
      <c r="I208" s="81"/>
      <c r="J208" s="237">
        <f>Субсидии!B204</f>
        <v>3528</v>
      </c>
      <c r="K208" s="237">
        <f>Субсидии!C204</f>
        <v>4154.1570000000002</v>
      </c>
      <c r="L208" s="237">
        <f>Субсидии!D204</f>
        <v>4154.1570000000002</v>
      </c>
      <c r="M208" s="66">
        <f t="shared" si="22"/>
        <v>100</v>
      </c>
      <c r="N208" s="66">
        <f>'Субвенции '!B203</f>
        <v>96</v>
      </c>
      <c r="O208" s="66">
        <f>'Субвенции '!C203</f>
        <v>105.4</v>
      </c>
      <c r="P208" s="66">
        <f>'Субвенции '!D203</f>
        <v>105.4</v>
      </c>
      <c r="Q208" s="66">
        <f t="shared" ref="Q208:Q217" si="169">P208/O208*100</f>
        <v>100</v>
      </c>
      <c r="R208" s="66"/>
      <c r="S208" s="66"/>
      <c r="T208" s="66"/>
      <c r="U208" s="66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</row>
    <row r="209" spans="1:34" s="29" customFormat="1" x14ac:dyDescent="0.25">
      <c r="A209" s="96" t="s">
        <v>598</v>
      </c>
      <c r="B209" s="119">
        <f t="shared" si="154"/>
        <v>3732</v>
      </c>
      <c r="C209" s="119">
        <f t="shared" si="154"/>
        <v>4173.1534899999997</v>
      </c>
      <c r="D209" s="119">
        <f t="shared" si="155"/>
        <v>4173.1534899999997</v>
      </c>
      <c r="E209" s="119">
        <f t="shared" si="168"/>
        <v>100</v>
      </c>
      <c r="F209" s="66"/>
      <c r="G209" s="66"/>
      <c r="H209" s="66"/>
      <c r="I209" s="81"/>
      <c r="J209" s="237">
        <f>Субсидии!B205</f>
        <v>3636</v>
      </c>
      <c r="K209" s="237">
        <f>Субсидии!C205</f>
        <v>4067.7534900000001</v>
      </c>
      <c r="L209" s="237">
        <f>Субсидии!D205</f>
        <v>4067.7534900000001</v>
      </c>
      <c r="M209" s="66">
        <f t="shared" si="22"/>
        <v>100</v>
      </c>
      <c r="N209" s="66">
        <f>'Субвенции '!B204</f>
        <v>96</v>
      </c>
      <c r="O209" s="66">
        <f>'Субвенции '!C204</f>
        <v>105.4</v>
      </c>
      <c r="P209" s="66">
        <f>'Субвенции '!D204</f>
        <v>105.4</v>
      </c>
      <c r="Q209" s="66">
        <f t="shared" si="169"/>
        <v>100</v>
      </c>
      <c r="R209" s="66"/>
      <c r="S209" s="66"/>
      <c r="T209" s="66"/>
      <c r="U209" s="66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</row>
    <row r="210" spans="1:34" s="29" customFormat="1" x14ac:dyDescent="0.25">
      <c r="A210" s="96" t="s">
        <v>500</v>
      </c>
      <c r="B210" s="119">
        <f t="shared" si="154"/>
        <v>3456</v>
      </c>
      <c r="C210" s="119">
        <f t="shared" si="154"/>
        <v>3465.4</v>
      </c>
      <c r="D210" s="119">
        <f t="shared" si="155"/>
        <v>3465.4</v>
      </c>
      <c r="E210" s="119">
        <f t="shared" si="168"/>
        <v>100</v>
      </c>
      <c r="F210" s="66"/>
      <c r="G210" s="66"/>
      <c r="H210" s="66"/>
      <c r="I210" s="81"/>
      <c r="J210" s="237">
        <f>Субсидии!B206</f>
        <v>3360</v>
      </c>
      <c r="K210" s="237">
        <f>Субсидии!C206</f>
        <v>3360</v>
      </c>
      <c r="L210" s="237">
        <f>Субсидии!D206</f>
        <v>3360</v>
      </c>
      <c r="M210" s="66">
        <f t="shared" si="22"/>
        <v>100</v>
      </c>
      <c r="N210" s="66">
        <f>'Субвенции '!B205</f>
        <v>96</v>
      </c>
      <c r="O210" s="66">
        <f>'Субвенции '!C205</f>
        <v>105.4</v>
      </c>
      <c r="P210" s="66">
        <f>'Субвенции '!D205</f>
        <v>105.4</v>
      </c>
      <c r="Q210" s="66">
        <f t="shared" si="169"/>
        <v>100</v>
      </c>
      <c r="R210" s="66"/>
      <c r="S210" s="66"/>
      <c r="T210" s="66"/>
      <c r="U210" s="66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</row>
    <row r="211" spans="1:34" s="29" customFormat="1" x14ac:dyDescent="0.25">
      <c r="A211" s="96" t="s">
        <v>501</v>
      </c>
      <c r="B211" s="119">
        <f t="shared" si="154"/>
        <v>3960</v>
      </c>
      <c r="C211" s="119">
        <f t="shared" si="154"/>
        <v>3969.4</v>
      </c>
      <c r="D211" s="119">
        <f t="shared" si="155"/>
        <v>3969.4</v>
      </c>
      <c r="E211" s="119">
        <f t="shared" si="168"/>
        <v>100</v>
      </c>
      <c r="F211" s="66"/>
      <c r="G211" s="66"/>
      <c r="H211" s="66"/>
      <c r="I211" s="81"/>
      <c r="J211" s="237">
        <f>Субсидии!B207</f>
        <v>3864</v>
      </c>
      <c r="K211" s="237">
        <f>Субсидии!C207</f>
        <v>3864</v>
      </c>
      <c r="L211" s="237">
        <f>Субсидии!D207</f>
        <v>3864</v>
      </c>
      <c r="M211" s="66">
        <f t="shared" si="22"/>
        <v>100</v>
      </c>
      <c r="N211" s="66">
        <f>'Субвенции '!B206</f>
        <v>96</v>
      </c>
      <c r="O211" s="66">
        <f>'Субвенции '!C206</f>
        <v>105.4</v>
      </c>
      <c r="P211" s="66">
        <f>'Субвенции '!D206</f>
        <v>105.4</v>
      </c>
      <c r="Q211" s="66">
        <f t="shared" si="169"/>
        <v>100</v>
      </c>
      <c r="R211" s="66"/>
      <c r="S211" s="66"/>
      <c r="T211" s="66"/>
      <c r="U211" s="66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</row>
    <row r="212" spans="1:34" s="29" customFormat="1" x14ac:dyDescent="0.25">
      <c r="A212" s="96" t="s">
        <v>502</v>
      </c>
      <c r="B212" s="119">
        <f t="shared" si="154"/>
        <v>3633</v>
      </c>
      <c r="C212" s="119">
        <f t="shared" si="154"/>
        <v>4188.0466699999997</v>
      </c>
      <c r="D212" s="119">
        <f t="shared" si="155"/>
        <v>4188.0466699999997</v>
      </c>
      <c r="E212" s="119">
        <f t="shared" si="168"/>
        <v>100</v>
      </c>
      <c r="F212" s="66"/>
      <c r="G212" s="66"/>
      <c r="H212" s="66"/>
      <c r="I212" s="81"/>
      <c r="J212" s="237">
        <f>Субсидии!B208</f>
        <v>3537</v>
      </c>
      <c r="K212" s="237">
        <f>Субсидии!C208</f>
        <v>4082.6466700000001</v>
      </c>
      <c r="L212" s="237">
        <f>Субсидии!D208</f>
        <v>4082.6466700000001</v>
      </c>
      <c r="M212" s="66">
        <f t="shared" si="22"/>
        <v>100</v>
      </c>
      <c r="N212" s="66">
        <f>'Субвенции '!B207</f>
        <v>96</v>
      </c>
      <c r="O212" s="66">
        <f>'Субвенции '!C207</f>
        <v>105.4</v>
      </c>
      <c r="P212" s="66">
        <f>'Субвенции '!D207</f>
        <v>105.4</v>
      </c>
      <c r="Q212" s="66">
        <f t="shared" si="169"/>
        <v>100</v>
      </c>
      <c r="R212" s="66"/>
      <c r="S212" s="66"/>
      <c r="T212" s="66"/>
      <c r="U212" s="66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</row>
    <row r="213" spans="1:34" s="29" customFormat="1" x14ac:dyDescent="0.25">
      <c r="A213" s="96" t="s">
        <v>320</v>
      </c>
      <c r="B213" s="119">
        <f t="shared" si="154"/>
        <v>10239.9</v>
      </c>
      <c r="C213" s="119">
        <f t="shared" si="154"/>
        <v>20813.584999999999</v>
      </c>
      <c r="D213" s="119">
        <f t="shared" si="155"/>
        <v>20813.584999999999</v>
      </c>
      <c r="E213" s="119">
        <f t="shared" si="168"/>
        <v>100</v>
      </c>
      <c r="F213" s="66"/>
      <c r="G213" s="66"/>
      <c r="H213" s="66"/>
      <c r="I213" s="81"/>
      <c r="J213" s="237">
        <f>Субсидии!B203</f>
        <v>10000</v>
      </c>
      <c r="K213" s="237">
        <f>Субсидии!C203</f>
        <v>10449.985000000001</v>
      </c>
      <c r="L213" s="237">
        <f>Субсидии!D203</f>
        <v>10449.985000000001</v>
      </c>
      <c r="M213" s="66">
        <f t="shared" si="22"/>
        <v>100</v>
      </c>
      <c r="N213" s="66">
        <f>'Субвенции '!B208</f>
        <v>239.9</v>
      </c>
      <c r="O213" s="66">
        <f>'Субвенции '!C208</f>
        <v>263.60000000000002</v>
      </c>
      <c r="P213" s="66">
        <f>'Субвенции '!D208</f>
        <v>263.60000000000002</v>
      </c>
      <c r="Q213" s="66">
        <f t="shared" si="169"/>
        <v>100</v>
      </c>
      <c r="R213" s="66">
        <f>Иные!B86</f>
        <v>0</v>
      </c>
      <c r="S213" s="66">
        <f>Иные!C86</f>
        <v>10100</v>
      </c>
      <c r="T213" s="66">
        <f>Иные!D86</f>
        <v>10100</v>
      </c>
      <c r="U213" s="66">
        <f t="shared" si="26"/>
        <v>100</v>
      </c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</row>
    <row r="214" spans="1:34" s="29" customFormat="1" x14ac:dyDescent="0.25">
      <c r="A214" s="96" t="s">
        <v>503</v>
      </c>
      <c r="B214" s="119">
        <f t="shared" si="154"/>
        <v>3522</v>
      </c>
      <c r="C214" s="119">
        <f t="shared" si="154"/>
        <v>3531.4</v>
      </c>
      <c r="D214" s="119">
        <f t="shared" si="155"/>
        <v>3531.4</v>
      </c>
      <c r="E214" s="119">
        <f t="shared" si="168"/>
        <v>100</v>
      </c>
      <c r="F214" s="66"/>
      <c r="G214" s="66"/>
      <c r="H214" s="66"/>
      <c r="I214" s="81"/>
      <c r="J214" s="237">
        <f>Субсидии!B209</f>
        <v>3426</v>
      </c>
      <c r="K214" s="237">
        <f>Субсидии!C209</f>
        <v>3426</v>
      </c>
      <c r="L214" s="237">
        <f>Субсидии!D209</f>
        <v>3426</v>
      </c>
      <c r="M214" s="66">
        <f t="shared" si="22"/>
        <v>100</v>
      </c>
      <c r="N214" s="66">
        <f>'Субвенции '!B209</f>
        <v>96</v>
      </c>
      <c r="O214" s="66">
        <f>'Субвенции '!C209</f>
        <v>105.4</v>
      </c>
      <c r="P214" s="66">
        <f>'Субвенции '!D209</f>
        <v>105.4</v>
      </c>
      <c r="Q214" s="66">
        <f t="shared" si="169"/>
        <v>100</v>
      </c>
      <c r="R214" s="66"/>
      <c r="S214" s="66"/>
      <c r="T214" s="66"/>
      <c r="U214" s="66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</row>
    <row r="215" spans="1:34" s="29" customFormat="1" x14ac:dyDescent="0.25">
      <c r="A215" s="96" t="s">
        <v>246</v>
      </c>
      <c r="B215" s="119">
        <f t="shared" si="154"/>
        <v>2898</v>
      </c>
      <c r="C215" s="119">
        <f t="shared" si="154"/>
        <v>3454.6675</v>
      </c>
      <c r="D215" s="119">
        <f t="shared" si="155"/>
        <v>3454.6675</v>
      </c>
      <c r="E215" s="119">
        <f t="shared" si="168"/>
        <v>100</v>
      </c>
      <c r="F215" s="66"/>
      <c r="G215" s="66"/>
      <c r="H215" s="66"/>
      <c r="I215" s="81"/>
      <c r="J215" s="237">
        <f>Субсидии!B210</f>
        <v>2802</v>
      </c>
      <c r="K215" s="237">
        <f>Субсидии!C210</f>
        <v>3349.2674999999999</v>
      </c>
      <c r="L215" s="237">
        <f>Субсидии!D210</f>
        <v>3349.2674999999999</v>
      </c>
      <c r="M215" s="66">
        <f t="shared" si="22"/>
        <v>100</v>
      </c>
      <c r="N215" s="66">
        <f>'Субвенции '!B210</f>
        <v>96</v>
      </c>
      <c r="O215" s="66">
        <f>'Субвенции '!C210</f>
        <v>105.4</v>
      </c>
      <c r="P215" s="66">
        <f>'Субвенции '!D210</f>
        <v>105.4</v>
      </c>
      <c r="Q215" s="66">
        <f t="shared" si="169"/>
        <v>100</v>
      </c>
      <c r="R215" s="66"/>
      <c r="S215" s="66"/>
      <c r="T215" s="66"/>
      <c r="U215" s="66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</row>
    <row r="216" spans="1:34" s="29" customFormat="1" x14ac:dyDescent="0.25">
      <c r="A216" s="96" t="s">
        <v>504</v>
      </c>
      <c r="B216" s="119">
        <f t="shared" si="154"/>
        <v>2940</v>
      </c>
      <c r="C216" s="119">
        <f t="shared" si="154"/>
        <v>2949.4</v>
      </c>
      <c r="D216" s="119">
        <f t="shared" si="155"/>
        <v>2949.4</v>
      </c>
      <c r="E216" s="119">
        <f t="shared" si="168"/>
        <v>100</v>
      </c>
      <c r="F216" s="66"/>
      <c r="G216" s="66"/>
      <c r="H216" s="66"/>
      <c r="I216" s="81"/>
      <c r="J216" s="237">
        <f>Субсидии!B211</f>
        <v>2844</v>
      </c>
      <c r="K216" s="237">
        <f>Субсидии!C211</f>
        <v>2844</v>
      </c>
      <c r="L216" s="237">
        <f>Субсидии!D211</f>
        <v>2844</v>
      </c>
      <c r="M216" s="66">
        <f t="shared" si="22"/>
        <v>100</v>
      </c>
      <c r="N216" s="66">
        <f>'Субвенции '!B211</f>
        <v>96</v>
      </c>
      <c r="O216" s="66">
        <f>'Субвенции '!C211</f>
        <v>105.4</v>
      </c>
      <c r="P216" s="66">
        <f>'Субвенции '!D211</f>
        <v>105.4</v>
      </c>
      <c r="Q216" s="66">
        <f t="shared" si="169"/>
        <v>100</v>
      </c>
      <c r="R216" s="66"/>
      <c r="S216" s="66"/>
      <c r="T216" s="66"/>
      <c r="U216" s="66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</row>
    <row r="217" spans="1:34" s="29" customFormat="1" x14ac:dyDescent="0.25">
      <c r="A217" s="96" t="s">
        <v>599</v>
      </c>
      <c r="B217" s="119">
        <f t="shared" si="154"/>
        <v>6860.9</v>
      </c>
      <c r="C217" s="119">
        <f t="shared" si="154"/>
        <v>6884.6</v>
      </c>
      <c r="D217" s="119">
        <f t="shared" si="155"/>
        <v>6884.6</v>
      </c>
      <c r="E217" s="119">
        <f t="shared" si="168"/>
        <v>100</v>
      </c>
      <c r="F217" s="66"/>
      <c r="G217" s="66"/>
      <c r="H217" s="66"/>
      <c r="I217" s="81"/>
      <c r="J217" s="237">
        <f>Субсидии!B212</f>
        <v>6621</v>
      </c>
      <c r="K217" s="237">
        <f>Субсидии!C212</f>
        <v>6621</v>
      </c>
      <c r="L217" s="237">
        <f>Субсидии!D212</f>
        <v>6621</v>
      </c>
      <c r="M217" s="66">
        <f t="shared" si="22"/>
        <v>100</v>
      </c>
      <c r="N217" s="66">
        <f>'Субвенции '!B212</f>
        <v>239.9</v>
      </c>
      <c r="O217" s="66">
        <f>'Субвенции '!C212</f>
        <v>263.60000000000002</v>
      </c>
      <c r="P217" s="66">
        <f>'Субвенции '!D212</f>
        <v>263.60000000000002</v>
      </c>
      <c r="Q217" s="66">
        <f t="shared" si="169"/>
        <v>100</v>
      </c>
      <c r="R217" s="66"/>
      <c r="S217" s="66"/>
      <c r="T217" s="66"/>
      <c r="U217" s="66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</row>
    <row r="218" spans="1:34" s="30" customFormat="1" ht="31.5" x14ac:dyDescent="0.25">
      <c r="A218" s="38" t="s">
        <v>328</v>
      </c>
      <c r="B218" s="79">
        <f t="shared" si="154"/>
        <v>1075640.8852400002</v>
      </c>
      <c r="C218" s="79">
        <f t="shared" si="154"/>
        <v>1356063.4960199997</v>
      </c>
      <c r="D218" s="79">
        <f t="shared" si="155"/>
        <v>1354554.8540000001</v>
      </c>
      <c r="E218" s="79">
        <f t="shared" ref="E218" si="170">D218/C218*100</f>
        <v>99.888748423327712</v>
      </c>
      <c r="F218" s="79">
        <f t="shared" ref="F218" si="171">SUM(F219:F226)</f>
        <v>190429.8</v>
      </c>
      <c r="G218" s="79">
        <f t="shared" ref="G218:H218" si="172">SUM(G219:G226)</f>
        <v>219246.3</v>
      </c>
      <c r="H218" s="79">
        <f t="shared" si="172"/>
        <v>219246.3</v>
      </c>
      <c r="I218" s="80">
        <f t="shared" si="20"/>
        <v>100</v>
      </c>
      <c r="J218" s="79">
        <f>SUM(J219:J226)</f>
        <v>201049.78524</v>
      </c>
      <c r="K218" s="79">
        <f>SUM(K219:K226)</f>
        <v>344167.08382</v>
      </c>
      <c r="L218" s="79">
        <f t="shared" ref="L218:T218" si="173">SUM(L219:L226)</f>
        <v>343670.04287</v>
      </c>
      <c r="M218" s="79">
        <f t="shared" si="22"/>
        <v>99.855581497078916</v>
      </c>
      <c r="N218" s="79">
        <f t="shared" ref="N218" si="174">SUM(N219:N226)</f>
        <v>676689.60000000033</v>
      </c>
      <c r="O218" s="79">
        <f t="shared" si="173"/>
        <v>698552.59099999978</v>
      </c>
      <c r="P218" s="79">
        <f t="shared" si="173"/>
        <v>697549.43110999989</v>
      </c>
      <c r="Q218" s="79">
        <f t="shared" si="24"/>
        <v>99.856394507310625</v>
      </c>
      <c r="R218" s="79">
        <f t="shared" ref="R218" si="175">SUM(R219:R226)</f>
        <v>7471.7</v>
      </c>
      <c r="S218" s="79">
        <f t="shared" si="173"/>
        <v>94097.521200000003</v>
      </c>
      <c r="T218" s="79">
        <f t="shared" si="173"/>
        <v>94089.080020000009</v>
      </c>
      <c r="U218" s="79">
        <f t="shared" si="26"/>
        <v>99.991029327986169</v>
      </c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</row>
    <row r="219" spans="1:34" s="29" customFormat="1" ht="31.5" x14ac:dyDescent="0.25">
      <c r="A219" s="95" t="s">
        <v>295</v>
      </c>
      <c r="B219" s="66">
        <f t="shared" si="154"/>
        <v>979147.58524000016</v>
      </c>
      <c r="C219" s="66">
        <f t="shared" si="154"/>
        <v>1254914.3584199999</v>
      </c>
      <c r="D219" s="66">
        <f t="shared" si="155"/>
        <v>1253405.7164</v>
      </c>
      <c r="E219" s="66">
        <f t="shared" si="17"/>
        <v>99.879781276716017</v>
      </c>
      <c r="F219" s="70">
        <f>Дотации!B50</f>
        <v>190429.8</v>
      </c>
      <c r="G219" s="70">
        <f>Дотации!C50</f>
        <v>219246.3</v>
      </c>
      <c r="H219" s="70">
        <f>Дотации!D50</f>
        <v>219246.3</v>
      </c>
      <c r="I219" s="70">
        <f t="shared" si="20"/>
        <v>100</v>
      </c>
      <c r="J219" s="66">
        <f>Субсидии!B214</f>
        <v>106235.78523999998</v>
      </c>
      <c r="K219" s="66">
        <f>Субсидии!C214</f>
        <v>244863.44621999998</v>
      </c>
      <c r="L219" s="66">
        <f>Субсидии!D214</f>
        <v>244366.40526999999</v>
      </c>
      <c r="M219" s="66">
        <f t="shared" si="22"/>
        <v>99.797013005545381</v>
      </c>
      <c r="N219" s="66">
        <f>'Субвенции '!B214</f>
        <v>675010.30000000016</v>
      </c>
      <c r="O219" s="66">
        <f>'Субвенции '!C214</f>
        <v>696707.0909999999</v>
      </c>
      <c r="P219" s="66">
        <f>'Субвенции '!D214</f>
        <v>695703.93111</v>
      </c>
      <c r="Q219" s="66">
        <f t="shared" si="24"/>
        <v>99.856014112249085</v>
      </c>
      <c r="R219" s="66">
        <f>Иные!B88</f>
        <v>7471.7</v>
      </c>
      <c r="S219" s="66">
        <f>Иные!C88</f>
        <v>94097.521200000003</v>
      </c>
      <c r="T219" s="66">
        <f>Иные!D88</f>
        <v>94089.080020000009</v>
      </c>
      <c r="U219" s="66">
        <f t="shared" si="26"/>
        <v>99.991029327986169</v>
      </c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</row>
    <row r="220" spans="1:34" s="29" customFormat="1" x14ac:dyDescent="0.25">
      <c r="A220" s="96" t="s">
        <v>506</v>
      </c>
      <c r="B220" s="119">
        <f t="shared" si="154"/>
        <v>5000</v>
      </c>
      <c r="C220" s="119">
        <f t="shared" si="154"/>
        <v>5000</v>
      </c>
      <c r="D220" s="119">
        <f t="shared" si="155"/>
        <v>5000</v>
      </c>
      <c r="E220" s="119">
        <f t="shared" ref="E220:E226" si="176">D220/C220*100</f>
        <v>100</v>
      </c>
      <c r="F220" s="66"/>
      <c r="G220" s="66"/>
      <c r="H220" s="66"/>
      <c r="I220" s="81"/>
      <c r="J220" s="237">
        <f>Субсидии!B215</f>
        <v>5000</v>
      </c>
      <c r="K220" s="237">
        <f>Субсидии!C215</f>
        <v>5000</v>
      </c>
      <c r="L220" s="237">
        <f>Субсидии!D215</f>
        <v>5000</v>
      </c>
      <c r="M220" s="66">
        <f t="shared" ref="M220:M226" si="177">L220/K220*100</f>
        <v>100</v>
      </c>
      <c r="N220" s="66"/>
      <c r="O220" s="66"/>
      <c r="P220" s="66"/>
      <c r="Q220" s="66"/>
      <c r="R220" s="66">
        <f>Иные!B89</f>
        <v>0</v>
      </c>
      <c r="S220" s="66">
        <f>Иные!C89</f>
        <v>0</v>
      </c>
      <c r="T220" s="66">
        <f>Иные!D89</f>
        <v>0</v>
      </c>
      <c r="U220" s="66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</row>
    <row r="221" spans="1:34" s="29" customFormat="1" x14ac:dyDescent="0.25">
      <c r="A221" s="96" t="s">
        <v>323</v>
      </c>
      <c r="B221" s="119">
        <f t="shared" si="154"/>
        <v>14867.9</v>
      </c>
      <c r="C221" s="119">
        <f t="shared" si="154"/>
        <v>16391.599999999999</v>
      </c>
      <c r="D221" s="119">
        <f t="shared" si="155"/>
        <v>16391.599999999999</v>
      </c>
      <c r="E221" s="119">
        <f t="shared" si="176"/>
        <v>100</v>
      </c>
      <c r="F221" s="66"/>
      <c r="G221" s="66"/>
      <c r="H221" s="66"/>
      <c r="I221" s="81"/>
      <c r="J221" s="237">
        <f>Субсидии!B216</f>
        <v>14628</v>
      </c>
      <c r="K221" s="237">
        <f>Субсидии!C216</f>
        <v>16128</v>
      </c>
      <c r="L221" s="237">
        <f>Субсидии!D216</f>
        <v>16128</v>
      </c>
      <c r="M221" s="66">
        <f t="shared" si="177"/>
        <v>100</v>
      </c>
      <c r="N221" s="66">
        <f>'Субвенции '!B215</f>
        <v>239.9</v>
      </c>
      <c r="O221" s="66">
        <f>'Субвенции '!C215</f>
        <v>263.60000000000002</v>
      </c>
      <c r="P221" s="66">
        <f>'Субвенции '!D215</f>
        <v>263.60000000000002</v>
      </c>
      <c r="Q221" s="66">
        <f t="shared" ref="Q221:Q226" si="178">P221/O221*100</f>
        <v>100</v>
      </c>
      <c r="R221" s="66">
        <f>Иные!B90</f>
        <v>0</v>
      </c>
      <c r="S221" s="66">
        <f>Иные!C90</f>
        <v>0</v>
      </c>
      <c r="T221" s="66">
        <f>Иные!D90</f>
        <v>0</v>
      </c>
      <c r="U221" s="66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</row>
    <row r="222" spans="1:34" s="29" customFormat="1" x14ac:dyDescent="0.25">
      <c r="A222" s="96" t="s">
        <v>324</v>
      </c>
      <c r="B222" s="119">
        <f t="shared" si="154"/>
        <v>11030.9</v>
      </c>
      <c r="C222" s="119">
        <f t="shared" si="154"/>
        <v>12210.2376</v>
      </c>
      <c r="D222" s="119">
        <f t="shared" si="155"/>
        <v>12210.2376</v>
      </c>
      <c r="E222" s="119">
        <f t="shared" si="176"/>
        <v>100</v>
      </c>
      <c r="F222" s="66"/>
      <c r="G222" s="66"/>
      <c r="H222" s="66"/>
      <c r="I222" s="81"/>
      <c r="J222" s="237">
        <f>Субсидии!B217</f>
        <v>10791</v>
      </c>
      <c r="K222" s="237">
        <f>Субсидии!C217</f>
        <v>11946.6376</v>
      </c>
      <c r="L222" s="237">
        <f>Субсидии!D217</f>
        <v>11946.6376</v>
      </c>
      <c r="M222" s="66">
        <f t="shared" si="177"/>
        <v>100</v>
      </c>
      <c r="N222" s="66">
        <f>'Субвенции '!B216</f>
        <v>239.9</v>
      </c>
      <c r="O222" s="66">
        <f>'Субвенции '!C216</f>
        <v>263.60000000000002</v>
      </c>
      <c r="P222" s="66">
        <f>'Субвенции '!D216</f>
        <v>263.60000000000002</v>
      </c>
      <c r="Q222" s="66">
        <f t="shared" si="178"/>
        <v>100</v>
      </c>
      <c r="R222" s="66">
        <f>Иные!B91</f>
        <v>0</v>
      </c>
      <c r="S222" s="66">
        <f>Иные!C91</f>
        <v>0</v>
      </c>
      <c r="T222" s="66">
        <f>Иные!D91</f>
        <v>0</v>
      </c>
      <c r="U222" s="66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</row>
    <row r="223" spans="1:34" s="29" customFormat="1" x14ac:dyDescent="0.25">
      <c r="A223" s="96" t="s">
        <v>325</v>
      </c>
      <c r="B223" s="119">
        <f t="shared" si="154"/>
        <v>9236.9</v>
      </c>
      <c r="C223" s="119">
        <f t="shared" si="154"/>
        <v>9260.6</v>
      </c>
      <c r="D223" s="119">
        <f t="shared" si="155"/>
        <v>9260.6</v>
      </c>
      <c r="E223" s="119">
        <f t="shared" si="176"/>
        <v>100</v>
      </c>
      <c r="F223" s="66"/>
      <c r="G223" s="66"/>
      <c r="H223" s="66"/>
      <c r="I223" s="81"/>
      <c r="J223" s="237">
        <f>Субсидии!B218</f>
        <v>8997</v>
      </c>
      <c r="K223" s="237">
        <f>Субсидии!C218</f>
        <v>8997</v>
      </c>
      <c r="L223" s="237">
        <f>Субсидии!D218</f>
        <v>8997</v>
      </c>
      <c r="M223" s="66">
        <f t="shared" si="177"/>
        <v>100</v>
      </c>
      <c r="N223" s="66">
        <f>'Субвенции '!B217</f>
        <v>239.9</v>
      </c>
      <c r="O223" s="66">
        <f>'Субвенции '!C217</f>
        <v>263.60000000000002</v>
      </c>
      <c r="P223" s="66">
        <f>'Субвенции '!D217</f>
        <v>263.60000000000002</v>
      </c>
      <c r="Q223" s="66">
        <f t="shared" si="178"/>
        <v>100</v>
      </c>
      <c r="R223" s="66">
        <f>Иные!B92</f>
        <v>0</v>
      </c>
      <c r="S223" s="66">
        <f>Иные!C92</f>
        <v>0</v>
      </c>
      <c r="T223" s="66">
        <f>Иные!D92</f>
        <v>0</v>
      </c>
      <c r="U223" s="66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</row>
    <row r="224" spans="1:34" s="29" customFormat="1" x14ac:dyDescent="0.25">
      <c r="A224" s="96" t="s">
        <v>507</v>
      </c>
      <c r="B224" s="119">
        <f t="shared" si="154"/>
        <v>12380.9</v>
      </c>
      <c r="C224" s="119">
        <f t="shared" si="154"/>
        <v>13888.6</v>
      </c>
      <c r="D224" s="119">
        <f t="shared" si="155"/>
        <v>13888.6</v>
      </c>
      <c r="E224" s="119">
        <f t="shared" si="176"/>
        <v>100</v>
      </c>
      <c r="F224" s="66"/>
      <c r="G224" s="66"/>
      <c r="H224" s="66"/>
      <c r="I224" s="81"/>
      <c r="J224" s="237">
        <f>Субсидии!B219</f>
        <v>12141</v>
      </c>
      <c r="K224" s="237">
        <f>Субсидии!C219</f>
        <v>13625</v>
      </c>
      <c r="L224" s="237">
        <f>Субсидии!D219</f>
        <v>13625</v>
      </c>
      <c r="M224" s="66">
        <f t="shared" si="177"/>
        <v>100</v>
      </c>
      <c r="N224" s="66">
        <f>'Субвенции '!B218</f>
        <v>239.9</v>
      </c>
      <c r="O224" s="66">
        <f>'Субвенции '!C218</f>
        <v>263.60000000000002</v>
      </c>
      <c r="P224" s="66">
        <f>'Субвенции '!D218</f>
        <v>263.60000000000002</v>
      </c>
      <c r="Q224" s="66">
        <f t="shared" si="178"/>
        <v>100</v>
      </c>
      <c r="R224" s="66"/>
      <c r="S224" s="66"/>
      <c r="T224" s="66"/>
      <c r="U224" s="66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</row>
    <row r="225" spans="1:34" s="29" customFormat="1" x14ac:dyDescent="0.25">
      <c r="A225" s="96" t="s">
        <v>326</v>
      </c>
      <c r="B225" s="119">
        <f t="shared" si="154"/>
        <v>23693.8</v>
      </c>
      <c r="C225" s="119">
        <f t="shared" si="154"/>
        <v>24091.5</v>
      </c>
      <c r="D225" s="119">
        <f t="shared" si="155"/>
        <v>24091.5</v>
      </c>
      <c r="E225" s="119">
        <f t="shared" si="176"/>
        <v>100</v>
      </c>
      <c r="F225" s="66"/>
      <c r="G225" s="66"/>
      <c r="H225" s="66"/>
      <c r="I225" s="81"/>
      <c r="J225" s="237">
        <f>Субсидии!B220</f>
        <v>23214</v>
      </c>
      <c r="K225" s="237">
        <f>Субсидии!C220</f>
        <v>23564</v>
      </c>
      <c r="L225" s="237">
        <f>Субсидии!D220</f>
        <v>23564</v>
      </c>
      <c r="M225" s="66">
        <f t="shared" si="177"/>
        <v>100</v>
      </c>
      <c r="N225" s="66">
        <f>'Субвенции '!B219</f>
        <v>479.8</v>
      </c>
      <c r="O225" s="66">
        <f>'Субвенции '!C219</f>
        <v>527.5</v>
      </c>
      <c r="P225" s="66">
        <f>'Субвенции '!D219</f>
        <v>527.5</v>
      </c>
      <c r="Q225" s="66">
        <f t="shared" si="178"/>
        <v>100</v>
      </c>
      <c r="R225" s="66">
        <f>Иные!B93</f>
        <v>0</v>
      </c>
      <c r="S225" s="66">
        <f>Иные!C93</f>
        <v>0</v>
      </c>
      <c r="T225" s="66">
        <f>Иные!D93</f>
        <v>0</v>
      </c>
      <c r="U225" s="66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</row>
    <row r="226" spans="1:34" s="29" customFormat="1" x14ac:dyDescent="0.25">
      <c r="A226" s="96" t="s">
        <v>327</v>
      </c>
      <c r="B226" s="119">
        <f t="shared" si="154"/>
        <v>20282.900000000001</v>
      </c>
      <c r="C226" s="119">
        <f t="shared" si="154"/>
        <v>20306.599999999999</v>
      </c>
      <c r="D226" s="119">
        <f t="shared" si="155"/>
        <v>20306.599999999999</v>
      </c>
      <c r="E226" s="119">
        <f t="shared" si="176"/>
        <v>100</v>
      </c>
      <c r="F226" s="66"/>
      <c r="G226" s="66"/>
      <c r="H226" s="66"/>
      <c r="I226" s="81"/>
      <c r="J226" s="237">
        <f>Субсидии!B221</f>
        <v>20043</v>
      </c>
      <c r="K226" s="237">
        <f>Субсидии!C221</f>
        <v>20043</v>
      </c>
      <c r="L226" s="237">
        <f>Субсидии!D221</f>
        <v>20043</v>
      </c>
      <c r="M226" s="66">
        <f t="shared" si="177"/>
        <v>100</v>
      </c>
      <c r="N226" s="66">
        <f>'Субвенции '!B220</f>
        <v>239.9</v>
      </c>
      <c r="O226" s="66">
        <f>'Субвенции '!C220</f>
        <v>263.60000000000002</v>
      </c>
      <c r="P226" s="66">
        <f>'Субвенции '!D220</f>
        <v>263.60000000000002</v>
      </c>
      <c r="Q226" s="66">
        <f t="shared" si="178"/>
        <v>100</v>
      </c>
      <c r="R226" s="66">
        <f>Иные!B94</f>
        <v>0</v>
      </c>
      <c r="S226" s="66">
        <f>Иные!C94</f>
        <v>0</v>
      </c>
      <c r="T226" s="66">
        <f>Иные!D94</f>
        <v>0</v>
      </c>
      <c r="U226" s="66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</row>
    <row r="227" spans="1:34" s="30" customFormat="1" ht="31.5" x14ac:dyDescent="0.25">
      <c r="A227" s="38" t="s">
        <v>330</v>
      </c>
      <c r="B227" s="79">
        <f t="shared" si="154"/>
        <v>330349.60681999987</v>
      </c>
      <c r="C227" s="79">
        <f t="shared" si="154"/>
        <v>421661.86218000005</v>
      </c>
      <c r="D227" s="79">
        <f t="shared" si="155"/>
        <v>420908.89794000005</v>
      </c>
      <c r="E227" s="79">
        <f t="shared" ref="E227" si="179">D227/C227*100</f>
        <v>99.821429370892787</v>
      </c>
      <c r="F227" s="79">
        <f t="shared" ref="F227" si="180">SUM(F228:F233)</f>
        <v>78280.5</v>
      </c>
      <c r="G227" s="79">
        <f t="shared" ref="G227:H227" si="181">SUM(G228:G233)</f>
        <v>86037.299999999988</v>
      </c>
      <c r="H227" s="79">
        <f t="shared" si="181"/>
        <v>86037.299999999988</v>
      </c>
      <c r="I227" s="80">
        <f t="shared" si="20"/>
        <v>100</v>
      </c>
      <c r="J227" s="79">
        <f>SUM(J228:J233)</f>
        <v>65145.206819999999</v>
      </c>
      <c r="K227" s="79">
        <f>SUM(K228:K233)</f>
        <v>69689.313129999995</v>
      </c>
      <c r="L227" s="79">
        <f t="shared" ref="L227:T227" si="182">SUM(L228:L233)</f>
        <v>69477.0478</v>
      </c>
      <c r="M227" s="79">
        <f t="shared" si="22"/>
        <v>99.695411935537336</v>
      </c>
      <c r="N227" s="79">
        <f t="shared" ref="N227" si="183">SUM(N228:N233)</f>
        <v>185776.59999999989</v>
      </c>
      <c r="O227" s="79">
        <f t="shared" si="182"/>
        <v>203002.10000000003</v>
      </c>
      <c r="P227" s="79">
        <f t="shared" si="182"/>
        <v>202518.43318000002</v>
      </c>
      <c r="Q227" s="79">
        <f t="shared" si="24"/>
        <v>99.761742947486738</v>
      </c>
      <c r="R227" s="79">
        <f t="shared" ref="R227" si="184">SUM(R228:R233)</f>
        <v>1147.3</v>
      </c>
      <c r="S227" s="79">
        <f t="shared" si="182"/>
        <v>62933.149049999993</v>
      </c>
      <c r="T227" s="79">
        <f t="shared" si="182"/>
        <v>62876.116959999999</v>
      </c>
      <c r="U227" s="79">
        <f t="shared" si="26"/>
        <v>99.909376710269683</v>
      </c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</row>
    <row r="228" spans="1:34" s="29" customFormat="1" ht="32.25" customHeight="1" x14ac:dyDescent="0.25">
      <c r="A228" s="95" t="s">
        <v>296</v>
      </c>
      <c r="B228" s="66">
        <f t="shared" si="154"/>
        <v>304161.60681999993</v>
      </c>
      <c r="C228" s="66">
        <f t="shared" si="154"/>
        <v>358406.01777999999</v>
      </c>
      <c r="D228" s="66">
        <f t="shared" si="155"/>
        <v>357653.15059999999</v>
      </c>
      <c r="E228" s="66">
        <f t="shared" si="17"/>
        <v>99.789940139771275</v>
      </c>
      <c r="F228" s="70">
        <f>Дотации!B52</f>
        <v>78280.5</v>
      </c>
      <c r="G228" s="70">
        <f>Дотации!C52</f>
        <v>86037.299999999988</v>
      </c>
      <c r="H228" s="70">
        <f>Дотации!D52</f>
        <v>86037.299999999988</v>
      </c>
      <c r="I228" s="70">
        <f t="shared" si="20"/>
        <v>100</v>
      </c>
      <c r="J228" s="66">
        <f>Субсидии!B223</f>
        <v>39916.806819999998</v>
      </c>
      <c r="K228" s="66">
        <f>Субсидии!C223</f>
        <v>42256.168730000005</v>
      </c>
      <c r="L228" s="66">
        <f>Субсидии!D223</f>
        <v>42043.903400000003</v>
      </c>
      <c r="M228" s="66">
        <f t="shared" si="22"/>
        <v>99.497670194957109</v>
      </c>
      <c r="N228" s="66">
        <f>'Субвенции '!B222</f>
        <v>184816.99999999991</v>
      </c>
      <c r="O228" s="66">
        <f>'Субвенции '!C222</f>
        <v>201947.40000000002</v>
      </c>
      <c r="P228" s="66">
        <f>'Субвенции '!D222</f>
        <v>201463.73318000001</v>
      </c>
      <c r="Q228" s="66">
        <f t="shared" si="24"/>
        <v>99.760498614985877</v>
      </c>
      <c r="R228" s="66">
        <f>Иные!B96</f>
        <v>1147.3</v>
      </c>
      <c r="S228" s="66">
        <f>Иные!C96</f>
        <v>28165.149049999996</v>
      </c>
      <c r="T228" s="66">
        <f>Иные!D96</f>
        <v>28108.214019999996</v>
      </c>
      <c r="U228" s="66">
        <f t="shared" si="26"/>
        <v>99.797852907155132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</row>
    <row r="229" spans="1:34" s="29" customFormat="1" x14ac:dyDescent="0.25">
      <c r="A229" s="96" t="s">
        <v>508</v>
      </c>
      <c r="B229" s="119">
        <f t="shared" si="154"/>
        <v>3915.3</v>
      </c>
      <c r="C229" s="119">
        <f t="shared" si="154"/>
        <v>5103.851200000001</v>
      </c>
      <c r="D229" s="119">
        <f t="shared" si="155"/>
        <v>5103.851200000001</v>
      </c>
      <c r="E229" s="119">
        <f>D229/C229*100</f>
        <v>100</v>
      </c>
      <c r="F229" s="66"/>
      <c r="G229" s="66"/>
      <c r="H229" s="66"/>
      <c r="I229" s="81"/>
      <c r="J229" s="237">
        <f>Субсидии!B224</f>
        <v>3675.4</v>
      </c>
      <c r="K229" s="237">
        <f>Субсидии!C224</f>
        <v>4840.2512000000006</v>
      </c>
      <c r="L229" s="237">
        <f>Субсидии!D224</f>
        <v>4840.2512000000006</v>
      </c>
      <c r="M229" s="66">
        <f t="shared" si="22"/>
        <v>100</v>
      </c>
      <c r="N229" s="66">
        <f>'Субвенции '!B223</f>
        <v>239.9</v>
      </c>
      <c r="O229" s="66">
        <f>'Субвенции '!C223</f>
        <v>263.60000000000002</v>
      </c>
      <c r="P229" s="66">
        <f>'Субвенции '!D223</f>
        <v>263.60000000000002</v>
      </c>
      <c r="Q229" s="66">
        <f>P229/O229*100</f>
        <v>100</v>
      </c>
      <c r="R229" s="66"/>
      <c r="S229" s="66"/>
      <c r="T229" s="66"/>
      <c r="U229" s="66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</row>
    <row r="230" spans="1:34" s="29" customFormat="1" x14ac:dyDescent="0.25">
      <c r="A230" s="96" t="s">
        <v>432</v>
      </c>
      <c r="B230" s="119">
        <f t="shared" si="154"/>
        <v>0</v>
      </c>
      <c r="C230" s="119">
        <f t="shared" si="154"/>
        <v>0</v>
      </c>
      <c r="D230" s="119">
        <f t="shared" si="155"/>
        <v>0</v>
      </c>
      <c r="E230" s="119"/>
      <c r="F230" s="66"/>
      <c r="G230" s="66"/>
      <c r="H230" s="66"/>
      <c r="I230" s="81"/>
      <c r="J230" s="237">
        <f>Субсидии!B225</f>
        <v>0</v>
      </c>
      <c r="K230" s="237">
        <f>Субсидии!C225</f>
        <v>0</v>
      </c>
      <c r="L230" s="237">
        <f>Субсидии!D225</f>
        <v>0</v>
      </c>
      <c r="M230" s="66"/>
      <c r="N230" s="66">
        <f>'Субвенции '!B224</f>
        <v>0</v>
      </c>
      <c r="O230" s="66">
        <f>'Субвенции '!C224</f>
        <v>0</v>
      </c>
      <c r="P230" s="66">
        <f>'Субвенции '!D224</f>
        <v>0</v>
      </c>
      <c r="Q230" s="66"/>
      <c r="R230" s="66"/>
      <c r="S230" s="66"/>
      <c r="T230" s="66"/>
      <c r="U230" s="66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</row>
    <row r="231" spans="1:34" s="29" customFormat="1" x14ac:dyDescent="0.25">
      <c r="A231" s="96" t="s">
        <v>509</v>
      </c>
      <c r="B231" s="119">
        <f t="shared" si="154"/>
        <v>0</v>
      </c>
      <c r="C231" s="119">
        <f t="shared" si="154"/>
        <v>0</v>
      </c>
      <c r="D231" s="119">
        <f t="shared" si="155"/>
        <v>0</v>
      </c>
      <c r="E231" s="119"/>
      <c r="F231" s="66"/>
      <c r="G231" s="66"/>
      <c r="H231" s="66"/>
      <c r="I231" s="81"/>
      <c r="J231" s="237">
        <f>Субсидии!B226</f>
        <v>0</v>
      </c>
      <c r="K231" s="237">
        <f>Субсидии!C226</f>
        <v>0</v>
      </c>
      <c r="L231" s="237">
        <f>Субсидии!D226</f>
        <v>0</v>
      </c>
      <c r="M231" s="66"/>
      <c r="N231" s="66">
        <f>'Субвенции '!B225</f>
        <v>0</v>
      </c>
      <c r="O231" s="66">
        <f>'Субвенции '!C225</f>
        <v>0</v>
      </c>
      <c r="P231" s="66">
        <f>'Субвенции '!D225</f>
        <v>0</v>
      </c>
      <c r="Q231" s="66"/>
      <c r="R231" s="66"/>
      <c r="S231" s="66"/>
      <c r="T231" s="66"/>
      <c r="U231" s="66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</row>
    <row r="232" spans="1:34" s="29" customFormat="1" x14ac:dyDescent="0.25">
      <c r="A232" s="96" t="s">
        <v>329</v>
      </c>
      <c r="B232" s="119">
        <f t="shared" si="154"/>
        <v>10479.799999999999</v>
      </c>
      <c r="C232" s="119">
        <f t="shared" si="154"/>
        <v>46335.393199999999</v>
      </c>
      <c r="D232" s="119">
        <f t="shared" si="155"/>
        <v>46335.296139999999</v>
      </c>
      <c r="E232" s="119">
        <f>D232/C232*100</f>
        <v>99.999790527298259</v>
      </c>
      <c r="F232" s="66"/>
      <c r="G232" s="66"/>
      <c r="H232" s="66"/>
      <c r="I232" s="81"/>
      <c r="J232" s="237">
        <f>Субсидии!B227</f>
        <v>10000</v>
      </c>
      <c r="K232" s="237">
        <f>Субсидии!C227</f>
        <v>11039.8932</v>
      </c>
      <c r="L232" s="237">
        <f>Субсидии!D227</f>
        <v>11039.8932</v>
      </c>
      <c r="M232" s="66">
        <f t="shared" si="22"/>
        <v>100</v>
      </c>
      <c r="N232" s="66">
        <f>'Субвенции '!B226</f>
        <v>479.8</v>
      </c>
      <c r="O232" s="66">
        <f>'Субвенции '!C226</f>
        <v>527.5</v>
      </c>
      <c r="P232" s="66">
        <f>'Субвенции '!D226</f>
        <v>527.5</v>
      </c>
      <c r="Q232" s="66">
        <f>P232/O232*100</f>
        <v>100</v>
      </c>
      <c r="R232" s="66">
        <f>Иные!B97</f>
        <v>0</v>
      </c>
      <c r="S232" s="66">
        <f>Иные!C97</f>
        <v>34768</v>
      </c>
      <c r="T232" s="66">
        <f>Иные!D97</f>
        <v>34767.90294</v>
      </c>
      <c r="U232" s="66">
        <f t="shared" si="26"/>
        <v>99.999720835250798</v>
      </c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</row>
    <row r="233" spans="1:34" s="29" customFormat="1" x14ac:dyDescent="0.25">
      <c r="A233" s="96" t="s">
        <v>346</v>
      </c>
      <c r="B233" s="119">
        <f t="shared" si="154"/>
        <v>11792.9</v>
      </c>
      <c r="C233" s="119">
        <f t="shared" si="154"/>
        <v>11816.6</v>
      </c>
      <c r="D233" s="119">
        <f t="shared" si="155"/>
        <v>11816.6</v>
      </c>
      <c r="E233" s="119">
        <f>D233/C233*100</f>
        <v>100</v>
      </c>
      <c r="F233" s="66"/>
      <c r="G233" s="66"/>
      <c r="H233" s="66"/>
      <c r="I233" s="81"/>
      <c r="J233" s="237">
        <f>Субсидии!B228</f>
        <v>11553</v>
      </c>
      <c r="K233" s="237">
        <f>Субсидии!C228</f>
        <v>11553</v>
      </c>
      <c r="L233" s="237">
        <f>Субсидии!D228</f>
        <v>11553</v>
      </c>
      <c r="M233" s="66">
        <f t="shared" si="22"/>
        <v>100</v>
      </c>
      <c r="N233" s="66">
        <f>'Субвенции '!B227</f>
        <v>239.9</v>
      </c>
      <c r="O233" s="66">
        <f>'Субвенции '!C227</f>
        <v>263.60000000000002</v>
      </c>
      <c r="P233" s="66">
        <f>'Субвенции '!D227</f>
        <v>263.60000000000002</v>
      </c>
      <c r="Q233" s="66">
        <f>P233/O233*100</f>
        <v>100</v>
      </c>
      <c r="R233" s="66"/>
      <c r="S233" s="66"/>
      <c r="T233" s="66"/>
      <c r="U233" s="66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</row>
    <row r="234" spans="1:34" s="30" customFormat="1" ht="32.25" customHeight="1" x14ac:dyDescent="0.25">
      <c r="A234" s="38" t="s">
        <v>334</v>
      </c>
      <c r="B234" s="79">
        <f t="shared" si="154"/>
        <v>645708.95293999999</v>
      </c>
      <c r="C234" s="79">
        <f t="shared" si="154"/>
        <v>754350.86227999988</v>
      </c>
      <c r="D234" s="79">
        <f t="shared" si="155"/>
        <v>748661.61609999998</v>
      </c>
      <c r="E234" s="79">
        <f t="shared" ref="E234" si="185">D234/C234*100</f>
        <v>99.245809017463799</v>
      </c>
      <c r="F234" s="79">
        <f t="shared" ref="F234" si="186">SUM(F235:F246)</f>
        <v>180735.2</v>
      </c>
      <c r="G234" s="79">
        <f t="shared" ref="G234:H234" si="187">SUM(G235:G246)</f>
        <v>205719.1</v>
      </c>
      <c r="H234" s="79">
        <f t="shared" si="187"/>
        <v>205719.1</v>
      </c>
      <c r="I234" s="80">
        <f t="shared" si="20"/>
        <v>100</v>
      </c>
      <c r="J234" s="79">
        <f>SUM(J235:J246)</f>
        <v>132575.45293999999</v>
      </c>
      <c r="K234" s="79">
        <f>SUM(K235:K246)</f>
        <v>180858.72222999998</v>
      </c>
      <c r="L234" s="79">
        <f t="shared" ref="L234:T234" si="188">SUM(L235:L246)</f>
        <v>175936.08430999998</v>
      </c>
      <c r="M234" s="79">
        <f t="shared" si="22"/>
        <v>97.278186056329744</v>
      </c>
      <c r="N234" s="79">
        <f t="shared" ref="N234" si="189">SUM(N235:N246)</f>
        <v>327458.59999999998</v>
      </c>
      <c r="O234" s="79">
        <f t="shared" si="188"/>
        <v>341663.19099999999</v>
      </c>
      <c r="P234" s="79">
        <f t="shared" si="188"/>
        <v>340943.53764999995</v>
      </c>
      <c r="Q234" s="79">
        <f t="shared" si="24"/>
        <v>99.789367608522966</v>
      </c>
      <c r="R234" s="79">
        <f t="shared" ref="R234" si="190">SUM(R235:R246)</f>
        <v>4939.7</v>
      </c>
      <c r="S234" s="79">
        <f t="shared" si="188"/>
        <v>26109.849050000001</v>
      </c>
      <c r="T234" s="79">
        <f t="shared" si="188"/>
        <v>26062.89414</v>
      </c>
      <c r="U234" s="79">
        <f t="shared" si="26"/>
        <v>99.820163992866895</v>
      </c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</row>
    <row r="235" spans="1:34" s="29" customFormat="1" ht="31.5" x14ac:dyDescent="0.25">
      <c r="A235" s="95" t="s">
        <v>314</v>
      </c>
      <c r="B235" s="66">
        <f t="shared" si="154"/>
        <v>566645.8529399999</v>
      </c>
      <c r="C235" s="66">
        <f t="shared" si="154"/>
        <v>625253.74847999983</v>
      </c>
      <c r="D235" s="66">
        <f t="shared" si="155"/>
        <v>619564.50229999982</v>
      </c>
      <c r="E235" s="66">
        <f t="shared" si="17"/>
        <v>99.090090032433935</v>
      </c>
      <c r="F235" s="70">
        <f>Дотации!B54</f>
        <v>180735.2</v>
      </c>
      <c r="G235" s="70">
        <f>Дотации!C54</f>
        <v>205719.1</v>
      </c>
      <c r="H235" s="70">
        <f>Дотации!D54</f>
        <v>205719.1</v>
      </c>
      <c r="I235" s="70">
        <f t="shared" si="20"/>
        <v>100</v>
      </c>
      <c r="J235" s="66">
        <f>Субсидии!B230</f>
        <v>54904.052939999994</v>
      </c>
      <c r="K235" s="66">
        <f>Субсидии!C230</f>
        <v>63290.208429999991</v>
      </c>
      <c r="L235" s="66">
        <f>Субсидии!D230</f>
        <v>58367.570509999998</v>
      </c>
      <c r="M235" s="66">
        <f t="shared" si="22"/>
        <v>92.222117698593905</v>
      </c>
      <c r="N235" s="66">
        <f>'Субвенции '!B229</f>
        <v>326066.89999999991</v>
      </c>
      <c r="O235" s="66">
        <f>'Субвенции '!C229</f>
        <v>340134.5909999999</v>
      </c>
      <c r="P235" s="66">
        <f>'Субвенции '!D229</f>
        <v>339414.93764999986</v>
      </c>
      <c r="Q235" s="66">
        <f t="shared" si="24"/>
        <v>99.788421004789825</v>
      </c>
      <c r="R235" s="66">
        <f>Иные!B99</f>
        <v>4939.7</v>
      </c>
      <c r="S235" s="66">
        <f>Иные!C99</f>
        <v>16109.849050000001</v>
      </c>
      <c r="T235" s="66">
        <f>Иные!D99</f>
        <v>16062.89414</v>
      </c>
      <c r="U235" s="66">
        <f t="shared" si="26"/>
        <v>99.70853289900937</v>
      </c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</row>
    <row r="236" spans="1:34" s="29" customFormat="1" x14ac:dyDescent="0.25">
      <c r="A236" s="96" t="s">
        <v>331</v>
      </c>
      <c r="B236" s="119">
        <f t="shared" si="154"/>
        <v>40000</v>
      </c>
      <c r="C236" s="119">
        <f t="shared" si="154"/>
        <v>50000</v>
      </c>
      <c r="D236" s="119">
        <f t="shared" si="155"/>
        <v>50000</v>
      </c>
      <c r="E236" s="119">
        <f t="shared" ref="E236:E246" si="191">D236/C236*100</f>
        <v>100</v>
      </c>
      <c r="F236" s="66"/>
      <c r="G236" s="66"/>
      <c r="H236" s="66"/>
      <c r="I236" s="81"/>
      <c r="J236" s="237">
        <f>Субсидии!B231</f>
        <v>40000</v>
      </c>
      <c r="K236" s="237">
        <f>Субсидии!C231</f>
        <v>40000</v>
      </c>
      <c r="L236" s="237">
        <f>Субсидии!D231</f>
        <v>40000</v>
      </c>
      <c r="M236" s="66">
        <f t="shared" ref="M236:M246" si="192">L236/K236*100</f>
        <v>100</v>
      </c>
      <c r="N236" s="66"/>
      <c r="O236" s="66"/>
      <c r="P236" s="66"/>
      <c r="Q236" s="66"/>
      <c r="R236" s="66">
        <f>Иные!B100</f>
        <v>0</v>
      </c>
      <c r="S236" s="66">
        <f>Иные!C100</f>
        <v>10000</v>
      </c>
      <c r="T236" s="66">
        <f>Иные!D100</f>
        <v>10000</v>
      </c>
      <c r="U236" s="66">
        <f t="shared" si="26"/>
        <v>100</v>
      </c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</row>
    <row r="237" spans="1:34" s="29" customFormat="1" x14ac:dyDescent="0.25">
      <c r="A237" s="96" t="s">
        <v>510</v>
      </c>
      <c r="B237" s="119">
        <f t="shared" si="154"/>
        <v>5129.8999999999996</v>
      </c>
      <c r="C237" s="119">
        <f t="shared" si="154"/>
        <v>10043.6</v>
      </c>
      <c r="D237" s="119">
        <f t="shared" si="155"/>
        <v>10043.6</v>
      </c>
      <c r="E237" s="119">
        <f t="shared" si="191"/>
        <v>100</v>
      </c>
      <c r="F237" s="66"/>
      <c r="G237" s="66"/>
      <c r="H237" s="66"/>
      <c r="I237" s="81"/>
      <c r="J237" s="237">
        <f>Субсидии!B232</f>
        <v>4890</v>
      </c>
      <c r="K237" s="237">
        <f>Субсидии!C232</f>
        <v>9780</v>
      </c>
      <c r="L237" s="237">
        <f>Субсидии!D232</f>
        <v>9780</v>
      </c>
      <c r="M237" s="66">
        <f t="shared" si="192"/>
        <v>100</v>
      </c>
      <c r="N237" s="66">
        <f>'Субвенции '!B230</f>
        <v>239.9</v>
      </c>
      <c r="O237" s="66">
        <f>'Субвенции '!C230</f>
        <v>263.60000000000002</v>
      </c>
      <c r="P237" s="66">
        <f>'Субвенции '!D230</f>
        <v>263.60000000000002</v>
      </c>
      <c r="Q237" s="66">
        <f t="shared" ref="Q237:Q245" si="193">P237/O237*100</f>
        <v>100</v>
      </c>
      <c r="R237" s="66"/>
      <c r="S237" s="66"/>
      <c r="T237" s="66"/>
      <c r="U237" s="66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</row>
    <row r="238" spans="1:34" s="29" customFormat="1" x14ac:dyDescent="0.25">
      <c r="A238" s="96" t="s">
        <v>511</v>
      </c>
      <c r="B238" s="119">
        <f t="shared" si="154"/>
        <v>1521</v>
      </c>
      <c r="C238" s="119">
        <f t="shared" si="154"/>
        <v>2955.4</v>
      </c>
      <c r="D238" s="119">
        <f t="shared" si="155"/>
        <v>2955.4</v>
      </c>
      <c r="E238" s="119">
        <f t="shared" si="191"/>
        <v>100</v>
      </c>
      <c r="F238" s="66"/>
      <c r="G238" s="66"/>
      <c r="H238" s="66"/>
      <c r="I238" s="81"/>
      <c r="J238" s="237">
        <f>Субсидии!B233</f>
        <v>1425</v>
      </c>
      <c r="K238" s="237">
        <f>Субсидии!C233</f>
        <v>2850</v>
      </c>
      <c r="L238" s="237">
        <f>Субсидии!D233</f>
        <v>2850</v>
      </c>
      <c r="M238" s="66">
        <f t="shared" si="192"/>
        <v>100</v>
      </c>
      <c r="N238" s="66">
        <f>'Субвенции '!B231</f>
        <v>96</v>
      </c>
      <c r="O238" s="66">
        <f>'Субвенции '!C231</f>
        <v>105.4</v>
      </c>
      <c r="P238" s="66">
        <f>'Субвенции '!D231</f>
        <v>105.4</v>
      </c>
      <c r="Q238" s="66">
        <f t="shared" si="193"/>
        <v>100</v>
      </c>
      <c r="R238" s="66"/>
      <c r="S238" s="66"/>
      <c r="T238" s="66"/>
      <c r="U238" s="66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</row>
    <row r="239" spans="1:34" s="29" customFormat="1" x14ac:dyDescent="0.25">
      <c r="A239" s="96" t="s">
        <v>512</v>
      </c>
      <c r="B239" s="119">
        <f t="shared" si="154"/>
        <v>3657</v>
      </c>
      <c r="C239" s="119">
        <f t="shared" si="154"/>
        <v>7227.4</v>
      </c>
      <c r="D239" s="119">
        <f t="shared" si="155"/>
        <v>7227.4</v>
      </c>
      <c r="E239" s="119">
        <f t="shared" si="191"/>
        <v>100</v>
      </c>
      <c r="F239" s="66"/>
      <c r="G239" s="66"/>
      <c r="H239" s="66"/>
      <c r="I239" s="81"/>
      <c r="J239" s="237">
        <f>Субсидии!B234</f>
        <v>3561</v>
      </c>
      <c r="K239" s="237">
        <f>Субсидии!C234</f>
        <v>7122</v>
      </c>
      <c r="L239" s="237">
        <f>Субсидии!D234</f>
        <v>7122</v>
      </c>
      <c r="M239" s="66">
        <f t="shared" si="192"/>
        <v>100</v>
      </c>
      <c r="N239" s="66">
        <f>'Субвенции '!B232</f>
        <v>96</v>
      </c>
      <c r="O239" s="66">
        <f>'Субвенции '!C232</f>
        <v>105.4</v>
      </c>
      <c r="P239" s="66">
        <f>'Субвенции '!D232</f>
        <v>105.4</v>
      </c>
      <c r="Q239" s="66">
        <f t="shared" si="193"/>
        <v>100</v>
      </c>
      <c r="R239" s="66"/>
      <c r="S239" s="66"/>
      <c r="T239" s="66"/>
      <c r="U239" s="66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</row>
    <row r="240" spans="1:34" s="29" customFormat="1" x14ac:dyDescent="0.25">
      <c r="A240" s="96" t="s">
        <v>513</v>
      </c>
      <c r="B240" s="119">
        <f t="shared" si="154"/>
        <v>2907</v>
      </c>
      <c r="C240" s="119">
        <f t="shared" si="154"/>
        <v>5727.4</v>
      </c>
      <c r="D240" s="119">
        <f t="shared" si="155"/>
        <v>5727.4</v>
      </c>
      <c r="E240" s="119">
        <f t="shared" si="191"/>
        <v>100</v>
      </c>
      <c r="F240" s="66"/>
      <c r="G240" s="66"/>
      <c r="H240" s="66"/>
      <c r="I240" s="81"/>
      <c r="J240" s="237">
        <f>Субсидии!B235</f>
        <v>2811</v>
      </c>
      <c r="K240" s="237">
        <f>Субсидии!C235</f>
        <v>5622</v>
      </c>
      <c r="L240" s="237">
        <f>Субсидии!D235</f>
        <v>5622</v>
      </c>
      <c r="M240" s="66">
        <f t="shared" si="192"/>
        <v>100</v>
      </c>
      <c r="N240" s="66">
        <f>'Субвенции '!B233</f>
        <v>96</v>
      </c>
      <c r="O240" s="66">
        <f>'Субвенции '!C233</f>
        <v>105.4</v>
      </c>
      <c r="P240" s="66">
        <f>'Субвенции '!D233</f>
        <v>105.4</v>
      </c>
      <c r="Q240" s="66">
        <f t="shared" si="193"/>
        <v>100</v>
      </c>
      <c r="R240" s="66"/>
      <c r="S240" s="66"/>
      <c r="T240" s="66"/>
      <c r="U240" s="66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</row>
    <row r="241" spans="1:34" s="29" customFormat="1" x14ac:dyDescent="0.25">
      <c r="A241" s="96" t="s">
        <v>514</v>
      </c>
      <c r="B241" s="119">
        <f t="shared" si="154"/>
        <v>3141</v>
      </c>
      <c r="C241" s="119">
        <f t="shared" si="154"/>
        <v>6615.4</v>
      </c>
      <c r="D241" s="119">
        <f t="shared" si="155"/>
        <v>6615.4</v>
      </c>
      <c r="E241" s="119">
        <f t="shared" si="191"/>
        <v>100</v>
      </c>
      <c r="F241" s="66"/>
      <c r="G241" s="66"/>
      <c r="H241" s="66"/>
      <c r="I241" s="81"/>
      <c r="J241" s="237">
        <f>Субсидии!B236</f>
        <v>3045</v>
      </c>
      <c r="K241" s="237">
        <f>Субсидии!C236</f>
        <v>6510</v>
      </c>
      <c r="L241" s="237">
        <f>Субсидии!D236</f>
        <v>6510</v>
      </c>
      <c r="M241" s="66">
        <f t="shared" si="192"/>
        <v>100</v>
      </c>
      <c r="N241" s="66">
        <f>'Субвенции '!B234</f>
        <v>96</v>
      </c>
      <c r="O241" s="66">
        <f>'Субвенции '!C234</f>
        <v>105.4</v>
      </c>
      <c r="P241" s="66">
        <f>'Субвенции '!D234</f>
        <v>105.4</v>
      </c>
      <c r="Q241" s="66">
        <f t="shared" si="193"/>
        <v>100</v>
      </c>
      <c r="R241" s="66"/>
      <c r="S241" s="66"/>
      <c r="T241" s="66"/>
      <c r="U241" s="66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</row>
    <row r="242" spans="1:34" s="29" customFormat="1" x14ac:dyDescent="0.25">
      <c r="A242" s="96" t="s">
        <v>332</v>
      </c>
      <c r="B242" s="119">
        <f t="shared" si="154"/>
        <v>9552.2999999999993</v>
      </c>
      <c r="C242" s="119">
        <f t="shared" si="154"/>
        <v>19452.39</v>
      </c>
      <c r="D242" s="119">
        <f t="shared" si="155"/>
        <v>19452.39</v>
      </c>
      <c r="E242" s="119">
        <f t="shared" si="191"/>
        <v>100</v>
      </c>
      <c r="F242" s="66"/>
      <c r="G242" s="66"/>
      <c r="H242" s="66"/>
      <c r="I242" s="81"/>
      <c r="J242" s="237">
        <f>Субсидии!B237</f>
        <v>9312.4</v>
      </c>
      <c r="K242" s="237">
        <f>Субсидии!C237</f>
        <v>19188.79</v>
      </c>
      <c r="L242" s="237">
        <f>Субсидии!D237</f>
        <v>19188.79</v>
      </c>
      <c r="M242" s="66">
        <f t="shared" si="192"/>
        <v>100</v>
      </c>
      <c r="N242" s="66">
        <f>'Субвенции '!B235</f>
        <v>239.9</v>
      </c>
      <c r="O242" s="66">
        <f>'Субвенции '!C235</f>
        <v>263.60000000000002</v>
      </c>
      <c r="P242" s="66">
        <f>'Субвенции '!D235</f>
        <v>263.60000000000002</v>
      </c>
      <c r="Q242" s="66">
        <f t="shared" si="193"/>
        <v>100</v>
      </c>
      <c r="R242" s="66">
        <f>Иные!B101</f>
        <v>0</v>
      </c>
      <c r="S242" s="66">
        <f>Иные!C101</f>
        <v>0</v>
      </c>
      <c r="T242" s="66">
        <f>Иные!D101</f>
        <v>0</v>
      </c>
      <c r="U242" s="66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</row>
    <row r="243" spans="1:34" s="29" customFormat="1" x14ac:dyDescent="0.25">
      <c r="A243" s="96" t="s">
        <v>515</v>
      </c>
      <c r="B243" s="119">
        <f t="shared" si="154"/>
        <v>3564</v>
      </c>
      <c r="C243" s="119">
        <f t="shared" si="154"/>
        <v>7041.4</v>
      </c>
      <c r="D243" s="119">
        <f t="shared" si="155"/>
        <v>7041.4</v>
      </c>
      <c r="E243" s="119">
        <f t="shared" si="191"/>
        <v>100</v>
      </c>
      <c r="F243" s="66"/>
      <c r="G243" s="66"/>
      <c r="H243" s="66"/>
      <c r="I243" s="81"/>
      <c r="J243" s="237">
        <f>Субсидии!B238</f>
        <v>3468</v>
      </c>
      <c r="K243" s="237">
        <f>Субсидии!C238</f>
        <v>6936</v>
      </c>
      <c r="L243" s="237">
        <f>Субсидии!D238</f>
        <v>6936</v>
      </c>
      <c r="M243" s="66">
        <f t="shared" si="192"/>
        <v>100</v>
      </c>
      <c r="N243" s="66">
        <f>'Субвенции '!B236</f>
        <v>96</v>
      </c>
      <c r="O243" s="66">
        <f>'Субвенции '!C236</f>
        <v>105.4</v>
      </c>
      <c r="P243" s="66">
        <f>'Субвенции '!D236</f>
        <v>105.4</v>
      </c>
      <c r="Q243" s="66">
        <f t="shared" si="193"/>
        <v>100</v>
      </c>
      <c r="R243" s="66"/>
      <c r="S243" s="66"/>
      <c r="T243" s="66"/>
      <c r="U243" s="66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</row>
    <row r="244" spans="1:34" s="29" customFormat="1" x14ac:dyDescent="0.25">
      <c r="A244" s="96" t="s">
        <v>333</v>
      </c>
      <c r="B244" s="119">
        <f t="shared" si="154"/>
        <v>2460</v>
      </c>
      <c r="C244" s="119">
        <f t="shared" si="154"/>
        <v>4833.3999999999996</v>
      </c>
      <c r="D244" s="119">
        <f t="shared" si="155"/>
        <v>4833.3999999999996</v>
      </c>
      <c r="E244" s="119">
        <f t="shared" si="191"/>
        <v>100</v>
      </c>
      <c r="F244" s="66"/>
      <c r="G244" s="66"/>
      <c r="H244" s="66"/>
      <c r="I244" s="81"/>
      <c r="J244" s="237">
        <f>Субсидии!B239</f>
        <v>2364</v>
      </c>
      <c r="K244" s="237">
        <f>Субсидии!C239</f>
        <v>4728</v>
      </c>
      <c r="L244" s="237">
        <f>Субсидии!D239</f>
        <v>4728</v>
      </c>
      <c r="M244" s="66">
        <f t="shared" si="192"/>
        <v>100</v>
      </c>
      <c r="N244" s="66">
        <f>'Субвенции '!B237</f>
        <v>96</v>
      </c>
      <c r="O244" s="66">
        <f>'Субвенции '!C237</f>
        <v>105.4</v>
      </c>
      <c r="P244" s="66">
        <f>'Субвенции '!D237</f>
        <v>105.4</v>
      </c>
      <c r="Q244" s="66">
        <f t="shared" si="193"/>
        <v>100</v>
      </c>
      <c r="R244" s="66">
        <f>Иные!B102</f>
        <v>0</v>
      </c>
      <c r="S244" s="66">
        <f>Иные!C102</f>
        <v>0</v>
      </c>
      <c r="T244" s="66">
        <f>Иные!D102</f>
        <v>0</v>
      </c>
      <c r="U244" s="66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</row>
    <row r="245" spans="1:34" s="29" customFormat="1" x14ac:dyDescent="0.25">
      <c r="A245" s="96" t="s">
        <v>518</v>
      </c>
      <c r="B245" s="119">
        <f t="shared" si="154"/>
        <v>1884</v>
      </c>
      <c r="C245" s="119">
        <f t="shared" si="154"/>
        <v>4014.1130000000003</v>
      </c>
      <c r="D245" s="119">
        <f t="shared" si="155"/>
        <v>4014.1130000000003</v>
      </c>
      <c r="E245" s="119">
        <f t="shared" si="191"/>
        <v>100</v>
      </c>
      <c r="F245" s="66"/>
      <c r="G245" s="66"/>
      <c r="H245" s="66"/>
      <c r="I245" s="81"/>
      <c r="J245" s="237">
        <f>Субсидии!B240</f>
        <v>1788</v>
      </c>
      <c r="K245" s="237">
        <f>Субсидии!C240</f>
        <v>3908.7130000000002</v>
      </c>
      <c r="L245" s="237">
        <f>Субсидии!D240</f>
        <v>3908.7130000000002</v>
      </c>
      <c r="M245" s="66">
        <f t="shared" si="192"/>
        <v>100</v>
      </c>
      <c r="N245" s="66">
        <f>'Субвенции '!B238</f>
        <v>96</v>
      </c>
      <c r="O245" s="66">
        <f>'Субвенции '!C238</f>
        <v>105.4</v>
      </c>
      <c r="P245" s="66">
        <f>'Субвенции '!D238</f>
        <v>105.4</v>
      </c>
      <c r="Q245" s="66">
        <f t="shared" si="193"/>
        <v>100</v>
      </c>
      <c r="R245" s="66"/>
      <c r="S245" s="66"/>
      <c r="T245" s="66"/>
      <c r="U245" s="66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</row>
    <row r="246" spans="1:34" s="29" customFormat="1" x14ac:dyDescent="0.25">
      <c r="A246" s="96" t="s">
        <v>517</v>
      </c>
      <c r="B246" s="119">
        <f t="shared" si="154"/>
        <v>5246.9</v>
      </c>
      <c r="C246" s="119">
        <f t="shared" si="154"/>
        <v>11186.6108</v>
      </c>
      <c r="D246" s="119">
        <f t="shared" si="155"/>
        <v>11186.6108</v>
      </c>
      <c r="E246" s="119">
        <f t="shared" si="191"/>
        <v>100</v>
      </c>
      <c r="F246" s="66"/>
      <c r="G246" s="66"/>
      <c r="H246" s="66"/>
      <c r="I246" s="81"/>
      <c r="J246" s="237">
        <f>Субсидии!B241</f>
        <v>5007</v>
      </c>
      <c r="K246" s="237">
        <f>Субсидии!C241</f>
        <v>10923.0108</v>
      </c>
      <c r="L246" s="237">
        <f>Субсидии!D241</f>
        <v>10923.0108</v>
      </c>
      <c r="M246" s="66">
        <f t="shared" si="192"/>
        <v>100</v>
      </c>
      <c r="N246" s="66">
        <f>'Субвенции '!B239</f>
        <v>239.9</v>
      </c>
      <c r="O246" s="66">
        <f>'Субвенции '!C239</f>
        <v>263.60000000000002</v>
      </c>
      <c r="P246" s="66">
        <f>'Субвенции '!D239</f>
        <v>263.60000000000002</v>
      </c>
      <c r="Q246" s="66">
        <f>P246/O246*100</f>
        <v>100</v>
      </c>
      <c r="R246" s="66"/>
      <c r="S246" s="66"/>
      <c r="T246" s="66"/>
      <c r="U246" s="66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</row>
    <row r="247" spans="1:34" s="30" customFormat="1" ht="31.5" x14ac:dyDescent="0.25">
      <c r="A247" s="38" t="s">
        <v>315</v>
      </c>
      <c r="B247" s="79">
        <f t="shared" si="154"/>
        <v>470989.69641999999</v>
      </c>
      <c r="C247" s="79">
        <f t="shared" si="154"/>
        <v>540209.41506000003</v>
      </c>
      <c r="D247" s="79">
        <f t="shared" si="155"/>
        <v>528156.90607000003</v>
      </c>
      <c r="E247" s="79">
        <f t="shared" ref="E247" si="194">D247/C247*100</f>
        <v>97.768919116550137</v>
      </c>
      <c r="F247" s="79">
        <f t="shared" ref="F247" si="195">SUM(F248:F259)</f>
        <v>123180.6</v>
      </c>
      <c r="G247" s="79">
        <f t="shared" ref="G247:H247" si="196">SUM(G248:G259)</f>
        <v>124472.5</v>
      </c>
      <c r="H247" s="79">
        <f t="shared" si="196"/>
        <v>124472.5</v>
      </c>
      <c r="I247" s="80">
        <f t="shared" si="20"/>
        <v>100</v>
      </c>
      <c r="J247" s="79">
        <f>SUM(J248:J259)</f>
        <v>78816.49642000001</v>
      </c>
      <c r="K247" s="79">
        <f>SUM(K248:K259)</f>
        <v>143429.00006000002</v>
      </c>
      <c r="L247" s="79">
        <f t="shared" ref="L247:T247" si="197">SUM(L248:L259)</f>
        <v>137995.90158999999</v>
      </c>
      <c r="M247" s="79">
        <f t="shared" si="22"/>
        <v>96.21199445877248</v>
      </c>
      <c r="N247" s="79">
        <f t="shared" ref="N247" si="198">SUM(N248:N259)</f>
        <v>268293.19999999995</v>
      </c>
      <c r="O247" s="79">
        <f t="shared" si="197"/>
        <v>248691.01499999998</v>
      </c>
      <c r="P247" s="79">
        <f t="shared" si="197"/>
        <v>242165.49413999997</v>
      </c>
      <c r="Q247" s="79">
        <f t="shared" si="24"/>
        <v>97.376052826033927</v>
      </c>
      <c r="R247" s="79">
        <f t="shared" ref="R247" si="199">SUM(R248:R259)</f>
        <v>699.4</v>
      </c>
      <c r="S247" s="79">
        <f t="shared" si="197"/>
        <v>23616.9</v>
      </c>
      <c r="T247" s="79">
        <f t="shared" si="197"/>
        <v>23523.010340000001</v>
      </c>
      <c r="U247" s="79">
        <f t="shared" si="26"/>
        <v>99.60244714589976</v>
      </c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</row>
    <row r="248" spans="1:34" s="29" customFormat="1" ht="31.5" x14ac:dyDescent="0.25">
      <c r="A248" s="95" t="s">
        <v>313</v>
      </c>
      <c r="B248" s="66">
        <f t="shared" si="154"/>
        <v>436958.89642</v>
      </c>
      <c r="C248" s="66">
        <f t="shared" si="154"/>
        <v>470801.25558000011</v>
      </c>
      <c r="D248" s="66">
        <f t="shared" si="155"/>
        <v>462216.75559000002</v>
      </c>
      <c r="E248" s="66">
        <f t="shared" si="17"/>
        <v>98.176619138488803</v>
      </c>
      <c r="F248" s="70">
        <f>Дотации!B56</f>
        <v>123180.6</v>
      </c>
      <c r="G248" s="70">
        <f>Дотации!C56</f>
        <v>124472.5</v>
      </c>
      <c r="H248" s="70">
        <f>Дотации!D56</f>
        <v>124472.5</v>
      </c>
      <c r="I248" s="70">
        <f t="shared" si="20"/>
        <v>100</v>
      </c>
      <c r="J248" s="66">
        <f>Субсидии!B243</f>
        <v>46225.496420000003</v>
      </c>
      <c r="K248" s="66">
        <f>Субсидии!C243</f>
        <v>85602.340580000004</v>
      </c>
      <c r="L248" s="66">
        <f>Субсидии!D243</f>
        <v>83637.251109999997</v>
      </c>
      <c r="M248" s="66">
        <f t="shared" si="22"/>
        <v>97.704397500482457</v>
      </c>
      <c r="N248" s="66">
        <f>'Субвенции '!B241</f>
        <v>266853.39999999997</v>
      </c>
      <c r="O248" s="66">
        <f>'Субвенции '!C241</f>
        <v>247109.51500000004</v>
      </c>
      <c r="P248" s="66">
        <f>'Субвенции '!D241</f>
        <v>240583.99414000002</v>
      </c>
      <c r="Q248" s="66">
        <f t="shared" si="24"/>
        <v>97.359259573634787</v>
      </c>
      <c r="R248" s="66">
        <f>Иные!B104</f>
        <v>699.4</v>
      </c>
      <c r="S248" s="66">
        <f>Иные!C104</f>
        <v>13616.9</v>
      </c>
      <c r="T248" s="66">
        <f>Иные!D104</f>
        <v>13523.010339999999</v>
      </c>
      <c r="U248" s="66">
        <f t="shared" si="26"/>
        <v>99.310491668441415</v>
      </c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</row>
    <row r="249" spans="1:34" s="29" customFormat="1" x14ac:dyDescent="0.25">
      <c r="A249" s="96" t="s">
        <v>519</v>
      </c>
      <c r="B249" s="119">
        <f t="shared" si="154"/>
        <v>2391</v>
      </c>
      <c r="C249" s="119">
        <f t="shared" si="154"/>
        <v>4695.3999999999996</v>
      </c>
      <c r="D249" s="119">
        <f t="shared" si="155"/>
        <v>4695.3999999999996</v>
      </c>
      <c r="E249" s="119">
        <f t="shared" ref="E249:E259" si="200">D249/C249*100</f>
        <v>100</v>
      </c>
      <c r="F249" s="66"/>
      <c r="G249" s="66"/>
      <c r="H249" s="66"/>
      <c r="I249" s="81"/>
      <c r="J249" s="237">
        <f>Субсидии!B244</f>
        <v>2295</v>
      </c>
      <c r="K249" s="237">
        <f>Субсидии!C244</f>
        <v>4590</v>
      </c>
      <c r="L249" s="237">
        <f>Субсидии!D244</f>
        <v>4590</v>
      </c>
      <c r="M249" s="66">
        <f t="shared" si="22"/>
        <v>100</v>
      </c>
      <c r="N249" s="66">
        <f>'Субвенции '!B242</f>
        <v>96</v>
      </c>
      <c r="O249" s="66">
        <f>'Субвенции '!C242</f>
        <v>105.4</v>
      </c>
      <c r="P249" s="66">
        <f>'Субвенции '!D242</f>
        <v>105.4</v>
      </c>
      <c r="Q249" s="66">
        <f t="shared" ref="Q249:Q259" si="201">P249/O249*100</f>
        <v>100</v>
      </c>
      <c r="R249" s="66"/>
      <c r="S249" s="66"/>
      <c r="T249" s="66"/>
      <c r="U249" s="66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</row>
    <row r="250" spans="1:34" s="29" customFormat="1" x14ac:dyDescent="0.25">
      <c r="A250" s="96" t="s">
        <v>361</v>
      </c>
      <c r="B250" s="119">
        <f t="shared" si="154"/>
        <v>1458</v>
      </c>
      <c r="C250" s="119">
        <f t="shared" si="154"/>
        <v>2829.4</v>
      </c>
      <c r="D250" s="119">
        <f t="shared" si="155"/>
        <v>2829.4</v>
      </c>
      <c r="E250" s="119">
        <f t="shared" si="200"/>
        <v>100</v>
      </c>
      <c r="F250" s="66"/>
      <c r="G250" s="66"/>
      <c r="H250" s="66"/>
      <c r="I250" s="81"/>
      <c r="J250" s="237">
        <f>Субсидии!B245</f>
        <v>1362</v>
      </c>
      <c r="K250" s="237">
        <f>Субсидии!C245</f>
        <v>2724</v>
      </c>
      <c r="L250" s="237">
        <f>Субсидии!D245</f>
        <v>2724</v>
      </c>
      <c r="M250" s="66">
        <f t="shared" si="22"/>
        <v>100</v>
      </c>
      <c r="N250" s="66">
        <f>'Субвенции '!B243</f>
        <v>96</v>
      </c>
      <c r="O250" s="66">
        <f>'Субвенции '!C243</f>
        <v>105.4</v>
      </c>
      <c r="P250" s="66">
        <f>'Субвенции '!D243</f>
        <v>105.4</v>
      </c>
      <c r="Q250" s="66">
        <f t="shared" si="201"/>
        <v>100</v>
      </c>
      <c r="R250" s="66">
        <f>Иные!B105</f>
        <v>0</v>
      </c>
      <c r="S250" s="66">
        <f>Иные!C105</f>
        <v>0</v>
      </c>
      <c r="T250" s="66">
        <f>Иные!D105</f>
        <v>0</v>
      </c>
      <c r="U250" s="66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</row>
    <row r="251" spans="1:34" s="29" customFormat="1" x14ac:dyDescent="0.25">
      <c r="A251" s="96" t="s">
        <v>520</v>
      </c>
      <c r="B251" s="119">
        <f t="shared" si="154"/>
        <v>2493</v>
      </c>
      <c r="C251" s="119">
        <f t="shared" si="154"/>
        <v>4899.3999999999996</v>
      </c>
      <c r="D251" s="119">
        <f t="shared" si="155"/>
        <v>4899.3999999999996</v>
      </c>
      <c r="E251" s="119">
        <f t="shared" si="200"/>
        <v>100</v>
      </c>
      <c r="F251" s="66"/>
      <c r="G251" s="66"/>
      <c r="H251" s="66"/>
      <c r="I251" s="81"/>
      <c r="J251" s="237">
        <f>Субсидии!B246</f>
        <v>2397</v>
      </c>
      <c r="K251" s="237">
        <f>Субсидии!C246</f>
        <v>4794</v>
      </c>
      <c r="L251" s="237">
        <f>Субсидии!D246</f>
        <v>4794</v>
      </c>
      <c r="M251" s="66">
        <f t="shared" si="22"/>
        <v>100</v>
      </c>
      <c r="N251" s="66">
        <f>'Субвенции '!B244</f>
        <v>96</v>
      </c>
      <c r="O251" s="66">
        <f>'Субвенции '!C244</f>
        <v>105.4</v>
      </c>
      <c r="P251" s="66">
        <f>'Субвенции '!D244</f>
        <v>105.4</v>
      </c>
      <c r="Q251" s="66">
        <f t="shared" si="201"/>
        <v>100</v>
      </c>
      <c r="R251" s="66"/>
      <c r="S251" s="66"/>
      <c r="T251" s="66"/>
      <c r="U251" s="66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</row>
    <row r="252" spans="1:34" s="29" customFormat="1" x14ac:dyDescent="0.25">
      <c r="A252" s="96" t="s">
        <v>325</v>
      </c>
      <c r="B252" s="119">
        <f t="shared" si="154"/>
        <v>2448</v>
      </c>
      <c r="C252" s="119">
        <f t="shared" si="154"/>
        <v>6054.1946799999996</v>
      </c>
      <c r="D252" s="119">
        <f t="shared" si="155"/>
        <v>6054.1946799999996</v>
      </c>
      <c r="E252" s="119">
        <f t="shared" si="200"/>
        <v>100</v>
      </c>
      <c r="F252" s="66"/>
      <c r="G252" s="66"/>
      <c r="H252" s="66"/>
      <c r="I252" s="81"/>
      <c r="J252" s="237">
        <f>Субсидии!B247</f>
        <v>2352</v>
      </c>
      <c r="K252" s="237">
        <f>Субсидии!C247</f>
        <v>5948.79468</v>
      </c>
      <c r="L252" s="237">
        <f>Субсидии!D247</f>
        <v>5948.79468</v>
      </c>
      <c r="M252" s="66">
        <f t="shared" si="22"/>
        <v>100</v>
      </c>
      <c r="N252" s="66">
        <f>'Субвенции '!B245</f>
        <v>96</v>
      </c>
      <c r="O252" s="66">
        <f>'Субвенции '!C245</f>
        <v>105.4</v>
      </c>
      <c r="P252" s="66">
        <f>'Субвенции '!D245</f>
        <v>105.4</v>
      </c>
      <c r="Q252" s="66">
        <f t="shared" si="201"/>
        <v>100</v>
      </c>
      <c r="R252" s="66"/>
      <c r="S252" s="66"/>
      <c r="T252" s="66"/>
      <c r="U252" s="66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</row>
    <row r="253" spans="1:34" s="29" customFormat="1" x14ac:dyDescent="0.25">
      <c r="A253" s="96" t="s">
        <v>473</v>
      </c>
      <c r="B253" s="119">
        <f t="shared" si="154"/>
        <v>2238</v>
      </c>
      <c r="C253" s="119">
        <f t="shared" si="154"/>
        <v>4389.3999999999996</v>
      </c>
      <c r="D253" s="119">
        <f t="shared" si="155"/>
        <v>4389.3909999999996</v>
      </c>
      <c r="E253" s="119">
        <f t="shared" si="200"/>
        <v>99.999794960586868</v>
      </c>
      <c r="F253" s="66"/>
      <c r="G253" s="66"/>
      <c r="H253" s="66"/>
      <c r="I253" s="81"/>
      <c r="J253" s="237">
        <f>Субсидии!B248</f>
        <v>2142</v>
      </c>
      <c r="K253" s="237">
        <f>Субсидии!C248</f>
        <v>4284</v>
      </c>
      <c r="L253" s="237">
        <f>Субсидии!D248</f>
        <v>4283.991</v>
      </c>
      <c r="M253" s="66">
        <f t="shared" si="22"/>
        <v>99.999789915966389</v>
      </c>
      <c r="N253" s="66">
        <f>'Субвенции '!B246</f>
        <v>96</v>
      </c>
      <c r="O253" s="66">
        <f>'Субвенции '!C246</f>
        <v>105.4</v>
      </c>
      <c r="P253" s="66">
        <f>'Субвенции '!D246</f>
        <v>105.4</v>
      </c>
      <c r="Q253" s="66">
        <f t="shared" si="201"/>
        <v>100</v>
      </c>
      <c r="R253" s="66"/>
      <c r="S253" s="66"/>
      <c r="T253" s="66"/>
      <c r="U253" s="66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</row>
    <row r="254" spans="1:34" s="29" customFormat="1" x14ac:dyDescent="0.25">
      <c r="A254" s="96" t="s">
        <v>311</v>
      </c>
      <c r="B254" s="119">
        <f t="shared" si="154"/>
        <v>11479.8</v>
      </c>
      <c r="C254" s="119">
        <f t="shared" si="154"/>
        <v>22761.9172</v>
      </c>
      <c r="D254" s="119">
        <f t="shared" si="155"/>
        <v>22761.9172</v>
      </c>
      <c r="E254" s="119">
        <f t="shared" si="200"/>
        <v>100</v>
      </c>
      <c r="F254" s="66"/>
      <c r="G254" s="66"/>
      <c r="H254" s="66"/>
      <c r="I254" s="81"/>
      <c r="J254" s="237">
        <f>Субсидии!B249</f>
        <v>11000</v>
      </c>
      <c r="K254" s="237">
        <f>Субсидии!C249</f>
        <v>12234.4172</v>
      </c>
      <c r="L254" s="237">
        <f>Субсидии!D249</f>
        <v>12234.4172</v>
      </c>
      <c r="M254" s="66">
        <f t="shared" si="22"/>
        <v>100</v>
      </c>
      <c r="N254" s="66">
        <f>'Субвенции '!B247</f>
        <v>479.8</v>
      </c>
      <c r="O254" s="66">
        <f>'Субвенции '!C247</f>
        <v>527.5</v>
      </c>
      <c r="P254" s="66">
        <f>'Субвенции '!D247</f>
        <v>527.5</v>
      </c>
      <c r="Q254" s="66">
        <f t="shared" si="201"/>
        <v>100</v>
      </c>
      <c r="R254" s="66">
        <f>Иные!B106</f>
        <v>0</v>
      </c>
      <c r="S254" s="66">
        <f>Иные!C106</f>
        <v>10000</v>
      </c>
      <c r="T254" s="66">
        <f>Иные!D106</f>
        <v>10000</v>
      </c>
      <c r="U254" s="66">
        <f t="shared" si="26"/>
        <v>100</v>
      </c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</row>
    <row r="255" spans="1:34" s="29" customFormat="1" x14ac:dyDescent="0.25">
      <c r="A255" s="96" t="s">
        <v>521</v>
      </c>
      <c r="B255" s="119">
        <f t="shared" si="154"/>
        <v>2052</v>
      </c>
      <c r="C255" s="119">
        <f t="shared" si="154"/>
        <v>4017.4</v>
      </c>
      <c r="D255" s="119">
        <f t="shared" si="155"/>
        <v>4017.4</v>
      </c>
      <c r="E255" s="119">
        <f t="shared" si="200"/>
        <v>100</v>
      </c>
      <c r="F255" s="66"/>
      <c r="G255" s="66"/>
      <c r="H255" s="66"/>
      <c r="I255" s="81"/>
      <c r="J255" s="237">
        <f>Субсидии!B250</f>
        <v>1956</v>
      </c>
      <c r="K255" s="237">
        <f>Субсидии!C250</f>
        <v>3912</v>
      </c>
      <c r="L255" s="237">
        <f>Субсидии!D250</f>
        <v>3912</v>
      </c>
      <c r="M255" s="66">
        <f t="shared" si="22"/>
        <v>100</v>
      </c>
      <c r="N255" s="66">
        <f>'Субвенции '!B248</f>
        <v>96</v>
      </c>
      <c r="O255" s="66">
        <f>'Субвенции '!C248</f>
        <v>105.4</v>
      </c>
      <c r="P255" s="66">
        <f>'Субвенции '!D248</f>
        <v>105.4</v>
      </c>
      <c r="Q255" s="66">
        <f t="shared" si="201"/>
        <v>100</v>
      </c>
      <c r="R255" s="66"/>
      <c r="S255" s="66"/>
      <c r="T255" s="66"/>
      <c r="U255" s="66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</row>
    <row r="256" spans="1:34" s="29" customFormat="1" x14ac:dyDescent="0.25">
      <c r="A256" s="96" t="s">
        <v>522</v>
      </c>
      <c r="B256" s="119">
        <f t="shared" si="154"/>
        <v>1662</v>
      </c>
      <c r="C256" s="119">
        <f t="shared" si="154"/>
        <v>3237.4</v>
      </c>
      <c r="D256" s="119">
        <f t="shared" si="155"/>
        <v>3237.4</v>
      </c>
      <c r="E256" s="119">
        <f t="shared" si="200"/>
        <v>100</v>
      </c>
      <c r="F256" s="66"/>
      <c r="G256" s="66"/>
      <c r="H256" s="66"/>
      <c r="I256" s="81"/>
      <c r="J256" s="237">
        <f>Субсидии!B251</f>
        <v>1566</v>
      </c>
      <c r="K256" s="237">
        <f>Субсидии!C251</f>
        <v>3132</v>
      </c>
      <c r="L256" s="237">
        <f>Субсидии!D251</f>
        <v>3132</v>
      </c>
      <c r="M256" s="66">
        <f t="shared" si="22"/>
        <v>100</v>
      </c>
      <c r="N256" s="66">
        <f>'Субвенции '!B249</f>
        <v>96</v>
      </c>
      <c r="O256" s="66">
        <f>'Субвенции '!C249</f>
        <v>105.4</v>
      </c>
      <c r="P256" s="66">
        <f>'Субвенции '!D249</f>
        <v>105.4</v>
      </c>
      <c r="Q256" s="66">
        <f t="shared" si="201"/>
        <v>100</v>
      </c>
      <c r="R256" s="66"/>
      <c r="S256" s="66"/>
      <c r="T256" s="66"/>
      <c r="U256" s="66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</row>
    <row r="257" spans="1:34" s="29" customFormat="1" x14ac:dyDescent="0.25">
      <c r="A257" s="96" t="s">
        <v>310</v>
      </c>
      <c r="B257" s="119">
        <f t="shared" si="154"/>
        <v>3564</v>
      </c>
      <c r="C257" s="119">
        <f t="shared" si="154"/>
        <v>7041.4</v>
      </c>
      <c r="D257" s="119">
        <f t="shared" si="155"/>
        <v>3573.4</v>
      </c>
      <c r="E257" s="119">
        <f t="shared" si="200"/>
        <v>50.74843070980203</v>
      </c>
      <c r="F257" s="66"/>
      <c r="G257" s="66"/>
      <c r="H257" s="66"/>
      <c r="I257" s="81"/>
      <c r="J257" s="237">
        <f>Субсидии!B252</f>
        <v>3468</v>
      </c>
      <c r="K257" s="237">
        <f>Субсидии!C252</f>
        <v>6936</v>
      </c>
      <c r="L257" s="237">
        <f>Субсидии!D252</f>
        <v>3468</v>
      </c>
      <c r="M257" s="66">
        <f t="shared" si="22"/>
        <v>50</v>
      </c>
      <c r="N257" s="66">
        <f>'Субвенции '!B250</f>
        <v>96</v>
      </c>
      <c r="O257" s="66">
        <f>'Субвенции '!C250</f>
        <v>105.4</v>
      </c>
      <c r="P257" s="66">
        <f>'Субвенции '!D250</f>
        <v>105.4</v>
      </c>
      <c r="Q257" s="66">
        <f t="shared" si="201"/>
        <v>100</v>
      </c>
      <c r="R257" s="66">
        <f>Иные!B107</f>
        <v>0</v>
      </c>
      <c r="S257" s="66">
        <f>Иные!C107</f>
        <v>0</v>
      </c>
      <c r="T257" s="66">
        <f>Иные!D107</f>
        <v>0</v>
      </c>
      <c r="U257" s="66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</row>
    <row r="258" spans="1:34" s="29" customFormat="1" x14ac:dyDescent="0.25">
      <c r="A258" s="96" t="s">
        <v>523</v>
      </c>
      <c r="B258" s="119">
        <f t="shared" si="154"/>
        <v>2682</v>
      </c>
      <c r="C258" s="119">
        <f t="shared" si="154"/>
        <v>6442.8476000000001</v>
      </c>
      <c r="D258" s="119">
        <f t="shared" si="155"/>
        <v>6442.8476000000001</v>
      </c>
      <c r="E258" s="119">
        <f t="shared" si="200"/>
        <v>100</v>
      </c>
      <c r="F258" s="66"/>
      <c r="G258" s="66"/>
      <c r="H258" s="66"/>
      <c r="I258" s="81"/>
      <c r="J258" s="237">
        <f>Субсидии!B253</f>
        <v>2586</v>
      </c>
      <c r="K258" s="237">
        <f>Субсидии!C253</f>
        <v>6337.4476000000004</v>
      </c>
      <c r="L258" s="237">
        <f>Субсидии!D253</f>
        <v>6337.4476000000004</v>
      </c>
      <c r="M258" s="66">
        <f t="shared" si="22"/>
        <v>100</v>
      </c>
      <c r="N258" s="66">
        <f>'Субвенции '!B251</f>
        <v>96</v>
      </c>
      <c r="O258" s="66">
        <f>'Субвенции '!C251</f>
        <v>105.4</v>
      </c>
      <c r="P258" s="66">
        <f>'Субвенции '!D251</f>
        <v>105.4</v>
      </c>
      <c r="Q258" s="66">
        <f t="shared" si="201"/>
        <v>100</v>
      </c>
      <c r="R258" s="66"/>
      <c r="S258" s="66"/>
      <c r="T258" s="66"/>
      <c r="U258" s="66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</row>
    <row r="259" spans="1:34" s="29" customFormat="1" x14ac:dyDescent="0.25">
      <c r="A259" s="96" t="s">
        <v>524</v>
      </c>
      <c r="B259" s="119">
        <f t="shared" si="154"/>
        <v>1563</v>
      </c>
      <c r="C259" s="119">
        <f t="shared" si="154"/>
        <v>3039.4</v>
      </c>
      <c r="D259" s="119">
        <f t="shared" si="155"/>
        <v>3039.4</v>
      </c>
      <c r="E259" s="119">
        <f t="shared" si="200"/>
        <v>100</v>
      </c>
      <c r="F259" s="66"/>
      <c r="G259" s="66"/>
      <c r="H259" s="66"/>
      <c r="I259" s="81"/>
      <c r="J259" s="237">
        <f>Субсидии!B254</f>
        <v>1467</v>
      </c>
      <c r="K259" s="237">
        <f>Субсидии!C254</f>
        <v>2934</v>
      </c>
      <c r="L259" s="237">
        <f>Субсидии!D254</f>
        <v>2934</v>
      </c>
      <c r="M259" s="66">
        <f t="shared" si="22"/>
        <v>100</v>
      </c>
      <c r="N259" s="66">
        <f>'Субвенции '!B252</f>
        <v>96</v>
      </c>
      <c r="O259" s="66">
        <f>'Субвенции '!C252</f>
        <v>105.4</v>
      </c>
      <c r="P259" s="66">
        <f>'Субвенции '!D252</f>
        <v>105.4</v>
      </c>
      <c r="Q259" s="66">
        <f t="shared" si="201"/>
        <v>100</v>
      </c>
      <c r="R259" s="66"/>
      <c r="S259" s="66"/>
      <c r="T259" s="66"/>
      <c r="U259" s="66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</row>
    <row r="260" spans="1:34" s="30" customFormat="1" ht="31.5" x14ac:dyDescent="0.25">
      <c r="A260" s="38" t="s">
        <v>348</v>
      </c>
      <c r="B260" s="79">
        <f t="shared" si="154"/>
        <v>376412.54193999991</v>
      </c>
      <c r="C260" s="79">
        <f t="shared" si="154"/>
        <v>500603.01312999992</v>
      </c>
      <c r="D260" s="79">
        <f t="shared" si="155"/>
        <v>496480.58774999995</v>
      </c>
      <c r="E260" s="79">
        <f t="shared" ref="E260" si="202">D260/C260*100</f>
        <v>99.17650807688419</v>
      </c>
      <c r="F260" s="79">
        <f t="shared" ref="F260" si="203">SUM(F261:F273)</f>
        <v>35251.5</v>
      </c>
      <c r="G260" s="79">
        <f t="shared" ref="G260:H260" si="204">SUM(G261:G273)</f>
        <v>45383.6</v>
      </c>
      <c r="H260" s="79">
        <f t="shared" si="204"/>
        <v>45383.6</v>
      </c>
      <c r="I260" s="80">
        <f t="shared" si="20"/>
        <v>100</v>
      </c>
      <c r="J260" s="79">
        <f>SUM(J261:J273)</f>
        <v>91873.241940000007</v>
      </c>
      <c r="K260" s="79">
        <f>SUM(K261:K273)</f>
        <v>178079.58328000002</v>
      </c>
      <c r="L260" s="79">
        <f t="shared" ref="L260:T260" si="205">SUM(L261:L273)</f>
        <v>177844.49934000001</v>
      </c>
      <c r="M260" s="79">
        <f t="shared" si="22"/>
        <v>99.867989392343546</v>
      </c>
      <c r="N260" s="79">
        <f t="shared" ref="N260" si="206">SUM(N261:N273)</f>
        <v>240088.79999999993</v>
      </c>
      <c r="O260" s="79">
        <f t="shared" si="205"/>
        <v>244765.7699999999</v>
      </c>
      <c r="P260" s="79">
        <f t="shared" si="205"/>
        <v>240878.45721999995</v>
      </c>
      <c r="Q260" s="79">
        <f t="shared" si="24"/>
        <v>98.411823360758348</v>
      </c>
      <c r="R260" s="79">
        <f t="shared" ref="R260" si="207">SUM(R261:R273)</f>
        <v>9199</v>
      </c>
      <c r="S260" s="79">
        <f t="shared" si="205"/>
        <v>32374.059850000001</v>
      </c>
      <c r="T260" s="79">
        <f t="shared" si="205"/>
        <v>32374.031190000002</v>
      </c>
      <c r="U260" s="79">
        <f t="shared" si="26"/>
        <v>99.999911472332684</v>
      </c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</row>
    <row r="261" spans="1:34" s="29" customFormat="1" ht="31.5" x14ac:dyDescent="0.25">
      <c r="A261" s="95" t="s">
        <v>309</v>
      </c>
      <c r="B261" s="66">
        <f t="shared" si="154"/>
        <v>326958.64193999994</v>
      </c>
      <c r="C261" s="66">
        <f t="shared" si="154"/>
        <v>397693.46642999997</v>
      </c>
      <c r="D261" s="66">
        <f t="shared" si="155"/>
        <v>393571.06971000001</v>
      </c>
      <c r="E261" s="66">
        <f t="shared" si="17"/>
        <v>98.963423574190003</v>
      </c>
      <c r="F261" s="70">
        <f>Дотации!B58</f>
        <v>35251.5</v>
      </c>
      <c r="G261" s="70">
        <f>Дотации!C58</f>
        <v>45383.6</v>
      </c>
      <c r="H261" s="70">
        <f>Дотации!D58</f>
        <v>45383.6</v>
      </c>
      <c r="I261" s="70">
        <f t="shared" si="20"/>
        <v>100</v>
      </c>
      <c r="J261" s="66">
        <f>Субсидии!B256</f>
        <v>43715.24194</v>
      </c>
      <c r="K261" s="66">
        <f>Субсидии!C256</f>
        <v>88334.747380000001</v>
      </c>
      <c r="L261" s="66">
        <f>Субсидии!D256</f>
        <v>88099.663440000004</v>
      </c>
      <c r="M261" s="66">
        <f t="shared" si="22"/>
        <v>99.733871497940996</v>
      </c>
      <c r="N261" s="66">
        <f>'Субвенции '!B254</f>
        <v>238792.89999999994</v>
      </c>
      <c r="O261" s="66">
        <f>'Субвенции '!C254</f>
        <v>243342.76999999996</v>
      </c>
      <c r="P261" s="66">
        <f>'Субвенции '!D254</f>
        <v>239455.45722000001</v>
      </c>
      <c r="Q261" s="66">
        <f t="shared" si="24"/>
        <v>98.402536150961069</v>
      </c>
      <c r="R261" s="66">
        <f>Иные!B109</f>
        <v>9199</v>
      </c>
      <c r="S261" s="66">
        <f>Иные!C109</f>
        <v>20632.349050000001</v>
      </c>
      <c r="T261" s="66">
        <f>Иные!D109</f>
        <v>20632.349050000001</v>
      </c>
      <c r="U261" s="66">
        <f t="shared" si="26"/>
        <v>100</v>
      </c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</row>
    <row r="262" spans="1:34" s="29" customFormat="1" x14ac:dyDescent="0.25">
      <c r="A262" s="96" t="s">
        <v>337</v>
      </c>
      <c r="B262" s="119">
        <f t="shared" si="154"/>
        <v>2217</v>
      </c>
      <c r="C262" s="119">
        <f t="shared" si="154"/>
        <v>4347.3999999999996</v>
      </c>
      <c r="D262" s="119">
        <f t="shared" si="155"/>
        <v>4347.3999999999996</v>
      </c>
      <c r="E262" s="119">
        <f t="shared" ref="E262:E264" si="208">D262/C262*100</f>
        <v>100</v>
      </c>
      <c r="F262" s="66"/>
      <c r="G262" s="66"/>
      <c r="H262" s="66"/>
      <c r="I262" s="81"/>
      <c r="J262" s="237">
        <f>Субсидии!B257</f>
        <v>2121</v>
      </c>
      <c r="K262" s="237">
        <f>Субсидии!C257</f>
        <v>4242</v>
      </c>
      <c r="L262" s="237">
        <f>Субсидии!D257</f>
        <v>4242</v>
      </c>
      <c r="M262" s="66">
        <f t="shared" si="22"/>
        <v>100</v>
      </c>
      <c r="N262" s="66">
        <f>'Субвенции '!B255</f>
        <v>96</v>
      </c>
      <c r="O262" s="66">
        <f>'Субвенции '!C255</f>
        <v>105.4</v>
      </c>
      <c r="P262" s="66">
        <f>'Субвенции '!D255</f>
        <v>105.4</v>
      </c>
      <c r="Q262" s="66">
        <f t="shared" ref="Q262:Q273" si="209">P262/O262*100</f>
        <v>100</v>
      </c>
      <c r="R262" s="66">
        <f>Иные!B110</f>
        <v>0</v>
      </c>
      <c r="S262" s="66">
        <f>Иные!C110</f>
        <v>0</v>
      </c>
      <c r="T262" s="66">
        <f>Иные!D110</f>
        <v>0</v>
      </c>
      <c r="U262" s="66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</row>
    <row r="263" spans="1:34" s="29" customFormat="1" x14ac:dyDescent="0.25">
      <c r="A263" s="96" t="s">
        <v>338</v>
      </c>
      <c r="B263" s="119">
        <f t="shared" si="154"/>
        <v>2121</v>
      </c>
      <c r="C263" s="119">
        <f t="shared" si="154"/>
        <v>4155.3999999999996</v>
      </c>
      <c r="D263" s="119">
        <f t="shared" si="155"/>
        <v>4155.3999999999996</v>
      </c>
      <c r="E263" s="119">
        <f t="shared" si="208"/>
        <v>100</v>
      </c>
      <c r="F263" s="66"/>
      <c r="G263" s="66"/>
      <c r="H263" s="66"/>
      <c r="I263" s="81"/>
      <c r="J263" s="237">
        <f>Субсидии!B258</f>
        <v>2025</v>
      </c>
      <c r="K263" s="237">
        <f>Субсидии!C258</f>
        <v>4050</v>
      </c>
      <c r="L263" s="237">
        <f>Субсидии!D258</f>
        <v>4050</v>
      </c>
      <c r="M263" s="66">
        <f t="shared" si="22"/>
        <v>100</v>
      </c>
      <c r="N263" s="66">
        <f>'Субвенции '!B256</f>
        <v>96</v>
      </c>
      <c r="O263" s="66">
        <f>'Субвенции '!C256</f>
        <v>105.4</v>
      </c>
      <c r="P263" s="66">
        <f>'Субвенции '!D256</f>
        <v>105.4</v>
      </c>
      <c r="Q263" s="66">
        <f t="shared" si="209"/>
        <v>100</v>
      </c>
      <c r="R263" s="66">
        <f>Иные!B111</f>
        <v>0</v>
      </c>
      <c r="S263" s="66">
        <f>Иные!C111</f>
        <v>0</v>
      </c>
      <c r="T263" s="66">
        <f>Иные!D111</f>
        <v>0</v>
      </c>
      <c r="U263" s="66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</row>
    <row r="264" spans="1:34" s="29" customFormat="1" x14ac:dyDescent="0.25">
      <c r="A264" s="96" t="s">
        <v>339</v>
      </c>
      <c r="B264" s="119">
        <f t="shared" si="154"/>
        <v>1653</v>
      </c>
      <c r="C264" s="119">
        <f t="shared" si="154"/>
        <v>4099.5</v>
      </c>
      <c r="D264" s="119">
        <f t="shared" si="155"/>
        <v>4099.5</v>
      </c>
      <c r="E264" s="119">
        <f t="shared" si="208"/>
        <v>100</v>
      </c>
      <c r="F264" s="66"/>
      <c r="G264" s="66"/>
      <c r="H264" s="66"/>
      <c r="I264" s="81"/>
      <c r="J264" s="237">
        <f>Субсидии!B259</f>
        <v>1557</v>
      </c>
      <c r="K264" s="237">
        <f>Субсидии!C259</f>
        <v>3994.1</v>
      </c>
      <c r="L264" s="237">
        <f>Субсидии!D259</f>
        <v>3994.1</v>
      </c>
      <c r="M264" s="66">
        <f t="shared" si="22"/>
        <v>100</v>
      </c>
      <c r="N264" s="66">
        <f>'Субвенции '!B257</f>
        <v>96</v>
      </c>
      <c r="O264" s="66">
        <f>'Субвенции '!C257</f>
        <v>105.4</v>
      </c>
      <c r="P264" s="66">
        <f>'Субвенции '!D257</f>
        <v>105.4</v>
      </c>
      <c r="Q264" s="66">
        <f t="shared" si="209"/>
        <v>100</v>
      </c>
      <c r="R264" s="66">
        <f>Иные!B112</f>
        <v>0</v>
      </c>
      <c r="S264" s="66">
        <f>Иные!C112</f>
        <v>0</v>
      </c>
      <c r="T264" s="66">
        <f>Иные!D112</f>
        <v>0</v>
      </c>
      <c r="U264" s="66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</row>
    <row r="265" spans="1:34" s="29" customFormat="1" x14ac:dyDescent="0.25">
      <c r="A265" s="96" t="s">
        <v>340</v>
      </c>
      <c r="B265" s="119">
        <f t="shared" si="154"/>
        <v>2907</v>
      </c>
      <c r="C265" s="119">
        <f t="shared" si="154"/>
        <v>6927.4</v>
      </c>
      <c r="D265" s="119">
        <f t="shared" si="155"/>
        <v>6927.4</v>
      </c>
      <c r="E265" s="119">
        <f t="shared" ref="E265:E273" si="210">D265/C265*100</f>
        <v>100</v>
      </c>
      <c r="F265" s="66"/>
      <c r="G265" s="66"/>
      <c r="H265" s="66"/>
      <c r="I265" s="81"/>
      <c r="J265" s="237">
        <f>Субсидии!B260</f>
        <v>2811</v>
      </c>
      <c r="K265" s="237">
        <f>Субсидии!C260</f>
        <v>6822</v>
      </c>
      <c r="L265" s="237">
        <f>Субсидии!D260</f>
        <v>6822</v>
      </c>
      <c r="M265" s="66">
        <f t="shared" si="22"/>
        <v>100</v>
      </c>
      <c r="N265" s="66">
        <f>'Субвенции '!B258</f>
        <v>96</v>
      </c>
      <c r="O265" s="66">
        <f>'Субвенции '!C258</f>
        <v>105.4</v>
      </c>
      <c r="P265" s="66">
        <f>'Субвенции '!D258</f>
        <v>105.4</v>
      </c>
      <c r="Q265" s="66">
        <f t="shared" si="209"/>
        <v>100</v>
      </c>
      <c r="R265" s="66">
        <f>Иные!B113</f>
        <v>0</v>
      </c>
      <c r="S265" s="66">
        <f>Иные!C113</f>
        <v>0</v>
      </c>
      <c r="T265" s="66">
        <f>Иные!D113</f>
        <v>0</v>
      </c>
      <c r="U265" s="66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</row>
    <row r="266" spans="1:34" s="29" customFormat="1" x14ac:dyDescent="0.25">
      <c r="A266" s="96" t="s">
        <v>341</v>
      </c>
      <c r="B266" s="119">
        <f t="shared" ref="B266:C329" si="211">F266+J266+N266+R266</f>
        <v>2871</v>
      </c>
      <c r="C266" s="119">
        <f t="shared" si="211"/>
        <v>5655.4</v>
      </c>
      <c r="D266" s="119">
        <f t="shared" ref="D266:D329" si="212">H266+L266+P266+T266</f>
        <v>5655.4</v>
      </c>
      <c r="E266" s="119">
        <f t="shared" si="210"/>
        <v>100</v>
      </c>
      <c r="F266" s="66"/>
      <c r="G266" s="66"/>
      <c r="H266" s="66"/>
      <c r="I266" s="81"/>
      <c r="J266" s="237">
        <f>Субсидии!B261</f>
        <v>2775</v>
      </c>
      <c r="K266" s="237">
        <f>Субсидии!C261</f>
        <v>5550</v>
      </c>
      <c r="L266" s="237">
        <f>Субсидии!D261</f>
        <v>5550</v>
      </c>
      <c r="M266" s="66">
        <f t="shared" si="22"/>
        <v>100</v>
      </c>
      <c r="N266" s="66">
        <f>'Субвенции '!B259</f>
        <v>96</v>
      </c>
      <c r="O266" s="66">
        <f>'Субвенции '!C259</f>
        <v>105.4</v>
      </c>
      <c r="P266" s="66">
        <f>'Субвенции '!D259</f>
        <v>105.4</v>
      </c>
      <c r="Q266" s="66">
        <f t="shared" si="209"/>
        <v>100</v>
      </c>
      <c r="R266" s="66">
        <f>Иные!B114</f>
        <v>0</v>
      </c>
      <c r="S266" s="66">
        <f>Иные!C114</f>
        <v>0</v>
      </c>
      <c r="T266" s="66">
        <f>Иные!D114</f>
        <v>0</v>
      </c>
      <c r="U266" s="66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</row>
    <row r="267" spans="1:34" s="29" customFormat="1" x14ac:dyDescent="0.25">
      <c r="A267" s="96" t="s">
        <v>342</v>
      </c>
      <c r="B267" s="119">
        <f t="shared" si="211"/>
        <v>2025</v>
      </c>
      <c r="C267" s="119">
        <f t="shared" si="211"/>
        <v>5362.1358999999993</v>
      </c>
      <c r="D267" s="119">
        <f t="shared" si="212"/>
        <v>5362.1358999999993</v>
      </c>
      <c r="E267" s="119">
        <f t="shared" si="210"/>
        <v>100</v>
      </c>
      <c r="F267" s="66"/>
      <c r="G267" s="66"/>
      <c r="H267" s="66"/>
      <c r="I267" s="81"/>
      <c r="J267" s="237">
        <f>Субсидии!B262</f>
        <v>1929</v>
      </c>
      <c r="K267" s="237">
        <f>Субсидии!C262</f>
        <v>5256.7358999999997</v>
      </c>
      <c r="L267" s="237">
        <f>Субсидии!D262</f>
        <v>5256.7358999999997</v>
      </c>
      <c r="M267" s="66">
        <f t="shared" si="22"/>
        <v>100</v>
      </c>
      <c r="N267" s="66">
        <f>'Субвенции '!B260</f>
        <v>96</v>
      </c>
      <c r="O267" s="66">
        <f>'Субвенции '!C260</f>
        <v>105.4</v>
      </c>
      <c r="P267" s="66">
        <f>'Субвенции '!D260</f>
        <v>105.4</v>
      </c>
      <c r="Q267" s="66">
        <f t="shared" si="209"/>
        <v>100</v>
      </c>
      <c r="R267" s="66">
        <f>Иные!B115</f>
        <v>0</v>
      </c>
      <c r="S267" s="66">
        <f>Иные!C115</f>
        <v>0</v>
      </c>
      <c r="T267" s="66">
        <f>Иные!D115</f>
        <v>0</v>
      </c>
      <c r="U267" s="66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</row>
    <row r="268" spans="1:34" s="29" customFormat="1" x14ac:dyDescent="0.25">
      <c r="A268" s="96" t="s">
        <v>246</v>
      </c>
      <c r="B268" s="119">
        <f t="shared" si="211"/>
        <v>2169</v>
      </c>
      <c r="C268" s="119">
        <f t="shared" si="211"/>
        <v>4251.3999999999996</v>
      </c>
      <c r="D268" s="119">
        <f t="shared" si="212"/>
        <v>4251.3999999999996</v>
      </c>
      <c r="E268" s="119">
        <f t="shared" si="210"/>
        <v>100</v>
      </c>
      <c r="F268" s="66"/>
      <c r="G268" s="66"/>
      <c r="H268" s="66"/>
      <c r="I268" s="81"/>
      <c r="J268" s="237">
        <f>Субсидии!B263</f>
        <v>2073</v>
      </c>
      <c r="K268" s="237">
        <f>Субсидии!C263</f>
        <v>4146</v>
      </c>
      <c r="L268" s="237">
        <f>Субсидии!D263</f>
        <v>4146</v>
      </c>
      <c r="M268" s="66">
        <f t="shared" si="22"/>
        <v>100</v>
      </c>
      <c r="N268" s="66">
        <f>'Субвенции '!B261</f>
        <v>96</v>
      </c>
      <c r="O268" s="66">
        <f>'Субвенции '!C261</f>
        <v>105.4</v>
      </c>
      <c r="P268" s="66">
        <f>'Субвенции '!D261</f>
        <v>105.4</v>
      </c>
      <c r="Q268" s="66">
        <f t="shared" si="209"/>
        <v>100</v>
      </c>
      <c r="R268" s="66">
        <f>Иные!B116</f>
        <v>0</v>
      </c>
      <c r="S268" s="66">
        <f>Иные!C116</f>
        <v>0</v>
      </c>
      <c r="T268" s="66">
        <f>Иные!D116</f>
        <v>0</v>
      </c>
      <c r="U268" s="66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</row>
    <row r="269" spans="1:34" s="29" customFormat="1" x14ac:dyDescent="0.25">
      <c r="A269" s="96" t="s">
        <v>343</v>
      </c>
      <c r="B269" s="119">
        <f t="shared" si="211"/>
        <v>1395</v>
      </c>
      <c r="C269" s="119">
        <f t="shared" si="211"/>
        <v>3653.4</v>
      </c>
      <c r="D269" s="119">
        <f t="shared" si="212"/>
        <v>3653.4</v>
      </c>
      <c r="E269" s="119">
        <f t="shared" si="210"/>
        <v>100</v>
      </c>
      <c r="F269" s="66"/>
      <c r="G269" s="66"/>
      <c r="H269" s="66"/>
      <c r="I269" s="81"/>
      <c r="J269" s="237">
        <f>Субсидии!B264</f>
        <v>1299</v>
      </c>
      <c r="K269" s="237">
        <f>Субсидии!C264</f>
        <v>3548</v>
      </c>
      <c r="L269" s="237">
        <f>Субсидии!D264</f>
        <v>3548</v>
      </c>
      <c r="M269" s="66">
        <f t="shared" si="22"/>
        <v>100</v>
      </c>
      <c r="N269" s="66">
        <f>'Субвенции '!B262</f>
        <v>96</v>
      </c>
      <c r="O269" s="66">
        <f>'Субвенции '!C262</f>
        <v>105.4</v>
      </c>
      <c r="P269" s="66">
        <f>'Субвенции '!D262</f>
        <v>105.4</v>
      </c>
      <c r="Q269" s="66">
        <f t="shared" si="209"/>
        <v>100</v>
      </c>
      <c r="R269" s="66">
        <f>Иные!B117</f>
        <v>0</v>
      </c>
      <c r="S269" s="66">
        <f>Иные!C117</f>
        <v>0</v>
      </c>
      <c r="T269" s="66">
        <f>Иные!D117</f>
        <v>0</v>
      </c>
      <c r="U269" s="66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</row>
    <row r="270" spans="1:34" s="29" customFormat="1" x14ac:dyDescent="0.25">
      <c r="A270" s="96" t="s">
        <v>344</v>
      </c>
      <c r="B270" s="119">
        <f t="shared" si="211"/>
        <v>25696.9</v>
      </c>
      <c r="C270" s="119">
        <f t="shared" si="211"/>
        <v>49666.899999999994</v>
      </c>
      <c r="D270" s="119">
        <f t="shared" si="212"/>
        <v>49666.871339999998</v>
      </c>
      <c r="E270" s="119">
        <f t="shared" si="210"/>
        <v>99.999942295573121</v>
      </c>
      <c r="F270" s="66"/>
      <c r="G270" s="66"/>
      <c r="H270" s="66"/>
      <c r="I270" s="81"/>
      <c r="J270" s="237">
        <f>Субсидии!B265</f>
        <v>25457</v>
      </c>
      <c r="K270" s="237">
        <f>Субсидии!C265</f>
        <v>39914</v>
      </c>
      <c r="L270" s="237">
        <f>Субсидии!D265</f>
        <v>39914</v>
      </c>
      <c r="M270" s="66">
        <f t="shared" si="22"/>
        <v>100</v>
      </c>
      <c r="N270" s="66">
        <f>'Субвенции '!B263</f>
        <v>239.9</v>
      </c>
      <c r="O270" s="66">
        <f>'Субвенции '!C263</f>
        <v>263.60000000000002</v>
      </c>
      <c r="P270" s="66">
        <f>'Субвенции '!D263</f>
        <v>263.60000000000002</v>
      </c>
      <c r="Q270" s="66">
        <f t="shared" si="209"/>
        <v>100</v>
      </c>
      <c r="R270" s="66">
        <f>Иные!B118</f>
        <v>0</v>
      </c>
      <c r="S270" s="66">
        <f>Иные!C118</f>
        <v>9489.2999999999993</v>
      </c>
      <c r="T270" s="66">
        <f>Иные!D118</f>
        <v>9489.2713399999993</v>
      </c>
      <c r="U270" s="66">
        <f t="shared" si="26"/>
        <v>99.999697975614637</v>
      </c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</row>
    <row r="271" spans="1:34" s="29" customFormat="1" ht="20.25" customHeight="1" x14ac:dyDescent="0.25">
      <c r="A271" s="96" t="s">
        <v>345</v>
      </c>
      <c r="B271" s="119">
        <f t="shared" si="211"/>
        <v>2826</v>
      </c>
      <c r="C271" s="119">
        <f t="shared" si="211"/>
        <v>7817.8107999999993</v>
      </c>
      <c r="D271" s="119">
        <f t="shared" si="212"/>
        <v>7817.8107999999993</v>
      </c>
      <c r="E271" s="119">
        <f t="shared" si="210"/>
        <v>100</v>
      </c>
      <c r="F271" s="66"/>
      <c r="G271" s="66"/>
      <c r="H271" s="66"/>
      <c r="I271" s="81"/>
      <c r="J271" s="237">
        <f>Субсидии!B266</f>
        <v>2730</v>
      </c>
      <c r="K271" s="237">
        <f>Субсидии!C266</f>
        <v>5460</v>
      </c>
      <c r="L271" s="237">
        <f>Субсидии!D266</f>
        <v>5460</v>
      </c>
      <c r="M271" s="66">
        <f t="shared" si="22"/>
        <v>100</v>
      </c>
      <c r="N271" s="66">
        <f>'Субвенции '!B264</f>
        <v>96</v>
      </c>
      <c r="O271" s="66">
        <f>'Субвенции '!C264</f>
        <v>105.4</v>
      </c>
      <c r="P271" s="66">
        <f>'Субвенции '!D264</f>
        <v>105.4</v>
      </c>
      <c r="Q271" s="66">
        <f t="shared" si="209"/>
        <v>100</v>
      </c>
      <c r="R271" s="66">
        <f>Иные!B119</f>
        <v>0</v>
      </c>
      <c r="S271" s="66">
        <f>Иные!C119</f>
        <v>2252.4108000000001</v>
      </c>
      <c r="T271" s="66">
        <f>Иные!D119</f>
        <v>2252.4108000000001</v>
      </c>
      <c r="U271" s="66">
        <f t="shared" si="26"/>
        <v>100</v>
      </c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</row>
    <row r="272" spans="1:34" s="29" customFormat="1" x14ac:dyDescent="0.25">
      <c r="A272" s="96" t="s">
        <v>346</v>
      </c>
      <c r="B272" s="119">
        <f t="shared" si="211"/>
        <v>1416</v>
      </c>
      <c r="C272" s="119">
        <f t="shared" si="211"/>
        <v>2745.4</v>
      </c>
      <c r="D272" s="119">
        <f t="shared" si="212"/>
        <v>2745.4</v>
      </c>
      <c r="E272" s="119">
        <f t="shared" si="210"/>
        <v>100</v>
      </c>
      <c r="F272" s="66"/>
      <c r="G272" s="66"/>
      <c r="H272" s="66"/>
      <c r="I272" s="81"/>
      <c r="J272" s="237">
        <f>Субсидии!B267</f>
        <v>1320</v>
      </c>
      <c r="K272" s="237">
        <f>Субсидии!C267</f>
        <v>2640</v>
      </c>
      <c r="L272" s="237">
        <f>Субсидии!D267</f>
        <v>2640</v>
      </c>
      <c r="M272" s="66">
        <f t="shared" si="22"/>
        <v>100</v>
      </c>
      <c r="N272" s="66">
        <f>'Субвенции '!B265</f>
        <v>96</v>
      </c>
      <c r="O272" s="66">
        <f>'Субвенции '!C265</f>
        <v>105.4</v>
      </c>
      <c r="P272" s="66">
        <f>'Субвенции '!D265</f>
        <v>105.4</v>
      </c>
      <c r="Q272" s="66">
        <f t="shared" si="209"/>
        <v>100</v>
      </c>
      <c r="R272" s="66">
        <f>Иные!B120</f>
        <v>0</v>
      </c>
      <c r="S272" s="66">
        <f>Иные!C120</f>
        <v>0</v>
      </c>
      <c r="T272" s="66">
        <f>Иные!D120</f>
        <v>0</v>
      </c>
      <c r="U272" s="66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</row>
    <row r="273" spans="1:34" s="29" customFormat="1" x14ac:dyDescent="0.25">
      <c r="A273" s="96" t="s">
        <v>347</v>
      </c>
      <c r="B273" s="119">
        <f t="shared" si="211"/>
        <v>2157</v>
      </c>
      <c r="C273" s="119">
        <f t="shared" si="211"/>
        <v>4227.3999999999996</v>
      </c>
      <c r="D273" s="119">
        <f t="shared" si="212"/>
        <v>4227.3999999999996</v>
      </c>
      <c r="E273" s="119">
        <f t="shared" si="210"/>
        <v>100</v>
      </c>
      <c r="F273" s="66"/>
      <c r="G273" s="66"/>
      <c r="H273" s="66"/>
      <c r="I273" s="81"/>
      <c r="J273" s="237">
        <f>Субсидии!B268</f>
        <v>2061</v>
      </c>
      <c r="K273" s="237">
        <f>Субсидии!C268</f>
        <v>4122</v>
      </c>
      <c r="L273" s="237">
        <f>Субсидии!D268</f>
        <v>4122</v>
      </c>
      <c r="M273" s="66">
        <f t="shared" si="22"/>
        <v>100</v>
      </c>
      <c r="N273" s="66">
        <f>'Субвенции '!B266</f>
        <v>96</v>
      </c>
      <c r="O273" s="66">
        <f>'Субвенции '!C266</f>
        <v>105.4</v>
      </c>
      <c r="P273" s="66">
        <f>'Субвенции '!D266</f>
        <v>105.4</v>
      </c>
      <c r="Q273" s="66">
        <f t="shared" si="209"/>
        <v>100</v>
      </c>
      <c r="R273" s="66">
        <f>Иные!B121</f>
        <v>0</v>
      </c>
      <c r="S273" s="66">
        <f>Иные!C121</f>
        <v>0</v>
      </c>
      <c r="T273" s="66">
        <f>Иные!D121</f>
        <v>0</v>
      </c>
      <c r="U273" s="66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</row>
    <row r="274" spans="1:34" s="30" customFormat="1" ht="31.5" x14ac:dyDescent="0.25">
      <c r="A274" s="38" t="s">
        <v>336</v>
      </c>
      <c r="B274" s="79">
        <f t="shared" si="211"/>
        <v>772152.93595000007</v>
      </c>
      <c r="C274" s="79">
        <f t="shared" si="211"/>
        <v>1051687.3524899997</v>
      </c>
      <c r="D274" s="79">
        <f t="shared" si="212"/>
        <v>1040598.4331699997</v>
      </c>
      <c r="E274" s="79">
        <f t="shared" ref="E274" si="213">D274/C274*100</f>
        <v>98.945606857993909</v>
      </c>
      <c r="F274" s="79">
        <f t="shared" ref="F274" si="214">SUM(F275:F281)</f>
        <v>173021.3</v>
      </c>
      <c r="G274" s="79">
        <f t="shared" ref="G274:H274" si="215">SUM(G275:G281)</f>
        <v>216306.09999999998</v>
      </c>
      <c r="H274" s="79">
        <f t="shared" si="215"/>
        <v>216306.09999999998</v>
      </c>
      <c r="I274" s="80">
        <f t="shared" si="20"/>
        <v>100</v>
      </c>
      <c r="J274" s="79">
        <f>SUM(J275:J281)</f>
        <v>219588.43594999996</v>
      </c>
      <c r="K274" s="79">
        <f>SUM(K275:K281)</f>
        <v>276936.41648999997</v>
      </c>
      <c r="L274" s="79">
        <f t="shared" ref="L274:T274" si="216">SUM(L275:L281)</f>
        <v>266415.69511000003</v>
      </c>
      <c r="M274" s="79">
        <f t="shared" si="22"/>
        <v>96.20103361148972</v>
      </c>
      <c r="N274" s="79">
        <f t="shared" ref="N274" si="217">SUM(N275:N281)</f>
        <v>366442.40000000008</v>
      </c>
      <c r="O274" s="79">
        <f t="shared" si="216"/>
        <v>382961.63599999982</v>
      </c>
      <c r="P274" s="79">
        <f t="shared" si="216"/>
        <v>382573.97665999981</v>
      </c>
      <c r="Q274" s="79">
        <f t="shared" si="24"/>
        <v>99.898773322558071</v>
      </c>
      <c r="R274" s="79">
        <f t="shared" ref="R274" si="218">SUM(R275:R281)</f>
        <v>13100.8</v>
      </c>
      <c r="S274" s="79">
        <f t="shared" si="216"/>
        <v>175483.2</v>
      </c>
      <c r="T274" s="79">
        <f t="shared" si="216"/>
        <v>175302.66139999998</v>
      </c>
      <c r="U274" s="79">
        <f t="shared" si="26"/>
        <v>99.897119154426164</v>
      </c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</row>
    <row r="275" spans="1:34" s="29" customFormat="1" ht="31.5" x14ac:dyDescent="0.25">
      <c r="A275" s="95" t="s">
        <v>308</v>
      </c>
      <c r="B275" s="66">
        <f t="shared" si="211"/>
        <v>618388.73595</v>
      </c>
      <c r="C275" s="66">
        <f t="shared" si="211"/>
        <v>743073.38390999986</v>
      </c>
      <c r="D275" s="66">
        <f t="shared" si="212"/>
        <v>738680.00298999995</v>
      </c>
      <c r="E275" s="66">
        <f t="shared" si="17"/>
        <v>99.408755445272149</v>
      </c>
      <c r="F275" s="70">
        <f>Дотации!B60</f>
        <v>173021.3</v>
      </c>
      <c r="G275" s="70">
        <f>Дотации!C60</f>
        <v>216306.09999999998</v>
      </c>
      <c r="H275" s="70">
        <f>Дотации!D60</f>
        <v>216306.09999999998</v>
      </c>
      <c r="I275" s="70">
        <f t="shared" si="20"/>
        <v>100</v>
      </c>
      <c r="J275" s="66">
        <f>Субсидии!B270</f>
        <v>67023.735949999987</v>
      </c>
      <c r="K275" s="66">
        <f>Субсидии!C270</f>
        <v>114112.64790999999</v>
      </c>
      <c r="L275" s="66">
        <f>Субсидии!D270</f>
        <v>110260.56113000002</v>
      </c>
      <c r="M275" s="66">
        <f t="shared" si="22"/>
        <v>96.62431215947413</v>
      </c>
      <c r="N275" s="66">
        <f>'Субвенции '!B268</f>
        <v>365242.89999999997</v>
      </c>
      <c r="O275" s="66">
        <f>'Субвенции '!C268</f>
        <v>381643.63599999994</v>
      </c>
      <c r="P275" s="66">
        <f>'Субвенции '!D268</f>
        <v>381255.97665999993</v>
      </c>
      <c r="Q275" s="66">
        <f t="shared" si="24"/>
        <v>99.89842373789773</v>
      </c>
      <c r="R275" s="66">
        <f>Иные!B123</f>
        <v>13100.8</v>
      </c>
      <c r="S275" s="66">
        <f>Иные!C123</f>
        <v>31011</v>
      </c>
      <c r="T275" s="66">
        <f>Иные!D123</f>
        <v>30857.3652</v>
      </c>
      <c r="U275" s="66">
        <f t="shared" si="26"/>
        <v>99.504579665280062</v>
      </c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</row>
    <row r="276" spans="1:34" s="29" customFormat="1" x14ac:dyDescent="0.25">
      <c r="A276" s="96" t="s">
        <v>335</v>
      </c>
      <c r="B276" s="119">
        <f t="shared" si="211"/>
        <v>74959.399999999994</v>
      </c>
      <c r="C276" s="119">
        <f t="shared" si="211"/>
        <v>221058.65938000003</v>
      </c>
      <c r="D276" s="119">
        <f t="shared" si="212"/>
        <v>214565.89149999997</v>
      </c>
      <c r="E276" s="119">
        <f t="shared" ref="E276:E281" si="219">D276/C276*100</f>
        <v>97.062875574198173</v>
      </c>
      <c r="F276" s="66"/>
      <c r="G276" s="66"/>
      <c r="H276" s="66"/>
      <c r="I276" s="81"/>
      <c r="J276" s="237">
        <f>Субсидии!B271</f>
        <v>74959.399999999994</v>
      </c>
      <c r="K276" s="237">
        <f>Субсидии!C271</f>
        <v>76586.45938</v>
      </c>
      <c r="L276" s="237">
        <f>Субсидии!D271</f>
        <v>70120.595300000001</v>
      </c>
      <c r="M276" s="66">
        <f t="shared" ref="M276:M281" si="220">L276/K276*100</f>
        <v>91.557431780573324</v>
      </c>
      <c r="N276" s="66"/>
      <c r="O276" s="66"/>
      <c r="P276" s="66"/>
      <c r="Q276" s="66"/>
      <c r="R276" s="66">
        <f>Иные!B124</f>
        <v>0</v>
      </c>
      <c r="S276" s="66">
        <f>Иные!C124</f>
        <v>144472.20000000001</v>
      </c>
      <c r="T276" s="66">
        <f>Иные!D124</f>
        <v>144445.29619999998</v>
      </c>
      <c r="U276" s="66">
        <f t="shared" si="26"/>
        <v>99.981377870621458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</row>
    <row r="277" spans="1:34" s="29" customFormat="1" x14ac:dyDescent="0.25">
      <c r="A277" s="96" t="s">
        <v>525</v>
      </c>
      <c r="B277" s="119">
        <f t="shared" si="211"/>
        <v>6641.9</v>
      </c>
      <c r="C277" s="119">
        <f t="shared" si="211"/>
        <v>7761.3852000000006</v>
      </c>
      <c r="D277" s="119">
        <f t="shared" si="212"/>
        <v>7761.2880000000005</v>
      </c>
      <c r="E277" s="119">
        <f t="shared" si="219"/>
        <v>99.998747646232005</v>
      </c>
      <c r="F277" s="66"/>
      <c r="G277" s="66"/>
      <c r="H277" s="66"/>
      <c r="I277" s="81"/>
      <c r="J277" s="237">
        <f>Субсидии!B272</f>
        <v>6402</v>
      </c>
      <c r="K277" s="237">
        <f>Субсидии!C272</f>
        <v>7497.7852000000003</v>
      </c>
      <c r="L277" s="237">
        <f>Субсидии!D272</f>
        <v>7497.6880000000001</v>
      </c>
      <c r="M277" s="66">
        <f t="shared" si="220"/>
        <v>99.998703617169511</v>
      </c>
      <c r="N277" s="66">
        <f>'Субвенции '!B269</f>
        <v>239.9</v>
      </c>
      <c r="O277" s="66">
        <f>'Субвенции '!C269</f>
        <v>263.60000000000002</v>
      </c>
      <c r="P277" s="66">
        <f>'Субвенции '!D269</f>
        <v>263.60000000000002</v>
      </c>
      <c r="Q277" s="66">
        <f>P277/O277*100</f>
        <v>100</v>
      </c>
      <c r="R277" s="66"/>
      <c r="S277" s="66"/>
      <c r="T277" s="66"/>
      <c r="U277" s="66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</row>
    <row r="278" spans="1:34" s="29" customFormat="1" x14ac:dyDescent="0.25">
      <c r="A278" s="96" t="s">
        <v>526</v>
      </c>
      <c r="B278" s="119">
        <f t="shared" si="211"/>
        <v>7589.9</v>
      </c>
      <c r="C278" s="119">
        <f t="shared" si="211"/>
        <v>7613.6</v>
      </c>
      <c r="D278" s="119">
        <f t="shared" si="212"/>
        <v>7613.6</v>
      </c>
      <c r="E278" s="119">
        <f t="shared" si="219"/>
        <v>100</v>
      </c>
      <c r="F278" s="66"/>
      <c r="G278" s="66"/>
      <c r="H278" s="66"/>
      <c r="I278" s="81"/>
      <c r="J278" s="237">
        <f>Субсидии!B273</f>
        <v>7350</v>
      </c>
      <c r="K278" s="237">
        <f>Субсидии!C273</f>
        <v>7350</v>
      </c>
      <c r="L278" s="237">
        <f>Субсидии!D273</f>
        <v>7350</v>
      </c>
      <c r="M278" s="66">
        <f t="shared" si="220"/>
        <v>100</v>
      </c>
      <c r="N278" s="66">
        <f>'Субвенции '!B270</f>
        <v>239.9</v>
      </c>
      <c r="O278" s="66">
        <f>'Субвенции '!C270</f>
        <v>263.60000000000002</v>
      </c>
      <c r="P278" s="66">
        <f>'Субвенции '!D270</f>
        <v>263.60000000000002</v>
      </c>
      <c r="Q278" s="66">
        <f>P278/O278*100</f>
        <v>100</v>
      </c>
      <c r="R278" s="66"/>
      <c r="S278" s="66"/>
      <c r="T278" s="66"/>
      <c r="U278" s="66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</row>
    <row r="279" spans="1:34" s="29" customFormat="1" x14ac:dyDescent="0.25">
      <c r="A279" s="96" t="s">
        <v>443</v>
      </c>
      <c r="B279" s="119">
        <f t="shared" si="211"/>
        <v>8357.9</v>
      </c>
      <c r="C279" s="119">
        <f t="shared" si="211"/>
        <v>8381.6</v>
      </c>
      <c r="D279" s="119">
        <f t="shared" si="212"/>
        <v>8381.6</v>
      </c>
      <c r="E279" s="119">
        <f t="shared" si="219"/>
        <v>100</v>
      </c>
      <c r="F279" s="66"/>
      <c r="G279" s="66"/>
      <c r="H279" s="66"/>
      <c r="I279" s="81"/>
      <c r="J279" s="237">
        <f>Субсидии!B274</f>
        <v>8118</v>
      </c>
      <c r="K279" s="237">
        <f>Субсидии!C274</f>
        <v>8118</v>
      </c>
      <c r="L279" s="237">
        <f>Субсидии!D274</f>
        <v>8118</v>
      </c>
      <c r="M279" s="66">
        <f t="shared" si="220"/>
        <v>100</v>
      </c>
      <c r="N279" s="66">
        <f>'Субвенции '!B271</f>
        <v>239.9</v>
      </c>
      <c r="O279" s="66">
        <f>'Субвенции '!C271</f>
        <v>263.60000000000002</v>
      </c>
      <c r="P279" s="66">
        <f>'Субвенции '!D271</f>
        <v>263.60000000000002</v>
      </c>
      <c r="Q279" s="66">
        <f>P279/O279*100</f>
        <v>100</v>
      </c>
      <c r="R279" s="66"/>
      <c r="S279" s="66"/>
      <c r="T279" s="66"/>
      <c r="U279" s="66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</row>
    <row r="280" spans="1:34" s="29" customFormat="1" x14ac:dyDescent="0.25">
      <c r="A280" s="96" t="s">
        <v>527</v>
      </c>
      <c r="B280" s="119">
        <f t="shared" si="211"/>
        <v>49636.200000000004</v>
      </c>
      <c r="C280" s="119">
        <f t="shared" si="211"/>
        <v>57196.124000000003</v>
      </c>
      <c r="D280" s="119">
        <f t="shared" si="212"/>
        <v>56993.450680000002</v>
      </c>
      <c r="E280" s="119">
        <f t="shared" si="219"/>
        <v>99.64565200257276</v>
      </c>
      <c r="F280" s="66"/>
      <c r="G280" s="66"/>
      <c r="H280" s="66"/>
      <c r="I280" s="81"/>
      <c r="J280" s="237">
        <f>Субсидии!B275</f>
        <v>49396.3</v>
      </c>
      <c r="K280" s="237">
        <f>Субсидии!C275</f>
        <v>56932.524000000005</v>
      </c>
      <c r="L280" s="237">
        <f>Субсидии!D275</f>
        <v>56729.850680000003</v>
      </c>
      <c r="M280" s="66">
        <f t="shared" si="220"/>
        <v>99.644011356320689</v>
      </c>
      <c r="N280" s="66">
        <f>'Субвенции '!B272</f>
        <v>239.9</v>
      </c>
      <c r="O280" s="66">
        <f>'Субвенции '!C272</f>
        <v>263.60000000000002</v>
      </c>
      <c r="P280" s="66">
        <f>'Субвенции '!D272</f>
        <v>263.60000000000002</v>
      </c>
      <c r="Q280" s="66">
        <f>P280/O280*100</f>
        <v>100</v>
      </c>
      <c r="R280" s="66"/>
      <c r="S280" s="66"/>
      <c r="T280" s="66"/>
      <c r="U280" s="66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</row>
    <row r="281" spans="1:34" s="29" customFormat="1" x14ac:dyDescent="0.25">
      <c r="A281" s="96" t="s">
        <v>528</v>
      </c>
      <c r="B281" s="119">
        <f t="shared" si="211"/>
        <v>6578.9</v>
      </c>
      <c r="C281" s="119">
        <f t="shared" si="211"/>
        <v>6602.6</v>
      </c>
      <c r="D281" s="119">
        <f t="shared" si="212"/>
        <v>6602.6</v>
      </c>
      <c r="E281" s="119">
        <f t="shared" si="219"/>
        <v>100</v>
      </c>
      <c r="F281" s="66"/>
      <c r="G281" s="66"/>
      <c r="H281" s="66"/>
      <c r="I281" s="81"/>
      <c r="J281" s="237">
        <f>Субсидии!B276</f>
        <v>6339</v>
      </c>
      <c r="K281" s="237">
        <f>Субсидии!C276</f>
        <v>6339</v>
      </c>
      <c r="L281" s="237">
        <f>Субсидии!D276</f>
        <v>6339</v>
      </c>
      <c r="M281" s="66">
        <f t="shared" si="220"/>
        <v>100</v>
      </c>
      <c r="N281" s="66">
        <f>'Субвенции '!B273</f>
        <v>239.9</v>
      </c>
      <c r="O281" s="66">
        <f>'Субвенции '!C273</f>
        <v>263.60000000000002</v>
      </c>
      <c r="P281" s="66">
        <f>'Субвенции '!D273</f>
        <v>263.60000000000002</v>
      </c>
      <c r="Q281" s="66">
        <f>P281/O281*100</f>
        <v>100</v>
      </c>
      <c r="R281" s="66"/>
      <c r="S281" s="66"/>
      <c r="T281" s="66"/>
      <c r="U281" s="66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</row>
    <row r="282" spans="1:34" s="30" customFormat="1" ht="31.5" x14ac:dyDescent="0.25">
      <c r="A282" s="38" t="s">
        <v>372</v>
      </c>
      <c r="B282" s="79">
        <f t="shared" si="211"/>
        <v>414105.47641999996</v>
      </c>
      <c r="C282" s="79">
        <f t="shared" si="211"/>
        <v>521331.06942000001</v>
      </c>
      <c r="D282" s="79">
        <f t="shared" si="212"/>
        <v>520918.21461000002</v>
      </c>
      <c r="E282" s="79">
        <f t="shared" ref="E282" si="221">D282/C282*100</f>
        <v>99.920807556998412</v>
      </c>
      <c r="F282" s="79">
        <f t="shared" ref="F282" si="222">SUM(F283:F291)</f>
        <v>114704.8</v>
      </c>
      <c r="G282" s="79">
        <f t="shared" ref="G282:H282" si="223">SUM(G283:G291)</f>
        <v>127079.8</v>
      </c>
      <c r="H282" s="79">
        <f t="shared" si="223"/>
        <v>127079.8</v>
      </c>
      <c r="I282" s="80">
        <f t="shared" si="20"/>
        <v>100</v>
      </c>
      <c r="J282" s="79">
        <f>SUM(J283:J291)</f>
        <v>95099.576419999998</v>
      </c>
      <c r="K282" s="79">
        <f>SUM(K283:K291)</f>
        <v>148931.33942</v>
      </c>
      <c r="L282" s="79">
        <f t="shared" ref="L282:T282" si="224">SUM(L283:L291)</f>
        <v>148783.18952000001</v>
      </c>
      <c r="M282" s="79">
        <f t="shared" si="22"/>
        <v>99.90052469777217</v>
      </c>
      <c r="N282" s="79">
        <f t="shared" ref="N282" si="225">SUM(N283:N291)</f>
        <v>203476.19999999992</v>
      </c>
      <c r="O282" s="79">
        <f t="shared" si="224"/>
        <v>209549.64199999996</v>
      </c>
      <c r="P282" s="79">
        <f t="shared" si="224"/>
        <v>209350.04720999999</v>
      </c>
      <c r="Q282" s="79">
        <f t="shared" si="24"/>
        <v>99.904750593656473</v>
      </c>
      <c r="R282" s="79">
        <f t="shared" ref="R282" si="226">SUM(R283:R291)</f>
        <v>824.9</v>
      </c>
      <c r="S282" s="79">
        <f t="shared" si="224"/>
        <v>35770.288</v>
      </c>
      <c r="T282" s="79">
        <f t="shared" si="224"/>
        <v>35705.177880000003</v>
      </c>
      <c r="U282" s="79">
        <f t="shared" si="26"/>
        <v>99.817977087576153</v>
      </c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</row>
    <row r="283" spans="1:34" s="29" customFormat="1" ht="31.5" x14ac:dyDescent="0.25">
      <c r="A283" s="95" t="s">
        <v>307</v>
      </c>
      <c r="B283" s="66">
        <f t="shared" si="211"/>
        <v>355197.67641999997</v>
      </c>
      <c r="C283" s="66">
        <f t="shared" si="211"/>
        <v>402863.16941999999</v>
      </c>
      <c r="D283" s="66">
        <f t="shared" si="212"/>
        <v>402450.31461</v>
      </c>
      <c r="E283" s="66">
        <f t="shared" si="17"/>
        <v>99.897519842631837</v>
      </c>
      <c r="F283" s="70">
        <f>Дотации!B62</f>
        <v>114704.8</v>
      </c>
      <c r="G283" s="70">
        <f>Дотации!C62</f>
        <v>127079.8</v>
      </c>
      <c r="H283" s="70">
        <f>Дотации!D62</f>
        <v>127079.8</v>
      </c>
      <c r="I283" s="70">
        <f t="shared" si="20"/>
        <v>100</v>
      </c>
      <c r="J283" s="66">
        <f>Субсидии!B278</f>
        <v>37391.476420000006</v>
      </c>
      <c r="K283" s="66">
        <f>Субсидии!C278</f>
        <v>41781.239420000005</v>
      </c>
      <c r="L283" s="66">
        <f>Субсидии!D278</f>
        <v>41633.089520000001</v>
      </c>
      <c r="M283" s="66">
        <f t="shared" si="22"/>
        <v>99.64541525800432</v>
      </c>
      <c r="N283" s="66">
        <f>'Субвенции '!B275</f>
        <v>202276.49999999994</v>
      </c>
      <c r="O283" s="66">
        <f>'Субвенции '!C275</f>
        <v>208231.84199999998</v>
      </c>
      <c r="P283" s="66">
        <f>'Субвенции '!D275</f>
        <v>208032.24721</v>
      </c>
      <c r="Q283" s="66">
        <f t="shared" si="24"/>
        <v>99.904147805598356</v>
      </c>
      <c r="R283" s="66">
        <f>Иные!B126</f>
        <v>824.9</v>
      </c>
      <c r="S283" s="66">
        <f>Иные!C126</f>
        <v>25770.287999999997</v>
      </c>
      <c r="T283" s="66">
        <f>Иные!D126</f>
        <v>25705.177879999999</v>
      </c>
      <c r="U283" s="66">
        <f t="shared" si="26"/>
        <v>99.747344228360973</v>
      </c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</row>
    <row r="284" spans="1:34" s="29" customFormat="1" x14ac:dyDescent="0.25">
      <c r="A284" s="96" t="s">
        <v>530</v>
      </c>
      <c r="B284" s="119">
        <f t="shared" si="211"/>
        <v>5584.1</v>
      </c>
      <c r="C284" s="119">
        <f t="shared" si="211"/>
        <v>10684.5</v>
      </c>
      <c r="D284" s="119">
        <f t="shared" si="212"/>
        <v>10684.5</v>
      </c>
      <c r="E284" s="119">
        <f t="shared" ref="E284:E291" si="227">D284/C284*100</f>
        <v>100</v>
      </c>
      <c r="F284" s="66"/>
      <c r="G284" s="66"/>
      <c r="H284" s="66"/>
      <c r="I284" s="81"/>
      <c r="J284" s="237">
        <f>Субсидии!B280</f>
        <v>5488.1</v>
      </c>
      <c r="K284" s="237">
        <f>Субсидии!C280</f>
        <v>10579.1</v>
      </c>
      <c r="L284" s="237">
        <f>Субсидии!D280</f>
        <v>10579.1</v>
      </c>
      <c r="M284" s="66">
        <f t="shared" si="22"/>
        <v>100</v>
      </c>
      <c r="N284" s="66">
        <f>'Субвенции '!B276</f>
        <v>96</v>
      </c>
      <c r="O284" s="66">
        <f>'Субвенции '!C276</f>
        <v>105.4</v>
      </c>
      <c r="P284" s="66">
        <f>'Субвенции '!D276</f>
        <v>105.4</v>
      </c>
      <c r="Q284" s="66">
        <f t="shared" ref="Q284:Q291" si="228">P284/O284*100</f>
        <v>100</v>
      </c>
      <c r="R284" s="66"/>
      <c r="S284" s="66"/>
      <c r="T284" s="66"/>
      <c r="U284" s="66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</row>
    <row r="285" spans="1:34" s="29" customFormat="1" x14ac:dyDescent="0.25">
      <c r="A285" s="96" t="s">
        <v>600</v>
      </c>
      <c r="B285" s="119">
        <f t="shared" si="211"/>
        <v>2976</v>
      </c>
      <c r="C285" s="119">
        <f t="shared" si="211"/>
        <v>6185.4</v>
      </c>
      <c r="D285" s="119">
        <f t="shared" si="212"/>
        <v>6185.4</v>
      </c>
      <c r="E285" s="119">
        <f t="shared" si="227"/>
        <v>100</v>
      </c>
      <c r="F285" s="66"/>
      <c r="G285" s="66"/>
      <c r="H285" s="66"/>
      <c r="I285" s="81"/>
      <c r="J285" s="237">
        <f>Субсидии!B279</f>
        <v>2880</v>
      </c>
      <c r="K285" s="237">
        <f>Субсидии!C279</f>
        <v>6080</v>
      </c>
      <c r="L285" s="237">
        <f>Субсидии!D279</f>
        <v>6080</v>
      </c>
      <c r="M285" s="66">
        <f t="shared" si="22"/>
        <v>100</v>
      </c>
      <c r="N285" s="66">
        <f>'Субвенции '!B277</f>
        <v>96</v>
      </c>
      <c r="O285" s="66">
        <f>'Субвенции '!C277</f>
        <v>105.4</v>
      </c>
      <c r="P285" s="66">
        <f>'Субвенции '!D277</f>
        <v>105.4</v>
      </c>
      <c r="Q285" s="66">
        <f t="shared" si="228"/>
        <v>100</v>
      </c>
      <c r="R285" s="66"/>
      <c r="S285" s="66"/>
      <c r="T285" s="66"/>
      <c r="U285" s="66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</row>
    <row r="286" spans="1:34" s="29" customFormat="1" x14ac:dyDescent="0.25">
      <c r="A286" s="96" t="s">
        <v>533</v>
      </c>
      <c r="B286" s="119">
        <f t="shared" si="211"/>
        <v>3513</v>
      </c>
      <c r="C286" s="119">
        <f t="shared" si="211"/>
        <v>6939.4</v>
      </c>
      <c r="D286" s="119">
        <f t="shared" si="212"/>
        <v>6939.4</v>
      </c>
      <c r="E286" s="119">
        <f t="shared" si="227"/>
        <v>100</v>
      </c>
      <c r="F286" s="66"/>
      <c r="G286" s="66"/>
      <c r="H286" s="66"/>
      <c r="I286" s="81"/>
      <c r="J286" s="237">
        <f>Субсидии!B281</f>
        <v>3417</v>
      </c>
      <c r="K286" s="237">
        <f>Субсидии!C281</f>
        <v>6834</v>
      </c>
      <c r="L286" s="237">
        <f>Субсидии!D281</f>
        <v>6834</v>
      </c>
      <c r="M286" s="66">
        <f t="shared" si="22"/>
        <v>100</v>
      </c>
      <c r="N286" s="66">
        <f>'Субвенции '!B278</f>
        <v>96</v>
      </c>
      <c r="O286" s="66">
        <f>'Субвенции '!C278</f>
        <v>105.4</v>
      </c>
      <c r="P286" s="66">
        <f>'Субвенции '!D278</f>
        <v>105.4</v>
      </c>
      <c r="Q286" s="66">
        <f t="shared" si="228"/>
        <v>100</v>
      </c>
      <c r="R286" s="66"/>
      <c r="S286" s="66"/>
      <c r="T286" s="66"/>
      <c r="U286" s="66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</row>
    <row r="287" spans="1:34" s="29" customFormat="1" x14ac:dyDescent="0.25">
      <c r="A287" s="96" t="s">
        <v>371</v>
      </c>
      <c r="B287" s="119">
        <f t="shared" si="211"/>
        <v>8174.9</v>
      </c>
      <c r="C287" s="119">
        <f t="shared" si="211"/>
        <v>16133.6</v>
      </c>
      <c r="D287" s="119">
        <f t="shared" si="212"/>
        <v>16133.6</v>
      </c>
      <c r="E287" s="119">
        <f t="shared" si="227"/>
        <v>100</v>
      </c>
      <c r="F287" s="66"/>
      <c r="G287" s="66"/>
      <c r="H287" s="66"/>
      <c r="I287" s="81"/>
      <c r="J287" s="237">
        <f>Субсидии!B282</f>
        <v>7935</v>
      </c>
      <c r="K287" s="237">
        <f>Субсидии!C282</f>
        <v>15870</v>
      </c>
      <c r="L287" s="237">
        <f>Субсидии!D282</f>
        <v>15870</v>
      </c>
      <c r="M287" s="66">
        <f t="shared" si="22"/>
        <v>100</v>
      </c>
      <c r="N287" s="66">
        <f>'Субвенции '!B279</f>
        <v>239.9</v>
      </c>
      <c r="O287" s="66">
        <f>'Субвенции '!C279</f>
        <v>263.60000000000002</v>
      </c>
      <c r="P287" s="66">
        <f>'Субвенции '!D279</f>
        <v>263.60000000000002</v>
      </c>
      <c r="Q287" s="66">
        <f t="shared" si="228"/>
        <v>100</v>
      </c>
      <c r="R287" s="66"/>
      <c r="S287" s="66"/>
      <c r="T287" s="66"/>
      <c r="U287" s="66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</row>
    <row r="288" spans="1:34" s="29" customFormat="1" x14ac:dyDescent="0.25">
      <c r="A288" s="96" t="s">
        <v>601</v>
      </c>
      <c r="B288" s="119">
        <f t="shared" si="211"/>
        <v>2778</v>
      </c>
      <c r="C288" s="119">
        <f t="shared" si="211"/>
        <v>5819.4</v>
      </c>
      <c r="D288" s="119">
        <f t="shared" si="212"/>
        <v>5819.4</v>
      </c>
      <c r="E288" s="119">
        <f t="shared" si="227"/>
        <v>100</v>
      </c>
      <c r="F288" s="66"/>
      <c r="G288" s="66"/>
      <c r="H288" s="66"/>
      <c r="I288" s="81"/>
      <c r="J288" s="237">
        <f>Субсидии!B283</f>
        <v>2682</v>
      </c>
      <c r="K288" s="237">
        <f>Субсидии!C283</f>
        <v>5714</v>
      </c>
      <c r="L288" s="237">
        <f>Субсидии!D283</f>
        <v>5714</v>
      </c>
      <c r="M288" s="66">
        <f t="shared" si="22"/>
        <v>100</v>
      </c>
      <c r="N288" s="66">
        <f>'Субвенции '!B280</f>
        <v>96</v>
      </c>
      <c r="O288" s="66">
        <f>'Субвенции '!C280</f>
        <v>105.4</v>
      </c>
      <c r="P288" s="66">
        <f>'Субвенции '!D280</f>
        <v>105.4</v>
      </c>
      <c r="Q288" s="66">
        <f t="shared" si="228"/>
        <v>100</v>
      </c>
      <c r="R288" s="66"/>
      <c r="S288" s="66"/>
      <c r="T288" s="66"/>
      <c r="U288" s="66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</row>
    <row r="289" spans="1:34" s="29" customFormat="1" x14ac:dyDescent="0.25">
      <c r="A289" s="96" t="s">
        <v>531</v>
      </c>
      <c r="B289" s="119">
        <f t="shared" si="211"/>
        <v>7274.9</v>
      </c>
      <c r="C289" s="119">
        <f t="shared" si="211"/>
        <v>15293.6</v>
      </c>
      <c r="D289" s="119">
        <f t="shared" si="212"/>
        <v>15293.6</v>
      </c>
      <c r="E289" s="119">
        <f t="shared" si="227"/>
        <v>100</v>
      </c>
      <c r="F289" s="66"/>
      <c r="G289" s="66"/>
      <c r="H289" s="66"/>
      <c r="I289" s="81"/>
      <c r="J289" s="237">
        <f>Субсидии!B284</f>
        <v>7035</v>
      </c>
      <c r="K289" s="237">
        <f>Субсидии!C284</f>
        <v>15030</v>
      </c>
      <c r="L289" s="237">
        <f>Субсидии!D284</f>
        <v>15030</v>
      </c>
      <c r="M289" s="66">
        <f t="shared" si="22"/>
        <v>100</v>
      </c>
      <c r="N289" s="66">
        <f>'Субвенции '!B281</f>
        <v>239.9</v>
      </c>
      <c r="O289" s="66">
        <f>'Субвенции '!C281</f>
        <v>263.60000000000002</v>
      </c>
      <c r="P289" s="66">
        <f>'Субвенции '!D281</f>
        <v>263.60000000000002</v>
      </c>
      <c r="Q289" s="66">
        <f t="shared" si="228"/>
        <v>100</v>
      </c>
      <c r="R289" s="66"/>
      <c r="S289" s="66"/>
      <c r="T289" s="66"/>
      <c r="U289" s="66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</row>
    <row r="290" spans="1:34" s="29" customFormat="1" x14ac:dyDescent="0.25">
      <c r="A290" s="96" t="s">
        <v>260</v>
      </c>
      <c r="B290" s="119">
        <f t="shared" si="211"/>
        <v>2022</v>
      </c>
      <c r="C290" s="119">
        <f t="shared" si="211"/>
        <v>3957.9</v>
      </c>
      <c r="D290" s="119">
        <f t="shared" si="212"/>
        <v>3957.9</v>
      </c>
      <c r="E290" s="119">
        <f t="shared" si="227"/>
        <v>100</v>
      </c>
      <c r="F290" s="66"/>
      <c r="G290" s="66"/>
      <c r="H290" s="66"/>
      <c r="I290" s="81"/>
      <c r="J290" s="237">
        <f>Субсидии!B285</f>
        <v>1926</v>
      </c>
      <c r="K290" s="237">
        <f>Субсидии!C285</f>
        <v>3852.5</v>
      </c>
      <c r="L290" s="237">
        <f>Субсидии!D285</f>
        <v>3852.5</v>
      </c>
      <c r="M290" s="66">
        <f t="shared" si="22"/>
        <v>100</v>
      </c>
      <c r="N290" s="66">
        <f>'Субвенции '!B282</f>
        <v>96</v>
      </c>
      <c r="O290" s="66">
        <f>'Субвенции '!C282</f>
        <v>105.4</v>
      </c>
      <c r="P290" s="66">
        <f>'Субвенции '!D282</f>
        <v>105.4</v>
      </c>
      <c r="Q290" s="66">
        <f t="shared" si="228"/>
        <v>100</v>
      </c>
      <c r="R290" s="66"/>
      <c r="S290" s="66"/>
      <c r="T290" s="66"/>
      <c r="U290" s="66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</row>
    <row r="291" spans="1:34" s="29" customFormat="1" x14ac:dyDescent="0.25">
      <c r="A291" s="97" t="s">
        <v>532</v>
      </c>
      <c r="B291" s="309">
        <f t="shared" si="211"/>
        <v>26584.9</v>
      </c>
      <c r="C291" s="309">
        <f t="shared" si="211"/>
        <v>53454.1</v>
      </c>
      <c r="D291" s="309">
        <f t="shared" si="212"/>
        <v>53454.1</v>
      </c>
      <c r="E291" s="309">
        <f t="shared" si="227"/>
        <v>100</v>
      </c>
      <c r="F291" s="82"/>
      <c r="G291" s="82"/>
      <c r="H291" s="82"/>
      <c r="I291" s="83"/>
      <c r="J291" s="238">
        <f>Субсидии!B286</f>
        <v>26345</v>
      </c>
      <c r="K291" s="238">
        <f>Субсидии!C286</f>
        <v>43190.5</v>
      </c>
      <c r="L291" s="238">
        <f>Субсидии!D286</f>
        <v>43190.5</v>
      </c>
      <c r="M291" s="66">
        <f t="shared" si="22"/>
        <v>100</v>
      </c>
      <c r="N291" s="82">
        <f>'Субвенции '!B283</f>
        <v>239.9</v>
      </c>
      <c r="O291" s="82">
        <f>'Субвенции '!C283</f>
        <v>263.60000000000002</v>
      </c>
      <c r="P291" s="82">
        <f>'Субвенции '!D283</f>
        <v>263.60000000000002</v>
      </c>
      <c r="Q291" s="82">
        <f t="shared" si="228"/>
        <v>100</v>
      </c>
      <c r="R291" s="82">
        <f>Иные!B128</f>
        <v>0</v>
      </c>
      <c r="S291" s="82">
        <f>Иные!C128</f>
        <v>10000</v>
      </c>
      <c r="T291" s="82">
        <f>Иные!D128</f>
        <v>10000</v>
      </c>
      <c r="U291" s="66">
        <f t="shared" si="26"/>
        <v>100</v>
      </c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</row>
    <row r="292" spans="1:34" s="30" customFormat="1" ht="31.5" x14ac:dyDescent="0.25">
      <c r="A292" s="38" t="s">
        <v>364</v>
      </c>
      <c r="B292" s="79">
        <f t="shared" si="211"/>
        <v>926473.89145000034</v>
      </c>
      <c r="C292" s="79">
        <f t="shared" si="211"/>
        <v>1093339.4582099998</v>
      </c>
      <c r="D292" s="79">
        <f t="shared" si="212"/>
        <v>1059685.1409299998</v>
      </c>
      <c r="E292" s="79">
        <f t="shared" ref="E292" si="229">D292/C292*100</f>
        <v>96.921878468092743</v>
      </c>
      <c r="F292" s="79">
        <f t="shared" ref="F292" si="230">SUM(F293:F302)</f>
        <v>172363.1</v>
      </c>
      <c r="G292" s="79">
        <f t="shared" ref="G292:H292" si="231">SUM(G293:G302)</f>
        <v>199990.09999999998</v>
      </c>
      <c r="H292" s="79">
        <f t="shared" si="231"/>
        <v>199990.09999999998</v>
      </c>
      <c r="I292" s="80">
        <f t="shared" si="20"/>
        <v>100</v>
      </c>
      <c r="J292" s="79">
        <f>SUM(J293:J302)</f>
        <v>159376.99145</v>
      </c>
      <c r="K292" s="79">
        <f>SUM(K293:K302)</f>
        <v>208854.39520999999</v>
      </c>
      <c r="L292" s="79">
        <f t="shared" ref="L292:T292" si="232">SUM(L293:L302)</f>
        <v>176746.47086</v>
      </c>
      <c r="M292" s="79">
        <f t="shared" si="22"/>
        <v>84.626646560290979</v>
      </c>
      <c r="N292" s="79">
        <f t="shared" ref="N292" si="233">SUM(N293:N302)</f>
        <v>587120.90000000026</v>
      </c>
      <c r="O292" s="79">
        <f t="shared" si="232"/>
        <v>625106.46299999976</v>
      </c>
      <c r="P292" s="79">
        <f t="shared" si="232"/>
        <v>623602.12497999985</v>
      </c>
      <c r="Q292" s="79">
        <f t="shared" si="24"/>
        <v>99.75934690983992</v>
      </c>
      <c r="R292" s="79">
        <f t="shared" ref="R292" si="234">SUM(R293:R302)</f>
        <v>7612.9</v>
      </c>
      <c r="S292" s="79">
        <f t="shared" si="232"/>
        <v>59388.5</v>
      </c>
      <c r="T292" s="79">
        <f t="shared" si="232"/>
        <v>59346.445089999994</v>
      </c>
      <c r="U292" s="79">
        <f t="shared" si="26"/>
        <v>99.929186778585063</v>
      </c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</row>
    <row r="293" spans="1:34" s="29" customFormat="1" ht="31.5" x14ac:dyDescent="0.25">
      <c r="A293" s="95" t="s">
        <v>306</v>
      </c>
      <c r="B293" s="66">
        <f t="shared" si="211"/>
        <v>872687.17916000017</v>
      </c>
      <c r="C293" s="66">
        <f t="shared" si="211"/>
        <v>965334.82931999979</v>
      </c>
      <c r="D293" s="66">
        <f t="shared" si="212"/>
        <v>962969.02633999987</v>
      </c>
      <c r="E293" s="66">
        <f t="shared" si="17"/>
        <v>99.754924104244083</v>
      </c>
      <c r="F293" s="70">
        <f>Дотации!B64</f>
        <v>172363.1</v>
      </c>
      <c r="G293" s="70">
        <f>Дотации!C64</f>
        <v>199990.09999999998</v>
      </c>
      <c r="H293" s="70">
        <f>Дотации!D64</f>
        <v>199990.09999999998</v>
      </c>
      <c r="I293" s="70">
        <f t="shared" si="20"/>
        <v>100</v>
      </c>
      <c r="J293" s="66">
        <f>Субсидии!B288</f>
        <v>107221.67916</v>
      </c>
      <c r="K293" s="66">
        <f>Субсидии!C288</f>
        <v>102642.16632</v>
      </c>
      <c r="L293" s="66">
        <f>Субсидии!D288</f>
        <v>101822.75627</v>
      </c>
      <c r="M293" s="66">
        <f t="shared" si="22"/>
        <v>99.201682817717057</v>
      </c>
      <c r="N293" s="66">
        <f>'Субвенции '!B285</f>
        <v>585489.50000000012</v>
      </c>
      <c r="O293" s="66">
        <f>'Субвенции '!C285</f>
        <v>623314.06299999985</v>
      </c>
      <c r="P293" s="66">
        <f>'Субвенции '!D285</f>
        <v>621809.72497999994</v>
      </c>
      <c r="Q293" s="66">
        <f t="shared" si="24"/>
        <v>99.758654888554972</v>
      </c>
      <c r="R293" s="66">
        <f>Иные!B130</f>
        <v>7612.9</v>
      </c>
      <c r="S293" s="66">
        <f>Иные!C130</f>
        <v>39388.5</v>
      </c>
      <c r="T293" s="66">
        <f>Иные!D130</f>
        <v>39346.445089999994</v>
      </c>
      <c r="U293" s="66">
        <f t="shared" si="26"/>
        <v>99.893230486055558</v>
      </c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</row>
    <row r="294" spans="1:34" s="29" customFormat="1" x14ac:dyDescent="0.25">
      <c r="A294" s="96" t="s">
        <v>534</v>
      </c>
      <c r="B294" s="119">
        <f t="shared" si="211"/>
        <v>5000</v>
      </c>
      <c r="C294" s="119">
        <f t="shared" si="211"/>
        <v>62604.335099999997</v>
      </c>
      <c r="D294" s="119">
        <f t="shared" si="212"/>
        <v>37470.624799999998</v>
      </c>
      <c r="E294" s="119">
        <f t="shared" ref="E294:E302" si="235">D294/C294*100</f>
        <v>59.853083241195549</v>
      </c>
      <c r="F294" s="66"/>
      <c r="G294" s="66"/>
      <c r="H294" s="66"/>
      <c r="I294" s="81"/>
      <c r="J294" s="237">
        <f>Субсидии!B289</f>
        <v>5000</v>
      </c>
      <c r="K294" s="237">
        <f>Субсидии!C289</f>
        <v>42604.335099999997</v>
      </c>
      <c r="L294" s="237">
        <f>Субсидии!D289</f>
        <v>17470.624799999998</v>
      </c>
      <c r="M294" s="66">
        <f t="shared" si="22"/>
        <v>41.006683378565391</v>
      </c>
      <c r="N294" s="66"/>
      <c r="O294" s="66"/>
      <c r="P294" s="66"/>
      <c r="Q294" s="66"/>
      <c r="R294" s="66">
        <f>Иные!B131</f>
        <v>0</v>
      </c>
      <c r="S294" s="66">
        <f>Иные!C131</f>
        <v>20000</v>
      </c>
      <c r="T294" s="66">
        <f>Иные!D131</f>
        <v>20000</v>
      </c>
      <c r="U294" s="66">
        <f t="shared" si="26"/>
        <v>100</v>
      </c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</row>
    <row r="295" spans="1:34" s="29" customFormat="1" x14ac:dyDescent="0.25">
      <c r="A295" s="96" t="s">
        <v>535</v>
      </c>
      <c r="B295" s="119">
        <f t="shared" si="211"/>
        <v>4884.2122899999995</v>
      </c>
      <c r="C295" s="119">
        <f t="shared" si="211"/>
        <v>5631.9397900000004</v>
      </c>
      <c r="D295" s="119">
        <f t="shared" si="212"/>
        <v>5631.9397900000004</v>
      </c>
      <c r="E295" s="119">
        <f t="shared" si="235"/>
        <v>100</v>
      </c>
      <c r="F295" s="66"/>
      <c r="G295" s="66"/>
      <c r="H295" s="66"/>
      <c r="I295" s="81"/>
      <c r="J295" s="237">
        <f>Субсидии!B290</f>
        <v>4644.3122899999998</v>
      </c>
      <c r="K295" s="237">
        <f>Субсидии!C290</f>
        <v>5368.33979</v>
      </c>
      <c r="L295" s="237">
        <f>Субсидии!D290</f>
        <v>5368.33979</v>
      </c>
      <c r="M295" s="66">
        <f t="shared" si="22"/>
        <v>100</v>
      </c>
      <c r="N295" s="66">
        <f>'Субвенции '!B286</f>
        <v>239.9</v>
      </c>
      <c r="O295" s="66">
        <f>'Субвенции '!C286</f>
        <v>263.60000000000002</v>
      </c>
      <c r="P295" s="66">
        <f>'Субвенции '!D286</f>
        <v>263.60000000000002</v>
      </c>
      <c r="Q295" s="66">
        <f t="shared" ref="Q295:Q302" si="236">P295/O295*100</f>
        <v>100</v>
      </c>
      <c r="R295" s="66"/>
      <c r="S295" s="66"/>
      <c r="T295" s="66"/>
      <c r="U295" s="66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</row>
    <row r="296" spans="1:34" s="29" customFormat="1" x14ac:dyDescent="0.25">
      <c r="A296" s="96" t="s">
        <v>361</v>
      </c>
      <c r="B296" s="119">
        <f t="shared" si="211"/>
        <v>11753.9</v>
      </c>
      <c r="C296" s="119">
        <f t="shared" si="211"/>
        <v>26016.703999999998</v>
      </c>
      <c r="D296" s="119">
        <f t="shared" si="212"/>
        <v>19861.900000000001</v>
      </c>
      <c r="E296" s="119">
        <f t="shared" si="235"/>
        <v>76.342875715540302</v>
      </c>
      <c r="F296" s="66"/>
      <c r="G296" s="66"/>
      <c r="H296" s="66"/>
      <c r="I296" s="81"/>
      <c r="J296" s="237">
        <f>Субсидии!B291</f>
        <v>11514</v>
      </c>
      <c r="K296" s="237">
        <f>Субсидии!C291</f>
        <v>25753.103999999999</v>
      </c>
      <c r="L296" s="237">
        <f>Субсидии!D291</f>
        <v>19598.300000000003</v>
      </c>
      <c r="M296" s="66">
        <f t="shared" si="22"/>
        <v>76.100729449933496</v>
      </c>
      <c r="N296" s="66">
        <f>'Субвенции '!B287</f>
        <v>239.9</v>
      </c>
      <c r="O296" s="66">
        <f>'Субвенции '!C287</f>
        <v>263.60000000000002</v>
      </c>
      <c r="P296" s="66">
        <f>'Субвенции '!D287</f>
        <v>263.60000000000002</v>
      </c>
      <c r="Q296" s="66">
        <f t="shared" si="236"/>
        <v>100</v>
      </c>
      <c r="R296" s="66"/>
      <c r="S296" s="66"/>
      <c r="T296" s="66"/>
      <c r="U296" s="66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</row>
    <row r="297" spans="1:34" s="29" customFormat="1" x14ac:dyDescent="0.25">
      <c r="A297" s="96" t="s">
        <v>362</v>
      </c>
      <c r="B297" s="119">
        <f t="shared" si="211"/>
        <v>3858</v>
      </c>
      <c r="C297" s="119">
        <f t="shared" si="211"/>
        <v>3867.4</v>
      </c>
      <c r="D297" s="119">
        <f t="shared" si="212"/>
        <v>3867.4</v>
      </c>
      <c r="E297" s="119">
        <f t="shared" si="235"/>
        <v>100</v>
      </c>
      <c r="F297" s="66"/>
      <c r="G297" s="66"/>
      <c r="H297" s="66"/>
      <c r="I297" s="81"/>
      <c r="J297" s="237">
        <f>Субсидии!B292</f>
        <v>3762</v>
      </c>
      <c r="K297" s="237">
        <f>Субсидии!C292</f>
        <v>3762</v>
      </c>
      <c r="L297" s="237">
        <f>Субсидии!D292</f>
        <v>3762</v>
      </c>
      <c r="M297" s="66">
        <f t="shared" si="22"/>
        <v>100</v>
      </c>
      <c r="N297" s="66">
        <f>'Субвенции '!B288</f>
        <v>96</v>
      </c>
      <c r="O297" s="66">
        <f>'Субвенции '!C288</f>
        <v>105.4</v>
      </c>
      <c r="P297" s="66">
        <f>'Субвенции '!D288</f>
        <v>105.4</v>
      </c>
      <c r="Q297" s="66">
        <f t="shared" si="236"/>
        <v>100</v>
      </c>
      <c r="R297" s="66"/>
      <c r="S297" s="66"/>
      <c r="T297" s="66"/>
      <c r="U297" s="66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</row>
    <row r="298" spans="1:34" s="29" customFormat="1" x14ac:dyDescent="0.25">
      <c r="A298" s="96" t="s">
        <v>602</v>
      </c>
      <c r="B298" s="119">
        <f t="shared" si="211"/>
        <v>5528.9</v>
      </c>
      <c r="C298" s="119">
        <f t="shared" si="211"/>
        <v>7042.05</v>
      </c>
      <c r="D298" s="119">
        <f t="shared" si="212"/>
        <v>7042.05</v>
      </c>
      <c r="E298" s="119">
        <f t="shared" si="235"/>
        <v>100</v>
      </c>
      <c r="F298" s="66"/>
      <c r="G298" s="66"/>
      <c r="H298" s="66"/>
      <c r="I298" s="81"/>
      <c r="J298" s="237">
        <f>Субсидии!B293</f>
        <v>5289</v>
      </c>
      <c r="K298" s="237">
        <f>Субсидии!C293</f>
        <v>6778.45</v>
      </c>
      <c r="L298" s="237">
        <f>Субсидии!D293</f>
        <v>6778.45</v>
      </c>
      <c r="M298" s="66">
        <f t="shared" si="22"/>
        <v>100</v>
      </c>
      <c r="N298" s="66">
        <f>'Субвенции '!B289</f>
        <v>239.9</v>
      </c>
      <c r="O298" s="66">
        <f>'Субвенции '!C289</f>
        <v>263.60000000000002</v>
      </c>
      <c r="P298" s="66">
        <f>'Субвенции '!D289</f>
        <v>263.60000000000002</v>
      </c>
      <c r="Q298" s="66">
        <f t="shared" si="236"/>
        <v>100</v>
      </c>
      <c r="R298" s="66"/>
      <c r="S298" s="66"/>
      <c r="T298" s="66"/>
      <c r="U298" s="66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</row>
    <row r="299" spans="1:34" s="29" customFormat="1" x14ac:dyDescent="0.25">
      <c r="A299" s="96" t="s">
        <v>538</v>
      </c>
      <c r="B299" s="119">
        <f t="shared" si="211"/>
        <v>3597</v>
      </c>
      <c r="C299" s="119">
        <f t="shared" si="211"/>
        <v>3606.4</v>
      </c>
      <c r="D299" s="119">
        <f t="shared" si="212"/>
        <v>3606.4</v>
      </c>
      <c r="E299" s="119">
        <f t="shared" si="235"/>
        <v>100</v>
      </c>
      <c r="F299" s="66"/>
      <c r="G299" s="66"/>
      <c r="H299" s="66"/>
      <c r="I299" s="81"/>
      <c r="J299" s="237">
        <f>Субсидии!B294</f>
        <v>3501</v>
      </c>
      <c r="K299" s="237">
        <f>Субсидии!C294</f>
        <v>3501</v>
      </c>
      <c r="L299" s="237">
        <f>Субсидии!D294</f>
        <v>3501</v>
      </c>
      <c r="M299" s="66">
        <f t="shared" si="22"/>
        <v>100</v>
      </c>
      <c r="N299" s="66">
        <f>'Субвенции '!B290</f>
        <v>96</v>
      </c>
      <c r="O299" s="66">
        <f>'Субвенции '!C290</f>
        <v>105.4</v>
      </c>
      <c r="P299" s="66">
        <f>'Субвенции '!D290</f>
        <v>105.4</v>
      </c>
      <c r="Q299" s="66">
        <f t="shared" si="236"/>
        <v>100</v>
      </c>
      <c r="R299" s="66"/>
      <c r="S299" s="66"/>
      <c r="T299" s="66"/>
      <c r="U299" s="66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</row>
    <row r="300" spans="1:34" s="29" customFormat="1" x14ac:dyDescent="0.25">
      <c r="A300" s="96" t="s">
        <v>537</v>
      </c>
      <c r="B300" s="119">
        <f t="shared" si="211"/>
        <v>7088.9</v>
      </c>
      <c r="C300" s="119">
        <f t="shared" si="211"/>
        <v>7112.6</v>
      </c>
      <c r="D300" s="119">
        <f t="shared" si="212"/>
        <v>7112.6</v>
      </c>
      <c r="E300" s="119">
        <f t="shared" si="235"/>
        <v>100</v>
      </c>
      <c r="F300" s="66"/>
      <c r="G300" s="66"/>
      <c r="H300" s="66"/>
      <c r="I300" s="81"/>
      <c r="J300" s="237">
        <f>Субсидии!B295</f>
        <v>6849</v>
      </c>
      <c r="K300" s="237">
        <f>Субсидии!C295</f>
        <v>6849</v>
      </c>
      <c r="L300" s="237">
        <f>Субсидии!D295</f>
        <v>6849</v>
      </c>
      <c r="M300" s="66">
        <f t="shared" si="22"/>
        <v>100</v>
      </c>
      <c r="N300" s="66">
        <f>'Субвенции '!B291</f>
        <v>239.9</v>
      </c>
      <c r="O300" s="66">
        <f>'Субвенции '!C291</f>
        <v>263.60000000000002</v>
      </c>
      <c r="P300" s="66">
        <f>'Субвенции '!D291</f>
        <v>263.60000000000002</v>
      </c>
      <c r="Q300" s="66">
        <f t="shared" si="236"/>
        <v>100</v>
      </c>
      <c r="R300" s="66"/>
      <c r="S300" s="66"/>
      <c r="T300" s="66"/>
      <c r="U300" s="66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</row>
    <row r="301" spans="1:34" s="29" customFormat="1" x14ac:dyDescent="0.25">
      <c r="A301" s="96" t="s">
        <v>539</v>
      </c>
      <c r="B301" s="119">
        <f t="shared" si="211"/>
        <v>6942.9</v>
      </c>
      <c r="C301" s="119">
        <f t="shared" si="211"/>
        <v>6966.6</v>
      </c>
      <c r="D301" s="119">
        <f t="shared" si="212"/>
        <v>6966.6</v>
      </c>
      <c r="E301" s="119">
        <f t="shared" si="235"/>
        <v>100</v>
      </c>
      <c r="F301" s="66"/>
      <c r="G301" s="66"/>
      <c r="H301" s="66"/>
      <c r="I301" s="81"/>
      <c r="J301" s="237">
        <f>Субсидии!B296</f>
        <v>6703</v>
      </c>
      <c r="K301" s="237">
        <f>Субсидии!C296</f>
        <v>6703</v>
      </c>
      <c r="L301" s="237">
        <f>Субсидии!D296</f>
        <v>6703</v>
      </c>
      <c r="M301" s="66">
        <f t="shared" si="22"/>
        <v>100</v>
      </c>
      <c r="N301" s="66">
        <f>'Субвенции '!B292</f>
        <v>239.9</v>
      </c>
      <c r="O301" s="66">
        <f>'Субвенции '!C292</f>
        <v>263.60000000000002</v>
      </c>
      <c r="P301" s="66">
        <f>'Субвенции '!D292</f>
        <v>263.60000000000002</v>
      </c>
      <c r="Q301" s="66">
        <f t="shared" si="236"/>
        <v>100</v>
      </c>
      <c r="R301" s="66"/>
      <c r="S301" s="66"/>
      <c r="T301" s="66"/>
      <c r="U301" s="66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</row>
    <row r="302" spans="1:34" s="29" customFormat="1" x14ac:dyDescent="0.25">
      <c r="A302" s="96" t="s">
        <v>363</v>
      </c>
      <c r="B302" s="119">
        <f t="shared" si="211"/>
        <v>5132.8999999999996</v>
      </c>
      <c r="C302" s="119">
        <f t="shared" si="211"/>
        <v>5156.6000000000004</v>
      </c>
      <c r="D302" s="119">
        <f t="shared" si="212"/>
        <v>5156.6000000000004</v>
      </c>
      <c r="E302" s="119">
        <f t="shared" si="235"/>
        <v>100</v>
      </c>
      <c r="F302" s="66"/>
      <c r="G302" s="66"/>
      <c r="H302" s="66"/>
      <c r="I302" s="81"/>
      <c r="J302" s="237">
        <f>Субсидии!B297</f>
        <v>4893</v>
      </c>
      <c r="K302" s="237">
        <f>Субсидии!C297</f>
        <v>4893</v>
      </c>
      <c r="L302" s="237">
        <f>Субсидии!D297</f>
        <v>4893</v>
      </c>
      <c r="M302" s="66">
        <f t="shared" si="22"/>
        <v>100</v>
      </c>
      <c r="N302" s="66">
        <f>'Субвенции '!B293</f>
        <v>239.9</v>
      </c>
      <c r="O302" s="66">
        <f>'Субвенции '!C293</f>
        <v>263.60000000000002</v>
      </c>
      <c r="P302" s="66">
        <f>'Субвенции '!D293</f>
        <v>263.60000000000002</v>
      </c>
      <c r="Q302" s="66">
        <f t="shared" si="236"/>
        <v>100</v>
      </c>
      <c r="R302" s="66"/>
      <c r="S302" s="66"/>
      <c r="T302" s="66"/>
      <c r="U302" s="66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</row>
    <row r="303" spans="1:34" s="30" customFormat="1" ht="31.5" x14ac:dyDescent="0.25">
      <c r="A303" s="38" t="s">
        <v>374</v>
      </c>
      <c r="B303" s="79">
        <f t="shared" si="211"/>
        <v>404985.11011999997</v>
      </c>
      <c r="C303" s="79">
        <f t="shared" si="211"/>
        <v>475642.62939999998</v>
      </c>
      <c r="D303" s="79">
        <f t="shared" si="212"/>
        <v>473437.18488000007</v>
      </c>
      <c r="E303" s="79">
        <f t="shared" ref="E303" si="237">D303/C303*100</f>
        <v>99.536323200722791</v>
      </c>
      <c r="F303" s="79">
        <f t="shared" ref="F303" si="238">SUM(F304:F312)</f>
        <v>110264.4</v>
      </c>
      <c r="G303" s="79">
        <f t="shared" ref="G303:H303" si="239">SUM(G304:G312)</f>
        <v>112804.6</v>
      </c>
      <c r="H303" s="79">
        <f t="shared" si="239"/>
        <v>112804.6</v>
      </c>
      <c r="I303" s="80">
        <f t="shared" si="20"/>
        <v>100</v>
      </c>
      <c r="J303" s="79">
        <f>SUM(J304:J312)</f>
        <v>83298.010120000006</v>
      </c>
      <c r="K303" s="79">
        <f>SUM(K304:K312)</f>
        <v>112212.0502</v>
      </c>
      <c r="L303" s="79">
        <f t="shared" ref="L303:T303" si="240">SUM(L304:L312)</f>
        <v>110429.88308000003</v>
      </c>
      <c r="M303" s="79">
        <f t="shared" si="22"/>
        <v>98.411786330591468</v>
      </c>
      <c r="N303" s="79">
        <f t="shared" ref="N303" si="241">SUM(N304:N312)</f>
        <v>211011.69999999995</v>
      </c>
      <c r="O303" s="79">
        <f t="shared" si="240"/>
        <v>231050.55800000002</v>
      </c>
      <c r="P303" s="79">
        <f t="shared" si="240"/>
        <v>230839.48556000006</v>
      </c>
      <c r="Q303" s="79">
        <f t="shared" si="24"/>
        <v>99.908646643476203</v>
      </c>
      <c r="R303" s="79">
        <f t="shared" ref="R303" si="242">SUM(R304:R312)</f>
        <v>411</v>
      </c>
      <c r="S303" s="79">
        <f t="shared" si="240"/>
        <v>19575.421200000001</v>
      </c>
      <c r="T303" s="79">
        <f t="shared" si="240"/>
        <v>19363.216240000002</v>
      </c>
      <c r="U303" s="79">
        <f t="shared" si="26"/>
        <v>98.915962227162709</v>
      </c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</row>
    <row r="304" spans="1:34" s="29" customFormat="1" ht="31.5" x14ac:dyDescent="0.25">
      <c r="A304" s="95" t="s">
        <v>305</v>
      </c>
      <c r="B304" s="66">
        <f t="shared" si="211"/>
        <v>357496.41012000002</v>
      </c>
      <c r="C304" s="66">
        <f t="shared" si="211"/>
        <v>409600.92380000005</v>
      </c>
      <c r="D304" s="66">
        <f t="shared" si="212"/>
        <v>408895.4806800001</v>
      </c>
      <c r="E304" s="66">
        <f t="shared" si="17"/>
        <v>99.827773064216913</v>
      </c>
      <c r="F304" s="70">
        <f>Дотации!B66</f>
        <v>110264.4</v>
      </c>
      <c r="G304" s="70">
        <f>Дотации!C66</f>
        <v>112804.6</v>
      </c>
      <c r="H304" s="70">
        <f>Дотации!D66</f>
        <v>112804.6</v>
      </c>
      <c r="I304" s="70">
        <f t="shared" si="20"/>
        <v>100</v>
      </c>
      <c r="J304" s="66">
        <f>Субсидии!B299</f>
        <v>37009.010120000006</v>
      </c>
      <c r="K304" s="66">
        <f>Субсидии!C299</f>
        <v>60882.765800000001</v>
      </c>
      <c r="L304" s="66">
        <f>Субсидии!D299</f>
        <v>60600.600080000011</v>
      </c>
      <c r="M304" s="66">
        <f t="shared" si="22"/>
        <v>99.536542539925165</v>
      </c>
      <c r="N304" s="66">
        <f>'Субвенции '!B295</f>
        <v>209811.99999999997</v>
      </c>
      <c r="O304" s="66">
        <f>'Субвенции '!C295</f>
        <v>229732.75800000003</v>
      </c>
      <c r="P304" s="66">
        <f>'Субвенции '!D295</f>
        <v>229521.68556000007</v>
      </c>
      <c r="Q304" s="66">
        <f t="shared" si="24"/>
        <v>99.908122619587431</v>
      </c>
      <c r="R304" s="66">
        <f>Иные!B136</f>
        <v>411</v>
      </c>
      <c r="S304" s="66">
        <f>Иные!C136</f>
        <v>6180.8</v>
      </c>
      <c r="T304" s="66">
        <f>Иные!D136</f>
        <v>5968.5950400000002</v>
      </c>
      <c r="U304" s="66">
        <f t="shared" si="26"/>
        <v>96.566707222366034</v>
      </c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</row>
    <row r="305" spans="1:34" s="29" customFormat="1" x14ac:dyDescent="0.25">
      <c r="A305" s="96" t="s">
        <v>540</v>
      </c>
      <c r="B305" s="119">
        <f t="shared" si="211"/>
        <v>4932</v>
      </c>
      <c r="C305" s="119">
        <f t="shared" si="211"/>
        <v>4941.3999999999996</v>
      </c>
      <c r="D305" s="119">
        <f t="shared" si="212"/>
        <v>4941.3999999999996</v>
      </c>
      <c r="E305" s="119">
        <f t="shared" ref="E305:E312" si="243">D305/C305*100</f>
        <v>100</v>
      </c>
      <c r="F305" s="66"/>
      <c r="G305" s="66"/>
      <c r="H305" s="66"/>
      <c r="I305" s="81"/>
      <c r="J305" s="237">
        <f>Субсидии!B301</f>
        <v>4836</v>
      </c>
      <c r="K305" s="237">
        <f>Субсидии!C301</f>
        <v>4836</v>
      </c>
      <c r="L305" s="237">
        <f>Субсидии!D301</f>
        <v>4836</v>
      </c>
      <c r="M305" s="66">
        <f t="shared" si="22"/>
        <v>100</v>
      </c>
      <c r="N305" s="66">
        <f>'Субвенции '!B296</f>
        <v>96</v>
      </c>
      <c r="O305" s="66">
        <f>'Субвенции '!C296</f>
        <v>105.4</v>
      </c>
      <c r="P305" s="66">
        <f>'Субвенции '!D296</f>
        <v>105.4</v>
      </c>
      <c r="Q305" s="66">
        <f t="shared" ref="Q305:Q312" si="244">P305/O305*100</f>
        <v>100</v>
      </c>
      <c r="R305" s="66"/>
      <c r="S305" s="66"/>
      <c r="T305" s="66"/>
      <c r="U305" s="66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</row>
    <row r="306" spans="1:34" s="29" customFormat="1" x14ac:dyDescent="0.25">
      <c r="A306" s="96" t="s">
        <v>541</v>
      </c>
      <c r="B306" s="119">
        <f t="shared" si="211"/>
        <v>4020</v>
      </c>
      <c r="C306" s="119">
        <f t="shared" si="211"/>
        <v>5057.1143999999995</v>
      </c>
      <c r="D306" s="119">
        <f t="shared" si="212"/>
        <v>5057.1143999999995</v>
      </c>
      <c r="E306" s="119">
        <f t="shared" si="243"/>
        <v>100</v>
      </c>
      <c r="F306" s="66"/>
      <c r="G306" s="66"/>
      <c r="H306" s="66"/>
      <c r="I306" s="81"/>
      <c r="J306" s="237">
        <f>Субсидии!B302</f>
        <v>3924</v>
      </c>
      <c r="K306" s="237">
        <f>Субсидии!C302</f>
        <v>4951.7143999999998</v>
      </c>
      <c r="L306" s="237">
        <f>Субсидии!D302</f>
        <v>4951.7143999999998</v>
      </c>
      <c r="M306" s="66">
        <f t="shared" si="22"/>
        <v>100</v>
      </c>
      <c r="N306" s="66">
        <f>'Субвенции '!B297</f>
        <v>96</v>
      </c>
      <c r="O306" s="66">
        <f>'Субвенции '!C297</f>
        <v>105.4</v>
      </c>
      <c r="P306" s="66">
        <f>'Субвенции '!D297</f>
        <v>105.4</v>
      </c>
      <c r="Q306" s="66">
        <f t="shared" si="244"/>
        <v>100</v>
      </c>
      <c r="R306" s="66"/>
      <c r="S306" s="66"/>
      <c r="T306" s="66"/>
      <c r="U306" s="66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</row>
    <row r="307" spans="1:34" s="29" customFormat="1" x14ac:dyDescent="0.25">
      <c r="A307" s="96" t="s">
        <v>542</v>
      </c>
      <c r="B307" s="119">
        <f t="shared" si="211"/>
        <v>4209</v>
      </c>
      <c r="C307" s="119">
        <f t="shared" si="211"/>
        <v>5718.4</v>
      </c>
      <c r="D307" s="119">
        <f t="shared" si="212"/>
        <v>4218.3985999999995</v>
      </c>
      <c r="E307" s="119">
        <f t="shared" si="243"/>
        <v>73.768861919418015</v>
      </c>
      <c r="F307" s="66"/>
      <c r="G307" s="66"/>
      <c r="H307" s="66"/>
      <c r="I307" s="81"/>
      <c r="J307" s="237">
        <f>Субсидии!B303</f>
        <v>4113</v>
      </c>
      <c r="K307" s="237">
        <f>Субсидии!C303</f>
        <v>5613</v>
      </c>
      <c r="L307" s="237">
        <f>Субсидии!D303</f>
        <v>4112.9985999999999</v>
      </c>
      <c r="M307" s="66">
        <f t="shared" si="22"/>
        <v>73.2762978799216</v>
      </c>
      <c r="N307" s="66">
        <f>'Субвенции '!B298</f>
        <v>96</v>
      </c>
      <c r="O307" s="66">
        <f>'Субвенции '!C298</f>
        <v>105.4</v>
      </c>
      <c r="P307" s="66">
        <f>'Субвенции '!D298</f>
        <v>105.4</v>
      </c>
      <c r="Q307" s="66">
        <f t="shared" si="244"/>
        <v>100</v>
      </c>
      <c r="R307" s="66"/>
      <c r="S307" s="66"/>
      <c r="T307" s="66"/>
      <c r="U307" s="66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</row>
    <row r="308" spans="1:34" s="29" customFormat="1" x14ac:dyDescent="0.25">
      <c r="A308" s="96" t="s">
        <v>343</v>
      </c>
      <c r="B308" s="119">
        <f t="shared" si="211"/>
        <v>5519.9</v>
      </c>
      <c r="C308" s="119">
        <f t="shared" si="211"/>
        <v>5543.6</v>
      </c>
      <c r="D308" s="119">
        <f t="shared" si="212"/>
        <v>5543.6</v>
      </c>
      <c r="E308" s="119">
        <f t="shared" si="243"/>
        <v>100</v>
      </c>
      <c r="F308" s="66"/>
      <c r="G308" s="66"/>
      <c r="H308" s="66"/>
      <c r="I308" s="81"/>
      <c r="J308" s="237">
        <f>Субсидии!B304</f>
        <v>5280</v>
      </c>
      <c r="K308" s="237">
        <f>Субсидии!C304</f>
        <v>5280</v>
      </c>
      <c r="L308" s="237">
        <f>Субсидии!D304</f>
        <v>5280</v>
      </c>
      <c r="M308" s="66">
        <f t="shared" si="22"/>
        <v>100</v>
      </c>
      <c r="N308" s="66">
        <f>'Субвенции '!B299</f>
        <v>239.9</v>
      </c>
      <c r="O308" s="66">
        <f>'Субвенции '!C299</f>
        <v>263.60000000000002</v>
      </c>
      <c r="P308" s="66">
        <f>'Субвенции '!D299</f>
        <v>263.60000000000002</v>
      </c>
      <c r="Q308" s="66">
        <f t="shared" si="244"/>
        <v>100</v>
      </c>
      <c r="R308" s="66"/>
      <c r="S308" s="66"/>
      <c r="T308" s="66"/>
      <c r="U308" s="66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</row>
    <row r="309" spans="1:34" s="29" customFormat="1" x14ac:dyDescent="0.25">
      <c r="A309" s="96" t="s">
        <v>327</v>
      </c>
      <c r="B309" s="119">
        <f t="shared" si="211"/>
        <v>6497.9</v>
      </c>
      <c r="C309" s="119">
        <f t="shared" si="211"/>
        <v>6521.6</v>
      </c>
      <c r="D309" s="119">
        <f t="shared" si="212"/>
        <v>6521.6</v>
      </c>
      <c r="E309" s="119">
        <f t="shared" si="243"/>
        <v>100</v>
      </c>
      <c r="F309" s="66"/>
      <c r="G309" s="66"/>
      <c r="H309" s="66"/>
      <c r="I309" s="81"/>
      <c r="J309" s="237">
        <f>Субсидии!B305</f>
        <v>6258</v>
      </c>
      <c r="K309" s="237">
        <f>Субсидии!C305</f>
        <v>6258</v>
      </c>
      <c r="L309" s="237">
        <f>Субсидии!D305</f>
        <v>6258</v>
      </c>
      <c r="M309" s="66">
        <f t="shared" si="22"/>
        <v>100</v>
      </c>
      <c r="N309" s="66">
        <f>'Субвенции '!B300</f>
        <v>239.9</v>
      </c>
      <c r="O309" s="66">
        <f>'Субвенции '!C300</f>
        <v>263.60000000000002</v>
      </c>
      <c r="P309" s="66">
        <f>'Субвенции '!D300</f>
        <v>263.60000000000002</v>
      </c>
      <c r="Q309" s="66">
        <f t="shared" si="244"/>
        <v>100</v>
      </c>
      <c r="R309" s="66"/>
      <c r="S309" s="66"/>
      <c r="T309" s="66"/>
      <c r="U309" s="66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</row>
    <row r="310" spans="1:34" s="29" customFormat="1" x14ac:dyDescent="0.25">
      <c r="A310" s="96" t="s">
        <v>543</v>
      </c>
      <c r="B310" s="119">
        <f t="shared" si="211"/>
        <v>4686</v>
      </c>
      <c r="C310" s="119">
        <f t="shared" si="211"/>
        <v>8090.0211999999992</v>
      </c>
      <c r="D310" s="119">
        <f t="shared" si="212"/>
        <v>8090.0211999999992</v>
      </c>
      <c r="E310" s="119">
        <f t="shared" si="243"/>
        <v>100</v>
      </c>
      <c r="F310" s="66"/>
      <c r="G310" s="66"/>
      <c r="H310" s="66"/>
      <c r="I310" s="81"/>
      <c r="J310" s="237">
        <f>Субсидии!B306</f>
        <v>4590</v>
      </c>
      <c r="K310" s="237">
        <f>Субсидии!C306</f>
        <v>4590</v>
      </c>
      <c r="L310" s="237">
        <f>Субсидии!D306</f>
        <v>4590</v>
      </c>
      <c r="M310" s="66">
        <f t="shared" si="22"/>
        <v>100</v>
      </c>
      <c r="N310" s="66">
        <f>'Субвенции '!B301</f>
        <v>96</v>
      </c>
      <c r="O310" s="66">
        <f>'Субвенции '!C301</f>
        <v>105.4</v>
      </c>
      <c r="P310" s="66">
        <f>'Субвенции '!D301</f>
        <v>105.4</v>
      </c>
      <c r="Q310" s="66">
        <f t="shared" si="244"/>
        <v>100</v>
      </c>
      <c r="R310" s="66">
        <f>Иные!B138</f>
        <v>0</v>
      </c>
      <c r="S310" s="66">
        <f>Иные!C138</f>
        <v>3394.6212</v>
      </c>
      <c r="T310" s="66">
        <f>Иные!D138</f>
        <v>3394.6212</v>
      </c>
      <c r="U310" s="66">
        <f t="shared" si="26"/>
        <v>100</v>
      </c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</row>
    <row r="311" spans="1:34" s="29" customFormat="1" x14ac:dyDescent="0.25">
      <c r="A311" s="96" t="s">
        <v>373</v>
      </c>
      <c r="B311" s="119">
        <f t="shared" si="211"/>
        <v>11239.9</v>
      </c>
      <c r="C311" s="119">
        <f t="shared" si="211"/>
        <v>22763.599999999999</v>
      </c>
      <c r="D311" s="119">
        <f t="shared" si="212"/>
        <v>22763.599999999999</v>
      </c>
      <c r="E311" s="119">
        <f t="shared" si="243"/>
        <v>100</v>
      </c>
      <c r="F311" s="66"/>
      <c r="G311" s="66"/>
      <c r="H311" s="66"/>
      <c r="I311" s="81"/>
      <c r="J311" s="237">
        <f>Субсидии!B300</f>
        <v>11000</v>
      </c>
      <c r="K311" s="237">
        <f>Субсидии!C300</f>
        <v>12500</v>
      </c>
      <c r="L311" s="237">
        <f>Субсидии!D300</f>
        <v>12500</v>
      </c>
      <c r="M311" s="66">
        <f t="shared" si="22"/>
        <v>100</v>
      </c>
      <c r="N311" s="66">
        <f>'Субвенции '!B302</f>
        <v>239.9</v>
      </c>
      <c r="O311" s="66">
        <f>'Субвенции '!C302</f>
        <v>263.60000000000002</v>
      </c>
      <c r="P311" s="66">
        <f>'Субвенции '!D302</f>
        <v>263.60000000000002</v>
      </c>
      <c r="Q311" s="66">
        <f t="shared" si="244"/>
        <v>100</v>
      </c>
      <c r="R311" s="66">
        <f>Иные!B137</f>
        <v>0</v>
      </c>
      <c r="S311" s="66">
        <f>Иные!C137</f>
        <v>10000</v>
      </c>
      <c r="T311" s="66">
        <f>Иные!D137</f>
        <v>10000</v>
      </c>
      <c r="U311" s="66">
        <f t="shared" si="26"/>
        <v>100</v>
      </c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</row>
    <row r="312" spans="1:34" s="29" customFormat="1" x14ac:dyDescent="0.25">
      <c r="A312" s="96" t="s">
        <v>603</v>
      </c>
      <c r="B312" s="119">
        <f t="shared" si="211"/>
        <v>6384</v>
      </c>
      <c r="C312" s="119">
        <f t="shared" si="211"/>
        <v>7405.9699999999993</v>
      </c>
      <c r="D312" s="119">
        <f t="shared" si="212"/>
        <v>7405.9699999999993</v>
      </c>
      <c r="E312" s="119">
        <f t="shared" si="243"/>
        <v>100</v>
      </c>
      <c r="F312" s="66"/>
      <c r="G312" s="66"/>
      <c r="H312" s="66"/>
      <c r="I312" s="81"/>
      <c r="J312" s="237">
        <f>Субсидии!B307</f>
        <v>6288</v>
      </c>
      <c r="K312" s="237">
        <f>Субсидии!C307</f>
        <v>7300.57</v>
      </c>
      <c r="L312" s="237">
        <f>Субсидии!D307</f>
        <v>7300.57</v>
      </c>
      <c r="M312" s="66">
        <f t="shared" si="22"/>
        <v>100</v>
      </c>
      <c r="N312" s="66">
        <f>'Субвенции '!B303</f>
        <v>96</v>
      </c>
      <c r="O312" s="66">
        <f>'Субвенции '!C303</f>
        <v>105.4</v>
      </c>
      <c r="P312" s="66">
        <f>'Субвенции '!D303</f>
        <v>105.4</v>
      </c>
      <c r="Q312" s="66">
        <f t="shared" si="244"/>
        <v>100</v>
      </c>
      <c r="R312" s="66"/>
      <c r="S312" s="66"/>
      <c r="T312" s="66"/>
      <c r="U312" s="66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</row>
    <row r="313" spans="1:34" s="30" customFormat="1" ht="31.5" x14ac:dyDescent="0.25">
      <c r="A313" s="38" t="s">
        <v>378</v>
      </c>
      <c r="B313" s="79">
        <f t="shared" si="211"/>
        <v>272567.79942</v>
      </c>
      <c r="C313" s="79">
        <f t="shared" si="211"/>
        <v>307891.0982999999</v>
      </c>
      <c r="D313" s="79">
        <f t="shared" si="212"/>
        <v>307555.34399999992</v>
      </c>
      <c r="E313" s="79">
        <f t="shared" ref="E313" si="245">D313/C313*100</f>
        <v>99.890950306178453</v>
      </c>
      <c r="F313" s="79">
        <f t="shared" ref="F313" si="246">SUM(F314:F321)</f>
        <v>59060.1</v>
      </c>
      <c r="G313" s="79">
        <f t="shared" ref="G313:H313" si="247">SUM(G314:G321)</f>
        <v>59680.800000000003</v>
      </c>
      <c r="H313" s="79">
        <f t="shared" si="247"/>
        <v>59680.800000000003</v>
      </c>
      <c r="I313" s="80">
        <f t="shared" si="20"/>
        <v>100</v>
      </c>
      <c r="J313" s="79">
        <f>SUM(J314:J321)</f>
        <v>76931.899420000002</v>
      </c>
      <c r="K313" s="79">
        <f>SUM(K314:K321)</f>
        <v>80293.23629999999</v>
      </c>
      <c r="L313" s="79">
        <f t="shared" ref="L313:T313" si="248">SUM(L314:L321)</f>
        <v>80187.481779999987</v>
      </c>
      <c r="M313" s="79">
        <f t="shared" si="22"/>
        <v>99.868289628275946</v>
      </c>
      <c r="N313" s="79">
        <f t="shared" ref="N313" si="249">SUM(N314:N321)</f>
        <v>135513.70000000001</v>
      </c>
      <c r="O313" s="79">
        <f t="shared" si="248"/>
        <v>144376.96199999994</v>
      </c>
      <c r="P313" s="79">
        <f t="shared" si="248"/>
        <v>144146.96860999998</v>
      </c>
      <c r="Q313" s="79">
        <f t="shared" si="24"/>
        <v>99.84069938388096</v>
      </c>
      <c r="R313" s="79">
        <f t="shared" ref="R313" si="250">SUM(R314:R321)</f>
        <v>1062.0999999999999</v>
      </c>
      <c r="S313" s="79">
        <f t="shared" si="248"/>
        <v>23540.1</v>
      </c>
      <c r="T313" s="79">
        <f t="shared" si="248"/>
        <v>23540.09361</v>
      </c>
      <c r="U313" s="79">
        <f t="shared" si="26"/>
        <v>99.999972854830702</v>
      </c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</row>
    <row r="314" spans="1:34" s="29" customFormat="1" ht="31.5" x14ac:dyDescent="0.25">
      <c r="A314" s="95" t="s">
        <v>304</v>
      </c>
      <c r="B314" s="66">
        <f t="shared" si="211"/>
        <v>238969.79942000002</v>
      </c>
      <c r="C314" s="66">
        <f t="shared" si="211"/>
        <v>264932.14145999996</v>
      </c>
      <c r="D314" s="66">
        <f t="shared" si="212"/>
        <v>264596.38717</v>
      </c>
      <c r="E314" s="66">
        <f t="shared" si="17"/>
        <v>99.873267815618874</v>
      </c>
      <c r="F314" s="70">
        <f>Дотации!B68</f>
        <v>59060.1</v>
      </c>
      <c r="G314" s="70">
        <f>Дотации!C68</f>
        <v>59680.800000000003</v>
      </c>
      <c r="H314" s="70">
        <f>Дотации!D68</f>
        <v>59680.800000000003</v>
      </c>
      <c r="I314" s="70">
        <f t="shared" si="20"/>
        <v>100</v>
      </c>
      <c r="J314" s="66">
        <f>Субсидии!B309</f>
        <v>44053.799420000003</v>
      </c>
      <c r="K314" s="66">
        <f>Субсидии!C309</f>
        <v>48124.879459999996</v>
      </c>
      <c r="L314" s="66">
        <f>Субсидии!D309</f>
        <v>48019.12494999999</v>
      </c>
      <c r="M314" s="66">
        <f t="shared" si="22"/>
        <v>99.780249818416891</v>
      </c>
      <c r="N314" s="66">
        <f>'Субвенции '!B305</f>
        <v>134793.80000000002</v>
      </c>
      <c r="O314" s="66">
        <f>'Субвенции '!C305</f>
        <v>143586.36199999996</v>
      </c>
      <c r="P314" s="66">
        <f>'Субвенции '!D305</f>
        <v>143356.36861</v>
      </c>
      <c r="Q314" s="66">
        <f t="shared" si="24"/>
        <v>99.839822259721316</v>
      </c>
      <c r="R314" s="66">
        <f>Иные!B140</f>
        <v>1062.0999999999999</v>
      </c>
      <c r="S314" s="66">
        <f>Иные!C140</f>
        <v>13540.1</v>
      </c>
      <c r="T314" s="66">
        <f>Иные!D140</f>
        <v>13540.09361</v>
      </c>
      <c r="U314" s="66">
        <f t="shared" si="26"/>
        <v>99.999952806847801</v>
      </c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</row>
    <row r="315" spans="1:34" s="29" customFormat="1" x14ac:dyDescent="0.25">
      <c r="A315" s="96" t="s">
        <v>400</v>
      </c>
      <c r="B315" s="119">
        <f t="shared" si="211"/>
        <v>0</v>
      </c>
      <c r="C315" s="119">
        <f t="shared" si="211"/>
        <v>0</v>
      </c>
      <c r="D315" s="119">
        <f t="shared" si="212"/>
        <v>0</v>
      </c>
      <c r="E315" s="119"/>
      <c r="F315" s="66"/>
      <c r="G315" s="66"/>
      <c r="H315" s="66"/>
      <c r="I315" s="81"/>
      <c r="J315" s="237"/>
      <c r="K315" s="237"/>
      <c r="L315" s="237"/>
      <c r="M315" s="66"/>
      <c r="N315" s="66">
        <f>'Субвенции '!B306</f>
        <v>0</v>
      </c>
      <c r="O315" s="66">
        <f>'Субвенции '!C306</f>
        <v>0</v>
      </c>
      <c r="P315" s="66">
        <f>'Субвенции '!D306</f>
        <v>0</v>
      </c>
      <c r="Q315" s="66"/>
      <c r="R315" s="66"/>
      <c r="S315" s="66"/>
      <c r="T315" s="66"/>
      <c r="U315" s="66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</row>
    <row r="316" spans="1:34" s="29" customFormat="1" x14ac:dyDescent="0.25">
      <c r="A316" s="96" t="s">
        <v>604</v>
      </c>
      <c r="B316" s="119">
        <f t="shared" si="211"/>
        <v>2217</v>
      </c>
      <c r="C316" s="119">
        <f t="shared" si="211"/>
        <v>2226.4</v>
      </c>
      <c r="D316" s="119">
        <f t="shared" si="212"/>
        <v>2226.4</v>
      </c>
      <c r="E316" s="119">
        <f t="shared" ref="E316:E321" si="251">D316/C316*100</f>
        <v>100</v>
      </c>
      <c r="F316" s="66"/>
      <c r="G316" s="66"/>
      <c r="H316" s="66"/>
      <c r="I316" s="81"/>
      <c r="J316" s="237">
        <f>Субсидии!B310</f>
        <v>2121</v>
      </c>
      <c r="K316" s="237">
        <f>Субсидии!C310</f>
        <v>2121</v>
      </c>
      <c r="L316" s="237">
        <f>Субсидии!D310</f>
        <v>2121</v>
      </c>
      <c r="M316" s="66">
        <f t="shared" si="22"/>
        <v>100</v>
      </c>
      <c r="N316" s="66">
        <f>'Субвенции '!B307</f>
        <v>96</v>
      </c>
      <c r="O316" s="66">
        <f>'Субвенции '!C307</f>
        <v>105.4</v>
      </c>
      <c r="P316" s="66">
        <f>'Субвенции '!D307</f>
        <v>105.4</v>
      </c>
      <c r="Q316" s="66">
        <f t="shared" ref="Q316:Q321" si="252">P316/O316*100</f>
        <v>100</v>
      </c>
      <c r="R316" s="66"/>
      <c r="S316" s="66"/>
      <c r="T316" s="66"/>
      <c r="U316" s="66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</row>
    <row r="317" spans="1:34" s="29" customFormat="1" x14ac:dyDescent="0.25">
      <c r="A317" s="96" t="s">
        <v>545</v>
      </c>
      <c r="B317" s="119">
        <f t="shared" si="211"/>
        <v>4134</v>
      </c>
      <c r="C317" s="119">
        <f t="shared" si="211"/>
        <v>4679.3999999999996</v>
      </c>
      <c r="D317" s="119">
        <f t="shared" si="212"/>
        <v>4679.3999999999996</v>
      </c>
      <c r="E317" s="119">
        <f t="shared" si="251"/>
        <v>100</v>
      </c>
      <c r="F317" s="66"/>
      <c r="G317" s="66"/>
      <c r="H317" s="66"/>
      <c r="I317" s="81"/>
      <c r="J317" s="237">
        <f>Субсидии!B311</f>
        <v>4038</v>
      </c>
      <c r="K317" s="237">
        <f>Субсидии!C311</f>
        <v>4574</v>
      </c>
      <c r="L317" s="237">
        <f>Субсидии!D311</f>
        <v>4574</v>
      </c>
      <c r="M317" s="66">
        <f t="shared" si="22"/>
        <v>100</v>
      </c>
      <c r="N317" s="66">
        <f>'Субвенции '!B308</f>
        <v>96</v>
      </c>
      <c r="O317" s="66">
        <f>'Субвенции '!C308</f>
        <v>105.4</v>
      </c>
      <c r="P317" s="66">
        <f>'Субвенции '!D308</f>
        <v>105.4</v>
      </c>
      <c r="Q317" s="66">
        <f t="shared" si="252"/>
        <v>100</v>
      </c>
      <c r="R317" s="66"/>
      <c r="S317" s="66"/>
      <c r="T317" s="66"/>
      <c r="U317" s="66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</row>
    <row r="318" spans="1:34" s="29" customFormat="1" x14ac:dyDescent="0.25">
      <c r="A318" s="96" t="s">
        <v>548</v>
      </c>
      <c r="B318" s="119">
        <f t="shared" si="211"/>
        <v>9509.1</v>
      </c>
      <c r="C318" s="119">
        <f t="shared" si="211"/>
        <v>8960.3802599999999</v>
      </c>
      <c r="D318" s="119">
        <f t="shared" si="212"/>
        <v>8960.3802500000002</v>
      </c>
      <c r="E318" s="119">
        <f t="shared" si="251"/>
        <v>99.999999888397596</v>
      </c>
      <c r="F318" s="66"/>
      <c r="G318" s="66"/>
      <c r="H318" s="66"/>
      <c r="I318" s="81"/>
      <c r="J318" s="237">
        <f>Субсидии!B312</f>
        <v>9413.1</v>
      </c>
      <c r="K318" s="237">
        <f>Субсидии!C312</f>
        <v>8854.9802600000003</v>
      </c>
      <c r="L318" s="237">
        <f>Субсидии!D312</f>
        <v>8854.9802500000005</v>
      </c>
      <c r="M318" s="66">
        <f t="shared" si="22"/>
        <v>99.999999887069208</v>
      </c>
      <c r="N318" s="66">
        <f>'Субвенции '!B309</f>
        <v>96</v>
      </c>
      <c r="O318" s="66">
        <f>'Субвенции '!C309</f>
        <v>105.4</v>
      </c>
      <c r="P318" s="66">
        <f>'Субвенции '!D309</f>
        <v>105.4</v>
      </c>
      <c r="Q318" s="66">
        <f t="shared" si="252"/>
        <v>100</v>
      </c>
      <c r="R318" s="66"/>
      <c r="S318" s="66"/>
      <c r="T318" s="66"/>
      <c r="U318" s="66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</row>
    <row r="319" spans="1:34" s="29" customFormat="1" x14ac:dyDescent="0.25">
      <c r="A319" s="96" t="s">
        <v>546</v>
      </c>
      <c r="B319" s="119">
        <f t="shared" si="211"/>
        <v>3312</v>
      </c>
      <c r="C319" s="119">
        <f t="shared" si="211"/>
        <v>3321.4</v>
      </c>
      <c r="D319" s="119">
        <f t="shared" si="212"/>
        <v>3321.4</v>
      </c>
      <c r="E319" s="119">
        <f t="shared" si="251"/>
        <v>100</v>
      </c>
      <c r="F319" s="66"/>
      <c r="G319" s="66"/>
      <c r="H319" s="66"/>
      <c r="I319" s="81"/>
      <c r="J319" s="237">
        <f>Субсидии!B313</f>
        <v>3216</v>
      </c>
      <c r="K319" s="237">
        <f>Субсидии!C313</f>
        <v>3216</v>
      </c>
      <c r="L319" s="237">
        <f>Субсидии!D313</f>
        <v>3216</v>
      </c>
      <c r="M319" s="66">
        <f t="shared" si="22"/>
        <v>100</v>
      </c>
      <c r="N319" s="66">
        <f>'Субвенции '!B310</f>
        <v>96</v>
      </c>
      <c r="O319" s="66">
        <f>'Субвенции '!C310</f>
        <v>105.4</v>
      </c>
      <c r="P319" s="66">
        <f>'Субвенции '!D310</f>
        <v>105.4</v>
      </c>
      <c r="Q319" s="66">
        <f t="shared" si="252"/>
        <v>100</v>
      </c>
      <c r="R319" s="66"/>
      <c r="S319" s="66"/>
      <c r="T319" s="66"/>
      <c r="U319" s="66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</row>
    <row r="320" spans="1:34" s="29" customFormat="1" x14ac:dyDescent="0.25">
      <c r="A320" s="96" t="s">
        <v>377</v>
      </c>
      <c r="B320" s="119">
        <f t="shared" si="211"/>
        <v>11239.9</v>
      </c>
      <c r="C320" s="119">
        <f t="shared" si="211"/>
        <v>19876.276579999998</v>
      </c>
      <c r="D320" s="119">
        <f t="shared" si="212"/>
        <v>19876.276579999998</v>
      </c>
      <c r="E320" s="119">
        <f t="shared" si="251"/>
        <v>100</v>
      </c>
      <c r="F320" s="66"/>
      <c r="G320" s="66"/>
      <c r="H320" s="66"/>
      <c r="I320" s="81"/>
      <c r="J320" s="237">
        <f>Субсидии!B314</f>
        <v>11000</v>
      </c>
      <c r="K320" s="237">
        <f>Субсидии!C314</f>
        <v>9612.6765799999994</v>
      </c>
      <c r="L320" s="237">
        <f>Субсидии!D314</f>
        <v>9612.6765799999994</v>
      </c>
      <c r="M320" s="66">
        <f t="shared" si="22"/>
        <v>100</v>
      </c>
      <c r="N320" s="66">
        <f>'Субвенции '!B311</f>
        <v>239.9</v>
      </c>
      <c r="O320" s="66">
        <f>'Субвенции '!C311</f>
        <v>263.60000000000002</v>
      </c>
      <c r="P320" s="66">
        <f>'Субвенции '!D311</f>
        <v>263.60000000000002</v>
      </c>
      <c r="Q320" s="66">
        <f t="shared" si="252"/>
        <v>100</v>
      </c>
      <c r="R320" s="66">
        <f>Иные!B141</f>
        <v>0</v>
      </c>
      <c r="S320" s="66">
        <f>Иные!C141</f>
        <v>10000</v>
      </c>
      <c r="T320" s="66">
        <f>Иные!D141</f>
        <v>10000</v>
      </c>
      <c r="U320" s="66">
        <f t="shared" si="26"/>
        <v>100</v>
      </c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</row>
    <row r="321" spans="1:34" s="29" customFormat="1" x14ac:dyDescent="0.25">
      <c r="A321" s="96" t="s">
        <v>547</v>
      </c>
      <c r="B321" s="119">
        <f t="shared" si="211"/>
        <v>3186</v>
      </c>
      <c r="C321" s="119">
        <f t="shared" si="211"/>
        <v>3895.1</v>
      </c>
      <c r="D321" s="119">
        <f t="shared" si="212"/>
        <v>3895.1</v>
      </c>
      <c r="E321" s="119">
        <f t="shared" si="251"/>
        <v>100</v>
      </c>
      <c r="F321" s="66"/>
      <c r="G321" s="66"/>
      <c r="H321" s="66"/>
      <c r="I321" s="81"/>
      <c r="J321" s="237">
        <f>Субсидии!B315</f>
        <v>3090</v>
      </c>
      <c r="K321" s="237">
        <f>Субсидии!C315</f>
        <v>3789.7</v>
      </c>
      <c r="L321" s="237">
        <f>Субсидии!D315</f>
        <v>3789.7</v>
      </c>
      <c r="M321" s="66">
        <f t="shared" si="22"/>
        <v>100</v>
      </c>
      <c r="N321" s="66">
        <f>'Субвенции '!B312</f>
        <v>96</v>
      </c>
      <c r="O321" s="66">
        <f>'Субвенции '!C312</f>
        <v>105.4</v>
      </c>
      <c r="P321" s="66">
        <f>'Субвенции '!D312</f>
        <v>105.4</v>
      </c>
      <c r="Q321" s="66">
        <f t="shared" si="252"/>
        <v>100</v>
      </c>
      <c r="R321" s="66"/>
      <c r="S321" s="66"/>
      <c r="T321" s="66"/>
      <c r="U321" s="66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</row>
    <row r="322" spans="1:34" s="30" customFormat="1" ht="31.5" x14ac:dyDescent="0.25">
      <c r="A322" s="38" t="s">
        <v>379</v>
      </c>
      <c r="B322" s="79">
        <f t="shared" si="211"/>
        <v>824477.30443999986</v>
      </c>
      <c r="C322" s="79">
        <f t="shared" si="211"/>
        <v>931551.17053</v>
      </c>
      <c r="D322" s="79">
        <f t="shared" si="212"/>
        <v>919246.78675000009</v>
      </c>
      <c r="E322" s="79">
        <f t="shared" ref="E322" si="253">D322/C322*100</f>
        <v>98.679151058014398</v>
      </c>
      <c r="F322" s="79">
        <f t="shared" ref="F322" si="254">SUM(F323:F330)</f>
        <v>126254.8</v>
      </c>
      <c r="G322" s="79">
        <f t="shared" ref="G322:H322" si="255">SUM(G323:G330)</f>
        <v>134198.6</v>
      </c>
      <c r="H322" s="79">
        <f t="shared" si="255"/>
        <v>134198.6</v>
      </c>
      <c r="I322" s="80">
        <f t="shared" si="20"/>
        <v>100</v>
      </c>
      <c r="J322" s="79">
        <f>SUM(J323:J330)</f>
        <v>144370.70444</v>
      </c>
      <c r="K322" s="79">
        <f>SUM(K323:K330)</f>
        <v>152041.47993</v>
      </c>
      <c r="L322" s="79">
        <f t="shared" ref="L322:T322" si="256">SUM(L323:L330)</f>
        <v>146247.46713</v>
      </c>
      <c r="M322" s="79">
        <f t="shared" si="22"/>
        <v>96.189189422079053</v>
      </c>
      <c r="N322" s="79">
        <f t="shared" ref="N322" si="257">SUM(N323:N330)</f>
        <v>482084.1</v>
      </c>
      <c r="O322" s="79">
        <f t="shared" si="256"/>
        <v>510459.89900000003</v>
      </c>
      <c r="P322" s="79">
        <f t="shared" si="256"/>
        <v>505293.54583000008</v>
      </c>
      <c r="Q322" s="79">
        <f t="shared" si="24"/>
        <v>98.987902246558264</v>
      </c>
      <c r="R322" s="79">
        <f t="shared" ref="R322" si="258">SUM(R323:R330)</f>
        <v>71767.7</v>
      </c>
      <c r="S322" s="79">
        <f t="shared" si="256"/>
        <v>134851.19159999999</v>
      </c>
      <c r="T322" s="79">
        <f t="shared" si="256"/>
        <v>133507.17379</v>
      </c>
      <c r="U322" s="79">
        <f t="shared" si="26"/>
        <v>99.003332640925663</v>
      </c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</row>
    <row r="323" spans="1:34" s="29" customFormat="1" ht="31.5" x14ac:dyDescent="0.25">
      <c r="A323" s="95" t="s">
        <v>303</v>
      </c>
      <c r="B323" s="66">
        <f t="shared" si="211"/>
        <v>707038.04263999988</v>
      </c>
      <c r="C323" s="66">
        <f t="shared" si="211"/>
        <v>776203.67972999997</v>
      </c>
      <c r="D323" s="66">
        <f t="shared" si="212"/>
        <v>763899.32651000004</v>
      </c>
      <c r="E323" s="66">
        <f t="shared" si="17"/>
        <v>98.41480354431198</v>
      </c>
      <c r="F323" s="70">
        <f>Дотации!B70</f>
        <v>126254.8</v>
      </c>
      <c r="G323" s="70">
        <f>Дотации!C70</f>
        <v>134198.6</v>
      </c>
      <c r="H323" s="70">
        <f>Дотации!D70</f>
        <v>134198.6</v>
      </c>
      <c r="I323" s="70">
        <f t="shared" si="20"/>
        <v>100</v>
      </c>
      <c r="J323" s="66">
        <f>Субсидии!B317</f>
        <v>97795.242639999997</v>
      </c>
      <c r="K323" s="66">
        <f>Субсидии!C317</f>
        <v>102718.78912999999</v>
      </c>
      <c r="L323" s="66">
        <f>Субсидии!D317</f>
        <v>96924.776330000008</v>
      </c>
      <c r="M323" s="66">
        <f t="shared" si="22"/>
        <v>94.359344722544265</v>
      </c>
      <c r="N323" s="66">
        <f>'Субвенции '!B314</f>
        <v>481220.29999999993</v>
      </c>
      <c r="O323" s="66">
        <f>'Субвенции '!C314</f>
        <v>509511.09899999999</v>
      </c>
      <c r="P323" s="66">
        <f>'Субвенции '!D314</f>
        <v>504344.74583000003</v>
      </c>
      <c r="Q323" s="66">
        <f t="shared" si="24"/>
        <v>98.986017541101702</v>
      </c>
      <c r="R323" s="66">
        <f>Иные!B143</f>
        <v>1767.7</v>
      </c>
      <c r="S323" s="66">
        <f>Иные!C143</f>
        <v>29775.191599999998</v>
      </c>
      <c r="T323" s="66">
        <f>Иные!D143</f>
        <v>28431.20435</v>
      </c>
      <c r="U323" s="66">
        <f t="shared" si="26"/>
        <v>95.486217962741847</v>
      </c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</row>
    <row r="324" spans="1:34" s="29" customFormat="1" x14ac:dyDescent="0.25">
      <c r="A324" s="96" t="s">
        <v>376</v>
      </c>
      <c r="B324" s="119">
        <f t="shared" si="211"/>
        <v>73633.461800000005</v>
      </c>
      <c r="C324" s="119">
        <f t="shared" si="211"/>
        <v>108709.4618</v>
      </c>
      <c r="D324" s="119">
        <f t="shared" si="212"/>
        <v>108709.43124000001</v>
      </c>
      <c r="E324" s="119">
        <f t="shared" ref="E324:E330" si="259">D324/C324*100</f>
        <v>99.999971888371547</v>
      </c>
      <c r="F324" s="66"/>
      <c r="G324" s="66"/>
      <c r="H324" s="66"/>
      <c r="I324" s="81"/>
      <c r="J324" s="237">
        <f>Субсидии!B318</f>
        <v>3633.4618</v>
      </c>
      <c r="K324" s="237">
        <f>Субсидии!C318</f>
        <v>3633.4618</v>
      </c>
      <c r="L324" s="237">
        <f>Субсидии!D318</f>
        <v>3633.4618</v>
      </c>
      <c r="M324" s="66">
        <f t="shared" si="22"/>
        <v>100</v>
      </c>
      <c r="N324" s="66"/>
      <c r="O324" s="66"/>
      <c r="P324" s="66"/>
      <c r="Q324" s="66"/>
      <c r="R324" s="66">
        <f>Иные!B144</f>
        <v>70000</v>
      </c>
      <c r="S324" s="66">
        <f>Иные!C144</f>
        <v>105076</v>
      </c>
      <c r="T324" s="66">
        <f>Иные!D144</f>
        <v>105075.96944</v>
      </c>
      <c r="U324" s="66">
        <f t="shared" si="26"/>
        <v>99.999970916289158</v>
      </c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</row>
    <row r="325" spans="1:34" s="29" customFormat="1" x14ac:dyDescent="0.25">
      <c r="A325" s="96" t="s">
        <v>553</v>
      </c>
      <c r="B325" s="119">
        <f t="shared" si="211"/>
        <v>7089</v>
      </c>
      <c r="C325" s="119">
        <f t="shared" si="211"/>
        <v>7098.4</v>
      </c>
      <c r="D325" s="119">
        <f t="shared" si="212"/>
        <v>7098.4</v>
      </c>
      <c r="E325" s="119">
        <f t="shared" si="259"/>
        <v>100</v>
      </c>
      <c r="F325" s="66"/>
      <c r="G325" s="66"/>
      <c r="H325" s="66"/>
      <c r="I325" s="81"/>
      <c r="J325" s="237">
        <f>Субсидии!B319</f>
        <v>6993</v>
      </c>
      <c r="K325" s="237">
        <f>Субсидии!C319</f>
        <v>6993</v>
      </c>
      <c r="L325" s="237">
        <f>Субсидии!D319</f>
        <v>6993</v>
      </c>
      <c r="M325" s="66">
        <f t="shared" si="22"/>
        <v>100</v>
      </c>
      <c r="N325" s="66">
        <f>'Субвенции '!B315</f>
        <v>96</v>
      </c>
      <c r="O325" s="66">
        <f>'Субвенции '!C315</f>
        <v>105.4</v>
      </c>
      <c r="P325" s="66">
        <f>'Субвенции '!D315</f>
        <v>105.4</v>
      </c>
      <c r="Q325" s="66">
        <f t="shared" ref="Q325:Q330" si="260">P325/O325*100</f>
        <v>100</v>
      </c>
      <c r="R325" s="66"/>
      <c r="S325" s="66"/>
      <c r="T325" s="66"/>
      <c r="U325" s="66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</row>
    <row r="326" spans="1:34" s="29" customFormat="1" x14ac:dyDescent="0.25">
      <c r="A326" s="96" t="s">
        <v>552</v>
      </c>
      <c r="B326" s="119">
        <f t="shared" si="211"/>
        <v>6636</v>
      </c>
      <c r="C326" s="119">
        <f t="shared" si="211"/>
        <v>7993.0319999999992</v>
      </c>
      <c r="D326" s="119">
        <f t="shared" si="212"/>
        <v>7993.0319999999992</v>
      </c>
      <c r="E326" s="119">
        <f t="shared" si="259"/>
        <v>100</v>
      </c>
      <c r="F326" s="66"/>
      <c r="G326" s="66"/>
      <c r="H326" s="66"/>
      <c r="I326" s="81"/>
      <c r="J326" s="237">
        <f>Субсидии!B320</f>
        <v>6540</v>
      </c>
      <c r="K326" s="237">
        <f>Субсидии!C320</f>
        <v>7887.6319999999996</v>
      </c>
      <c r="L326" s="237">
        <f>Субсидии!D320</f>
        <v>7887.6319999999996</v>
      </c>
      <c r="M326" s="66">
        <f t="shared" si="22"/>
        <v>100</v>
      </c>
      <c r="N326" s="66">
        <f>'Субвенции '!B316</f>
        <v>96</v>
      </c>
      <c r="O326" s="66">
        <f>'Субвенции '!C316</f>
        <v>105.4</v>
      </c>
      <c r="P326" s="66">
        <f>'Субвенции '!D316</f>
        <v>105.4</v>
      </c>
      <c r="Q326" s="66">
        <f t="shared" si="260"/>
        <v>100</v>
      </c>
      <c r="R326" s="66"/>
      <c r="S326" s="66"/>
      <c r="T326" s="66"/>
      <c r="U326" s="66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</row>
    <row r="327" spans="1:34" s="29" customFormat="1" x14ac:dyDescent="0.25">
      <c r="A327" s="96" t="s">
        <v>246</v>
      </c>
      <c r="B327" s="119">
        <f t="shared" si="211"/>
        <v>6003</v>
      </c>
      <c r="C327" s="119">
        <f t="shared" si="211"/>
        <v>6012.4</v>
      </c>
      <c r="D327" s="119">
        <f t="shared" si="212"/>
        <v>6012.4</v>
      </c>
      <c r="E327" s="119">
        <f t="shared" si="259"/>
        <v>100</v>
      </c>
      <c r="F327" s="66"/>
      <c r="G327" s="66"/>
      <c r="H327" s="66"/>
      <c r="I327" s="81"/>
      <c r="J327" s="237">
        <f>Субсидии!B321</f>
        <v>5907</v>
      </c>
      <c r="K327" s="237">
        <f>Субсидии!C321</f>
        <v>5907</v>
      </c>
      <c r="L327" s="237">
        <f>Субсидии!D321</f>
        <v>5907</v>
      </c>
      <c r="M327" s="66">
        <f t="shared" si="22"/>
        <v>100</v>
      </c>
      <c r="N327" s="66">
        <f>'Субвенции '!B317</f>
        <v>96</v>
      </c>
      <c r="O327" s="66">
        <f>'Субвенции '!C317</f>
        <v>105.4</v>
      </c>
      <c r="P327" s="66">
        <f>'Субвенции '!D317</f>
        <v>105.4</v>
      </c>
      <c r="Q327" s="66">
        <f t="shared" si="260"/>
        <v>100</v>
      </c>
      <c r="R327" s="66"/>
      <c r="S327" s="66"/>
      <c r="T327" s="66"/>
      <c r="U327" s="66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</row>
    <row r="328" spans="1:34" s="29" customFormat="1" x14ac:dyDescent="0.25">
      <c r="A328" s="96" t="s">
        <v>551</v>
      </c>
      <c r="B328" s="119">
        <f t="shared" si="211"/>
        <v>8207.9</v>
      </c>
      <c r="C328" s="119">
        <f t="shared" si="211"/>
        <v>9235.880000000001</v>
      </c>
      <c r="D328" s="119">
        <f t="shared" si="212"/>
        <v>9235.880000000001</v>
      </c>
      <c r="E328" s="119">
        <f t="shared" si="259"/>
        <v>100</v>
      </c>
      <c r="F328" s="66"/>
      <c r="G328" s="66"/>
      <c r="H328" s="66"/>
      <c r="I328" s="81"/>
      <c r="J328" s="237">
        <f>Субсидии!B322</f>
        <v>7968</v>
      </c>
      <c r="K328" s="237">
        <f>Субсидии!C322</f>
        <v>8972.2800000000007</v>
      </c>
      <c r="L328" s="237">
        <f>Субсидии!D322</f>
        <v>8972.2800000000007</v>
      </c>
      <c r="M328" s="66">
        <f t="shared" si="22"/>
        <v>100</v>
      </c>
      <c r="N328" s="66">
        <f>'Субвенции '!B318</f>
        <v>239.9</v>
      </c>
      <c r="O328" s="66">
        <f>'Субвенции '!C318</f>
        <v>263.60000000000002</v>
      </c>
      <c r="P328" s="66">
        <f>'Субвенции '!D318</f>
        <v>263.60000000000002</v>
      </c>
      <c r="Q328" s="66">
        <f t="shared" si="260"/>
        <v>100</v>
      </c>
      <c r="R328" s="66"/>
      <c r="S328" s="66"/>
      <c r="T328" s="66"/>
      <c r="U328" s="66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</row>
    <row r="329" spans="1:34" s="29" customFormat="1" x14ac:dyDescent="0.25">
      <c r="A329" s="96" t="s">
        <v>550</v>
      </c>
      <c r="B329" s="119">
        <f t="shared" si="211"/>
        <v>8433</v>
      </c>
      <c r="C329" s="119">
        <f t="shared" si="211"/>
        <v>8837.7169999999987</v>
      </c>
      <c r="D329" s="119">
        <f t="shared" si="212"/>
        <v>8837.7169999999987</v>
      </c>
      <c r="E329" s="119">
        <f t="shared" si="259"/>
        <v>100</v>
      </c>
      <c r="F329" s="66"/>
      <c r="G329" s="66"/>
      <c r="H329" s="66"/>
      <c r="I329" s="81"/>
      <c r="J329" s="237">
        <f>Субсидии!B324</f>
        <v>8337</v>
      </c>
      <c r="K329" s="237">
        <f>Субсидии!C324</f>
        <v>8732.3169999999991</v>
      </c>
      <c r="L329" s="237">
        <f>Субсидии!D324</f>
        <v>8732.3169999999991</v>
      </c>
      <c r="M329" s="66">
        <f t="shared" si="22"/>
        <v>100</v>
      </c>
      <c r="N329" s="66">
        <f>'Субвенции '!B319</f>
        <v>96</v>
      </c>
      <c r="O329" s="66">
        <f>'Субвенции '!C319</f>
        <v>105.4</v>
      </c>
      <c r="P329" s="66">
        <f>'Субвенции '!D319</f>
        <v>105.4</v>
      </c>
      <c r="Q329" s="66">
        <f t="shared" si="260"/>
        <v>100</v>
      </c>
      <c r="R329" s="66"/>
      <c r="S329" s="66"/>
      <c r="T329" s="66"/>
      <c r="U329" s="66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</row>
    <row r="330" spans="1:34" s="29" customFormat="1" x14ac:dyDescent="0.25">
      <c r="A330" s="96" t="s">
        <v>554</v>
      </c>
      <c r="B330" s="119">
        <f t="shared" ref="B330:C379" si="261">F330+J330+N330+R330</f>
        <v>7436.9</v>
      </c>
      <c r="C330" s="119">
        <f t="shared" si="261"/>
        <v>7460.6</v>
      </c>
      <c r="D330" s="119">
        <f t="shared" ref="D330:D379" si="262">H330+L330+P330+T330</f>
        <v>7460.6</v>
      </c>
      <c r="E330" s="119">
        <f t="shared" si="259"/>
        <v>100</v>
      </c>
      <c r="F330" s="66"/>
      <c r="G330" s="66"/>
      <c r="H330" s="66"/>
      <c r="I330" s="81"/>
      <c r="J330" s="237">
        <f>Субсидии!B323</f>
        <v>7197</v>
      </c>
      <c r="K330" s="237">
        <f>Субсидии!C323</f>
        <v>7197</v>
      </c>
      <c r="L330" s="237">
        <f>Субсидии!D323</f>
        <v>7197</v>
      </c>
      <c r="M330" s="66">
        <f t="shared" si="22"/>
        <v>100</v>
      </c>
      <c r="N330" s="66">
        <f>'Субвенции '!B320</f>
        <v>239.9</v>
      </c>
      <c r="O330" s="66">
        <f>'Субвенции '!C320</f>
        <v>263.60000000000002</v>
      </c>
      <c r="P330" s="66">
        <f>'Субвенции '!D320</f>
        <v>263.60000000000002</v>
      </c>
      <c r="Q330" s="66">
        <f t="shared" si="260"/>
        <v>100</v>
      </c>
      <c r="R330" s="66"/>
      <c r="S330" s="66"/>
      <c r="T330" s="66"/>
      <c r="U330" s="66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</row>
    <row r="331" spans="1:34" s="30" customFormat="1" ht="31.5" x14ac:dyDescent="0.25">
      <c r="A331" s="38" t="s">
        <v>370</v>
      </c>
      <c r="B331" s="79">
        <f t="shared" si="261"/>
        <v>378127.0799999999</v>
      </c>
      <c r="C331" s="79">
        <f t="shared" si="261"/>
        <v>382517.59700000001</v>
      </c>
      <c r="D331" s="79">
        <f t="shared" si="262"/>
        <v>381743.35394000006</v>
      </c>
      <c r="E331" s="79">
        <f t="shared" ref="E331" si="263">D331/C331*100</f>
        <v>99.797592825513874</v>
      </c>
      <c r="F331" s="79">
        <f t="shared" ref="F331" si="264">SUM(F332:F340)</f>
        <v>32787.4</v>
      </c>
      <c r="G331" s="79">
        <f t="shared" ref="G331:H331" si="265">SUM(G332:G340)</f>
        <v>42097.9</v>
      </c>
      <c r="H331" s="79">
        <f t="shared" si="265"/>
        <v>42097.9</v>
      </c>
      <c r="I331" s="80">
        <f t="shared" si="20"/>
        <v>100</v>
      </c>
      <c r="J331" s="79">
        <f>SUM(J332:J340)</f>
        <v>125375.18</v>
      </c>
      <c r="K331" s="79">
        <f>SUM(K332:K340)</f>
        <v>90454.290000000008</v>
      </c>
      <c r="L331" s="79">
        <f t="shared" ref="L331:T331" si="266">SUM(L332:L340)</f>
        <v>90248.784749999992</v>
      </c>
      <c r="M331" s="79">
        <f t="shared" si="22"/>
        <v>99.772807624712968</v>
      </c>
      <c r="N331" s="79">
        <f t="shared" ref="N331" si="267">SUM(N332:N340)</f>
        <v>218611.79999999987</v>
      </c>
      <c r="O331" s="79">
        <f t="shared" si="266"/>
        <v>231685.20699999997</v>
      </c>
      <c r="P331" s="79">
        <f t="shared" si="266"/>
        <v>231313.09250000003</v>
      </c>
      <c r="Q331" s="79">
        <f t="shared" si="24"/>
        <v>99.839387889793102</v>
      </c>
      <c r="R331" s="79">
        <f t="shared" ref="R331" si="268">SUM(R332:R340)</f>
        <v>1352.7</v>
      </c>
      <c r="S331" s="79">
        <f t="shared" si="266"/>
        <v>18280.2</v>
      </c>
      <c r="T331" s="79">
        <f t="shared" si="266"/>
        <v>18083.576690000002</v>
      </c>
      <c r="U331" s="79">
        <f t="shared" si="26"/>
        <v>98.924391910372975</v>
      </c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</row>
    <row r="332" spans="1:34" s="29" customFormat="1" ht="31.5" x14ac:dyDescent="0.25">
      <c r="A332" s="95" t="s">
        <v>302</v>
      </c>
      <c r="B332" s="66">
        <f t="shared" si="261"/>
        <v>285303.0799999999</v>
      </c>
      <c r="C332" s="66">
        <f t="shared" si="261"/>
        <v>316783.973</v>
      </c>
      <c r="D332" s="66">
        <f t="shared" si="262"/>
        <v>316009.70495000004</v>
      </c>
      <c r="E332" s="66">
        <f t="shared" si="17"/>
        <v>99.755584841408634</v>
      </c>
      <c r="F332" s="70">
        <f>Дотации!B72</f>
        <v>32787.4</v>
      </c>
      <c r="G332" s="70">
        <f>Дотации!C72</f>
        <v>42097.9</v>
      </c>
      <c r="H332" s="70">
        <f>Дотации!D72</f>
        <v>42097.9</v>
      </c>
      <c r="I332" s="70">
        <f t="shared" si="20"/>
        <v>100</v>
      </c>
      <c r="J332" s="66">
        <f>Субсидии!B326</f>
        <v>33990.779999999992</v>
      </c>
      <c r="K332" s="66">
        <f>Субсидии!C326</f>
        <v>36902.366000000002</v>
      </c>
      <c r="L332" s="66">
        <f>Субсидии!D326</f>
        <v>36696.835749999998</v>
      </c>
      <c r="M332" s="66">
        <f t="shared" si="22"/>
        <v>99.443043164224193</v>
      </c>
      <c r="N332" s="66">
        <f>'Субвенции '!B322</f>
        <v>217172.1999999999</v>
      </c>
      <c r="O332" s="66">
        <f>'Субвенции '!C322</f>
        <v>230103.50699999998</v>
      </c>
      <c r="P332" s="66">
        <f>'Субвенции '!D322</f>
        <v>229731.39251000003</v>
      </c>
      <c r="Q332" s="66">
        <f t="shared" si="24"/>
        <v>99.838283868485348</v>
      </c>
      <c r="R332" s="66">
        <f>Иные!B146</f>
        <v>1352.7</v>
      </c>
      <c r="S332" s="66">
        <f>Иные!C146</f>
        <v>7680.2</v>
      </c>
      <c r="T332" s="66">
        <f>Иные!D146</f>
        <v>7483.5766899999999</v>
      </c>
      <c r="U332" s="66">
        <f t="shared" si="26"/>
        <v>97.439867321163504</v>
      </c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</row>
    <row r="333" spans="1:34" s="29" customFormat="1" x14ac:dyDescent="0.25">
      <c r="A333" s="96" t="s">
        <v>555</v>
      </c>
      <c r="B333" s="119">
        <f t="shared" si="261"/>
        <v>2427</v>
      </c>
      <c r="C333" s="119">
        <f t="shared" si="261"/>
        <v>3362.4</v>
      </c>
      <c r="D333" s="119">
        <f t="shared" si="262"/>
        <v>3362.3949899999998</v>
      </c>
      <c r="E333" s="119">
        <f t="shared" ref="E333:E340" si="269">D333/C333*100</f>
        <v>99.99985099928621</v>
      </c>
      <c r="F333" s="66"/>
      <c r="G333" s="66"/>
      <c r="H333" s="66"/>
      <c r="I333" s="81"/>
      <c r="J333" s="237">
        <f>Субсидии!B327</f>
        <v>2331</v>
      </c>
      <c r="K333" s="237">
        <f>Субсидии!C327</f>
        <v>3257</v>
      </c>
      <c r="L333" s="237">
        <f>Субсидии!D327</f>
        <v>3256.9949999999999</v>
      </c>
      <c r="M333" s="66">
        <f t="shared" si="22"/>
        <v>99.999846484494924</v>
      </c>
      <c r="N333" s="66">
        <f>'Субвенции '!B323</f>
        <v>96</v>
      </c>
      <c r="O333" s="66">
        <f>'Субвенции '!C323</f>
        <v>105.4</v>
      </c>
      <c r="P333" s="66">
        <f>'Субвенции '!D323</f>
        <v>105.39999</v>
      </c>
      <c r="Q333" s="66">
        <f t="shared" ref="Q333:Q340" si="270">P333/O333*100</f>
        <v>99.999990512333952</v>
      </c>
      <c r="R333" s="66"/>
      <c r="S333" s="66"/>
      <c r="T333" s="66"/>
      <c r="U333" s="66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</row>
    <row r="334" spans="1:34" s="29" customFormat="1" x14ac:dyDescent="0.25">
      <c r="A334" s="96" t="s">
        <v>605</v>
      </c>
      <c r="B334" s="119">
        <f t="shared" si="261"/>
        <v>3297</v>
      </c>
      <c r="C334" s="119">
        <f t="shared" si="261"/>
        <v>3306.4</v>
      </c>
      <c r="D334" s="119">
        <f t="shared" si="262"/>
        <v>3306.4</v>
      </c>
      <c r="E334" s="119">
        <f t="shared" si="269"/>
        <v>100</v>
      </c>
      <c r="F334" s="66"/>
      <c r="G334" s="66"/>
      <c r="H334" s="66"/>
      <c r="I334" s="81"/>
      <c r="J334" s="237">
        <f>Субсидии!B328</f>
        <v>3201</v>
      </c>
      <c r="K334" s="237">
        <f>Субсидии!C328</f>
        <v>3201</v>
      </c>
      <c r="L334" s="237">
        <f>Субсидии!D328</f>
        <v>3201</v>
      </c>
      <c r="M334" s="66">
        <f t="shared" si="22"/>
        <v>100</v>
      </c>
      <c r="N334" s="66">
        <f>'Субвенции '!B324</f>
        <v>96</v>
      </c>
      <c r="O334" s="66">
        <f>'Субвенции '!C324</f>
        <v>105.4</v>
      </c>
      <c r="P334" s="66">
        <f>'Субвенции '!D324</f>
        <v>105.4</v>
      </c>
      <c r="Q334" s="66">
        <f t="shared" si="270"/>
        <v>100</v>
      </c>
      <c r="R334" s="66"/>
      <c r="S334" s="66"/>
      <c r="T334" s="66"/>
      <c r="U334" s="66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</row>
    <row r="335" spans="1:34" s="29" customFormat="1" x14ac:dyDescent="0.25">
      <c r="A335" s="96" t="s">
        <v>558</v>
      </c>
      <c r="B335" s="119">
        <f t="shared" si="261"/>
        <v>6326.9</v>
      </c>
      <c r="C335" s="119">
        <f t="shared" si="261"/>
        <v>6350.6</v>
      </c>
      <c r="D335" s="119">
        <f t="shared" si="262"/>
        <v>6350.6</v>
      </c>
      <c r="E335" s="119">
        <f t="shared" si="269"/>
        <v>100</v>
      </c>
      <c r="F335" s="66"/>
      <c r="G335" s="66"/>
      <c r="H335" s="66"/>
      <c r="I335" s="81"/>
      <c r="J335" s="237">
        <f>Субсидии!B330</f>
        <v>6087</v>
      </c>
      <c r="K335" s="237">
        <f>Субсидии!C330</f>
        <v>6087</v>
      </c>
      <c r="L335" s="237">
        <f>Субсидии!D330</f>
        <v>6087</v>
      </c>
      <c r="M335" s="66">
        <f t="shared" si="22"/>
        <v>100</v>
      </c>
      <c r="N335" s="66">
        <f>'Субвенции '!B325</f>
        <v>239.9</v>
      </c>
      <c r="O335" s="66">
        <f>'Субвенции '!C325</f>
        <v>263.60000000000002</v>
      </c>
      <c r="P335" s="66">
        <f>'Субвенции '!D325</f>
        <v>263.60000000000002</v>
      </c>
      <c r="Q335" s="66">
        <f t="shared" si="270"/>
        <v>100</v>
      </c>
      <c r="R335" s="66"/>
      <c r="S335" s="66"/>
      <c r="T335" s="66"/>
      <c r="U335" s="66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</row>
    <row r="336" spans="1:34" s="29" customFormat="1" x14ac:dyDescent="0.25">
      <c r="A336" s="96" t="s">
        <v>385</v>
      </c>
      <c r="B336" s="119">
        <f t="shared" si="261"/>
        <v>3645</v>
      </c>
      <c r="C336" s="119">
        <f t="shared" si="261"/>
        <v>4644.3999999999996</v>
      </c>
      <c r="D336" s="119">
        <f t="shared" si="262"/>
        <v>4644.3999999999996</v>
      </c>
      <c r="E336" s="119">
        <f t="shared" si="269"/>
        <v>100</v>
      </c>
      <c r="F336" s="66"/>
      <c r="G336" s="66"/>
      <c r="H336" s="66"/>
      <c r="I336" s="81"/>
      <c r="J336" s="237">
        <f>Субсидии!B329</f>
        <v>3549</v>
      </c>
      <c r="K336" s="237">
        <f>Субсидии!C329</f>
        <v>4539</v>
      </c>
      <c r="L336" s="237">
        <f>Субсидии!D329</f>
        <v>4539</v>
      </c>
      <c r="M336" s="66">
        <f t="shared" si="22"/>
        <v>100</v>
      </c>
      <c r="N336" s="66">
        <f>'Субвенции '!B326</f>
        <v>96</v>
      </c>
      <c r="O336" s="66">
        <f>'Субвенции '!C326</f>
        <v>105.4</v>
      </c>
      <c r="P336" s="66">
        <f>'Субвенции '!D326</f>
        <v>105.4</v>
      </c>
      <c r="Q336" s="66">
        <f t="shared" si="270"/>
        <v>100</v>
      </c>
      <c r="R336" s="66"/>
      <c r="S336" s="66"/>
      <c r="T336" s="66"/>
      <c r="U336" s="66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</row>
    <row r="337" spans="1:34" s="29" customFormat="1" x14ac:dyDescent="0.25">
      <c r="A337" s="96" t="s">
        <v>393</v>
      </c>
      <c r="B337" s="119">
        <f t="shared" si="261"/>
        <v>4569</v>
      </c>
      <c r="C337" s="119">
        <f t="shared" si="261"/>
        <v>5749.2639999999992</v>
      </c>
      <c r="D337" s="119">
        <f t="shared" si="262"/>
        <v>5749.2639999999992</v>
      </c>
      <c r="E337" s="119">
        <f t="shared" si="269"/>
        <v>100</v>
      </c>
      <c r="F337" s="66"/>
      <c r="G337" s="66"/>
      <c r="H337" s="66"/>
      <c r="I337" s="81"/>
      <c r="J337" s="237">
        <f>Субсидии!B331</f>
        <v>4473</v>
      </c>
      <c r="K337" s="237">
        <f>Субсидии!C331</f>
        <v>5643.8639999999996</v>
      </c>
      <c r="L337" s="237">
        <f>Субсидии!D331</f>
        <v>5643.8639999999996</v>
      </c>
      <c r="M337" s="66">
        <f t="shared" si="22"/>
        <v>100</v>
      </c>
      <c r="N337" s="66">
        <f>'Субвенции '!B327</f>
        <v>96</v>
      </c>
      <c r="O337" s="66">
        <f>'Субвенции '!C327</f>
        <v>105.4</v>
      </c>
      <c r="P337" s="66">
        <f>'Субвенции '!D327</f>
        <v>105.4</v>
      </c>
      <c r="Q337" s="66">
        <f t="shared" si="270"/>
        <v>100</v>
      </c>
      <c r="R337" s="66"/>
      <c r="S337" s="66"/>
      <c r="T337" s="66"/>
      <c r="U337" s="66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</row>
    <row r="338" spans="1:34" s="29" customFormat="1" x14ac:dyDescent="0.25">
      <c r="A338" s="96" t="s">
        <v>380</v>
      </c>
      <c r="B338" s="119">
        <f t="shared" si="261"/>
        <v>61747.200000000004</v>
      </c>
      <c r="C338" s="119">
        <f t="shared" si="261"/>
        <v>22127.5</v>
      </c>
      <c r="D338" s="119">
        <f t="shared" si="262"/>
        <v>22127.5</v>
      </c>
      <c r="E338" s="119">
        <f t="shared" si="269"/>
        <v>100</v>
      </c>
      <c r="F338" s="66"/>
      <c r="G338" s="66"/>
      <c r="H338" s="66"/>
      <c r="I338" s="81"/>
      <c r="J338" s="237">
        <f>Субсидии!B332</f>
        <v>61267.4</v>
      </c>
      <c r="K338" s="237">
        <f>Субсидии!C332</f>
        <v>11000</v>
      </c>
      <c r="L338" s="237">
        <f>Субсидии!D332</f>
        <v>11000</v>
      </c>
      <c r="M338" s="66">
        <f t="shared" si="22"/>
        <v>100</v>
      </c>
      <c r="N338" s="66">
        <f>'Субвенции '!B328</f>
        <v>479.8</v>
      </c>
      <c r="O338" s="66">
        <f>'Субвенции '!C328</f>
        <v>527.5</v>
      </c>
      <c r="P338" s="66">
        <f>'Субвенции '!D328</f>
        <v>527.5</v>
      </c>
      <c r="Q338" s="66">
        <f t="shared" si="270"/>
        <v>100</v>
      </c>
      <c r="R338" s="66">
        <f>Иные!B147</f>
        <v>0</v>
      </c>
      <c r="S338" s="66">
        <f>Иные!C147</f>
        <v>10600</v>
      </c>
      <c r="T338" s="66">
        <f>Иные!D147</f>
        <v>10600</v>
      </c>
      <c r="U338" s="66">
        <f t="shared" si="26"/>
        <v>100</v>
      </c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</row>
    <row r="339" spans="1:34" s="29" customFormat="1" x14ac:dyDescent="0.25">
      <c r="A339" s="96" t="s">
        <v>557</v>
      </c>
      <c r="B339" s="119">
        <f t="shared" si="261"/>
        <v>7649.9</v>
      </c>
      <c r="C339" s="119">
        <f t="shared" si="261"/>
        <v>16570.8</v>
      </c>
      <c r="D339" s="119">
        <f t="shared" si="262"/>
        <v>16570.829999999998</v>
      </c>
      <c r="E339" s="119">
        <f t="shared" si="269"/>
        <v>100.00018104134985</v>
      </c>
      <c r="F339" s="66"/>
      <c r="G339" s="66"/>
      <c r="H339" s="66"/>
      <c r="I339" s="81"/>
      <c r="J339" s="237">
        <f>Субсидии!B333</f>
        <v>7410</v>
      </c>
      <c r="K339" s="237">
        <f>Субсидии!C333</f>
        <v>16307.2</v>
      </c>
      <c r="L339" s="237">
        <f>Субсидии!D333</f>
        <v>16307.23</v>
      </c>
      <c r="M339" s="66">
        <f t="shared" si="22"/>
        <v>100.00018396781789</v>
      </c>
      <c r="N339" s="66">
        <f>'Субвенции '!B329</f>
        <v>239.9</v>
      </c>
      <c r="O339" s="66">
        <f>'Субвенции '!C329</f>
        <v>263.60000000000002</v>
      </c>
      <c r="P339" s="66">
        <f>'Субвенции '!D329</f>
        <v>263.60000000000002</v>
      </c>
      <c r="Q339" s="66">
        <f t="shared" si="270"/>
        <v>100</v>
      </c>
      <c r="R339" s="66"/>
      <c r="S339" s="66"/>
      <c r="T339" s="66"/>
      <c r="U339" s="66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</row>
    <row r="340" spans="1:34" s="29" customFormat="1" x14ac:dyDescent="0.25">
      <c r="A340" s="96" t="s">
        <v>606</v>
      </c>
      <c r="B340" s="119">
        <f t="shared" si="261"/>
        <v>3162</v>
      </c>
      <c r="C340" s="119">
        <f t="shared" si="261"/>
        <v>3622.26</v>
      </c>
      <c r="D340" s="119">
        <f t="shared" si="262"/>
        <v>3622.26</v>
      </c>
      <c r="E340" s="119">
        <f t="shared" si="269"/>
        <v>100</v>
      </c>
      <c r="F340" s="66"/>
      <c r="G340" s="66"/>
      <c r="H340" s="66"/>
      <c r="I340" s="81"/>
      <c r="J340" s="237">
        <f>Субсидии!B334</f>
        <v>3066</v>
      </c>
      <c r="K340" s="237">
        <f>Субсидии!C334</f>
        <v>3516.86</v>
      </c>
      <c r="L340" s="237">
        <f>Субсидии!D334</f>
        <v>3516.86</v>
      </c>
      <c r="M340" s="66">
        <f t="shared" si="22"/>
        <v>100</v>
      </c>
      <c r="N340" s="66">
        <f>'Субвенции '!B330</f>
        <v>96</v>
      </c>
      <c r="O340" s="66">
        <f>'Субвенции '!C330</f>
        <v>105.4</v>
      </c>
      <c r="P340" s="66">
        <f>'Субвенции '!D330</f>
        <v>105.4</v>
      </c>
      <c r="Q340" s="66">
        <f t="shared" si="270"/>
        <v>100</v>
      </c>
      <c r="R340" s="66"/>
      <c r="S340" s="66"/>
      <c r="T340" s="66"/>
      <c r="U340" s="66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</row>
    <row r="341" spans="1:34" s="30" customFormat="1" ht="31.5" x14ac:dyDescent="0.25">
      <c r="A341" s="38" t="s">
        <v>369</v>
      </c>
      <c r="B341" s="79">
        <f t="shared" si="261"/>
        <v>389014.56810999988</v>
      </c>
      <c r="C341" s="79">
        <f t="shared" si="261"/>
        <v>645578.18346999993</v>
      </c>
      <c r="D341" s="79">
        <f t="shared" si="262"/>
        <v>450618.45741999999</v>
      </c>
      <c r="E341" s="79">
        <f t="shared" ref="E341" si="271">D341/C341*100</f>
        <v>69.800756741486182</v>
      </c>
      <c r="F341" s="79">
        <f t="shared" ref="F341" si="272">SUM(F342:F351)</f>
        <v>57178</v>
      </c>
      <c r="G341" s="79">
        <f t="shared" ref="G341:H341" si="273">SUM(G342:G351)</f>
        <v>69132.5</v>
      </c>
      <c r="H341" s="79">
        <f t="shared" si="273"/>
        <v>69132.5</v>
      </c>
      <c r="I341" s="80">
        <f t="shared" si="20"/>
        <v>100</v>
      </c>
      <c r="J341" s="79">
        <f>SUM(J342:J351)</f>
        <v>98064.868109999996</v>
      </c>
      <c r="K341" s="79">
        <f>SUM(K342:K351)</f>
        <v>310063.52873999998</v>
      </c>
      <c r="L341" s="79">
        <f t="shared" ref="L341:T341" si="274">SUM(L342:L351)</f>
        <v>115835.04687999998</v>
      </c>
      <c r="M341" s="79">
        <f t="shared" si="22"/>
        <v>37.358488226821436</v>
      </c>
      <c r="N341" s="79">
        <f t="shared" ref="N341" si="275">SUM(N342:N351)</f>
        <v>221577.6999999999</v>
      </c>
      <c r="O341" s="79">
        <f t="shared" si="274"/>
        <v>225461.75499999998</v>
      </c>
      <c r="P341" s="79">
        <f t="shared" si="274"/>
        <v>224884.66401000001</v>
      </c>
      <c r="Q341" s="79">
        <f t="shared" si="24"/>
        <v>99.744040407207876</v>
      </c>
      <c r="R341" s="79">
        <f t="shared" ref="R341" si="276">SUM(R342:R351)</f>
        <v>12194</v>
      </c>
      <c r="S341" s="79">
        <f t="shared" si="274"/>
        <v>40920.399729999997</v>
      </c>
      <c r="T341" s="79">
        <f t="shared" si="274"/>
        <v>40766.246529999997</v>
      </c>
      <c r="U341" s="79">
        <f t="shared" si="26"/>
        <v>99.623285204892596</v>
      </c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</row>
    <row r="342" spans="1:34" s="29" customFormat="1" ht="31.5" x14ac:dyDescent="0.25">
      <c r="A342" s="95" t="s">
        <v>301</v>
      </c>
      <c r="B342" s="66">
        <f t="shared" si="261"/>
        <v>343061.2558199999</v>
      </c>
      <c r="C342" s="66">
        <f t="shared" si="261"/>
        <v>590693.39967999991</v>
      </c>
      <c r="D342" s="66">
        <f t="shared" si="262"/>
        <v>395733.67725000001</v>
      </c>
      <c r="E342" s="66">
        <f t="shared" si="17"/>
        <v>66.994768769108191</v>
      </c>
      <c r="F342" s="70">
        <f>Дотации!B74</f>
        <v>57178</v>
      </c>
      <c r="G342" s="70">
        <f>Дотации!C74</f>
        <v>69132.5</v>
      </c>
      <c r="H342" s="70">
        <f>Дотации!D74</f>
        <v>69132.5</v>
      </c>
      <c r="I342" s="70">
        <f t="shared" si="20"/>
        <v>100</v>
      </c>
      <c r="J342" s="66">
        <f>Субсидии!B336</f>
        <v>53839.055819999994</v>
      </c>
      <c r="K342" s="66">
        <f>Субсидии!C336</f>
        <v>267077.04495000001</v>
      </c>
      <c r="L342" s="66">
        <f>Субсидии!D336</f>
        <v>72848.566709999999</v>
      </c>
      <c r="M342" s="66">
        <f t="shared" si="22"/>
        <v>27.276236609416628</v>
      </c>
      <c r="N342" s="66">
        <f>'Субвенции '!B332</f>
        <v>219850.19999999992</v>
      </c>
      <c r="O342" s="66">
        <f>'Субвенции '!C332</f>
        <v>223563.45499999999</v>
      </c>
      <c r="P342" s="66">
        <f>'Субвенции '!D332</f>
        <v>222986.36401000002</v>
      </c>
      <c r="Q342" s="66">
        <f t="shared" si="24"/>
        <v>99.741867028311958</v>
      </c>
      <c r="R342" s="66">
        <f>Иные!B149</f>
        <v>12194</v>
      </c>
      <c r="S342" s="66">
        <f>Иные!C149</f>
        <v>30920.399729999997</v>
      </c>
      <c r="T342" s="66">
        <f>Иные!D149</f>
        <v>30766.246529999997</v>
      </c>
      <c r="U342" s="66">
        <f t="shared" si="26"/>
        <v>99.501451464579745</v>
      </c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</row>
    <row r="343" spans="1:34" s="29" customFormat="1" x14ac:dyDescent="0.25">
      <c r="A343" s="96" t="s">
        <v>559</v>
      </c>
      <c r="B343" s="119">
        <f t="shared" si="261"/>
        <v>7091.9</v>
      </c>
      <c r="C343" s="119">
        <f t="shared" si="261"/>
        <v>8493.0419000000002</v>
      </c>
      <c r="D343" s="119">
        <f t="shared" si="262"/>
        <v>8493</v>
      </c>
      <c r="E343" s="119">
        <f>D343/C343*100</f>
        <v>99.999506654971285</v>
      </c>
      <c r="F343" s="66"/>
      <c r="G343" s="66"/>
      <c r="H343" s="66"/>
      <c r="I343" s="81"/>
      <c r="J343" s="237">
        <f>Субсидии!B337</f>
        <v>6852</v>
      </c>
      <c r="K343" s="237">
        <f>Субсидии!C337</f>
        <v>8229.4418999999998</v>
      </c>
      <c r="L343" s="237">
        <f>Субсидии!D337</f>
        <v>8229.4</v>
      </c>
      <c r="M343" s="66">
        <f t="shared" si="22"/>
        <v>99.999490852472022</v>
      </c>
      <c r="N343" s="66">
        <f>'Субвенции '!B333</f>
        <v>239.9</v>
      </c>
      <c r="O343" s="66">
        <f>'Субвенции '!C333</f>
        <v>263.60000000000002</v>
      </c>
      <c r="P343" s="66">
        <f>'Субвенции '!D333</f>
        <v>263.60000000000002</v>
      </c>
      <c r="Q343" s="66">
        <f>P343/O343*100</f>
        <v>100</v>
      </c>
      <c r="R343" s="66"/>
      <c r="S343" s="66"/>
      <c r="T343" s="66"/>
      <c r="U343" s="66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</row>
    <row r="344" spans="1:34" s="29" customFormat="1" x14ac:dyDescent="0.25">
      <c r="A344" s="96" t="s">
        <v>607</v>
      </c>
      <c r="B344" s="119">
        <f t="shared" si="261"/>
        <v>0</v>
      </c>
      <c r="C344" s="119">
        <f t="shared" si="261"/>
        <v>0</v>
      </c>
      <c r="D344" s="119">
        <f t="shared" si="262"/>
        <v>0</v>
      </c>
      <c r="E344" s="119"/>
      <c r="F344" s="66"/>
      <c r="G344" s="66"/>
      <c r="H344" s="66"/>
      <c r="I344" s="81"/>
      <c r="J344" s="237"/>
      <c r="K344" s="237"/>
      <c r="L344" s="237"/>
      <c r="M344" s="66"/>
      <c r="N344" s="66">
        <f>'Субвенции '!B334</f>
        <v>0</v>
      </c>
      <c r="O344" s="66">
        <f>'Субвенции '!C334</f>
        <v>0</v>
      </c>
      <c r="P344" s="66">
        <f>'Субвенции '!D334</f>
        <v>0</v>
      </c>
      <c r="Q344" s="66"/>
      <c r="R344" s="66"/>
      <c r="S344" s="66"/>
      <c r="T344" s="66"/>
      <c r="U344" s="66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</row>
    <row r="345" spans="1:34" s="29" customFormat="1" x14ac:dyDescent="0.25">
      <c r="A345" s="96" t="s">
        <v>560</v>
      </c>
      <c r="B345" s="119">
        <f t="shared" si="261"/>
        <v>3177</v>
      </c>
      <c r="C345" s="119">
        <f t="shared" si="261"/>
        <v>3991.4796000000001</v>
      </c>
      <c r="D345" s="119">
        <f t="shared" si="262"/>
        <v>3991.4796000000001</v>
      </c>
      <c r="E345" s="119">
        <f>D345/C345*100</f>
        <v>100</v>
      </c>
      <c r="F345" s="66"/>
      <c r="G345" s="66"/>
      <c r="H345" s="66"/>
      <c r="I345" s="81"/>
      <c r="J345" s="237">
        <f>Субсидии!B338</f>
        <v>3081</v>
      </c>
      <c r="K345" s="237">
        <f>Субсидии!C338</f>
        <v>3886.0796</v>
      </c>
      <c r="L345" s="237">
        <f>Субсидии!D338</f>
        <v>3886.0796</v>
      </c>
      <c r="M345" s="66">
        <f t="shared" si="22"/>
        <v>100</v>
      </c>
      <c r="N345" s="66">
        <f>'Субвенции '!B335</f>
        <v>96</v>
      </c>
      <c r="O345" s="66">
        <f>'Субвенции '!C335</f>
        <v>105.4</v>
      </c>
      <c r="P345" s="66">
        <f>'Субвенции '!D335</f>
        <v>105.4</v>
      </c>
      <c r="Q345" s="66">
        <f>P345/O345*100</f>
        <v>100</v>
      </c>
      <c r="R345" s="66"/>
      <c r="S345" s="66"/>
      <c r="T345" s="66"/>
      <c r="U345" s="66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</row>
    <row r="346" spans="1:34" s="29" customFormat="1" x14ac:dyDescent="0.25">
      <c r="A346" s="96" t="s">
        <v>561</v>
      </c>
      <c r="B346" s="119">
        <f t="shared" si="261"/>
        <v>3804</v>
      </c>
      <c r="C346" s="119">
        <f t="shared" si="261"/>
        <v>3813.4</v>
      </c>
      <c r="D346" s="119">
        <f t="shared" si="262"/>
        <v>3813.3998100000003</v>
      </c>
      <c r="E346" s="119">
        <f>D346/C346*100</f>
        <v>99.999995017569631</v>
      </c>
      <c r="F346" s="66"/>
      <c r="G346" s="66"/>
      <c r="H346" s="66"/>
      <c r="I346" s="81"/>
      <c r="J346" s="237">
        <f>Субсидии!B339</f>
        <v>3708</v>
      </c>
      <c r="K346" s="237">
        <f>Субсидии!C339</f>
        <v>3708</v>
      </c>
      <c r="L346" s="237">
        <f>Субсидии!D339</f>
        <v>3707.9998100000003</v>
      </c>
      <c r="M346" s="66">
        <f t="shared" si="22"/>
        <v>99.999994875943912</v>
      </c>
      <c r="N346" s="66">
        <f>'Субвенции '!B336</f>
        <v>96</v>
      </c>
      <c r="O346" s="66">
        <f>'Субвенции '!C336</f>
        <v>105.4</v>
      </c>
      <c r="P346" s="66">
        <f>'Субвенции '!D336</f>
        <v>105.4</v>
      </c>
      <c r="Q346" s="66">
        <f>P346/O346*100</f>
        <v>100</v>
      </c>
      <c r="R346" s="66"/>
      <c r="S346" s="66"/>
      <c r="T346" s="66"/>
      <c r="U346" s="66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</row>
    <row r="347" spans="1:34" s="29" customFormat="1" x14ac:dyDescent="0.25">
      <c r="A347" s="96" t="s">
        <v>608</v>
      </c>
      <c r="B347" s="119">
        <f t="shared" si="261"/>
        <v>0</v>
      </c>
      <c r="C347" s="119">
        <f t="shared" si="261"/>
        <v>0</v>
      </c>
      <c r="D347" s="119">
        <f t="shared" si="262"/>
        <v>0</v>
      </c>
      <c r="E347" s="119"/>
      <c r="F347" s="66"/>
      <c r="G347" s="66"/>
      <c r="H347" s="66"/>
      <c r="I347" s="81"/>
      <c r="J347" s="237"/>
      <c r="K347" s="237"/>
      <c r="L347" s="237"/>
      <c r="M347" s="66"/>
      <c r="N347" s="66">
        <f>'Субвенции '!B337</f>
        <v>0</v>
      </c>
      <c r="O347" s="66">
        <f>'Субвенции '!C337</f>
        <v>0</v>
      </c>
      <c r="P347" s="66">
        <f>'Субвенции '!D337</f>
        <v>0</v>
      </c>
      <c r="Q347" s="66"/>
      <c r="R347" s="66"/>
      <c r="S347" s="66"/>
      <c r="T347" s="66"/>
      <c r="U347" s="66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</row>
    <row r="348" spans="1:34" s="29" customFormat="1" x14ac:dyDescent="0.25">
      <c r="A348" s="96" t="s">
        <v>366</v>
      </c>
      <c r="B348" s="119">
        <f t="shared" si="261"/>
        <v>16816.712290000003</v>
      </c>
      <c r="C348" s="119">
        <f t="shared" si="261"/>
        <v>12587.31229</v>
      </c>
      <c r="D348" s="119">
        <f t="shared" si="262"/>
        <v>12587.350760000001</v>
      </c>
      <c r="E348" s="119">
        <f>D348/C348*100</f>
        <v>100.00030562521303</v>
      </c>
      <c r="F348" s="66"/>
      <c r="G348" s="66"/>
      <c r="H348" s="66"/>
      <c r="I348" s="81"/>
      <c r="J348" s="237">
        <f>Субсидии!B340</f>
        <v>16576.812290000002</v>
      </c>
      <c r="K348" s="237">
        <f>Субсидии!C340</f>
        <v>12323.712289999999</v>
      </c>
      <c r="L348" s="237">
        <f>Субсидии!D340</f>
        <v>12323.750760000001</v>
      </c>
      <c r="M348" s="66">
        <f t="shared" si="22"/>
        <v>100.00031216243204</v>
      </c>
      <c r="N348" s="66">
        <f>'Субвенции '!B338</f>
        <v>239.9</v>
      </c>
      <c r="O348" s="66">
        <f>'Субвенции '!C338</f>
        <v>263.60000000000002</v>
      </c>
      <c r="P348" s="66">
        <f>'Субвенции '!D338</f>
        <v>263.60000000000002</v>
      </c>
      <c r="Q348" s="66">
        <f>P348/O348*100</f>
        <v>100</v>
      </c>
      <c r="R348" s="66">
        <f>Иные!B152</f>
        <v>0</v>
      </c>
      <c r="S348" s="66">
        <f>Иные!C152</f>
        <v>0</v>
      </c>
      <c r="T348" s="66">
        <f>Иные!D152</f>
        <v>0</v>
      </c>
      <c r="U348" s="66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</row>
    <row r="349" spans="1:34" s="29" customFormat="1" x14ac:dyDescent="0.25">
      <c r="A349" s="96" t="s">
        <v>365</v>
      </c>
      <c r="B349" s="119">
        <f t="shared" si="261"/>
        <v>4104</v>
      </c>
      <c r="C349" s="119">
        <f t="shared" si="261"/>
        <v>4944.6499999999996</v>
      </c>
      <c r="D349" s="119">
        <f t="shared" si="262"/>
        <v>4944.6499999999996</v>
      </c>
      <c r="E349" s="119">
        <f>D349/C349*100</f>
        <v>100</v>
      </c>
      <c r="F349" s="66"/>
      <c r="G349" s="66"/>
      <c r="H349" s="66"/>
      <c r="I349" s="81"/>
      <c r="J349" s="237">
        <f>Субсидии!B341</f>
        <v>4008</v>
      </c>
      <c r="K349" s="237">
        <f>Субсидии!C341</f>
        <v>4839.25</v>
      </c>
      <c r="L349" s="237">
        <f>Субсидии!D341</f>
        <v>4839.25</v>
      </c>
      <c r="M349" s="66">
        <f t="shared" si="22"/>
        <v>100</v>
      </c>
      <c r="N349" s="66">
        <f>'Субвенции '!B339</f>
        <v>96</v>
      </c>
      <c r="O349" s="66">
        <f>'Субвенции '!C339</f>
        <v>105.4</v>
      </c>
      <c r="P349" s="66">
        <f>'Субвенции '!D339</f>
        <v>105.4</v>
      </c>
      <c r="Q349" s="66">
        <f>P349/O349*100</f>
        <v>100</v>
      </c>
      <c r="R349" s="66"/>
      <c r="S349" s="66"/>
      <c r="T349" s="66"/>
      <c r="U349" s="66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</row>
    <row r="350" spans="1:34" s="29" customFormat="1" x14ac:dyDescent="0.25">
      <c r="A350" s="96" t="s">
        <v>368</v>
      </c>
      <c r="B350" s="119">
        <f t="shared" si="261"/>
        <v>239.9</v>
      </c>
      <c r="C350" s="119">
        <f t="shared" si="261"/>
        <v>263.60000000000002</v>
      </c>
      <c r="D350" s="119">
        <f t="shared" si="262"/>
        <v>263.60000000000002</v>
      </c>
      <c r="E350" s="119">
        <f>D350/C350*100</f>
        <v>100</v>
      </c>
      <c r="F350" s="66"/>
      <c r="G350" s="66"/>
      <c r="H350" s="66"/>
      <c r="I350" s="81"/>
      <c r="J350" s="237">
        <f>Субсидии!B342</f>
        <v>0</v>
      </c>
      <c r="K350" s="237">
        <f>Субсидии!C342</f>
        <v>0</v>
      </c>
      <c r="L350" s="237">
        <f>Субсидии!D342</f>
        <v>0</v>
      </c>
      <c r="M350" s="66"/>
      <c r="N350" s="66">
        <f>'Субвенции '!B340</f>
        <v>239.9</v>
      </c>
      <c r="O350" s="66">
        <f>'Субвенции '!C340</f>
        <v>263.60000000000002</v>
      </c>
      <c r="P350" s="66">
        <f>'Субвенции '!D340</f>
        <v>263.60000000000002</v>
      </c>
      <c r="Q350" s="66">
        <f>P350/O350*100</f>
        <v>100</v>
      </c>
      <c r="R350" s="66">
        <f>Иные!B150</f>
        <v>0</v>
      </c>
      <c r="S350" s="66">
        <f>Иные!C150</f>
        <v>0</v>
      </c>
      <c r="T350" s="66">
        <f>Иные!D150</f>
        <v>0</v>
      </c>
      <c r="U350" s="66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</row>
    <row r="351" spans="1:34" s="29" customFormat="1" ht="19.5" customHeight="1" x14ac:dyDescent="0.25">
      <c r="A351" s="96" t="s">
        <v>367</v>
      </c>
      <c r="B351" s="119">
        <f t="shared" si="261"/>
        <v>10719.8</v>
      </c>
      <c r="C351" s="119">
        <f t="shared" si="261"/>
        <v>20791.3</v>
      </c>
      <c r="D351" s="119">
        <f t="shared" si="262"/>
        <v>20791.3</v>
      </c>
      <c r="E351" s="119">
        <f>D351/C351*100</f>
        <v>100</v>
      </c>
      <c r="F351" s="66"/>
      <c r="G351" s="66"/>
      <c r="H351" s="66"/>
      <c r="I351" s="81"/>
      <c r="J351" s="237">
        <f>Субсидии!B343</f>
        <v>10000</v>
      </c>
      <c r="K351" s="237">
        <f>Субсидии!C343</f>
        <v>10000</v>
      </c>
      <c r="L351" s="237">
        <f>Субсидии!D343</f>
        <v>10000</v>
      </c>
      <c r="M351" s="66">
        <f t="shared" si="22"/>
        <v>100</v>
      </c>
      <c r="N351" s="66">
        <f>'Субвенции '!B341</f>
        <v>719.8</v>
      </c>
      <c r="O351" s="66">
        <f>'Субвенции '!C341</f>
        <v>791.3</v>
      </c>
      <c r="P351" s="66">
        <f>'Субвенции '!D341</f>
        <v>791.3</v>
      </c>
      <c r="Q351" s="66">
        <f>P351/O351*100</f>
        <v>100</v>
      </c>
      <c r="R351" s="66">
        <f>Иные!B151</f>
        <v>0</v>
      </c>
      <c r="S351" s="66">
        <f>Иные!C151</f>
        <v>10000</v>
      </c>
      <c r="T351" s="66">
        <f>Иные!D151</f>
        <v>10000</v>
      </c>
      <c r="U351" s="66">
        <f t="shared" si="26"/>
        <v>100</v>
      </c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</row>
    <row r="352" spans="1:34" s="30" customFormat="1" ht="31.5" x14ac:dyDescent="0.25">
      <c r="A352" s="40" t="s">
        <v>358</v>
      </c>
      <c r="B352" s="79">
        <f t="shared" si="261"/>
        <v>644445.02182000002</v>
      </c>
      <c r="C352" s="79">
        <f t="shared" si="261"/>
        <v>1059444.4838999996</v>
      </c>
      <c r="D352" s="79">
        <f t="shared" si="262"/>
        <v>1050123.8728999998</v>
      </c>
      <c r="E352" s="79">
        <f t="shared" ref="E352" si="277">D352/C352*100</f>
        <v>99.120236015983679</v>
      </c>
      <c r="F352" s="79">
        <f t="shared" ref="F352" si="278">SUM(F353:F360)</f>
        <v>81650.2</v>
      </c>
      <c r="G352" s="79">
        <f t="shared" ref="G352:H352" si="279">SUM(G353:G360)</f>
        <v>116889.40000000001</v>
      </c>
      <c r="H352" s="79">
        <f t="shared" si="279"/>
        <v>116889.40000000001</v>
      </c>
      <c r="I352" s="80">
        <f t="shared" si="20"/>
        <v>100</v>
      </c>
      <c r="J352" s="79">
        <f>SUM(J353:J360)</f>
        <v>217337.12182</v>
      </c>
      <c r="K352" s="79">
        <f>SUM(K353:K360)</f>
        <v>312939.68216999993</v>
      </c>
      <c r="L352" s="79">
        <f t="shared" ref="L352:T352" si="280">SUM(L353:L360)</f>
        <v>306811.93539</v>
      </c>
      <c r="M352" s="79">
        <f t="shared" si="22"/>
        <v>98.041876077361408</v>
      </c>
      <c r="N352" s="79">
        <f t="shared" ref="N352" si="281">SUM(N353:N360)</f>
        <v>333665.30000000005</v>
      </c>
      <c r="O352" s="79">
        <f t="shared" si="280"/>
        <v>347403.5019999998</v>
      </c>
      <c r="P352" s="79">
        <f t="shared" si="280"/>
        <v>344463.11844999989</v>
      </c>
      <c r="Q352" s="79">
        <f t="shared" si="24"/>
        <v>99.153611425022447</v>
      </c>
      <c r="R352" s="79">
        <f t="shared" ref="R352" si="282">SUM(R353:R360)</f>
        <v>11792.4</v>
      </c>
      <c r="S352" s="79">
        <f t="shared" si="280"/>
        <v>282211.89973</v>
      </c>
      <c r="T352" s="79">
        <f t="shared" si="280"/>
        <v>281959.41905999999</v>
      </c>
      <c r="U352" s="79">
        <f t="shared" si="26"/>
        <v>99.910535073027901</v>
      </c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</row>
    <row r="353" spans="1:34" s="29" customFormat="1" ht="31.5" x14ac:dyDescent="0.25">
      <c r="A353" s="95" t="s">
        <v>300</v>
      </c>
      <c r="B353" s="66">
        <f t="shared" si="261"/>
        <v>569735.52182000002</v>
      </c>
      <c r="C353" s="66">
        <f t="shared" si="261"/>
        <v>871607.08389999974</v>
      </c>
      <c r="D353" s="66">
        <f t="shared" si="262"/>
        <v>862286.47289999994</v>
      </c>
      <c r="E353" s="66">
        <f t="shared" si="17"/>
        <v>98.930640747170756</v>
      </c>
      <c r="F353" s="70">
        <f>Дотации!B76</f>
        <v>81650.2</v>
      </c>
      <c r="G353" s="70">
        <f>Дотации!C76</f>
        <v>116889.40000000001</v>
      </c>
      <c r="H353" s="70">
        <f>Дотации!D76</f>
        <v>116889.40000000001</v>
      </c>
      <c r="I353" s="70">
        <f t="shared" si="20"/>
        <v>100</v>
      </c>
      <c r="J353" s="66">
        <f>Субсидии!B345</f>
        <v>143923.12182</v>
      </c>
      <c r="K353" s="66">
        <f>Субсидии!C345</f>
        <v>233525.68216999996</v>
      </c>
      <c r="L353" s="66">
        <f>Субсидии!D345</f>
        <v>227397.93539</v>
      </c>
      <c r="M353" s="66">
        <f t="shared" si="22"/>
        <v>97.375985920238477</v>
      </c>
      <c r="N353" s="66">
        <f>'Субвенции '!B343</f>
        <v>332369.79999999993</v>
      </c>
      <c r="O353" s="66">
        <f>'Субвенции '!C343</f>
        <v>345980.1019999999</v>
      </c>
      <c r="P353" s="66">
        <f>'Субвенции '!D343</f>
        <v>343039.71844999999</v>
      </c>
      <c r="Q353" s="66">
        <f t="shared" si="24"/>
        <v>99.15012928980525</v>
      </c>
      <c r="R353" s="66">
        <f>Иные!B155</f>
        <v>11792.4</v>
      </c>
      <c r="S353" s="66">
        <f>Иные!C155</f>
        <v>175211.89973</v>
      </c>
      <c r="T353" s="66">
        <f>Иные!D155</f>
        <v>174959.41905999999</v>
      </c>
      <c r="U353" s="66">
        <f t="shared" si="26"/>
        <v>99.855899815943388</v>
      </c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</row>
    <row r="354" spans="1:34" s="29" customFormat="1" x14ac:dyDescent="0.25">
      <c r="A354" s="96" t="s">
        <v>564</v>
      </c>
      <c r="B354" s="119">
        <f t="shared" si="261"/>
        <v>15182.9</v>
      </c>
      <c r="C354" s="119">
        <f t="shared" si="261"/>
        <v>16706.599999999999</v>
      </c>
      <c r="D354" s="119">
        <f t="shared" si="262"/>
        <v>16706.599999999999</v>
      </c>
      <c r="E354" s="119">
        <f t="shared" ref="E354:E360" si="283">D354/C354*100</f>
        <v>100</v>
      </c>
      <c r="F354" s="66"/>
      <c r="G354" s="66"/>
      <c r="H354" s="66"/>
      <c r="I354" s="81"/>
      <c r="J354" s="237">
        <f>Субсидии!B346</f>
        <v>14943</v>
      </c>
      <c r="K354" s="237">
        <f>Субсидии!C346</f>
        <v>16443</v>
      </c>
      <c r="L354" s="237">
        <f>Субсидии!D346</f>
        <v>16443</v>
      </c>
      <c r="M354" s="66">
        <f t="shared" si="22"/>
        <v>100</v>
      </c>
      <c r="N354" s="66">
        <f>'Субвенции '!B344</f>
        <v>239.9</v>
      </c>
      <c r="O354" s="66">
        <f>'Субвенции '!C344</f>
        <v>263.60000000000002</v>
      </c>
      <c r="P354" s="66">
        <f>'Субвенции '!D344</f>
        <v>263.60000000000002</v>
      </c>
      <c r="Q354" s="66">
        <f>P354/O354*100</f>
        <v>100</v>
      </c>
      <c r="R354" s="66"/>
      <c r="S354" s="66"/>
      <c r="T354" s="66"/>
      <c r="U354" s="66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</row>
    <row r="355" spans="1:34" s="29" customFormat="1" x14ac:dyDescent="0.25">
      <c r="A355" s="96" t="s">
        <v>565</v>
      </c>
      <c r="B355" s="119">
        <f t="shared" si="261"/>
        <v>9449.9</v>
      </c>
      <c r="C355" s="119">
        <f t="shared" si="261"/>
        <v>10973.6</v>
      </c>
      <c r="D355" s="119">
        <f t="shared" si="262"/>
        <v>10973.6</v>
      </c>
      <c r="E355" s="119">
        <f t="shared" si="283"/>
        <v>100</v>
      </c>
      <c r="F355" s="66"/>
      <c r="G355" s="66"/>
      <c r="H355" s="66"/>
      <c r="I355" s="81"/>
      <c r="J355" s="237">
        <f>Субсидии!B347</f>
        <v>9210</v>
      </c>
      <c r="K355" s="237">
        <f>Субсидии!C347</f>
        <v>10710</v>
      </c>
      <c r="L355" s="237">
        <f>Субсидии!D347</f>
        <v>10710</v>
      </c>
      <c r="M355" s="66">
        <f t="shared" si="22"/>
        <v>100</v>
      </c>
      <c r="N355" s="66">
        <f>'Субвенции '!B345</f>
        <v>239.9</v>
      </c>
      <c r="O355" s="66">
        <f>'Субвенции '!C345</f>
        <v>263.60000000000002</v>
      </c>
      <c r="P355" s="66">
        <f>'Субвенции '!D345</f>
        <v>263.60000000000002</v>
      </c>
      <c r="Q355" s="66">
        <f>P355/O355*100</f>
        <v>100</v>
      </c>
      <c r="R355" s="66"/>
      <c r="S355" s="66"/>
      <c r="T355" s="66"/>
      <c r="U355" s="66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</row>
    <row r="356" spans="1:34" s="29" customFormat="1" x14ac:dyDescent="0.25">
      <c r="A356" s="96" t="s">
        <v>246</v>
      </c>
      <c r="B356" s="119">
        <f t="shared" si="261"/>
        <v>11015.9</v>
      </c>
      <c r="C356" s="119">
        <f t="shared" si="261"/>
        <v>12539.6</v>
      </c>
      <c r="D356" s="119">
        <f t="shared" si="262"/>
        <v>12539.6</v>
      </c>
      <c r="E356" s="119">
        <f t="shared" si="283"/>
        <v>100</v>
      </c>
      <c r="F356" s="66"/>
      <c r="G356" s="66"/>
      <c r="H356" s="66"/>
      <c r="I356" s="81"/>
      <c r="J356" s="237">
        <f>Субсидии!B348</f>
        <v>10776</v>
      </c>
      <c r="K356" s="237">
        <f>Субсидии!C348</f>
        <v>12276</v>
      </c>
      <c r="L356" s="237">
        <f>Субсидии!D348</f>
        <v>12276</v>
      </c>
      <c r="M356" s="66">
        <f t="shared" si="22"/>
        <v>100</v>
      </c>
      <c r="N356" s="66">
        <f>'Субвенции '!B346</f>
        <v>239.9</v>
      </c>
      <c r="O356" s="66">
        <f>'Субвенции '!C346</f>
        <v>263.60000000000002</v>
      </c>
      <c r="P356" s="66">
        <f>'Субвенции '!D346</f>
        <v>263.60000000000002</v>
      </c>
      <c r="Q356" s="66">
        <f>P356/O356*100</f>
        <v>100</v>
      </c>
      <c r="R356" s="66"/>
      <c r="S356" s="66"/>
      <c r="T356" s="66"/>
      <c r="U356" s="66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</row>
    <row r="357" spans="1:34" s="29" customFormat="1" x14ac:dyDescent="0.25">
      <c r="A357" s="96" t="s">
        <v>568</v>
      </c>
      <c r="B357" s="119">
        <f t="shared" si="261"/>
        <v>5100</v>
      </c>
      <c r="C357" s="119">
        <f t="shared" si="261"/>
        <v>5109.3999999999996</v>
      </c>
      <c r="D357" s="119">
        <f t="shared" si="262"/>
        <v>5109.3999999999996</v>
      </c>
      <c r="E357" s="119">
        <f t="shared" si="283"/>
        <v>100</v>
      </c>
      <c r="F357" s="66"/>
      <c r="G357" s="66"/>
      <c r="H357" s="66"/>
      <c r="I357" s="81"/>
      <c r="J357" s="237">
        <f>Субсидии!B349</f>
        <v>5004</v>
      </c>
      <c r="K357" s="237">
        <f>Субсидии!C349</f>
        <v>5004</v>
      </c>
      <c r="L357" s="237">
        <f>Субсидии!D349</f>
        <v>5004</v>
      </c>
      <c r="M357" s="66">
        <f t="shared" si="22"/>
        <v>100</v>
      </c>
      <c r="N357" s="66">
        <f>'Субвенции '!B347</f>
        <v>96</v>
      </c>
      <c r="O357" s="66">
        <f>'Субвенции '!C347</f>
        <v>105.4</v>
      </c>
      <c r="P357" s="66">
        <f>'Субвенции '!D347</f>
        <v>105.4</v>
      </c>
      <c r="Q357" s="66">
        <f>P357/O357*100</f>
        <v>100</v>
      </c>
      <c r="R357" s="66"/>
      <c r="S357" s="66"/>
      <c r="T357" s="66"/>
      <c r="U357" s="66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</row>
    <row r="358" spans="1:34" s="29" customFormat="1" x14ac:dyDescent="0.25">
      <c r="A358" s="96" t="s">
        <v>566</v>
      </c>
      <c r="B358" s="119">
        <f t="shared" si="261"/>
        <v>16310.9</v>
      </c>
      <c r="C358" s="119">
        <f t="shared" si="261"/>
        <v>16334.6</v>
      </c>
      <c r="D358" s="119">
        <f t="shared" si="262"/>
        <v>16334.6</v>
      </c>
      <c r="E358" s="119">
        <f t="shared" si="283"/>
        <v>100</v>
      </c>
      <c r="F358" s="66"/>
      <c r="G358" s="66"/>
      <c r="H358" s="66"/>
      <c r="I358" s="81"/>
      <c r="J358" s="237">
        <f>Субсидии!B350</f>
        <v>16071</v>
      </c>
      <c r="K358" s="237">
        <f>Субсидии!C350</f>
        <v>16071</v>
      </c>
      <c r="L358" s="237">
        <f>Субсидии!D350</f>
        <v>16071</v>
      </c>
      <c r="M358" s="66">
        <f t="shared" si="22"/>
        <v>100</v>
      </c>
      <c r="N358" s="66">
        <f>'Субвенции '!B348</f>
        <v>239.9</v>
      </c>
      <c r="O358" s="66">
        <f>'Субвенции '!C348</f>
        <v>263.60000000000002</v>
      </c>
      <c r="P358" s="66">
        <f>'Субвенции '!D348</f>
        <v>263.60000000000002</v>
      </c>
      <c r="Q358" s="66">
        <f>P358/O358*100</f>
        <v>100</v>
      </c>
      <c r="R358" s="66"/>
      <c r="S358" s="66"/>
      <c r="T358" s="66"/>
      <c r="U358" s="66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</row>
    <row r="359" spans="1:34" s="29" customFormat="1" x14ac:dyDescent="0.25">
      <c r="A359" s="97" t="s">
        <v>375</v>
      </c>
      <c r="B359" s="119">
        <f t="shared" si="261"/>
        <v>10000</v>
      </c>
      <c r="C359" s="119">
        <f t="shared" si="261"/>
        <v>118500</v>
      </c>
      <c r="D359" s="119">
        <f t="shared" si="262"/>
        <v>118500</v>
      </c>
      <c r="E359" s="119">
        <f t="shared" si="283"/>
        <v>100</v>
      </c>
      <c r="F359" s="66"/>
      <c r="G359" s="66"/>
      <c r="H359" s="66"/>
      <c r="I359" s="81"/>
      <c r="J359" s="237">
        <f>Субсидии!B351</f>
        <v>10000</v>
      </c>
      <c r="K359" s="237">
        <f>Субсидии!C351</f>
        <v>11500</v>
      </c>
      <c r="L359" s="237">
        <f>Субсидии!D351</f>
        <v>11500</v>
      </c>
      <c r="M359" s="66">
        <f t="shared" si="22"/>
        <v>100</v>
      </c>
      <c r="N359" s="66"/>
      <c r="O359" s="66"/>
      <c r="P359" s="66"/>
      <c r="Q359" s="66"/>
      <c r="R359" s="66">
        <f>Иные!B156</f>
        <v>0</v>
      </c>
      <c r="S359" s="66">
        <f>Иные!C156</f>
        <v>107000</v>
      </c>
      <c r="T359" s="66">
        <f>Иные!D156</f>
        <v>107000</v>
      </c>
      <c r="U359" s="66">
        <f t="shared" si="26"/>
        <v>100</v>
      </c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</row>
    <row r="360" spans="1:34" s="29" customFormat="1" x14ac:dyDescent="0.25">
      <c r="A360" s="96" t="s">
        <v>567</v>
      </c>
      <c r="B360" s="119">
        <f t="shared" si="261"/>
        <v>7649.9</v>
      </c>
      <c r="C360" s="119">
        <f t="shared" si="261"/>
        <v>7673.6</v>
      </c>
      <c r="D360" s="119">
        <f t="shared" si="262"/>
        <v>7673.6</v>
      </c>
      <c r="E360" s="119">
        <f t="shared" si="283"/>
        <v>100</v>
      </c>
      <c r="F360" s="66"/>
      <c r="G360" s="66"/>
      <c r="H360" s="66"/>
      <c r="I360" s="81"/>
      <c r="J360" s="237">
        <f>Субсидии!B352</f>
        <v>7410</v>
      </c>
      <c r="K360" s="237">
        <f>Субсидии!C352</f>
        <v>7410</v>
      </c>
      <c r="L360" s="237">
        <f>Субсидии!D352</f>
        <v>7410</v>
      </c>
      <c r="M360" s="66">
        <f t="shared" si="22"/>
        <v>100</v>
      </c>
      <c r="N360" s="66">
        <f>'Субвенции '!B349</f>
        <v>239.9</v>
      </c>
      <c r="O360" s="66">
        <f>'Субвенции '!C349</f>
        <v>263.60000000000002</v>
      </c>
      <c r="P360" s="66">
        <f>'Субвенции '!D349</f>
        <v>263.60000000000002</v>
      </c>
      <c r="Q360" s="66">
        <f>P360/O360*100</f>
        <v>100</v>
      </c>
      <c r="R360" s="66"/>
      <c r="S360" s="66"/>
      <c r="T360" s="66"/>
      <c r="U360" s="66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</row>
    <row r="361" spans="1:34" s="30" customFormat="1" ht="31.5" x14ac:dyDescent="0.25">
      <c r="A361" s="40" t="s">
        <v>359</v>
      </c>
      <c r="B361" s="79">
        <f t="shared" si="261"/>
        <v>245479.53682000001</v>
      </c>
      <c r="C361" s="79">
        <f t="shared" si="261"/>
        <v>373449.57898000005</v>
      </c>
      <c r="D361" s="79">
        <f t="shared" si="262"/>
        <v>337179.73259000003</v>
      </c>
      <c r="E361" s="79">
        <f t="shared" ref="E361" si="284">D361/C361*100</f>
        <v>90.287886656864487</v>
      </c>
      <c r="F361" s="79">
        <f t="shared" ref="F361" si="285">SUM(F362:F368)</f>
        <v>46419.8</v>
      </c>
      <c r="G361" s="79">
        <f t="shared" ref="G361:H361" si="286">SUM(G362:G368)</f>
        <v>58667.199999999997</v>
      </c>
      <c r="H361" s="79">
        <f t="shared" si="286"/>
        <v>58667.199999999997</v>
      </c>
      <c r="I361" s="80">
        <f t="shared" si="20"/>
        <v>100</v>
      </c>
      <c r="J361" s="79">
        <f>SUM(J362:J368)</f>
        <v>59881.536820000001</v>
      </c>
      <c r="K361" s="79">
        <f>SUM(K362:K368)</f>
        <v>143329.39932999999</v>
      </c>
      <c r="L361" s="79">
        <f t="shared" ref="L361:T361" si="287">SUM(L362:L368)</f>
        <v>107534.83182999998</v>
      </c>
      <c r="M361" s="79">
        <f t="shared" si="22"/>
        <v>75.026360490364567</v>
      </c>
      <c r="N361" s="79">
        <f t="shared" ref="N361" si="288">SUM(N362:N368)</f>
        <v>138120.5</v>
      </c>
      <c r="O361" s="79">
        <f t="shared" si="287"/>
        <v>144686.79300000003</v>
      </c>
      <c r="P361" s="79">
        <f t="shared" si="287"/>
        <v>144232.88622000004</v>
      </c>
      <c r="Q361" s="79">
        <f t="shared" si="24"/>
        <v>99.686283197941933</v>
      </c>
      <c r="R361" s="79">
        <f t="shared" ref="R361" si="289">SUM(R362:R368)</f>
        <v>1057.7</v>
      </c>
      <c r="S361" s="79">
        <f t="shared" si="287"/>
        <v>26766.18665</v>
      </c>
      <c r="T361" s="79">
        <f t="shared" si="287"/>
        <v>26744.814539999999</v>
      </c>
      <c r="U361" s="79">
        <f t="shared" si="26"/>
        <v>99.92015257802889</v>
      </c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</row>
    <row r="362" spans="1:34" s="29" customFormat="1" ht="31.5" x14ac:dyDescent="0.25">
      <c r="A362" s="95" t="s">
        <v>299</v>
      </c>
      <c r="B362" s="66">
        <f t="shared" si="261"/>
        <v>219560.83682000003</v>
      </c>
      <c r="C362" s="66">
        <f t="shared" si="261"/>
        <v>326242.04138000001</v>
      </c>
      <c r="D362" s="66">
        <f t="shared" si="262"/>
        <v>289972.19499000005</v>
      </c>
      <c r="E362" s="66">
        <f t="shared" si="17"/>
        <v>88.882534502120279</v>
      </c>
      <c r="F362" s="70">
        <f>Дотации!B78</f>
        <v>46419.8</v>
      </c>
      <c r="G362" s="70">
        <f>Дотации!C78</f>
        <v>58667.199999999997</v>
      </c>
      <c r="H362" s="70">
        <f>Дотации!D78</f>
        <v>58667.199999999997</v>
      </c>
      <c r="I362" s="70">
        <f t="shared" si="20"/>
        <v>100</v>
      </c>
      <c r="J362" s="66">
        <f>Субсидии!B354</f>
        <v>34778.536820000001</v>
      </c>
      <c r="K362" s="66">
        <f>Субсидии!C354</f>
        <v>115226.39933</v>
      </c>
      <c r="L362" s="66">
        <f>Субсидии!D354</f>
        <v>79431.831829999981</v>
      </c>
      <c r="M362" s="66">
        <f t="shared" si="22"/>
        <v>68.935445602628803</v>
      </c>
      <c r="N362" s="66">
        <f>'Субвенции '!B351</f>
        <v>137304.80000000002</v>
      </c>
      <c r="O362" s="66">
        <f>'Субвенции '!C351</f>
        <v>143790.59300000002</v>
      </c>
      <c r="P362" s="66">
        <f>'Субвенции '!D351</f>
        <v>143336.68622000003</v>
      </c>
      <c r="Q362" s="66">
        <f t="shared" si="24"/>
        <v>99.684327903147334</v>
      </c>
      <c r="R362" s="66">
        <f>Иные!B158</f>
        <v>1057.7</v>
      </c>
      <c r="S362" s="66">
        <f>Иные!C158</f>
        <v>8557.8490500000007</v>
      </c>
      <c r="T362" s="66">
        <f>Иные!D158</f>
        <v>8536.4769400000005</v>
      </c>
      <c r="U362" s="66">
        <f t="shared" si="26"/>
        <v>99.750263064058132</v>
      </c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</row>
    <row r="363" spans="1:34" s="29" customFormat="1" x14ac:dyDescent="0.25">
      <c r="A363" s="96" t="s">
        <v>610</v>
      </c>
      <c r="B363" s="119">
        <f t="shared" si="261"/>
        <v>0</v>
      </c>
      <c r="C363" s="119">
        <f t="shared" si="261"/>
        <v>0</v>
      </c>
      <c r="D363" s="119">
        <f t="shared" si="262"/>
        <v>0</v>
      </c>
      <c r="E363" s="119"/>
      <c r="F363" s="66"/>
      <c r="G363" s="66"/>
      <c r="H363" s="66"/>
      <c r="I363" s="81"/>
      <c r="J363" s="237"/>
      <c r="K363" s="237"/>
      <c r="L363" s="237"/>
      <c r="M363" s="66"/>
      <c r="N363" s="66">
        <f>'Субвенции '!B352</f>
        <v>0</v>
      </c>
      <c r="O363" s="66">
        <f>'Субвенции '!C352</f>
        <v>0</v>
      </c>
      <c r="P363" s="66">
        <f>'Субвенции '!D352</f>
        <v>0</v>
      </c>
      <c r="Q363" s="66"/>
      <c r="R363" s="66"/>
      <c r="S363" s="66"/>
      <c r="T363" s="66"/>
      <c r="U363" s="66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</row>
    <row r="364" spans="1:34" s="29" customFormat="1" x14ac:dyDescent="0.25">
      <c r="A364" s="96" t="s">
        <v>284</v>
      </c>
      <c r="B364" s="119">
        <f t="shared" si="261"/>
        <v>0</v>
      </c>
      <c r="C364" s="119">
        <f t="shared" si="261"/>
        <v>0</v>
      </c>
      <c r="D364" s="119">
        <f t="shared" si="262"/>
        <v>0</v>
      </c>
      <c r="E364" s="119"/>
      <c r="F364" s="66"/>
      <c r="G364" s="66"/>
      <c r="H364" s="66"/>
      <c r="I364" s="81"/>
      <c r="J364" s="237">
        <f>Субсидии!B355</f>
        <v>0</v>
      </c>
      <c r="K364" s="237">
        <f>Субсидии!C355</f>
        <v>0</v>
      </c>
      <c r="L364" s="237">
        <f>Субсидии!D355</f>
        <v>0</v>
      </c>
      <c r="M364" s="66"/>
      <c r="N364" s="66">
        <f>'Субвенции '!B353</f>
        <v>0</v>
      </c>
      <c r="O364" s="66">
        <f>'Субвенции '!C353</f>
        <v>0</v>
      </c>
      <c r="P364" s="66">
        <f>'Субвенции '!D353</f>
        <v>0</v>
      </c>
      <c r="Q364" s="66"/>
      <c r="R364" s="66"/>
      <c r="S364" s="66"/>
      <c r="T364" s="66"/>
      <c r="U364" s="66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</row>
    <row r="365" spans="1:34" s="29" customFormat="1" x14ac:dyDescent="0.25">
      <c r="A365" s="96" t="s">
        <v>609</v>
      </c>
      <c r="B365" s="119">
        <f t="shared" si="261"/>
        <v>2022</v>
      </c>
      <c r="C365" s="119">
        <f t="shared" si="261"/>
        <v>2031.4</v>
      </c>
      <c r="D365" s="119">
        <f t="shared" si="262"/>
        <v>2031.4</v>
      </c>
      <c r="E365" s="119">
        <f>D365/C365*100</f>
        <v>100</v>
      </c>
      <c r="F365" s="66"/>
      <c r="G365" s="66"/>
      <c r="H365" s="66"/>
      <c r="I365" s="81"/>
      <c r="J365" s="237">
        <f>Субсидии!B356</f>
        <v>1926</v>
      </c>
      <c r="K365" s="237">
        <f>Субсидии!C356</f>
        <v>1926</v>
      </c>
      <c r="L365" s="237">
        <f>Субсидии!D356</f>
        <v>1926</v>
      </c>
      <c r="M365" s="66">
        <f t="shared" si="22"/>
        <v>100</v>
      </c>
      <c r="N365" s="66">
        <f>'Субвенции '!B354</f>
        <v>96</v>
      </c>
      <c r="O365" s="66">
        <f>'Субвенции '!C354</f>
        <v>105.4</v>
      </c>
      <c r="P365" s="66">
        <f>'Субвенции '!D354</f>
        <v>105.4</v>
      </c>
      <c r="Q365" s="66">
        <f>P365/O365*100</f>
        <v>100</v>
      </c>
      <c r="R365" s="66"/>
      <c r="S365" s="66"/>
      <c r="T365" s="66"/>
      <c r="U365" s="66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</row>
    <row r="366" spans="1:34" s="29" customFormat="1" x14ac:dyDescent="0.25">
      <c r="A366" s="96" t="s">
        <v>355</v>
      </c>
      <c r="B366" s="119">
        <f t="shared" si="261"/>
        <v>7874.9</v>
      </c>
      <c r="C366" s="119">
        <f t="shared" si="261"/>
        <v>10743.168000000001</v>
      </c>
      <c r="D366" s="119">
        <f t="shared" si="262"/>
        <v>10743.168000000001</v>
      </c>
      <c r="E366" s="119">
        <f>D366/C366*100</f>
        <v>100</v>
      </c>
      <c r="F366" s="66"/>
      <c r="G366" s="66"/>
      <c r="H366" s="66"/>
      <c r="I366" s="81"/>
      <c r="J366" s="237">
        <f>Субсидии!B357</f>
        <v>7635</v>
      </c>
      <c r="K366" s="237">
        <f>Субсидии!C357</f>
        <v>7635</v>
      </c>
      <c r="L366" s="237">
        <f>Субсидии!D357</f>
        <v>7635</v>
      </c>
      <c r="M366" s="66">
        <f t="shared" si="22"/>
        <v>100</v>
      </c>
      <c r="N366" s="66">
        <f>'Субвенции '!B355</f>
        <v>239.9</v>
      </c>
      <c r="O366" s="66">
        <f>'Субвенции '!C355</f>
        <v>263.60000000000002</v>
      </c>
      <c r="P366" s="66">
        <f>'Субвенции '!D355</f>
        <v>263.60000000000002</v>
      </c>
      <c r="Q366" s="66">
        <f>P366/O366*100</f>
        <v>100</v>
      </c>
      <c r="R366" s="66">
        <f>Иные!B159</f>
        <v>0</v>
      </c>
      <c r="S366" s="66">
        <f>Иные!C159</f>
        <v>2844.5680000000002</v>
      </c>
      <c r="T366" s="66">
        <f>Иные!D159</f>
        <v>2844.5680000000002</v>
      </c>
      <c r="U366" s="66">
        <f t="shared" si="26"/>
        <v>100</v>
      </c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</row>
    <row r="367" spans="1:34" s="29" customFormat="1" x14ac:dyDescent="0.25">
      <c r="A367" s="96" t="s">
        <v>357</v>
      </c>
      <c r="B367" s="119">
        <f t="shared" si="261"/>
        <v>4781.8999999999996</v>
      </c>
      <c r="C367" s="119">
        <f t="shared" si="261"/>
        <v>6305.6</v>
      </c>
      <c r="D367" s="119">
        <f t="shared" si="262"/>
        <v>6305.6</v>
      </c>
      <c r="E367" s="119">
        <f>D367/C367*100</f>
        <v>100</v>
      </c>
      <c r="F367" s="66"/>
      <c r="G367" s="66"/>
      <c r="H367" s="66"/>
      <c r="I367" s="81"/>
      <c r="J367" s="237">
        <f>Субсидии!B358</f>
        <v>4542</v>
      </c>
      <c r="K367" s="237">
        <f>Субсидии!C358</f>
        <v>6042</v>
      </c>
      <c r="L367" s="237">
        <f>Субсидии!D358</f>
        <v>6042</v>
      </c>
      <c r="M367" s="66">
        <f t="shared" si="22"/>
        <v>100</v>
      </c>
      <c r="N367" s="66">
        <f>'Субвенции '!B356</f>
        <v>239.9</v>
      </c>
      <c r="O367" s="66">
        <f>'Субвенции '!C356</f>
        <v>263.60000000000002</v>
      </c>
      <c r="P367" s="66">
        <f>'Субвенции '!D356</f>
        <v>263.60000000000002</v>
      </c>
      <c r="Q367" s="66">
        <f>P367/O367*100</f>
        <v>100</v>
      </c>
      <c r="R367" s="66">
        <f>Иные!B161</f>
        <v>0</v>
      </c>
      <c r="S367" s="66">
        <f>Иные!C161</f>
        <v>0</v>
      </c>
      <c r="T367" s="66">
        <f>Иные!D161</f>
        <v>0</v>
      </c>
      <c r="U367" s="66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</row>
    <row r="368" spans="1:34" s="29" customFormat="1" x14ac:dyDescent="0.25">
      <c r="A368" s="96" t="s">
        <v>356</v>
      </c>
      <c r="B368" s="119">
        <f t="shared" si="261"/>
        <v>11239.9</v>
      </c>
      <c r="C368" s="119">
        <f t="shared" si="261"/>
        <v>28127.369599999998</v>
      </c>
      <c r="D368" s="119">
        <f t="shared" si="262"/>
        <v>28127.369599999998</v>
      </c>
      <c r="E368" s="119">
        <f>D368/C368*100</f>
        <v>100</v>
      </c>
      <c r="F368" s="66"/>
      <c r="G368" s="66"/>
      <c r="H368" s="66"/>
      <c r="I368" s="81"/>
      <c r="J368" s="237">
        <f>Субсидии!B359</f>
        <v>11000</v>
      </c>
      <c r="K368" s="237">
        <f>Субсидии!C359</f>
        <v>12500</v>
      </c>
      <c r="L368" s="237">
        <f>Субсидии!D359</f>
        <v>12500</v>
      </c>
      <c r="M368" s="66">
        <f t="shared" si="22"/>
        <v>100</v>
      </c>
      <c r="N368" s="66">
        <f>'Субвенции '!B357</f>
        <v>239.9</v>
      </c>
      <c r="O368" s="66">
        <f>'Субвенции '!C357</f>
        <v>263.60000000000002</v>
      </c>
      <c r="P368" s="66">
        <f>'Субвенции '!D357</f>
        <v>263.60000000000002</v>
      </c>
      <c r="Q368" s="66">
        <f>P368/O368*100</f>
        <v>100</v>
      </c>
      <c r="R368" s="66">
        <f>Иные!B160</f>
        <v>0</v>
      </c>
      <c r="S368" s="66">
        <f>Иные!C160</f>
        <v>15363.7696</v>
      </c>
      <c r="T368" s="66">
        <f>Иные!D160</f>
        <v>15363.7696</v>
      </c>
      <c r="U368" s="66">
        <f t="shared" si="26"/>
        <v>100</v>
      </c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</row>
    <row r="369" spans="1:34" s="29" customFormat="1" x14ac:dyDescent="0.25">
      <c r="A369" s="96" t="s">
        <v>467</v>
      </c>
      <c r="B369" s="119">
        <f t="shared" si="261"/>
        <v>0</v>
      </c>
      <c r="C369" s="119">
        <f t="shared" si="261"/>
        <v>0</v>
      </c>
      <c r="D369" s="119">
        <f t="shared" si="262"/>
        <v>0</v>
      </c>
      <c r="E369" s="119"/>
      <c r="F369" s="66"/>
      <c r="G369" s="66"/>
      <c r="H369" s="66"/>
      <c r="I369" s="81"/>
      <c r="J369" s="237"/>
      <c r="K369" s="237"/>
      <c r="L369" s="237"/>
      <c r="M369" s="66"/>
      <c r="N369" s="66">
        <f>'Субвенции '!B358</f>
        <v>0</v>
      </c>
      <c r="O369" s="66">
        <f>'Субвенции '!C358</f>
        <v>0</v>
      </c>
      <c r="P369" s="66">
        <f>'Субвенции '!D358</f>
        <v>0</v>
      </c>
      <c r="Q369" s="66"/>
      <c r="R369" s="66"/>
      <c r="S369" s="66"/>
      <c r="T369" s="66"/>
      <c r="U369" s="66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</row>
    <row r="370" spans="1:34" s="30" customFormat="1" ht="31.5" x14ac:dyDescent="0.25">
      <c r="A370" s="38" t="s">
        <v>354</v>
      </c>
      <c r="B370" s="79">
        <f t="shared" si="261"/>
        <v>387970.40441999992</v>
      </c>
      <c r="C370" s="79">
        <f t="shared" si="261"/>
        <v>422140.49431999994</v>
      </c>
      <c r="D370" s="79">
        <f t="shared" si="262"/>
        <v>419465.02118999994</v>
      </c>
      <c r="E370" s="79">
        <f t="shared" ref="E370" si="290">D370/C370*100</f>
        <v>99.366212631576673</v>
      </c>
      <c r="F370" s="79">
        <f t="shared" ref="F370" si="291">SUM(F371:F382)</f>
        <v>87935.900000000009</v>
      </c>
      <c r="G370" s="79">
        <f t="shared" ref="G370:H370" si="292">SUM(G371:G382)</f>
        <v>96936.2</v>
      </c>
      <c r="H370" s="79">
        <f t="shared" si="292"/>
        <v>96936.2</v>
      </c>
      <c r="I370" s="80">
        <f t="shared" si="20"/>
        <v>100</v>
      </c>
      <c r="J370" s="79">
        <f>SUM(J371:J382)</f>
        <v>84327.904420000006</v>
      </c>
      <c r="K370" s="79">
        <f>SUM(K371:K382)</f>
        <v>90106.666319999989</v>
      </c>
      <c r="L370" s="79">
        <f t="shared" ref="L370:T370" si="293">SUM(L371:L382)</f>
        <v>88010.714089999994</v>
      </c>
      <c r="M370" s="79">
        <f t="shared" si="22"/>
        <v>97.673921014282627</v>
      </c>
      <c r="N370" s="79">
        <f t="shared" ref="N370" si="294">SUM(N371:N382)</f>
        <v>214832.89999999991</v>
      </c>
      <c r="O370" s="79">
        <f t="shared" si="293"/>
        <v>202335.42799999996</v>
      </c>
      <c r="P370" s="79">
        <f t="shared" si="293"/>
        <v>201813.77388999995</v>
      </c>
      <c r="Q370" s="79">
        <f t="shared" si="24"/>
        <v>99.742183504314426</v>
      </c>
      <c r="R370" s="79">
        <f t="shared" ref="R370" si="295">SUM(R371:R382)</f>
        <v>873.7</v>
      </c>
      <c r="S370" s="79">
        <f t="shared" si="293"/>
        <v>32762.199999999997</v>
      </c>
      <c r="T370" s="79">
        <f t="shared" si="293"/>
        <v>32704.333209999997</v>
      </c>
      <c r="U370" s="79">
        <f t="shared" si="26"/>
        <v>99.823373308263797</v>
      </c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</row>
    <row r="371" spans="1:34" s="29" customFormat="1" ht="31.5" x14ac:dyDescent="0.25">
      <c r="A371" s="95" t="s">
        <v>298</v>
      </c>
      <c r="B371" s="66">
        <f t="shared" si="261"/>
        <v>340934.80441999994</v>
      </c>
      <c r="C371" s="66">
        <f t="shared" si="261"/>
        <v>353022.99432</v>
      </c>
      <c r="D371" s="66">
        <f t="shared" si="262"/>
        <v>350347.59798999998</v>
      </c>
      <c r="E371" s="66">
        <f t="shared" si="17"/>
        <v>99.242146723288258</v>
      </c>
      <c r="F371" s="70">
        <f>Дотации!B80</f>
        <v>87935.900000000009</v>
      </c>
      <c r="G371" s="70">
        <f>Дотации!C80</f>
        <v>96936.2</v>
      </c>
      <c r="H371" s="70">
        <f>Дотации!D80</f>
        <v>96936.2</v>
      </c>
      <c r="I371" s="70">
        <f t="shared" si="20"/>
        <v>100</v>
      </c>
      <c r="J371" s="66">
        <f>Субсидии!B361</f>
        <v>39019.904420000006</v>
      </c>
      <c r="K371" s="66">
        <f>Субсидии!C361</f>
        <v>39847.066319999991</v>
      </c>
      <c r="L371" s="66">
        <f>Субсидии!D361</f>
        <v>37751.190889999998</v>
      </c>
      <c r="M371" s="66">
        <f t="shared" si="22"/>
        <v>94.74020141616289</v>
      </c>
      <c r="N371" s="66">
        <f>'Субвенции '!B360</f>
        <v>213105.29999999993</v>
      </c>
      <c r="O371" s="66">
        <f>'Субвенции '!C360</f>
        <v>200437.52799999999</v>
      </c>
      <c r="P371" s="66">
        <f>'Субвенции '!D360</f>
        <v>199915.87388999999</v>
      </c>
      <c r="Q371" s="66">
        <f t="shared" si="24"/>
        <v>99.739742295165399</v>
      </c>
      <c r="R371" s="66">
        <f>Иные!B163</f>
        <v>873.7</v>
      </c>
      <c r="S371" s="66">
        <f>Иные!C163</f>
        <v>15802.199999999999</v>
      </c>
      <c r="T371" s="66">
        <f>Иные!D163</f>
        <v>15744.333209999999</v>
      </c>
      <c r="U371" s="66">
        <f t="shared" si="26"/>
        <v>99.633805482780886</v>
      </c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</row>
    <row r="372" spans="1:34" s="29" customFormat="1" x14ac:dyDescent="0.25">
      <c r="A372" s="96" t="s">
        <v>353</v>
      </c>
      <c r="B372" s="119">
        <f t="shared" si="261"/>
        <v>1782</v>
      </c>
      <c r="C372" s="119">
        <f t="shared" si="261"/>
        <v>3253</v>
      </c>
      <c r="D372" s="119">
        <f t="shared" si="262"/>
        <v>3253</v>
      </c>
      <c r="E372" s="119">
        <f t="shared" ref="E372:E382" si="296">D372/C372*100</f>
        <v>100</v>
      </c>
      <c r="F372" s="66"/>
      <c r="G372" s="66"/>
      <c r="H372" s="66"/>
      <c r="I372" s="81"/>
      <c r="J372" s="237">
        <f>Субсидии!B362</f>
        <v>1686</v>
      </c>
      <c r="K372" s="237">
        <f>Субсидии!C362</f>
        <v>3147.6</v>
      </c>
      <c r="L372" s="237">
        <f>Субсидии!D362</f>
        <v>3147.6</v>
      </c>
      <c r="M372" s="66"/>
      <c r="N372" s="66">
        <f>'Субвенции '!B361</f>
        <v>96</v>
      </c>
      <c r="O372" s="66">
        <f>'Субвенции '!C361</f>
        <v>105.4</v>
      </c>
      <c r="P372" s="66">
        <f>'Субвенции '!D361</f>
        <v>105.4</v>
      </c>
      <c r="Q372" s="66">
        <f t="shared" ref="Q372:Q382" si="297">P372/O372*100</f>
        <v>100</v>
      </c>
      <c r="R372" s="66">
        <f>Иные!B166</f>
        <v>0</v>
      </c>
      <c r="S372" s="66">
        <f>Иные!C166</f>
        <v>0</v>
      </c>
      <c r="T372" s="66">
        <f>Иные!D166</f>
        <v>0</v>
      </c>
      <c r="U372" s="66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</row>
    <row r="373" spans="1:34" s="29" customFormat="1" x14ac:dyDescent="0.25">
      <c r="A373" s="96" t="s">
        <v>571</v>
      </c>
      <c r="B373" s="119">
        <f t="shared" si="261"/>
        <v>4226.8999999999996</v>
      </c>
      <c r="C373" s="119">
        <f t="shared" si="261"/>
        <v>5720.6</v>
      </c>
      <c r="D373" s="119">
        <f t="shared" si="262"/>
        <v>5720.5520000000006</v>
      </c>
      <c r="E373" s="119">
        <f t="shared" si="296"/>
        <v>99.999160927175481</v>
      </c>
      <c r="F373" s="66"/>
      <c r="G373" s="66"/>
      <c r="H373" s="66"/>
      <c r="I373" s="81"/>
      <c r="J373" s="237">
        <f>Субсидии!B363</f>
        <v>3987</v>
      </c>
      <c r="K373" s="237">
        <f>Субсидии!C363</f>
        <v>5457</v>
      </c>
      <c r="L373" s="237">
        <f>Субсидии!D363</f>
        <v>5456.9520000000002</v>
      </c>
      <c r="M373" s="66"/>
      <c r="N373" s="66">
        <f>'Субвенции '!B362</f>
        <v>239.9</v>
      </c>
      <c r="O373" s="66">
        <f>'Субвенции '!C362</f>
        <v>263.60000000000002</v>
      </c>
      <c r="P373" s="66">
        <f>'Субвенции '!D362</f>
        <v>263.60000000000002</v>
      </c>
      <c r="Q373" s="66">
        <f t="shared" si="297"/>
        <v>100</v>
      </c>
      <c r="R373" s="66"/>
      <c r="S373" s="66"/>
      <c r="T373" s="66"/>
      <c r="U373" s="66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</row>
    <row r="374" spans="1:34" s="29" customFormat="1" x14ac:dyDescent="0.25">
      <c r="A374" s="96" t="s">
        <v>572</v>
      </c>
      <c r="B374" s="119">
        <f t="shared" si="261"/>
        <v>3987</v>
      </c>
      <c r="C374" s="119">
        <f t="shared" si="261"/>
        <v>4841.3999999999996</v>
      </c>
      <c r="D374" s="119">
        <f t="shared" si="262"/>
        <v>4841.3724000000002</v>
      </c>
      <c r="E374" s="119">
        <f t="shared" si="296"/>
        <v>99.999429916966179</v>
      </c>
      <c r="F374" s="66"/>
      <c r="G374" s="66"/>
      <c r="H374" s="66"/>
      <c r="I374" s="81"/>
      <c r="J374" s="237">
        <f>Субсидии!B364</f>
        <v>3891</v>
      </c>
      <c r="K374" s="237">
        <f>Субсидии!C364</f>
        <v>4736</v>
      </c>
      <c r="L374" s="237">
        <f>Субсидии!D364</f>
        <v>4735.9724000000006</v>
      </c>
      <c r="M374" s="66"/>
      <c r="N374" s="66">
        <f>'Субвенции '!B363</f>
        <v>96</v>
      </c>
      <c r="O374" s="66">
        <f>'Субвенции '!C363</f>
        <v>105.4</v>
      </c>
      <c r="P374" s="66">
        <f>'Субвенции '!D363</f>
        <v>105.4</v>
      </c>
      <c r="Q374" s="66">
        <f t="shared" si="297"/>
        <v>100</v>
      </c>
      <c r="R374" s="66"/>
      <c r="S374" s="66"/>
      <c r="T374" s="66"/>
      <c r="U374" s="66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</row>
    <row r="375" spans="1:34" s="29" customFormat="1" x14ac:dyDescent="0.25">
      <c r="A375" s="96" t="s">
        <v>573</v>
      </c>
      <c r="B375" s="119">
        <f t="shared" si="261"/>
        <v>5352</v>
      </c>
      <c r="C375" s="119">
        <f t="shared" si="261"/>
        <v>5361.4</v>
      </c>
      <c r="D375" s="119">
        <f t="shared" si="262"/>
        <v>5361.4</v>
      </c>
      <c r="E375" s="119">
        <f t="shared" si="296"/>
        <v>100</v>
      </c>
      <c r="F375" s="66"/>
      <c r="G375" s="66"/>
      <c r="H375" s="66"/>
      <c r="I375" s="81"/>
      <c r="J375" s="237">
        <f>Субсидии!B365</f>
        <v>5256</v>
      </c>
      <c r="K375" s="237">
        <f>Субсидии!C365</f>
        <v>5256</v>
      </c>
      <c r="L375" s="237">
        <f>Субсидии!D365</f>
        <v>5256</v>
      </c>
      <c r="M375" s="66"/>
      <c r="N375" s="66">
        <f>'Субвенции '!B364</f>
        <v>96</v>
      </c>
      <c r="O375" s="66">
        <f>'Субвенции '!C364</f>
        <v>105.4</v>
      </c>
      <c r="P375" s="66">
        <f>'Субвенции '!D364</f>
        <v>105.4</v>
      </c>
      <c r="Q375" s="66">
        <f t="shared" si="297"/>
        <v>100</v>
      </c>
      <c r="R375" s="66"/>
      <c r="S375" s="66"/>
      <c r="T375" s="66"/>
      <c r="U375" s="66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</row>
    <row r="376" spans="1:34" s="29" customFormat="1" x14ac:dyDescent="0.25">
      <c r="A376" s="96" t="s">
        <v>352</v>
      </c>
      <c r="B376" s="119">
        <f t="shared" si="261"/>
        <v>10479.799999999999</v>
      </c>
      <c r="C376" s="119">
        <f t="shared" si="261"/>
        <v>20527.5</v>
      </c>
      <c r="D376" s="119">
        <f t="shared" si="262"/>
        <v>20527.5</v>
      </c>
      <c r="E376" s="119">
        <f t="shared" si="296"/>
        <v>100</v>
      </c>
      <c r="F376" s="66"/>
      <c r="G376" s="66"/>
      <c r="H376" s="66"/>
      <c r="I376" s="81"/>
      <c r="J376" s="237">
        <f>Субсидии!B368</f>
        <v>10000</v>
      </c>
      <c r="K376" s="237">
        <f>Субсидии!C368</f>
        <v>10000</v>
      </c>
      <c r="L376" s="237">
        <f>Субсидии!D368</f>
        <v>10000</v>
      </c>
      <c r="M376" s="66">
        <f>L376/K376*100</f>
        <v>100</v>
      </c>
      <c r="N376" s="66">
        <f>'Субвенции '!B365</f>
        <v>479.8</v>
      </c>
      <c r="O376" s="66">
        <f>'Субвенции '!C365</f>
        <v>527.5</v>
      </c>
      <c r="P376" s="66">
        <f>'Субвенции '!D365</f>
        <v>527.5</v>
      </c>
      <c r="Q376" s="66">
        <f t="shared" si="297"/>
        <v>100</v>
      </c>
      <c r="R376" s="66">
        <f>Иные!B164</f>
        <v>0</v>
      </c>
      <c r="S376" s="66">
        <f>Иные!C164</f>
        <v>10000</v>
      </c>
      <c r="T376" s="66">
        <f>Иные!D164</f>
        <v>10000</v>
      </c>
      <c r="U376" s="66">
        <f t="shared" si="26"/>
        <v>100</v>
      </c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</row>
    <row r="377" spans="1:34" s="29" customFormat="1" x14ac:dyDescent="0.25">
      <c r="A377" s="96" t="s">
        <v>611</v>
      </c>
      <c r="B377" s="119">
        <f t="shared" si="261"/>
        <v>2790</v>
      </c>
      <c r="C377" s="119">
        <f t="shared" si="261"/>
        <v>9759.4</v>
      </c>
      <c r="D377" s="119">
        <f t="shared" si="262"/>
        <v>9759.4</v>
      </c>
      <c r="E377" s="119">
        <f t="shared" si="296"/>
        <v>100</v>
      </c>
      <c r="F377" s="66"/>
      <c r="G377" s="66"/>
      <c r="H377" s="66"/>
      <c r="I377" s="81"/>
      <c r="J377" s="237">
        <f>Субсидии!B366</f>
        <v>2694</v>
      </c>
      <c r="K377" s="237">
        <f>Субсидии!C366</f>
        <v>2694</v>
      </c>
      <c r="L377" s="237">
        <f>Субсидии!D366</f>
        <v>2694</v>
      </c>
      <c r="M377" s="66">
        <f t="shared" ref="M377:M382" si="298">L377/K377*100</f>
        <v>100</v>
      </c>
      <c r="N377" s="66">
        <f>'Субвенции '!B366</f>
        <v>96</v>
      </c>
      <c r="O377" s="66">
        <f>'Субвенции '!C366</f>
        <v>105.4</v>
      </c>
      <c r="P377" s="66">
        <f>'Субвенции '!D366</f>
        <v>105.4</v>
      </c>
      <c r="Q377" s="66">
        <f t="shared" si="297"/>
        <v>100</v>
      </c>
      <c r="R377" s="66">
        <f>Иные!B165</f>
        <v>0</v>
      </c>
      <c r="S377" s="66">
        <f>Иные!C165</f>
        <v>6960</v>
      </c>
      <c r="T377" s="66">
        <f>Иные!D165</f>
        <v>6960</v>
      </c>
      <c r="U377" s="66">
        <f t="shared" si="26"/>
        <v>100</v>
      </c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</row>
    <row r="378" spans="1:34" s="29" customFormat="1" x14ac:dyDescent="0.25">
      <c r="A378" s="96" t="s">
        <v>576</v>
      </c>
      <c r="B378" s="119">
        <f t="shared" si="261"/>
        <v>4074</v>
      </c>
      <c r="C378" s="119">
        <f t="shared" si="261"/>
        <v>4083.4</v>
      </c>
      <c r="D378" s="119">
        <f t="shared" si="262"/>
        <v>4083.4</v>
      </c>
      <c r="E378" s="119">
        <f t="shared" si="296"/>
        <v>100</v>
      </c>
      <c r="F378" s="66"/>
      <c r="G378" s="66"/>
      <c r="H378" s="66"/>
      <c r="I378" s="81"/>
      <c r="J378" s="237">
        <f>Субсидии!B367</f>
        <v>3978</v>
      </c>
      <c r="K378" s="237">
        <f>Субсидии!C367</f>
        <v>3978</v>
      </c>
      <c r="L378" s="237">
        <f>Субсидии!D367</f>
        <v>3978</v>
      </c>
      <c r="M378" s="66">
        <f t="shared" si="298"/>
        <v>100</v>
      </c>
      <c r="N378" s="66">
        <f>'Субвенции '!B367</f>
        <v>96</v>
      </c>
      <c r="O378" s="66">
        <f>'Субвенции '!C367</f>
        <v>105.4</v>
      </c>
      <c r="P378" s="66">
        <f>'Субвенции '!D367</f>
        <v>105.4</v>
      </c>
      <c r="Q378" s="66">
        <f t="shared" si="297"/>
        <v>100</v>
      </c>
      <c r="R378" s="66"/>
      <c r="S378" s="66"/>
      <c r="T378" s="66"/>
      <c r="U378" s="66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</row>
    <row r="379" spans="1:34" s="29" customFormat="1" x14ac:dyDescent="0.25">
      <c r="A379" s="96" t="s">
        <v>575</v>
      </c>
      <c r="B379" s="119">
        <f t="shared" si="261"/>
        <v>2529</v>
      </c>
      <c r="C379" s="119">
        <f t="shared" si="261"/>
        <v>2538.4</v>
      </c>
      <c r="D379" s="119">
        <f t="shared" si="262"/>
        <v>2538.4</v>
      </c>
      <c r="E379" s="119">
        <f t="shared" si="296"/>
        <v>100</v>
      </c>
      <c r="F379" s="66"/>
      <c r="G379" s="66"/>
      <c r="H379" s="66"/>
      <c r="I379" s="81"/>
      <c r="J379" s="237">
        <f>Субсидии!B369</f>
        <v>2433</v>
      </c>
      <c r="K379" s="237">
        <f>Субсидии!C369</f>
        <v>2433</v>
      </c>
      <c r="L379" s="237">
        <f>Субсидии!D369</f>
        <v>2433</v>
      </c>
      <c r="M379" s="66">
        <f t="shared" si="298"/>
        <v>100</v>
      </c>
      <c r="N379" s="66">
        <f>'Субвенции '!B368</f>
        <v>96</v>
      </c>
      <c r="O379" s="66">
        <f>'Субвенции '!C368</f>
        <v>105.4</v>
      </c>
      <c r="P379" s="66">
        <f>'Субвенции '!D368</f>
        <v>105.4</v>
      </c>
      <c r="Q379" s="66">
        <f t="shared" si="297"/>
        <v>100</v>
      </c>
      <c r="R379" s="66"/>
      <c r="S379" s="66"/>
      <c r="T379" s="66"/>
      <c r="U379" s="66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</row>
    <row r="380" spans="1:34" s="29" customFormat="1" x14ac:dyDescent="0.25">
      <c r="A380" s="96" t="s">
        <v>343</v>
      </c>
      <c r="B380" s="119">
        <f t="shared" ref="B380:C403" si="299">F380+J380+N380+R380</f>
        <v>2226</v>
      </c>
      <c r="C380" s="119">
        <f t="shared" si="299"/>
        <v>3410.4</v>
      </c>
      <c r="D380" s="119">
        <f t="shared" ref="D380:D403" si="300">H380+L380+P380+T380</f>
        <v>3410.4</v>
      </c>
      <c r="E380" s="119">
        <f t="shared" si="296"/>
        <v>100</v>
      </c>
      <c r="F380" s="66"/>
      <c r="G380" s="66"/>
      <c r="H380" s="66"/>
      <c r="I380" s="81"/>
      <c r="J380" s="237">
        <f>Субсидии!B370</f>
        <v>2130</v>
      </c>
      <c r="K380" s="237">
        <f>Субсидии!C370</f>
        <v>3305</v>
      </c>
      <c r="L380" s="237">
        <f>Субсидии!D370</f>
        <v>3305</v>
      </c>
      <c r="M380" s="66">
        <f t="shared" si="298"/>
        <v>100</v>
      </c>
      <c r="N380" s="66">
        <f>'Субвенции '!B369</f>
        <v>96</v>
      </c>
      <c r="O380" s="66">
        <f>'Субвенции '!C369</f>
        <v>105.4</v>
      </c>
      <c r="P380" s="66">
        <f>'Субвенции '!D369</f>
        <v>105.4</v>
      </c>
      <c r="Q380" s="66">
        <f t="shared" si="297"/>
        <v>100</v>
      </c>
      <c r="R380" s="66"/>
      <c r="S380" s="66"/>
      <c r="T380" s="66"/>
      <c r="U380" s="66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</row>
    <row r="381" spans="1:34" s="29" customFormat="1" x14ac:dyDescent="0.25">
      <c r="A381" s="96" t="s">
        <v>388</v>
      </c>
      <c r="B381" s="119">
        <f t="shared" si="299"/>
        <v>6624.9</v>
      </c>
      <c r="C381" s="119">
        <f t="shared" si="299"/>
        <v>6648.6</v>
      </c>
      <c r="D381" s="119">
        <f t="shared" si="300"/>
        <v>6648.5987999999998</v>
      </c>
      <c r="E381" s="119">
        <f t="shared" si="296"/>
        <v>99.999981951087435</v>
      </c>
      <c r="F381" s="66"/>
      <c r="G381" s="66"/>
      <c r="H381" s="66"/>
      <c r="I381" s="81"/>
      <c r="J381" s="237">
        <f>Субсидии!B371</f>
        <v>6385</v>
      </c>
      <c r="K381" s="237">
        <f>Субсидии!C371</f>
        <v>6385</v>
      </c>
      <c r="L381" s="237">
        <f>Субсидии!D371</f>
        <v>6384.9987999999994</v>
      </c>
      <c r="M381" s="66">
        <f t="shared" si="298"/>
        <v>99.999981205951443</v>
      </c>
      <c r="N381" s="66">
        <f>'Субвенции '!B370</f>
        <v>239.9</v>
      </c>
      <c r="O381" s="66">
        <f>'Субвенции '!C370</f>
        <v>263.60000000000002</v>
      </c>
      <c r="P381" s="66">
        <f>'Субвенции '!D370</f>
        <v>263.60000000000002</v>
      </c>
      <c r="Q381" s="66">
        <f t="shared" si="297"/>
        <v>100</v>
      </c>
      <c r="R381" s="66"/>
      <c r="S381" s="66"/>
      <c r="T381" s="66"/>
      <c r="U381" s="66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</row>
    <row r="382" spans="1:34" s="29" customFormat="1" x14ac:dyDescent="0.25">
      <c r="A382" s="96" t="s">
        <v>574</v>
      </c>
      <c r="B382" s="119">
        <f t="shared" si="299"/>
        <v>2964</v>
      </c>
      <c r="C382" s="119">
        <f t="shared" si="299"/>
        <v>2973.4</v>
      </c>
      <c r="D382" s="119">
        <f t="shared" si="300"/>
        <v>2973.4</v>
      </c>
      <c r="E382" s="119">
        <f t="shared" si="296"/>
        <v>100</v>
      </c>
      <c r="F382" s="66"/>
      <c r="G382" s="66"/>
      <c r="H382" s="66"/>
      <c r="I382" s="81"/>
      <c r="J382" s="237">
        <f>Субсидии!B372</f>
        <v>2868</v>
      </c>
      <c r="K382" s="237">
        <f>Субсидии!C372</f>
        <v>2868</v>
      </c>
      <c r="L382" s="237">
        <f>Субсидии!D372</f>
        <v>2868</v>
      </c>
      <c r="M382" s="66">
        <f t="shared" si="298"/>
        <v>100</v>
      </c>
      <c r="N382" s="66">
        <f>'Субвенции '!B371</f>
        <v>96</v>
      </c>
      <c r="O382" s="66">
        <f>'Субвенции '!C371</f>
        <v>105.4</v>
      </c>
      <c r="P382" s="66">
        <f>'Субвенции '!D371</f>
        <v>105.4</v>
      </c>
      <c r="Q382" s="66">
        <f t="shared" si="297"/>
        <v>100</v>
      </c>
      <c r="R382" s="66"/>
      <c r="S382" s="66"/>
      <c r="T382" s="66"/>
      <c r="U382" s="66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</row>
    <row r="383" spans="1:34" s="30" customFormat="1" ht="31.5" x14ac:dyDescent="0.25">
      <c r="A383" s="38" t="s">
        <v>351</v>
      </c>
      <c r="B383" s="79">
        <f t="shared" si="299"/>
        <v>494607.24616999988</v>
      </c>
      <c r="C383" s="79">
        <f t="shared" si="299"/>
        <v>762987.09363999998</v>
      </c>
      <c r="D383" s="79">
        <f t="shared" si="300"/>
        <v>760959.24126000004</v>
      </c>
      <c r="E383" s="79">
        <f t="shared" ref="E383" si="301">D383/C383*100</f>
        <v>99.734221928928619</v>
      </c>
      <c r="F383" s="79">
        <f t="shared" ref="F383" si="302">SUM(F384:F391)</f>
        <v>87252.800000000003</v>
      </c>
      <c r="G383" s="79">
        <f t="shared" ref="G383:H383" si="303">SUM(G384:G391)</f>
        <v>96455.7</v>
      </c>
      <c r="H383" s="79">
        <f t="shared" si="303"/>
        <v>96455.7</v>
      </c>
      <c r="I383" s="80">
        <f t="shared" si="20"/>
        <v>100</v>
      </c>
      <c r="J383" s="79">
        <f>SUM(J384:J391)</f>
        <v>138197.84616999998</v>
      </c>
      <c r="K383" s="79">
        <f>SUM(K384:K391)</f>
        <v>214949.48759000003</v>
      </c>
      <c r="L383" s="79">
        <f t="shared" ref="L383:T383" si="304">SUM(L384:L391)</f>
        <v>213294.46262000001</v>
      </c>
      <c r="M383" s="79">
        <f t="shared" si="22"/>
        <v>99.230040048684899</v>
      </c>
      <c r="N383" s="79">
        <f t="shared" ref="N383" si="305">SUM(N384:N391)</f>
        <v>217781.29999999996</v>
      </c>
      <c r="O383" s="79">
        <f t="shared" si="304"/>
        <v>235114.55699999994</v>
      </c>
      <c r="P383" s="79">
        <f t="shared" si="304"/>
        <v>234834.24494</v>
      </c>
      <c r="Q383" s="79">
        <f t="shared" si="24"/>
        <v>99.88077639105947</v>
      </c>
      <c r="R383" s="79">
        <f t="shared" ref="R383" si="306">SUM(R384:R391)</f>
        <v>51375.3</v>
      </c>
      <c r="S383" s="79">
        <f t="shared" si="304"/>
        <v>216467.34904999999</v>
      </c>
      <c r="T383" s="79">
        <f t="shared" si="304"/>
        <v>216374.83370000002</v>
      </c>
      <c r="U383" s="79">
        <f t="shared" si="26"/>
        <v>99.957261291180416</v>
      </c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</row>
    <row r="384" spans="1:34" s="29" customFormat="1" ht="31.5" x14ac:dyDescent="0.25">
      <c r="A384" s="95" t="s">
        <v>297</v>
      </c>
      <c r="B384" s="66">
        <f t="shared" si="299"/>
        <v>352731.43387000001</v>
      </c>
      <c r="C384" s="66">
        <f t="shared" si="299"/>
        <v>394816.31685999996</v>
      </c>
      <c r="D384" s="66">
        <f t="shared" si="300"/>
        <v>392788.53401</v>
      </c>
      <c r="E384" s="66">
        <f t="shared" si="17"/>
        <v>99.486398417844768</v>
      </c>
      <c r="F384" s="70">
        <f>Дотации!B82</f>
        <v>87252.800000000003</v>
      </c>
      <c r="G384" s="70">
        <f>Дотации!C82</f>
        <v>96455.7</v>
      </c>
      <c r="H384" s="70">
        <f>Дотации!D82</f>
        <v>96455.7</v>
      </c>
      <c r="I384" s="70">
        <f t="shared" si="20"/>
        <v>100</v>
      </c>
      <c r="J384" s="66">
        <f>Субсидии!B374</f>
        <v>47521.733870000004</v>
      </c>
      <c r="K384" s="66">
        <f>Субсидии!C374</f>
        <v>51476.810810000003</v>
      </c>
      <c r="L384" s="66">
        <f>Субсидии!D374</f>
        <v>49821.855340000002</v>
      </c>
      <c r="M384" s="66">
        <f t="shared" si="22"/>
        <v>96.785046618158972</v>
      </c>
      <c r="N384" s="66">
        <f>'Субвенции '!B373</f>
        <v>216581.59999999998</v>
      </c>
      <c r="O384" s="66">
        <f>'Субвенции '!C373</f>
        <v>233796.45699999997</v>
      </c>
      <c r="P384" s="66">
        <f>'Субвенции '!D373</f>
        <v>233516.14494000003</v>
      </c>
      <c r="Q384" s="66">
        <f t="shared" si="24"/>
        <v>99.880104231006399</v>
      </c>
      <c r="R384" s="66">
        <f>Иные!B168</f>
        <v>1375.3</v>
      </c>
      <c r="S384" s="66">
        <f>Иные!C168</f>
        <v>13087.349049999999</v>
      </c>
      <c r="T384" s="66">
        <f>Иные!D168</f>
        <v>12994.833729999998</v>
      </c>
      <c r="U384" s="66">
        <f t="shared" si="26"/>
        <v>99.293093508497805</v>
      </c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</row>
    <row r="385" spans="1:34" s="29" customFormat="1" x14ac:dyDescent="0.25">
      <c r="A385" s="96" t="s">
        <v>400</v>
      </c>
      <c r="B385" s="119">
        <f t="shared" si="299"/>
        <v>8894.9</v>
      </c>
      <c r="C385" s="119">
        <f t="shared" si="299"/>
        <v>8918.6</v>
      </c>
      <c r="D385" s="119">
        <f t="shared" si="300"/>
        <v>8918.6</v>
      </c>
      <c r="E385" s="119">
        <f t="shared" ref="E385:E391" si="307">D385/C385*100</f>
        <v>100</v>
      </c>
      <c r="F385" s="66"/>
      <c r="G385" s="66"/>
      <c r="H385" s="66"/>
      <c r="I385" s="81"/>
      <c r="J385" s="237">
        <f>Субсидии!B376</f>
        <v>8655</v>
      </c>
      <c r="K385" s="237">
        <f>Субсидии!C376</f>
        <v>8655</v>
      </c>
      <c r="L385" s="237">
        <f>Субсидии!D376</f>
        <v>8655</v>
      </c>
      <c r="M385" s="66">
        <f t="shared" si="22"/>
        <v>100</v>
      </c>
      <c r="N385" s="66">
        <f>'Субвенции '!B375</f>
        <v>239.9</v>
      </c>
      <c r="O385" s="66">
        <f>'Субвенции '!C375</f>
        <v>263.60000000000002</v>
      </c>
      <c r="P385" s="66">
        <f>'Субвенции '!D375</f>
        <v>263.60000000000002</v>
      </c>
      <c r="Q385" s="66">
        <f t="shared" ref="Q385:Q391" si="308">P385/O385*100</f>
        <v>100</v>
      </c>
      <c r="R385" s="66"/>
      <c r="S385" s="66"/>
      <c r="T385" s="66"/>
      <c r="U385" s="66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</row>
    <row r="386" spans="1:34" s="29" customFormat="1" x14ac:dyDescent="0.25">
      <c r="A386" s="96" t="s">
        <v>612</v>
      </c>
      <c r="B386" s="119">
        <f t="shared" si="299"/>
        <v>2454</v>
      </c>
      <c r="C386" s="119">
        <f t="shared" si="299"/>
        <v>2463.4</v>
      </c>
      <c r="D386" s="119">
        <f t="shared" si="300"/>
        <v>2463.4</v>
      </c>
      <c r="E386" s="119">
        <f t="shared" si="307"/>
        <v>100</v>
      </c>
      <c r="F386" s="66"/>
      <c r="G386" s="66"/>
      <c r="H386" s="66"/>
      <c r="I386" s="81"/>
      <c r="J386" s="237">
        <f>Субсидии!B377</f>
        <v>2358</v>
      </c>
      <c r="K386" s="237">
        <f>Субсидии!C377</f>
        <v>2358</v>
      </c>
      <c r="L386" s="237">
        <f>Субсидии!D377</f>
        <v>2358</v>
      </c>
      <c r="M386" s="66">
        <f t="shared" si="22"/>
        <v>100</v>
      </c>
      <c r="N386" s="66">
        <f>'Субвенции '!B376</f>
        <v>96</v>
      </c>
      <c r="O386" s="66">
        <f>'Субвенции '!C376</f>
        <v>105.4</v>
      </c>
      <c r="P386" s="66">
        <f>'Субвенции '!D376</f>
        <v>105.4</v>
      </c>
      <c r="Q386" s="66">
        <f t="shared" si="308"/>
        <v>100</v>
      </c>
      <c r="R386" s="66"/>
      <c r="S386" s="66"/>
      <c r="T386" s="66"/>
      <c r="U386" s="66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</row>
    <row r="387" spans="1:34" s="29" customFormat="1" x14ac:dyDescent="0.25">
      <c r="A387" s="96" t="s">
        <v>350</v>
      </c>
      <c r="B387" s="119">
        <f t="shared" si="299"/>
        <v>6027</v>
      </c>
      <c r="C387" s="119">
        <f t="shared" si="299"/>
        <v>7434.3044799999998</v>
      </c>
      <c r="D387" s="119">
        <f t="shared" si="300"/>
        <v>7434.2999999999993</v>
      </c>
      <c r="E387" s="119">
        <f t="shared" si="307"/>
        <v>99.999939738814675</v>
      </c>
      <c r="F387" s="66"/>
      <c r="G387" s="66"/>
      <c r="H387" s="66"/>
      <c r="I387" s="81"/>
      <c r="J387" s="237">
        <f>Субсидии!B378</f>
        <v>5931</v>
      </c>
      <c r="K387" s="237">
        <f>Субсидии!C378</f>
        <v>7328.9044800000001</v>
      </c>
      <c r="L387" s="237">
        <f>Субсидии!D378</f>
        <v>7328.9</v>
      </c>
      <c r="M387" s="66">
        <f t="shared" si="22"/>
        <v>99.999938872173701</v>
      </c>
      <c r="N387" s="66">
        <f>'Субвенции '!B377</f>
        <v>96</v>
      </c>
      <c r="O387" s="66">
        <f>'Субвенции '!C377</f>
        <v>105.4</v>
      </c>
      <c r="P387" s="66">
        <f>'Субвенции '!D377</f>
        <v>105.4</v>
      </c>
      <c r="Q387" s="66">
        <f t="shared" si="308"/>
        <v>100</v>
      </c>
      <c r="R387" s="66"/>
      <c r="S387" s="66"/>
      <c r="T387" s="66"/>
      <c r="U387" s="66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</row>
    <row r="388" spans="1:34" s="29" customFormat="1" x14ac:dyDescent="0.25">
      <c r="A388" s="96" t="s">
        <v>432</v>
      </c>
      <c r="B388" s="119">
        <f t="shared" si="299"/>
        <v>3588</v>
      </c>
      <c r="C388" s="119">
        <f t="shared" si="299"/>
        <v>3597.4</v>
      </c>
      <c r="D388" s="119">
        <f t="shared" si="300"/>
        <v>3597.4</v>
      </c>
      <c r="E388" s="119">
        <f t="shared" si="307"/>
        <v>100</v>
      </c>
      <c r="F388" s="66"/>
      <c r="G388" s="66"/>
      <c r="H388" s="66"/>
      <c r="I388" s="81"/>
      <c r="J388" s="237">
        <f>Субсидии!B379</f>
        <v>3492</v>
      </c>
      <c r="K388" s="237">
        <f>Субсидии!C379</f>
        <v>3492</v>
      </c>
      <c r="L388" s="237">
        <f>Субсидии!D379</f>
        <v>3492</v>
      </c>
      <c r="M388" s="66">
        <f t="shared" si="22"/>
        <v>100</v>
      </c>
      <c r="N388" s="66">
        <f>'Субвенции '!B378</f>
        <v>96</v>
      </c>
      <c r="O388" s="66">
        <f>'Субвенции '!C378</f>
        <v>105.4</v>
      </c>
      <c r="P388" s="66">
        <f>'Субвенции '!D378</f>
        <v>105.4</v>
      </c>
      <c r="Q388" s="66">
        <f t="shared" si="308"/>
        <v>100</v>
      </c>
      <c r="R388" s="66"/>
      <c r="S388" s="66"/>
      <c r="T388" s="66"/>
      <c r="U388" s="66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</row>
    <row r="389" spans="1:34" s="29" customFormat="1" x14ac:dyDescent="0.25">
      <c r="A389" s="96" t="s">
        <v>578</v>
      </c>
      <c r="B389" s="119">
        <f t="shared" si="299"/>
        <v>18606.900000000001</v>
      </c>
      <c r="C389" s="119">
        <f t="shared" si="299"/>
        <v>17709.7</v>
      </c>
      <c r="D389" s="119">
        <f t="shared" si="300"/>
        <v>17709.645929999999</v>
      </c>
      <c r="E389" s="119">
        <f t="shared" si="307"/>
        <v>99.999694687092372</v>
      </c>
      <c r="F389" s="66"/>
      <c r="G389" s="66"/>
      <c r="H389" s="66"/>
      <c r="I389" s="81"/>
      <c r="J389" s="237">
        <f>Субсидии!B380</f>
        <v>18510.900000000001</v>
      </c>
      <c r="K389" s="237">
        <f>Субсидии!C380</f>
        <v>17604.3</v>
      </c>
      <c r="L389" s="237">
        <f>Субсидии!D380</f>
        <v>17604.245929999997</v>
      </c>
      <c r="M389" s="66">
        <f t="shared" si="22"/>
        <v>99.999692859130988</v>
      </c>
      <c r="N389" s="66">
        <f>'Субвенции '!B379</f>
        <v>96</v>
      </c>
      <c r="O389" s="66">
        <f>'Субвенции '!C379</f>
        <v>105.4</v>
      </c>
      <c r="P389" s="66">
        <f>'Субвенции '!D379</f>
        <v>105.4</v>
      </c>
      <c r="Q389" s="66">
        <f t="shared" si="308"/>
        <v>100</v>
      </c>
      <c r="R389" s="66"/>
      <c r="S389" s="66"/>
      <c r="T389" s="66"/>
      <c r="U389" s="66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</row>
    <row r="390" spans="1:34" s="29" customFormat="1" x14ac:dyDescent="0.25">
      <c r="A390" s="96" t="s">
        <v>579</v>
      </c>
      <c r="B390" s="119">
        <f t="shared" si="299"/>
        <v>4128</v>
      </c>
      <c r="C390" s="119">
        <f t="shared" si="299"/>
        <v>4137.3999999999996</v>
      </c>
      <c r="D390" s="119">
        <f t="shared" si="300"/>
        <v>4137.3999999999996</v>
      </c>
      <c r="E390" s="119">
        <f t="shared" si="307"/>
        <v>100</v>
      </c>
      <c r="F390" s="66"/>
      <c r="G390" s="66"/>
      <c r="H390" s="66"/>
      <c r="I390" s="81"/>
      <c r="J390" s="237">
        <f>Субсидии!B381</f>
        <v>4032</v>
      </c>
      <c r="K390" s="237">
        <f>Субсидии!C381</f>
        <v>4032</v>
      </c>
      <c r="L390" s="237">
        <f>Субсидии!D381</f>
        <v>4032</v>
      </c>
      <c r="M390" s="66">
        <f t="shared" si="22"/>
        <v>100</v>
      </c>
      <c r="N390" s="66">
        <f>'Субвенции '!B380</f>
        <v>96</v>
      </c>
      <c r="O390" s="66">
        <f>'Субвенции '!C380</f>
        <v>105.4</v>
      </c>
      <c r="P390" s="66">
        <f>'Субвенции '!D380</f>
        <v>105.4</v>
      </c>
      <c r="Q390" s="66">
        <f t="shared" si="308"/>
        <v>100</v>
      </c>
      <c r="R390" s="66"/>
      <c r="S390" s="66"/>
      <c r="T390" s="66"/>
      <c r="U390" s="66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</row>
    <row r="391" spans="1:34" s="29" customFormat="1" x14ac:dyDescent="0.25">
      <c r="A391" s="96" t="s">
        <v>349</v>
      </c>
      <c r="B391" s="119">
        <f t="shared" si="299"/>
        <v>98177.012300000002</v>
      </c>
      <c r="C391" s="119">
        <f t="shared" si="299"/>
        <v>323909.97230000002</v>
      </c>
      <c r="D391" s="119">
        <f t="shared" si="300"/>
        <v>323909.96132</v>
      </c>
      <c r="E391" s="119">
        <f t="shared" si="307"/>
        <v>99.999996610169191</v>
      </c>
      <c r="F391" s="66"/>
      <c r="G391" s="66"/>
      <c r="H391" s="66"/>
      <c r="I391" s="81"/>
      <c r="J391" s="237">
        <f>Субсидии!B375</f>
        <v>47697.212299999999</v>
      </c>
      <c r="K391" s="237">
        <f>Субсидии!C375</f>
        <v>120002.47230000001</v>
      </c>
      <c r="L391" s="237">
        <f>Субсидии!D375</f>
        <v>120002.46135000001</v>
      </c>
      <c r="M391" s="66">
        <f>L391/K391*100</f>
        <v>99.99999087518799</v>
      </c>
      <c r="N391" s="66">
        <f>'Субвенции '!B374</f>
        <v>479.8</v>
      </c>
      <c r="O391" s="66">
        <f>'Субвенции '!C374</f>
        <v>527.5</v>
      </c>
      <c r="P391" s="66">
        <f>'Субвенции '!D374</f>
        <v>527.5</v>
      </c>
      <c r="Q391" s="66">
        <f t="shared" si="308"/>
        <v>100</v>
      </c>
      <c r="R391" s="66">
        <f>Иные!B169</f>
        <v>50000</v>
      </c>
      <c r="S391" s="66">
        <f>Иные!C169</f>
        <v>203380</v>
      </c>
      <c r="T391" s="66">
        <f>Иные!D169</f>
        <v>203379.99997</v>
      </c>
      <c r="U391" s="66">
        <f>T391/S391*100</f>
        <v>99.999999985249289</v>
      </c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</row>
    <row r="392" spans="1:34" s="30" customFormat="1" ht="31.5" x14ac:dyDescent="0.25">
      <c r="A392" s="40" t="s">
        <v>291</v>
      </c>
      <c r="B392" s="79">
        <f t="shared" si="299"/>
        <v>4278766.0976400003</v>
      </c>
      <c r="C392" s="79">
        <f t="shared" si="299"/>
        <v>6814474.0472900001</v>
      </c>
      <c r="D392" s="79">
        <f t="shared" si="300"/>
        <v>6637741.1116800001</v>
      </c>
      <c r="E392" s="79">
        <f t="shared" ref="E392" si="309">D392/C392*100</f>
        <v>97.406506586076389</v>
      </c>
      <c r="F392" s="79">
        <f t="shared" ref="F392" si="310">SUM(F393:F398)</f>
        <v>201985.3</v>
      </c>
      <c r="G392" s="79">
        <f t="shared" ref="G392:H392" si="311">SUM(G393:G398)</f>
        <v>423832.89999999997</v>
      </c>
      <c r="H392" s="79">
        <f t="shared" si="311"/>
        <v>423832.89999999997</v>
      </c>
      <c r="I392" s="80">
        <f t="shared" si="20"/>
        <v>100</v>
      </c>
      <c r="J392" s="79">
        <f>SUM(J393:J398)</f>
        <v>1140626.3976400001</v>
      </c>
      <c r="K392" s="79">
        <f>SUM(K393:K398)</f>
        <v>2917400.31329</v>
      </c>
      <c r="L392" s="79">
        <f t="shared" ref="L392:T392" si="312">SUM(L393:L398)</f>
        <v>2890572.00085</v>
      </c>
      <c r="M392" s="79">
        <f t="shared" si="22"/>
        <v>99.080403456536786</v>
      </c>
      <c r="N392" s="79">
        <f t="shared" ref="N392" si="313">SUM(N393:N398)</f>
        <v>2928795.4</v>
      </c>
      <c r="O392" s="79">
        <f t="shared" si="312"/>
        <v>2839624.1339999996</v>
      </c>
      <c r="P392" s="79">
        <f t="shared" si="312"/>
        <v>2833439.5114099998</v>
      </c>
      <c r="Q392" s="79">
        <f t="shared" si="24"/>
        <v>99.78220277409433</v>
      </c>
      <c r="R392" s="79">
        <f t="shared" ref="R392" si="314">SUM(R393:R398)</f>
        <v>7359</v>
      </c>
      <c r="S392" s="79">
        <f t="shared" si="312"/>
        <v>633616.70000000007</v>
      </c>
      <c r="T392" s="79">
        <f t="shared" si="312"/>
        <v>489896.69942000002</v>
      </c>
      <c r="U392" s="79">
        <f t="shared" si="26"/>
        <v>77.317516949916239</v>
      </c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</row>
    <row r="393" spans="1:34" s="29" customFormat="1" ht="31.5" x14ac:dyDescent="0.25">
      <c r="A393" s="95" t="s">
        <v>290</v>
      </c>
      <c r="B393" s="66">
        <f t="shared" si="299"/>
        <v>3538529.2452600002</v>
      </c>
      <c r="C393" s="66">
        <f t="shared" si="299"/>
        <v>5541746.5430999994</v>
      </c>
      <c r="D393" s="66">
        <f t="shared" si="300"/>
        <v>5365013.6253499994</v>
      </c>
      <c r="E393" s="66">
        <f t="shared" si="17"/>
        <v>96.810880534223458</v>
      </c>
      <c r="F393" s="70">
        <f>Дотации!B85</f>
        <v>201985.3</v>
      </c>
      <c r="G393" s="70">
        <f>Дотации!C85</f>
        <v>421132.89999999997</v>
      </c>
      <c r="H393" s="70">
        <f>Дотации!D85</f>
        <v>421132.89999999997</v>
      </c>
      <c r="I393" s="70">
        <f t="shared" si="20"/>
        <v>100</v>
      </c>
      <c r="J393" s="66">
        <f>Субсидии!B383</f>
        <v>402788.74526000005</v>
      </c>
      <c r="K393" s="66">
        <f>Субсидии!C383</f>
        <v>1766647.2090999999</v>
      </c>
      <c r="L393" s="66">
        <f>Субсидии!D383</f>
        <v>1739818.9145200001</v>
      </c>
      <c r="M393" s="66">
        <f t="shared" si="22"/>
        <v>98.481400562500127</v>
      </c>
      <c r="N393" s="66">
        <f>'Субвенции '!B382</f>
        <v>2926396.2</v>
      </c>
      <c r="O393" s="66">
        <f>'Субвенции '!C382</f>
        <v>2836986.6339999996</v>
      </c>
      <c r="P393" s="66">
        <f>'Субвенции '!D382</f>
        <v>2830802.0114099998</v>
      </c>
      <c r="Q393" s="66">
        <f t="shared" si="24"/>
        <v>99.782000291581213</v>
      </c>
      <c r="R393" s="66">
        <f>Иные!B172</f>
        <v>7359</v>
      </c>
      <c r="S393" s="66">
        <f>Иные!C172</f>
        <v>516979.80000000005</v>
      </c>
      <c r="T393" s="66">
        <f>Иные!D172</f>
        <v>373259.79942</v>
      </c>
      <c r="U393" s="66">
        <f t="shared" si="26"/>
        <v>72.200074242746041</v>
      </c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</row>
    <row r="394" spans="1:34" s="29" customFormat="1" x14ac:dyDescent="0.25">
      <c r="A394" s="96" t="s">
        <v>287</v>
      </c>
      <c r="B394" s="119">
        <f t="shared" si="299"/>
        <v>81629.5</v>
      </c>
      <c r="C394" s="119">
        <f t="shared" si="299"/>
        <v>31425.5</v>
      </c>
      <c r="D394" s="119">
        <f t="shared" si="300"/>
        <v>31425.5</v>
      </c>
      <c r="E394" s="119">
        <f>D394/C394*100</f>
        <v>100</v>
      </c>
      <c r="F394" s="66">
        <f>Дотации!B86</f>
        <v>0</v>
      </c>
      <c r="G394" s="66">
        <f>Дотации!C86</f>
        <v>2700</v>
      </c>
      <c r="H394" s="66">
        <f>Дотации!D86</f>
        <v>2700</v>
      </c>
      <c r="I394" s="70">
        <f t="shared" si="20"/>
        <v>100</v>
      </c>
      <c r="J394" s="237">
        <f>Субсидии!B385</f>
        <v>81149.7</v>
      </c>
      <c r="K394" s="237">
        <f>Субсидии!C385</f>
        <v>28198</v>
      </c>
      <c r="L394" s="237">
        <f>Субсидии!D385</f>
        <v>28198</v>
      </c>
      <c r="M394" s="66">
        <f>L394/K394*100</f>
        <v>100</v>
      </c>
      <c r="N394" s="66">
        <f>'Субвенции '!B384</f>
        <v>479.8</v>
      </c>
      <c r="O394" s="66">
        <f>'Субвенции '!C384</f>
        <v>527.5</v>
      </c>
      <c r="P394" s="66">
        <f>'Субвенции '!D384</f>
        <v>527.5</v>
      </c>
      <c r="Q394" s="66">
        <f t="shared" ref="Q394:Q397" si="315">P394/O394*100</f>
        <v>100</v>
      </c>
      <c r="R394" s="66">
        <f>Иные!B174</f>
        <v>0</v>
      </c>
      <c r="S394" s="66">
        <f>Иные!C174</f>
        <v>0</v>
      </c>
      <c r="T394" s="66">
        <f>Иные!D174</f>
        <v>0</v>
      </c>
      <c r="U394" s="66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</row>
    <row r="395" spans="1:34" s="29" customFormat="1" x14ac:dyDescent="0.25">
      <c r="A395" s="96" t="s">
        <v>580</v>
      </c>
      <c r="B395" s="119">
        <f t="shared" si="299"/>
        <v>94774.400000000009</v>
      </c>
      <c r="C395" s="119">
        <f t="shared" si="299"/>
        <v>37624.300000000003</v>
      </c>
      <c r="D395" s="119">
        <f t="shared" si="300"/>
        <v>37624.300000000003</v>
      </c>
      <c r="E395" s="119">
        <f>D395/C395*100</f>
        <v>100</v>
      </c>
      <c r="F395" s="66"/>
      <c r="G395" s="66"/>
      <c r="H395" s="66"/>
      <c r="I395" s="81"/>
      <c r="J395" s="237">
        <f>Субсидии!B386</f>
        <v>94054.6</v>
      </c>
      <c r="K395" s="237">
        <f>Субсидии!C386</f>
        <v>36733</v>
      </c>
      <c r="L395" s="237">
        <f>Субсидии!D386</f>
        <v>36733</v>
      </c>
      <c r="M395" s="66">
        <f>L395/K395*100</f>
        <v>100</v>
      </c>
      <c r="N395" s="66">
        <f>'Субвенции '!B385</f>
        <v>719.8</v>
      </c>
      <c r="O395" s="66">
        <f>'Субвенции '!C385</f>
        <v>791.3</v>
      </c>
      <c r="P395" s="66">
        <f>'Субвенции '!D385</f>
        <v>791.3</v>
      </c>
      <c r="Q395" s="66">
        <f t="shared" si="315"/>
        <v>100</v>
      </c>
      <c r="R395" s="66">
        <f>Иные!B175</f>
        <v>0</v>
      </c>
      <c r="S395" s="66">
        <f>Иные!C175</f>
        <v>100</v>
      </c>
      <c r="T395" s="66">
        <f>Иные!D175</f>
        <v>100</v>
      </c>
      <c r="U395" s="66">
        <f t="shared" ref="U395:U396" si="316">T395/S395*100</f>
        <v>100</v>
      </c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</row>
    <row r="396" spans="1:34" s="29" customFormat="1" x14ac:dyDescent="0.25">
      <c r="A396" s="96" t="s">
        <v>288</v>
      </c>
      <c r="B396" s="119">
        <f t="shared" si="299"/>
        <v>49151.7</v>
      </c>
      <c r="C396" s="119">
        <f t="shared" si="299"/>
        <v>55174.217479999999</v>
      </c>
      <c r="D396" s="119">
        <f t="shared" si="300"/>
        <v>55174.2</v>
      </c>
      <c r="E396" s="119">
        <f>D396/C396*100</f>
        <v>99.999968318535721</v>
      </c>
      <c r="F396" s="66"/>
      <c r="G396" s="66"/>
      <c r="H396" s="66"/>
      <c r="I396" s="81"/>
      <c r="J396" s="237">
        <f>Субсидии!B387</f>
        <v>48192</v>
      </c>
      <c r="K396" s="237">
        <f>Субсидии!C387</f>
        <v>49691.717479999999</v>
      </c>
      <c r="L396" s="237">
        <f>Субсидии!D387</f>
        <v>49691.7</v>
      </c>
      <c r="M396" s="66">
        <f>L396/K396*100</f>
        <v>99.999964823111597</v>
      </c>
      <c r="N396" s="66">
        <f>'Субвенции '!B386</f>
        <v>959.7</v>
      </c>
      <c r="O396" s="66">
        <f>'Субвенции '!C386</f>
        <v>1055.0999999999999</v>
      </c>
      <c r="P396" s="66">
        <f>'Субвенции '!D386</f>
        <v>1055.0999999999999</v>
      </c>
      <c r="Q396" s="66">
        <f t="shared" si="315"/>
        <v>100</v>
      </c>
      <c r="R396" s="66">
        <f>Иные!B176</f>
        <v>0</v>
      </c>
      <c r="S396" s="66">
        <f>Иные!C176</f>
        <v>4427.3999999999996</v>
      </c>
      <c r="T396" s="66">
        <f>Иные!D176</f>
        <v>4427.3999999999996</v>
      </c>
      <c r="U396" s="66">
        <f t="shared" si="316"/>
        <v>100</v>
      </c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</row>
    <row r="397" spans="1:34" s="29" customFormat="1" x14ac:dyDescent="0.25">
      <c r="A397" s="96" t="s">
        <v>245</v>
      </c>
      <c r="B397" s="119">
        <f t="shared" si="299"/>
        <v>106591.9</v>
      </c>
      <c r="C397" s="119">
        <f t="shared" si="299"/>
        <v>21335.599999999999</v>
      </c>
      <c r="D397" s="119">
        <f t="shared" si="300"/>
        <v>21335.599999999999</v>
      </c>
      <c r="E397" s="119">
        <f>D397/C397*100</f>
        <v>100</v>
      </c>
      <c r="F397" s="66"/>
      <c r="G397" s="66"/>
      <c r="H397" s="66"/>
      <c r="I397" s="81"/>
      <c r="J397" s="237">
        <f>Субсидии!B388</f>
        <v>106352</v>
      </c>
      <c r="K397" s="237">
        <f>Субсидии!C388</f>
        <v>21072</v>
      </c>
      <c r="L397" s="237">
        <f>Субсидии!D388</f>
        <v>21072</v>
      </c>
      <c r="M397" s="66">
        <f>L397/K397*100</f>
        <v>100</v>
      </c>
      <c r="N397" s="66">
        <f>'Субвенции '!B387</f>
        <v>239.9</v>
      </c>
      <c r="O397" s="66">
        <f>'Субвенции '!C387</f>
        <v>263.60000000000002</v>
      </c>
      <c r="P397" s="66">
        <f>'Субвенции '!D387</f>
        <v>263.60000000000002</v>
      </c>
      <c r="Q397" s="66">
        <f t="shared" si="315"/>
        <v>100</v>
      </c>
      <c r="R397" s="66">
        <f>Иные!B173</f>
        <v>0</v>
      </c>
      <c r="S397" s="66">
        <f>Иные!C173</f>
        <v>0</v>
      </c>
      <c r="T397" s="66">
        <f>Иные!D173</f>
        <v>0</v>
      </c>
      <c r="U397" s="66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</row>
    <row r="398" spans="1:34" s="29" customFormat="1" x14ac:dyDescent="0.25">
      <c r="A398" s="96" t="s">
        <v>613</v>
      </c>
      <c r="B398" s="119">
        <f t="shared" si="299"/>
        <v>408089.35238</v>
      </c>
      <c r="C398" s="119">
        <f t="shared" si="299"/>
        <v>1127167.88671</v>
      </c>
      <c r="D398" s="119">
        <f t="shared" si="300"/>
        <v>1127167.8863299999</v>
      </c>
      <c r="E398" s="119">
        <f>D398/C398*100</f>
        <v>99.999999966287177</v>
      </c>
      <c r="F398" s="66"/>
      <c r="G398" s="66"/>
      <c r="H398" s="66"/>
      <c r="I398" s="81"/>
      <c r="J398" s="237">
        <f>Субсидии!B384</f>
        <v>408089.35238</v>
      </c>
      <c r="K398" s="237">
        <f>Субсидии!C384</f>
        <v>1015058.38671</v>
      </c>
      <c r="L398" s="237">
        <f>Субсидии!D384</f>
        <v>1015058.3863299999</v>
      </c>
      <c r="M398" s="66">
        <f t="shared" ref="M398" si="317">L398/K398*100</f>
        <v>99.99999996256372</v>
      </c>
      <c r="N398" s="66">
        <f>'Субвенции '!B383</f>
        <v>0</v>
      </c>
      <c r="O398" s="66">
        <f>'Субвенции '!C383</f>
        <v>0</v>
      </c>
      <c r="P398" s="66">
        <f>'Субвенции '!D383</f>
        <v>0</v>
      </c>
      <c r="Q398" s="66"/>
      <c r="R398" s="66">
        <f>Иные!B177</f>
        <v>0</v>
      </c>
      <c r="S398" s="66">
        <f>Иные!C177</f>
        <v>112109.5</v>
      </c>
      <c r="T398" s="66">
        <f>Иные!D177</f>
        <v>112109.5</v>
      </c>
      <c r="U398" s="66">
        <f t="shared" ref="U398" si="318">T398/S398*100</f>
        <v>100</v>
      </c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</row>
    <row r="399" spans="1:34" s="29" customFormat="1" x14ac:dyDescent="0.25">
      <c r="A399" s="100" t="s">
        <v>101</v>
      </c>
      <c r="B399" s="85">
        <f t="shared" si="299"/>
        <v>10685289.065469999</v>
      </c>
      <c r="C399" s="85">
        <f t="shared" si="299"/>
        <v>17806413.478839997</v>
      </c>
      <c r="D399" s="85">
        <f t="shared" si="300"/>
        <v>15732140.795079999</v>
      </c>
      <c r="E399" s="85">
        <f t="shared" si="17"/>
        <v>88.350979908307011</v>
      </c>
      <c r="F399" s="85">
        <f>Дотации!B87</f>
        <v>157602.79999999999</v>
      </c>
      <c r="G399" s="85">
        <f>Дотации!C87</f>
        <v>299913.80000000005</v>
      </c>
      <c r="H399" s="85">
        <f>Дотации!D87</f>
        <v>299913.80000000005</v>
      </c>
      <c r="I399" s="85">
        <f>H399/G399*100</f>
        <v>100</v>
      </c>
      <c r="J399" s="85">
        <f>Субсидии!B389</f>
        <v>2582719.2654699995</v>
      </c>
      <c r="K399" s="85">
        <f>Субсидии!C389</f>
        <v>6781747.3284600005</v>
      </c>
      <c r="L399" s="85">
        <f>Субсидии!D389</f>
        <v>4862273.0987</v>
      </c>
      <c r="M399" s="85">
        <f t="shared" si="22"/>
        <v>71.696464984697755</v>
      </c>
      <c r="N399" s="85">
        <f>'Субвенции '!B388</f>
        <v>7774562.8000000007</v>
      </c>
      <c r="O399" s="85">
        <f>'Субвенции '!C388</f>
        <v>8280627.3849999979</v>
      </c>
      <c r="P399" s="85">
        <f>'Субвенции '!D388</f>
        <v>8263981.1018399997</v>
      </c>
      <c r="Q399" s="85">
        <f t="shared" si="24"/>
        <v>99.798973164881772</v>
      </c>
      <c r="R399" s="85">
        <f>Иные!B178</f>
        <v>170404.2</v>
      </c>
      <c r="S399" s="85">
        <f>Иные!C178</f>
        <v>2444124.9653799995</v>
      </c>
      <c r="T399" s="85">
        <f>Иные!D178</f>
        <v>2305972.7945400001</v>
      </c>
      <c r="U399" s="85">
        <f>T399/S399*100</f>
        <v>94.347581535442473</v>
      </c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</row>
    <row r="400" spans="1:34" s="29" customFormat="1" x14ac:dyDescent="0.25">
      <c r="A400" s="52" t="s">
        <v>102</v>
      </c>
      <c r="B400" s="66">
        <f t="shared" si="299"/>
        <v>10241012.873469997</v>
      </c>
      <c r="C400" s="66">
        <f t="shared" si="299"/>
        <v>17057567.801139999</v>
      </c>
      <c r="D400" s="66">
        <f t="shared" si="300"/>
        <v>15122508.840449998</v>
      </c>
      <c r="E400" s="66">
        <f t="shared" si="17"/>
        <v>88.655715848535706</v>
      </c>
      <c r="F400" s="70">
        <f>Дотации!B88</f>
        <v>0</v>
      </c>
      <c r="G400" s="70">
        <f>Дотации!C88</f>
        <v>100625.1</v>
      </c>
      <c r="H400" s="70">
        <f>Дотации!D88</f>
        <v>100625.1</v>
      </c>
      <c r="I400" s="70">
        <f>H400/G400*100</f>
        <v>100</v>
      </c>
      <c r="J400" s="66">
        <f>Субсидии!B390</f>
        <v>2514589.9734699996</v>
      </c>
      <c r="K400" s="66">
        <f>Субсидии!C390</f>
        <v>6700752.9181400007</v>
      </c>
      <c r="L400" s="66">
        <f>Субсидии!D390</f>
        <v>4786104.8827499989</v>
      </c>
      <c r="M400" s="66">
        <f t="shared" si="22"/>
        <v>71.426374636098785</v>
      </c>
      <c r="N400" s="66">
        <f>'Субвенции '!B389</f>
        <v>7558741.6999999993</v>
      </c>
      <c r="O400" s="66">
        <f>'Субвенции '!C389</f>
        <v>8062612.9849999994</v>
      </c>
      <c r="P400" s="66">
        <f>'Субвенции '!D389</f>
        <v>8049755.6455300003</v>
      </c>
      <c r="Q400" s="66">
        <f t="shared" si="24"/>
        <v>99.840531357589413</v>
      </c>
      <c r="R400" s="66">
        <f>Иные!B179</f>
        <v>167681.20000000001</v>
      </c>
      <c r="S400" s="66">
        <f>Иные!C179</f>
        <v>2193576.798</v>
      </c>
      <c r="T400" s="66">
        <f>Иные!D179</f>
        <v>2186023.2121699997</v>
      </c>
      <c r="U400" s="66">
        <f>T400/S400*100</f>
        <v>99.655649811901398</v>
      </c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</row>
    <row r="401" spans="1:34" s="29" customFormat="1" x14ac:dyDescent="0.25">
      <c r="A401" s="52" t="s">
        <v>103</v>
      </c>
      <c r="B401" s="66">
        <f t="shared" si="299"/>
        <v>68348.800000000003</v>
      </c>
      <c r="C401" s="66">
        <f t="shared" si="299"/>
        <v>81977.802579999989</v>
      </c>
      <c r="D401" s="66">
        <f t="shared" si="300"/>
        <v>81823.956499999986</v>
      </c>
      <c r="E401" s="66">
        <f t="shared" si="17"/>
        <v>99.812332027502364</v>
      </c>
      <c r="F401" s="70">
        <f>Дотации!B89</f>
        <v>21399.8</v>
      </c>
      <c r="G401" s="70">
        <f>Дотации!C89</f>
        <v>21655.399999999998</v>
      </c>
      <c r="H401" s="70">
        <f>Дотации!D89</f>
        <v>21655.399999999998</v>
      </c>
      <c r="I401" s="70">
        <f t="shared" ref="I401:I403" si="319">H401/G401*100</f>
        <v>100</v>
      </c>
      <c r="J401" s="66">
        <f>Субсидии!B391</f>
        <v>15353.9</v>
      </c>
      <c r="K401" s="66">
        <f>Субсидии!C391</f>
        <v>18562.688529999999</v>
      </c>
      <c r="L401" s="66">
        <f>Субсидии!D391</f>
        <v>18551.89863</v>
      </c>
      <c r="M401" s="66">
        <f t="shared" si="22"/>
        <v>99.941873182957508</v>
      </c>
      <c r="N401" s="66">
        <f>'Субвенции '!B390</f>
        <v>31189.799999999996</v>
      </c>
      <c r="O401" s="66">
        <f>'Субвенции '!C390</f>
        <v>29678.664999999997</v>
      </c>
      <c r="P401" s="66">
        <f>'Субвенции '!D390</f>
        <v>29540.286269999993</v>
      </c>
      <c r="Q401" s="66">
        <f t="shared" si="24"/>
        <v>99.533743414671775</v>
      </c>
      <c r="R401" s="66">
        <f>Иные!B180</f>
        <v>405.3</v>
      </c>
      <c r="S401" s="66">
        <f>Иные!C180</f>
        <v>12081.04905</v>
      </c>
      <c r="T401" s="66">
        <f>Иные!D180</f>
        <v>12076.3716</v>
      </c>
      <c r="U401" s="66">
        <f t="shared" ref="U401:U403" si="320">T401/S401*100</f>
        <v>99.961282749696309</v>
      </c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</row>
    <row r="402" spans="1:34" s="29" customFormat="1" x14ac:dyDescent="0.25">
      <c r="A402" s="52" t="s">
        <v>104</v>
      </c>
      <c r="B402" s="66">
        <f t="shared" si="299"/>
        <v>243778.946</v>
      </c>
      <c r="C402" s="66">
        <f t="shared" si="299"/>
        <v>509200.46984000003</v>
      </c>
      <c r="D402" s="66">
        <f t="shared" si="300"/>
        <v>370806.28405000002</v>
      </c>
      <c r="E402" s="66">
        <f t="shared" si="17"/>
        <v>72.821276886589288</v>
      </c>
      <c r="F402" s="70">
        <f>Дотации!B90</f>
        <v>81340.7</v>
      </c>
      <c r="G402" s="70">
        <f>Дотации!C90</f>
        <v>119401.2</v>
      </c>
      <c r="H402" s="70">
        <f>Дотации!D90</f>
        <v>119401.2</v>
      </c>
      <c r="I402" s="70">
        <f t="shared" si="319"/>
        <v>100</v>
      </c>
      <c r="J402" s="66">
        <f>Субсидии!B392</f>
        <v>30903.446</v>
      </c>
      <c r="K402" s="66">
        <f>Субсидии!C392</f>
        <v>40146.27579</v>
      </c>
      <c r="L402" s="66">
        <f>Субсидии!D392</f>
        <v>35642.9038</v>
      </c>
      <c r="M402" s="66">
        <f t="shared" si="22"/>
        <v>88.782590909411979</v>
      </c>
      <c r="N402" s="66">
        <f>'Субвенции '!B391</f>
        <v>129887.1</v>
      </c>
      <c r="O402" s="66">
        <f>'Субвенции '!C391</f>
        <v>131097.82500000004</v>
      </c>
      <c r="P402" s="66">
        <f>'Субвенции '!D391</f>
        <v>127789.63885999999</v>
      </c>
      <c r="Q402" s="66">
        <f t="shared" si="24"/>
        <v>97.476551468340503</v>
      </c>
      <c r="R402" s="66">
        <f>Иные!B181</f>
        <v>1647.7</v>
      </c>
      <c r="S402" s="66">
        <f>Иные!C181</f>
        <v>218555.16905</v>
      </c>
      <c r="T402" s="66">
        <f>Иные!D181</f>
        <v>87972.541389999999</v>
      </c>
      <c r="U402" s="66">
        <f t="shared" si="320"/>
        <v>40.251869481006906</v>
      </c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</row>
    <row r="403" spans="1:34" s="29" customFormat="1" x14ac:dyDescent="0.25">
      <c r="A403" s="52" t="s">
        <v>105</v>
      </c>
      <c r="B403" s="66">
        <f t="shared" si="299"/>
        <v>132148.446</v>
      </c>
      <c r="C403" s="66">
        <f t="shared" si="299"/>
        <v>157667.40528000001</v>
      </c>
      <c r="D403" s="66">
        <f t="shared" si="300"/>
        <v>157001.71408000001</v>
      </c>
      <c r="E403" s="66">
        <f t="shared" si="17"/>
        <v>99.577787686162651</v>
      </c>
      <c r="F403" s="70">
        <f>Дотации!B91</f>
        <v>54862.3</v>
      </c>
      <c r="G403" s="70">
        <f>Дотации!C91</f>
        <v>58232.100000000006</v>
      </c>
      <c r="H403" s="70">
        <f>Дотации!D91</f>
        <v>58232.100000000006</v>
      </c>
      <c r="I403" s="70">
        <f t="shared" si="319"/>
        <v>100</v>
      </c>
      <c r="J403" s="66">
        <f>Субсидии!B393</f>
        <v>21871.946</v>
      </c>
      <c r="K403" s="66">
        <f>Субсидии!C393</f>
        <v>22285.446</v>
      </c>
      <c r="L403" s="66">
        <f>Субсидии!D393</f>
        <v>21973.413520000002</v>
      </c>
      <c r="M403" s="66">
        <f>L403/K403*100</f>
        <v>98.59983740060666</v>
      </c>
      <c r="N403" s="66">
        <f>'Субвенции '!B392</f>
        <v>54744.200000000012</v>
      </c>
      <c r="O403" s="66">
        <f>'Субвенции '!C392</f>
        <v>57237.909999999996</v>
      </c>
      <c r="P403" s="66">
        <f>'Субвенции '!D392</f>
        <v>56895.531179999991</v>
      </c>
      <c r="Q403" s="66">
        <f>P403/O403*100</f>
        <v>99.401832072484822</v>
      </c>
      <c r="R403" s="66">
        <f>Иные!B182</f>
        <v>670</v>
      </c>
      <c r="S403" s="66">
        <f>Иные!C182</f>
        <v>19911.949279999997</v>
      </c>
      <c r="T403" s="66">
        <f>Иные!D182</f>
        <v>19900.669379999999</v>
      </c>
      <c r="U403" s="66">
        <f t="shared" si="320"/>
        <v>99.943351101183609</v>
      </c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</row>
    <row r="404" spans="1:34" s="25" customFormat="1" ht="31.5" x14ac:dyDescent="0.25">
      <c r="A404" s="100" t="s">
        <v>986</v>
      </c>
      <c r="B404" s="85">
        <f t="shared" ref="B404:C404" si="321">F404+J404+N404+R404</f>
        <v>694706.01781999995</v>
      </c>
      <c r="C404" s="85">
        <f t="shared" si="321"/>
        <v>26.8506</v>
      </c>
      <c r="D404" s="85">
        <f t="shared" ref="D404:D405" si="322">H404+L404+P404+T404</f>
        <v>0</v>
      </c>
      <c r="E404" s="85">
        <f t="shared" ref="E404:E405" si="323">D404/C404*100</f>
        <v>0</v>
      </c>
      <c r="F404" s="85"/>
      <c r="G404" s="85">
        <f>Дотации!C92</f>
        <v>0</v>
      </c>
      <c r="H404" s="85">
        <f>Дотации!D92</f>
        <v>0</v>
      </c>
      <c r="I404" s="85"/>
      <c r="J404" s="85">
        <f>Субсидии!B394</f>
        <v>280199.81782000005</v>
      </c>
      <c r="K404" s="85">
        <f>Субсидии!C394</f>
        <v>26.8506</v>
      </c>
      <c r="L404" s="85"/>
      <c r="M404" s="85"/>
      <c r="N404" s="85">
        <f>'Субвенции '!B393</f>
        <v>413588.49999999994</v>
      </c>
      <c r="O404" s="85">
        <f>'Субвенции '!C393</f>
        <v>0</v>
      </c>
      <c r="P404" s="85">
        <f>'Субвенции '!D393</f>
        <v>0</v>
      </c>
      <c r="Q404" s="85"/>
      <c r="R404" s="85">
        <f>Иные!B183</f>
        <v>917.7</v>
      </c>
      <c r="S404" s="85">
        <f>Иные!C183</f>
        <v>0</v>
      </c>
      <c r="T404" s="85">
        <f>Иные!D183</f>
        <v>0</v>
      </c>
      <c r="U404" s="85"/>
      <c r="V404" s="58"/>
      <c r="W404" s="58"/>
      <c r="Z404" s="59"/>
    </row>
    <row r="405" spans="1:34" s="29" customFormat="1" x14ac:dyDescent="0.25">
      <c r="A405" s="101" t="s">
        <v>107</v>
      </c>
      <c r="B405" s="86">
        <f>F405+J405+N405+R405</f>
        <v>37509483.22631</v>
      </c>
      <c r="C405" s="86">
        <f>G405+K405+O405+S405</f>
        <v>52522112.948830001</v>
      </c>
      <c r="D405" s="86">
        <f t="shared" si="322"/>
        <v>49460587.511739992</v>
      </c>
      <c r="E405" s="86">
        <f t="shared" si="323"/>
        <v>94.170978155291053</v>
      </c>
      <c r="F405" s="86">
        <f>F7+F399+F404</f>
        <v>3757267.0999999987</v>
      </c>
      <c r="G405" s="86">
        <f>G7+G399+G404</f>
        <v>4658965.9000000004</v>
      </c>
      <c r="H405" s="86">
        <f>H7+H399+H404</f>
        <v>4658965.9000000004</v>
      </c>
      <c r="I405" s="87">
        <f>H405/G405*100</f>
        <v>100</v>
      </c>
      <c r="J405" s="86">
        <f>J7+J399+J404</f>
        <v>8691587.0263100006</v>
      </c>
      <c r="K405" s="86">
        <f>K7+K399+K404</f>
        <v>16937372.343420003</v>
      </c>
      <c r="L405" s="86">
        <f>L7+L399+L404</f>
        <v>14255625.062129999</v>
      </c>
      <c r="M405" s="86">
        <f>L405/K405*100</f>
        <v>84.166686384905304</v>
      </c>
      <c r="N405" s="86">
        <f>N7+N399+N404</f>
        <v>24414257.899999999</v>
      </c>
      <c r="O405" s="86">
        <f>O7+O399+O404</f>
        <v>24880315.384099998</v>
      </c>
      <c r="P405" s="86">
        <f>P7+P399+P404</f>
        <v>24789342.188409999</v>
      </c>
      <c r="Q405" s="86">
        <f>P405/O405*100</f>
        <v>99.634356742325963</v>
      </c>
      <c r="R405" s="86">
        <f>R7+R399+R404</f>
        <v>646371.20000000007</v>
      </c>
      <c r="S405" s="86">
        <f>S7+S399+S404</f>
        <v>6045459.3213100005</v>
      </c>
      <c r="T405" s="86">
        <f>T7+T399+T404</f>
        <v>5756654.3611999992</v>
      </c>
      <c r="U405" s="86">
        <f>T405/S405*100</f>
        <v>95.222778869887108</v>
      </c>
      <c r="V405" s="25"/>
      <c r="W405" s="25"/>
      <c r="X405" s="25"/>
      <c r="Y405" s="25"/>
      <c r="Z405" s="59"/>
      <c r="AA405" s="25"/>
      <c r="AB405" s="25"/>
      <c r="AC405" s="25"/>
      <c r="AD405" s="25"/>
      <c r="AE405" s="25"/>
      <c r="AF405" s="25"/>
      <c r="AG405" s="25"/>
      <c r="AH405" s="25"/>
    </row>
    <row r="406" spans="1:34" s="29" customFormat="1" ht="8.25" customHeight="1" x14ac:dyDescent="0.25">
      <c r="A406" s="24"/>
      <c r="B406" s="24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60"/>
      <c r="AA406" s="25"/>
      <c r="AB406" s="25"/>
      <c r="AC406" s="25"/>
      <c r="AD406" s="25"/>
      <c r="AE406" s="25"/>
      <c r="AF406" s="25"/>
      <c r="AG406" s="25"/>
      <c r="AH406" s="25"/>
    </row>
    <row r="407" spans="1:34" s="25" customFormat="1" ht="10.5" customHeight="1" x14ac:dyDescent="0.25">
      <c r="A407" s="322" t="s">
        <v>984</v>
      </c>
      <c r="B407" s="322"/>
      <c r="C407" s="322"/>
      <c r="D407" s="322"/>
      <c r="E407" s="322"/>
      <c r="F407" s="322"/>
      <c r="G407" s="322"/>
      <c r="H407" s="322"/>
      <c r="I407" s="322"/>
      <c r="J407" s="322"/>
      <c r="K407" s="322"/>
      <c r="L407" s="322"/>
      <c r="M407" s="322"/>
      <c r="N407" s="322"/>
      <c r="O407" s="322"/>
      <c r="P407" s="322"/>
      <c r="Q407" s="322"/>
      <c r="R407" s="322"/>
      <c r="S407" s="322"/>
      <c r="T407" s="322"/>
      <c r="U407" s="322"/>
      <c r="Z407" s="60"/>
    </row>
    <row r="408" spans="1:34" s="25" customFormat="1" ht="18.75" customHeight="1" x14ac:dyDescent="0.25">
      <c r="A408" s="318" t="s">
        <v>985</v>
      </c>
      <c r="B408" s="318"/>
      <c r="C408" s="318"/>
      <c r="D408" s="318"/>
      <c r="E408" s="318"/>
      <c r="F408" s="318"/>
      <c r="G408" s="318"/>
      <c r="H408" s="318"/>
      <c r="I408" s="318"/>
      <c r="J408" s="318"/>
      <c r="K408" s="318"/>
      <c r="L408" s="318"/>
      <c r="M408" s="318"/>
      <c r="N408" s="318"/>
      <c r="O408" s="318"/>
      <c r="P408" s="318"/>
      <c r="Q408" s="318"/>
      <c r="R408" s="318"/>
      <c r="S408" s="318"/>
      <c r="T408" s="318"/>
      <c r="U408" s="318"/>
      <c r="Z408" s="59"/>
    </row>
    <row r="409" spans="1:34" s="25" customFormat="1" ht="17.25" customHeight="1" x14ac:dyDescent="0.25">
      <c r="A409" s="318" t="s">
        <v>988</v>
      </c>
      <c r="B409" s="318"/>
      <c r="C409" s="318"/>
      <c r="D409" s="318"/>
      <c r="E409" s="318"/>
      <c r="F409" s="318"/>
      <c r="G409" s="318"/>
      <c r="H409" s="318"/>
      <c r="I409" s="318"/>
      <c r="J409" s="318"/>
      <c r="K409" s="318"/>
      <c r="L409" s="318"/>
      <c r="M409" s="318"/>
      <c r="N409" s="318"/>
      <c r="O409" s="318"/>
      <c r="P409" s="318"/>
      <c r="Q409" s="318"/>
      <c r="R409" s="318"/>
      <c r="S409" s="318"/>
      <c r="T409" s="318"/>
      <c r="U409" s="318"/>
      <c r="Z409" s="59"/>
    </row>
    <row r="410" spans="1:34" ht="21.75" customHeight="1" x14ac:dyDescent="0.25">
      <c r="A410" s="318" t="s">
        <v>987</v>
      </c>
      <c r="B410" s="318"/>
      <c r="C410" s="318"/>
      <c r="D410" s="318"/>
      <c r="E410" s="318"/>
      <c r="F410" s="318"/>
      <c r="G410" s="318"/>
      <c r="H410" s="318"/>
      <c r="I410" s="318"/>
      <c r="J410" s="318"/>
      <c r="K410" s="318"/>
      <c r="L410" s="318"/>
      <c r="M410" s="318"/>
      <c r="N410" s="318"/>
      <c r="O410" s="318"/>
      <c r="P410" s="318"/>
      <c r="Q410" s="318"/>
      <c r="R410" s="318"/>
      <c r="S410" s="318"/>
      <c r="T410" s="318"/>
      <c r="U410" s="318"/>
      <c r="Z410" s="59"/>
    </row>
    <row r="411" spans="1:34" ht="15.75" customHeight="1" x14ac:dyDescent="0.25">
      <c r="A411" s="61"/>
      <c r="B411" s="61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Z411" s="59"/>
    </row>
    <row r="412" spans="1:34" x14ac:dyDescent="0.25"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Z412" s="59"/>
    </row>
    <row r="413" spans="1:34" ht="33.75" customHeight="1" x14ac:dyDescent="0.25">
      <c r="A413" s="61"/>
      <c r="B413" s="61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Z413" s="59"/>
    </row>
    <row r="414" spans="1:34" x14ac:dyDescent="0.25"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34" x14ac:dyDescent="0.25">
      <c r="P415" s="28"/>
    </row>
  </sheetData>
  <mergeCells count="13">
    <mergeCell ref="A410:U410"/>
    <mergeCell ref="A1:U1"/>
    <mergeCell ref="T2:U2"/>
    <mergeCell ref="A3:A6"/>
    <mergeCell ref="A407:U407"/>
    <mergeCell ref="F4:I5"/>
    <mergeCell ref="J4:M5"/>
    <mergeCell ref="N4:Q5"/>
    <mergeCell ref="R4:U5"/>
    <mergeCell ref="B3:E5"/>
    <mergeCell ref="F3:U3"/>
    <mergeCell ref="A408:U408"/>
    <mergeCell ref="A409:U409"/>
  </mergeCells>
  <printOptions horizontalCentered="1"/>
  <pageMargins left="0.11811023622047245" right="0.11811023622047245" top="0.15748031496062992" bottom="0.15748031496062992" header="0" footer="0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102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A3" sqref="A3"/>
    </sheetView>
  </sheetViews>
  <sheetFormatPr defaultRowHeight="15" x14ac:dyDescent="0.25"/>
  <cols>
    <col min="1" max="1" width="24.5" style="25" customWidth="1"/>
    <col min="2" max="2" width="13.75" style="25" customWidth="1"/>
    <col min="3" max="3" width="14.75" style="25" customWidth="1"/>
    <col min="4" max="4" width="12.375" style="25" customWidth="1"/>
    <col min="5" max="5" width="12" style="25" customWidth="1"/>
    <col min="6" max="6" width="14.375" style="48" customWidth="1"/>
    <col min="7" max="7" width="13.5" style="48" customWidth="1"/>
    <col min="8" max="8" width="10.75" style="48" customWidth="1"/>
    <col min="9" max="9" width="11.5" style="48" customWidth="1"/>
    <col min="10" max="10" width="14" style="48" customWidth="1"/>
    <col min="11" max="11" width="13.625" style="48" customWidth="1"/>
    <col min="12" max="12" width="11.25" style="48" customWidth="1"/>
    <col min="13" max="13" width="11.75" style="48" customWidth="1"/>
    <col min="14" max="14" width="12.625" style="48" customWidth="1"/>
    <col min="15" max="15" width="15" style="48" customWidth="1"/>
    <col min="16" max="17" width="11.125" style="48" customWidth="1"/>
    <col min="18" max="18" width="12.875" style="48" customWidth="1"/>
    <col min="19" max="19" width="14.5" style="48" customWidth="1"/>
    <col min="20" max="20" width="11.875" style="48" customWidth="1"/>
    <col min="21" max="21" width="10.875" style="48" customWidth="1"/>
    <col min="22" max="22" width="13.625" style="25" customWidth="1"/>
    <col min="23" max="23" width="16.125" style="25" customWidth="1"/>
    <col min="24" max="24" width="11.5" style="25" customWidth="1"/>
    <col min="25" max="25" width="9" style="25"/>
    <col min="26" max="26" width="14.125" style="25" customWidth="1"/>
    <col min="27" max="27" width="15.375" style="25" customWidth="1"/>
    <col min="28" max="28" width="11.875" style="25" customWidth="1"/>
    <col min="29" max="29" width="12.375" style="25" customWidth="1"/>
    <col min="30" max="16384" width="9" style="25"/>
  </cols>
  <sheetData>
    <row r="1" spans="1:29" ht="21.75" customHeight="1" x14ac:dyDescent="0.25">
      <c r="AB1" s="343" t="s">
        <v>111</v>
      </c>
      <c r="AC1" s="343"/>
    </row>
    <row r="2" spans="1:29" ht="40.5" customHeight="1" x14ac:dyDescent="0.25">
      <c r="A2" s="181"/>
      <c r="B2" s="347" t="s">
        <v>978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 t="s">
        <v>978</v>
      </c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</row>
    <row r="3" spans="1:29" ht="27.75" customHeight="1" x14ac:dyDescent="0.3">
      <c r="A3" s="50"/>
      <c r="B3" s="183"/>
      <c r="C3" s="183"/>
      <c r="D3" s="183"/>
      <c r="E3" s="183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</row>
    <row r="4" spans="1:29" ht="15.75" x14ac:dyDescent="0.25">
      <c r="Q4" s="173" t="s">
        <v>94</v>
      </c>
      <c r="AC4" s="173" t="s">
        <v>94</v>
      </c>
    </row>
    <row r="5" spans="1:29" ht="17.25" customHeight="1" x14ac:dyDescent="0.25">
      <c r="A5" s="340" t="s">
        <v>95</v>
      </c>
      <c r="B5" s="323" t="s">
        <v>108</v>
      </c>
      <c r="C5" s="323"/>
      <c r="D5" s="323"/>
      <c r="E5" s="323"/>
      <c r="F5" s="348" t="s">
        <v>113</v>
      </c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50" t="s">
        <v>113</v>
      </c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</row>
    <row r="6" spans="1:29" ht="96.75" customHeight="1" x14ac:dyDescent="0.25">
      <c r="A6" s="341"/>
      <c r="B6" s="323"/>
      <c r="C6" s="323"/>
      <c r="D6" s="323"/>
      <c r="E6" s="323"/>
      <c r="F6" s="337" t="s">
        <v>109</v>
      </c>
      <c r="G6" s="338"/>
      <c r="H6" s="338"/>
      <c r="I6" s="339"/>
      <c r="J6" s="337" t="s">
        <v>110</v>
      </c>
      <c r="K6" s="338"/>
      <c r="L6" s="338"/>
      <c r="M6" s="339"/>
      <c r="N6" s="337" t="s">
        <v>644</v>
      </c>
      <c r="O6" s="338"/>
      <c r="P6" s="338"/>
      <c r="Q6" s="339"/>
      <c r="R6" s="337" t="s">
        <v>983</v>
      </c>
      <c r="S6" s="338"/>
      <c r="T6" s="338"/>
      <c r="U6" s="339"/>
      <c r="V6" s="337" t="s">
        <v>992</v>
      </c>
      <c r="W6" s="338"/>
      <c r="X6" s="338"/>
      <c r="Y6" s="339"/>
      <c r="Z6" s="344" t="s">
        <v>1069</v>
      </c>
      <c r="AA6" s="345"/>
      <c r="AB6" s="345"/>
      <c r="AC6" s="346"/>
    </row>
    <row r="7" spans="1:29" ht="53.25" customHeight="1" x14ac:dyDescent="0.25">
      <c r="A7" s="342"/>
      <c r="B7" s="111" t="s">
        <v>982</v>
      </c>
      <c r="C7" s="111" t="s">
        <v>116</v>
      </c>
      <c r="D7" s="56" t="s">
        <v>100</v>
      </c>
      <c r="E7" s="111" t="s">
        <v>6</v>
      </c>
      <c r="F7" s="156" t="s">
        <v>982</v>
      </c>
      <c r="G7" s="156" t="s">
        <v>116</v>
      </c>
      <c r="H7" s="162" t="s">
        <v>100</v>
      </c>
      <c r="I7" s="156" t="s">
        <v>6</v>
      </c>
      <c r="J7" s="156" t="s">
        <v>982</v>
      </c>
      <c r="K7" s="156" t="s">
        <v>116</v>
      </c>
      <c r="L7" s="162" t="s">
        <v>100</v>
      </c>
      <c r="M7" s="156" t="s">
        <v>6</v>
      </c>
      <c r="N7" s="156" t="s">
        <v>982</v>
      </c>
      <c r="O7" s="156" t="s">
        <v>116</v>
      </c>
      <c r="P7" s="162" t="s">
        <v>100</v>
      </c>
      <c r="Q7" s="156" t="s">
        <v>6</v>
      </c>
      <c r="R7" s="156" t="s">
        <v>982</v>
      </c>
      <c r="S7" s="156" t="s">
        <v>116</v>
      </c>
      <c r="T7" s="162" t="s">
        <v>100</v>
      </c>
      <c r="U7" s="156" t="s">
        <v>6</v>
      </c>
      <c r="V7" s="156" t="s">
        <v>982</v>
      </c>
      <c r="W7" s="156" t="s">
        <v>116</v>
      </c>
      <c r="X7" s="162" t="s">
        <v>100</v>
      </c>
      <c r="Y7" s="156" t="s">
        <v>6</v>
      </c>
      <c r="Z7" s="63" t="s">
        <v>982</v>
      </c>
      <c r="AA7" s="63" t="s">
        <v>116</v>
      </c>
      <c r="AB7" s="64" t="s">
        <v>100</v>
      </c>
      <c r="AC7" s="63" t="s">
        <v>6</v>
      </c>
    </row>
    <row r="8" spans="1:29" s="72" customFormat="1" ht="51" customHeight="1" x14ac:dyDescent="0.2">
      <c r="A8" s="51" t="s">
        <v>232</v>
      </c>
      <c r="B8" s="65">
        <f>F8+J8+N8+R8+V8+Z8</f>
        <v>3599664.2999999993</v>
      </c>
      <c r="C8" s="65">
        <f t="shared" ref="C8:D8" si="0">G8+K8+O8+S8+W8+AA8</f>
        <v>4359052.0999999987</v>
      </c>
      <c r="D8" s="65">
        <f t="shared" si="0"/>
        <v>4359052.0999999987</v>
      </c>
      <c r="E8" s="65">
        <f>D8/C8*100</f>
        <v>100</v>
      </c>
      <c r="F8" s="161"/>
      <c r="G8" s="157"/>
      <c r="H8" s="161"/>
      <c r="I8" s="157"/>
      <c r="J8" s="161">
        <f>J11+J13+J15+J17+J19+J21+J24+J26+J28+J30+J32+J34+J36+J38+J40+J42+J44+J46+J48+J50+J52+J54+J56+J58+J60+J62+J64+J66+J68+J70+J72+J74+J76+J78+J80+J82+J84</f>
        <v>3285837.2999999993</v>
      </c>
      <c r="K8" s="161">
        <f t="shared" ref="K8:X8" si="1">K11+K13+K15+K17+K19+K21+K24+K26+K28+K30+K32+K34+K36+K38+K40+K42+K44+K46+K48+K50+K52+K54+K56+K58+K60+K62+K64+K66+K68+K70+K72+K74+K76+K78+K80+K82+K84</f>
        <v>3348460.399999999</v>
      </c>
      <c r="L8" s="161">
        <f t="shared" si="1"/>
        <v>3348460.399999999</v>
      </c>
      <c r="M8" s="161">
        <f t="shared" ref="M8:M9" si="2">L8/K8*100</f>
        <v>100</v>
      </c>
      <c r="N8" s="161">
        <f t="shared" si="1"/>
        <v>313827</v>
      </c>
      <c r="O8" s="161">
        <f t="shared" si="1"/>
        <v>649451.29999999993</v>
      </c>
      <c r="P8" s="161">
        <f t="shared" si="1"/>
        <v>649451.29999999993</v>
      </c>
      <c r="Q8" s="161">
        <f t="shared" ref="Q8:Q9" si="3">P8/O8*100</f>
        <v>100</v>
      </c>
      <c r="R8" s="161">
        <f t="shared" si="1"/>
        <v>0</v>
      </c>
      <c r="S8" s="161">
        <f t="shared" si="1"/>
        <v>116109.30000000003</v>
      </c>
      <c r="T8" s="161">
        <f t="shared" si="1"/>
        <v>116109.30000000003</v>
      </c>
      <c r="U8" s="161">
        <f t="shared" ref="U8:U9" si="4">T8/S8*100</f>
        <v>100</v>
      </c>
      <c r="V8" s="161">
        <f t="shared" si="1"/>
        <v>0</v>
      </c>
      <c r="W8" s="161">
        <f t="shared" si="1"/>
        <v>47700</v>
      </c>
      <c r="X8" s="161">
        <f t="shared" si="1"/>
        <v>47700</v>
      </c>
      <c r="Y8" s="161">
        <f t="shared" ref="Y8:Y88" si="5">X8/W8*100</f>
        <v>100</v>
      </c>
      <c r="Z8" s="65">
        <f t="shared" ref="Z8:AB8" si="6">Z11+Z13+Z15+Z17+Z19+Z21+Z24+Z26+Z28+Z30+Z32+Z34+Z36+Z38+Z40+Z42+Z44+Z46+Z48+Z50+Z52+Z54+Z56+Z58+Z60+Z62+Z64+Z66+Z68+Z70+Z72+Z74+Z76+Z78+Z80+Z82+Z84</f>
        <v>0</v>
      </c>
      <c r="AA8" s="65">
        <f t="shared" si="6"/>
        <v>197331.1</v>
      </c>
      <c r="AB8" s="65">
        <f t="shared" si="6"/>
        <v>197331.1</v>
      </c>
      <c r="AC8" s="65">
        <f t="shared" ref="AC8:AC9" si="7">AB8/AA8*100</f>
        <v>100</v>
      </c>
    </row>
    <row r="9" spans="1:29" s="72" customFormat="1" ht="50.25" customHeight="1" x14ac:dyDescent="0.2">
      <c r="A9" s="51" t="s">
        <v>231</v>
      </c>
      <c r="B9" s="65">
        <f t="shared" ref="B9:B10" si="8">F9+J9+N9+R9+V9+Z9</f>
        <v>3599664.2999999993</v>
      </c>
      <c r="C9" s="65">
        <f t="shared" ref="C9:C11" si="9">G9+K9+O9+S9+W9+AA9</f>
        <v>4311352.0999999987</v>
      </c>
      <c r="D9" s="65">
        <f t="shared" ref="D9:D11" si="10">H9+L9+P9+T9+X9+AB9</f>
        <v>4311352.0999999987</v>
      </c>
      <c r="E9" s="65">
        <f t="shared" ref="E9:E10" si="11">D9/C9*100</f>
        <v>100</v>
      </c>
      <c r="F9" s="161"/>
      <c r="G9" s="157"/>
      <c r="H9" s="161"/>
      <c r="I9" s="157"/>
      <c r="J9" s="161">
        <f>J12+J14+J16+J18+J20+J22+J25+J27+J29+J31+J33+J35+J37+J39+J41+J43+J45+J47+J49+J51+J53+J55+J57+J59+J61+J63+J65+J67+J69+J71+J73+J75+J77+J79+J81+J83+J85</f>
        <v>3285837.2999999993</v>
      </c>
      <c r="K9" s="161">
        <f t="shared" ref="K9:X9" si="12">K12+K14+K16+K18+K20+K22+K25+K27+K29+K31+K33+K35+K37+K39+K41+K43+K45+K47+K49+K51+K53+K55+K57+K59+K61+K63+K65+K67+K69+K71+K73+K75+K77+K79+K81+K83+K85</f>
        <v>3348460.399999999</v>
      </c>
      <c r="L9" s="161">
        <f t="shared" si="12"/>
        <v>3348460.399999999</v>
      </c>
      <c r="M9" s="161">
        <f t="shared" si="2"/>
        <v>100</v>
      </c>
      <c r="N9" s="161">
        <f t="shared" si="12"/>
        <v>313827</v>
      </c>
      <c r="O9" s="161">
        <f t="shared" si="12"/>
        <v>649451.29999999993</v>
      </c>
      <c r="P9" s="161">
        <f t="shared" si="12"/>
        <v>649451.29999999993</v>
      </c>
      <c r="Q9" s="161">
        <f t="shared" si="3"/>
        <v>100</v>
      </c>
      <c r="R9" s="161">
        <f t="shared" si="12"/>
        <v>0</v>
      </c>
      <c r="S9" s="161">
        <f t="shared" si="12"/>
        <v>116109.30000000003</v>
      </c>
      <c r="T9" s="161">
        <f t="shared" si="12"/>
        <v>116109.30000000003</v>
      </c>
      <c r="U9" s="161">
        <f t="shared" si="4"/>
        <v>100</v>
      </c>
      <c r="V9" s="161">
        <f t="shared" si="12"/>
        <v>0</v>
      </c>
      <c r="W9" s="161">
        <f t="shared" si="12"/>
        <v>0</v>
      </c>
      <c r="X9" s="161">
        <f t="shared" si="12"/>
        <v>0</v>
      </c>
      <c r="Y9" s="161"/>
      <c r="Z9" s="65">
        <f t="shared" ref="Z9:AB9" si="13">Z12+Z14+Z16+Z18+Z20+Z22+Z25+Z27+Z29+Z31+Z33+Z35+Z37+Z39+Z41+Z43+Z45+Z47+Z49+Z51+Z53+Z55+Z57+Z59+Z61+Z63+Z65+Z67+Z69+Z71+Z73+Z75+Z77+Z79+Z81+Z83+Z85</f>
        <v>0</v>
      </c>
      <c r="AA9" s="65">
        <f t="shared" si="13"/>
        <v>197331.1</v>
      </c>
      <c r="AB9" s="65">
        <f t="shared" si="13"/>
        <v>197331.1</v>
      </c>
      <c r="AC9" s="65">
        <f t="shared" si="7"/>
        <v>100</v>
      </c>
    </row>
    <row r="10" spans="1:29" s="72" customFormat="1" ht="36" customHeight="1" x14ac:dyDescent="0.2">
      <c r="A10" s="51" t="s">
        <v>106</v>
      </c>
      <c r="B10" s="65">
        <f t="shared" si="8"/>
        <v>0</v>
      </c>
      <c r="C10" s="65">
        <f t="shared" si="9"/>
        <v>47700</v>
      </c>
      <c r="D10" s="65">
        <f t="shared" si="10"/>
        <v>47700</v>
      </c>
      <c r="E10" s="65">
        <f t="shared" si="11"/>
        <v>100</v>
      </c>
      <c r="F10" s="161"/>
      <c r="G10" s="157"/>
      <c r="H10" s="161"/>
      <c r="I10" s="157"/>
      <c r="J10" s="161">
        <f>J23+J86</f>
        <v>0</v>
      </c>
      <c r="K10" s="161">
        <f t="shared" ref="K10:X10" si="14">K23+K86</f>
        <v>0</v>
      </c>
      <c r="L10" s="161">
        <f t="shared" si="14"/>
        <v>0</v>
      </c>
      <c r="M10" s="161"/>
      <c r="N10" s="161">
        <f t="shared" si="14"/>
        <v>0</v>
      </c>
      <c r="O10" s="161">
        <f t="shared" si="14"/>
        <v>0</v>
      </c>
      <c r="P10" s="161">
        <f t="shared" si="14"/>
        <v>0</v>
      </c>
      <c r="Q10" s="161"/>
      <c r="R10" s="161">
        <f t="shared" si="14"/>
        <v>0</v>
      </c>
      <c r="S10" s="161">
        <f t="shared" si="14"/>
        <v>0</v>
      </c>
      <c r="T10" s="161">
        <f t="shared" si="14"/>
        <v>0</v>
      </c>
      <c r="U10" s="161"/>
      <c r="V10" s="161">
        <f t="shared" si="14"/>
        <v>0</v>
      </c>
      <c r="W10" s="161">
        <f t="shared" si="14"/>
        <v>47700</v>
      </c>
      <c r="X10" s="161">
        <f t="shared" si="14"/>
        <v>47700</v>
      </c>
      <c r="Y10" s="161">
        <f t="shared" si="5"/>
        <v>100</v>
      </c>
      <c r="Z10" s="65">
        <f t="shared" ref="Z10:AB10" si="15">Z23+Z86</f>
        <v>0</v>
      </c>
      <c r="AA10" s="65">
        <f t="shared" si="15"/>
        <v>0</v>
      </c>
      <c r="AB10" s="65">
        <f t="shared" si="15"/>
        <v>0</v>
      </c>
      <c r="AC10" s="65"/>
    </row>
    <row r="11" spans="1:29" s="92" customFormat="1" ht="42.75" customHeight="1" x14ac:dyDescent="0.2">
      <c r="A11" s="174" t="s">
        <v>993</v>
      </c>
      <c r="B11" s="180">
        <f>F11+J11+N11+R11+V11+Z11</f>
        <v>105617.3</v>
      </c>
      <c r="C11" s="180">
        <f t="shared" si="9"/>
        <v>113690.3</v>
      </c>
      <c r="D11" s="180">
        <f t="shared" si="10"/>
        <v>113690.3</v>
      </c>
      <c r="E11" s="180">
        <f>D11/C11*100</f>
        <v>100</v>
      </c>
      <c r="F11" s="177"/>
      <c r="G11" s="177"/>
      <c r="H11" s="178"/>
      <c r="I11" s="177"/>
      <c r="J11" s="177">
        <f>J12</f>
        <v>59796.800000000003</v>
      </c>
      <c r="K11" s="177">
        <f t="shared" ref="K11:X11" si="16">K12</f>
        <v>60994.2</v>
      </c>
      <c r="L11" s="177">
        <f t="shared" si="16"/>
        <v>60994.2</v>
      </c>
      <c r="M11" s="177">
        <f>L11/K11*100</f>
        <v>100</v>
      </c>
      <c r="N11" s="177">
        <f t="shared" si="16"/>
        <v>45820.5</v>
      </c>
      <c r="O11" s="177">
        <f t="shared" si="16"/>
        <v>44320.2</v>
      </c>
      <c r="P11" s="177">
        <f t="shared" si="16"/>
        <v>44320.2</v>
      </c>
      <c r="Q11" s="177">
        <f>P11/O11*100</f>
        <v>100</v>
      </c>
      <c r="R11" s="177">
        <f t="shared" si="16"/>
        <v>0</v>
      </c>
      <c r="S11" s="177">
        <f t="shared" si="16"/>
        <v>1519.1</v>
      </c>
      <c r="T11" s="177">
        <f t="shared" si="16"/>
        <v>1519.1</v>
      </c>
      <c r="U11" s="177">
        <f>T11/S11*100</f>
        <v>100</v>
      </c>
      <c r="V11" s="177">
        <f t="shared" si="16"/>
        <v>0</v>
      </c>
      <c r="W11" s="177">
        <f t="shared" si="16"/>
        <v>0</v>
      </c>
      <c r="X11" s="177">
        <f t="shared" si="16"/>
        <v>0</v>
      </c>
      <c r="Y11" s="177"/>
      <c r="Z11" s="180">
        <f t="shared" ref="Z11" si="17">Z12</f>
        <v>0</v>
      </c>
      <c r="AA11" s="180">
        <f t="shared" ref="AA11" si="18">AA12</f>
        <v>6856.8</v>
      </c>
      <c r="AB11" s="180">
        <f t="shared" ref="AB11" si="19">AB12</f>
        <v>6856.8</v>
      </c>
      <c r="AC11" s="180">
        <f>AB11/AA11*100</f>
        <v>100</v>
      </c>
    </row>
    <row r="12" spans="1:29" ht="42.75" customHeight="1" x14ac:dyDescent="0.25">
      <c r="A12" s="176" t="s">
        <v>994</v>
      </c>
      <c r="B12" s="69">
        <f>F12+J12+N12+R12+V12+Z12</f>
        <v>105617.3</v>
      </c>
      <c r="C12" s="69">
        <f t="shared" ref="C12" si="20">G12+K12+O12+S12+W12+AA12</f>
        <v>113690.3</v>
      </c>
      <c r="D12" s="69">
        <f t="shared" ref="D12" si="21">H12+L12+P12+T12+X12+AB12</f>
        <v>113690.3</v>
      </c>
      <c r="E12" s="69">
        <f>D12/C12*100</f>
        <v>100</v>
      </c>
      <c r="F12" s="163"/>
      <c r="G12" s="163"/>
      <c r="H12" s="179"/>
      <c r="I12" s="163"/>
      <c r="J12" s="163">
        <v>59796.800000000003</v>
      </c>
      <c r="K12" s="163">
        <v>60994.2</v>
      </c>
      <c r="L12" s="163">
        <v>60994.2</v>
      </c>
      <c r="M12" s="163">
        <f>L12/K12*100</f>
        <v>100</v>
      </c>
      <c r="N12" s="163">
        <v>45820.5</v>
      </c>
      <c r="O12" s="163">
        <v>44320.2</v>
      </c>
      <c r="P12" s="163">
        <v>44320.2</v>
      </c>
      <c r="Q12" s="163">
        <f>P12/O12*100</f>
        <v>100</v>
      </c>
      <c r="R12" s="163"/>
      <c r="S12" s="163">
        <v>1519.1</v>
      </c>
      <c r="T12" s="163">
        <v>1519.1</v>
      </c>
      <c r="U12" s="163">
        <f>T12/S12*100</f>
        <v>100</v>
      </c>
      <c r="V12" s="163"/>
      <c r="W12" s="163"/>
      <c r="X12" s="163"/>
      <c r="Y12" s="163"/>
      <c r="Z12" s="69"/>
      <c r="AA12" s="69">
        <v>6856.8</v>
      </c>
      <c r="AB12" s="69">
        <v>6856.8</v>
      </c>
      <c r="AC12" s="69">
        <f>AB12/AA12*100</f>
        <v>100</v>
      </c>
    </row>
    <row r="13" spans="1:29" s="92" customFormat="1" ht="31.5" x14ac:dyDescent="0.2">
      <c r="A13" s="174" t="s">
        <v>995</v>
      </c>
      <c r="B13" s="180">
        <f t="shared" ref="B13:B76" si="22">F13+J13+N13+R13+V13+Z13</f>
        <v>71347.399999999994</v>
      </c>
      <c r="C13" s="180">
        <f t="shared" ref="C13:C76" si="23">G13+K13+O13+S13+W13+AA13</f>
        <v>81168.600000000006</v>
      </c>
      <c r="D13" s="180">
        <f t="shared" ref="D13:D76" si="24">H13+L13+P13+T13+X13+AB13</f>
        <v>81168.600000000006</v>
      </c>
      <c r="E13" s="180">
        <f t="shared" ref="E13:E76" si="25">D13/C13*100</f>
        <v>100</v>
      </c>
      <c r="F13" s="177"/>
      <c r="G13" s="177"/>
      <c r="H13" s="178"/>
      <c r="I13" s="177"/>
      <c r="J13" s="177">
        <f>J14</f>
        <v>71347.399999999994</v>
      </c>
      <c r="K13" s="177">
        <f t="shared" ref="K13:X13" si="26">K14</f>
        <v>72787.3</v>
      </c>
      <c r="L13" s="177">
        <f t="shared" si="26"/>
        <v>72787.3</v>
      </c>
      <c r="M13" s="177">
        <f t="shared" ref="M13:M76" si="27">L13/K13*100</f>
        <v>100</v>
      </c>
      <c r="N13" s="177">
        <f t="shared" si="26"/>
        <v>0</v>
      </c>
      <c r="O13" s="177">
        <f t="shared" si="26"/>
        <v>0</v>
      </c>
      <c r="P13" s="177">
        <f t="shared" si="26"/>
        <v>0</v>
      </c>
      <c r="Q13" s="177"/>
      <c r="R13" s="177">
        <f t="shared" si="26"/>
        <v>0</v>
      </c>
      <c r="S13" s="177">
        <f t="shared" si="26"/>
        <v>2075.8000000000002</v>
      </c>
      <c r="T13" s="177">
        <f t="shared" si="26"/>
        <v>2075.8000000000002</v>
      </c>
      <c r="U13" s="177">
        <f t="shared" ref="U13:U76" si="28">T13/S13*100</f>
        <v>100</v>
      </c>
      <c r="V13" s="177">
        <f t="shared" si="26"/>
        <v>0</v>
      </c>
      <c r="W13" s="177">
        <f t="shared" si="26"/>
        <v>0</v>
      </c>
      <c r="X13" s="177">
        <f t="shared" si="26"/>
        <v>0</v>
      </c>
      <c r="Y13" s="177"/>
      <c r="Z13" s="180">
        <f t="shared" ref="Z13" si="29">Z14</f>
        <v>0</v>
      </c>
      <c r="AA13" s="180">
        <f t="shared" ref="AA13" si="30">AA14</f>
        <v>6305.5</v>
      </c>
      <c r="AB13" s="180">
        <f t="shared" ref="AB13" si="31">AB14</f>
        <v>6305.5</v>
      </c>
      <c r="AC13" s="180">
        <f t="shared" ref="AC13:AC14" si="32">AB13/AA13*100</f>
        <v>100</v>
      </c>
    </row>
    <row r="14" spans="1:29" ht="31.5" x14ac:dyDescent="0.25">
      <c r="A14" s="176" t="s">
        <v>996</v>
      </c>
      <c r="B14" s="69">
        <f t="shared" si="22"/>
        <v>71347.399999999994</v>
      </c>
      <c r="C14" s="69">
        <f t="shared" si="23"/>
        <v>81168.600000000006</v>
      </c>
      <c r="D14" s="69">
        <f t="shared" si="24"/>
        <v>81168.600000000006</v>
      </c>
      <c r="E14" s="69">
        <f t="shared" si="25"/>
        <v>100</v>
      </c>
      <c r="F14" s="163"/>
      <c r="G14" s="163"/>
      <c r="H14" s="179"/>
      <c r="I14" s="163"/>
      <c r="J14" s="163">
        <v>71347.399999999994</v>
      </c>
      <c r="K14" s="163">
        <v>72787.3</v>
      </c>
      <c r="L14" s="163">
        <v>72787.3</v>
      </c>
      <c r="M14" s="163">
        <f t="shared" si="27"/>
        <v>100</v>
      </c>
      <c r="N14" s="163"/>
      <c r="O14" s="163"/>
      <c r="P14" s="163"/>
      <c r="Q14" s="163"/>
      <c r="R14" s="163"/>
      <c r="S14" s="163">
        <v>2075.8000000000002</v>
      </c>
      <c r="T14" s="163">
        <v>2075.8000000000002</v>
      </c>
      <c r="U14" s="163">
        <f t="shared" si="28"/>
        <v>100</v>
      </c>
      <c r="V14" s="163"/>
      <c r="W14" s="163"/>
      <c r="X14" s="163"/>
      <c r="Y14" s="163"/>
      <c r="Z14" s="69"/>
      <c r="AA14" s="69">
        <v>6305.5</v>
      </c>
      <c r="AB14" s="69">
        <v>6305.5</v>
      </c>
      <c r="AC14" s="69">
        <f t="shared" si="32"/>
        <v>100</v>
      </c>
    </row>
    <row r="15" spans="1:29" s="92" customFormat="1" ht="31.5" x14ac:dyDescent="0.2">
      <c r="A15" s="174" t="s">
        <v>227</v>
      </c>
      <c r="B15" s="180">
        <f t="shared" si="22"/>
        <v>132765.70000000001</v>
      </c>
      <c r="C15" s="180">
        <f t="shared" si="23"/>
        <v>136631.70000000001</v>
      </c>
      <c r="D15" s="180">
        <f t="shared" si="24"/>
        <v>136631.70000000001</v>
      </c>
      <c r="E15" s="180">
        <f t="shared" si="25"/>
        <v>100</v>
      </c>
      <c r="F15" s="177"/>
      <c r="G15" s="177"/>
      <c r="H15" s="178"/>
      <c r="I15" s="177"/>
      <c r="J15" s="177">
        <f>J16</f>
        <v>132765.70000000001</v>
      </c>
      <c r="K15" s="177">
        <f t="shared" ref="K15:X15" si="33">K16</f>
        <v>135087.70000000001</v>
      </c>
      <c r="L15" s="177">
        <f t="shared" si="33"/>
        <v>135087.70000000001</v>
      </c>
      <c r="M15" s="177">
        <f t="shared" si="27"/>
        <v>100</v>
      </c>
      <c r="N15" s="177">
        <f t="shared" si="33"/>
        <v>0</v>
      </c>
      <c r="O15" s="177">
        <f t="shared" si="33"/>
        <v>0</v>
      </c>
      <c r="P15" s="177">
        <f t="shared" si="33"/>
        <v>0</v>
      </c>
      <c r="Q15" s="177"/>
      <c r="R15" s="177">
        <f t="shared" si="33"/>
        <v>0</v>
      </c>
      <c r="S15" s="177">
        <f t="shared" si="33"/>
        <v>1544</v>
      </c>
      <c r="T15" s="177">
        <f t="shared" si="33"/>
        <v>1544</v>
      </c>
      <c r="U15" s="177">
        <f t="shared" si="28"/>
        <v>100</v>
      </c>
      <c r="V15" s="177">
        <f t="shared" si="33"/>
        <v>0</v>
      </c>
      <c r="W15" s="177">
        <f t="shared" si="33"/>
        <v>0</v>
      </c>
      <c r="X15" s="177">
        <f t="shared" si="33"/>
        <v>0</v>
      </c>
      <c r="Y15" s="177"/>
      <c r="Z15" s="180">
        <f t="shared" ref="Z15" si="34">Z16</f>
        <v>0</v>
      </c>
      <c r="AA15" s="180">
        <f t="shared" ref="AA15" si="35">AA16</f>
        <v>0</v>
      </c>
      <c r="AB15" s="180">
        <f t="shared" ref="AB15" si="36">AB16</f>
        <v>0</v>
      </c>
      <c r="AC15" s="180"/>
    </row>
    <row r="16" spans="1:29" ht="31.5" x14ac:dyDescent="0.25">
      <c r="A16" s="176" t="s">
        <v>226</v>
      </c>
      <c r="B16" s="69">
        <f t="shared" si="22"/>
        <v>132765.70000000001</v>
      </c>
      <c r="C16" s="69">
        <f t="shared" si="23"/>
        <v>136631.70000000001</v>
      </c>
      <c r="D16" s="69">
        <f t="shared" si="24"/>
        <v>136631.70000000001</v>
      </c>
      <c r="E16" s="69">
        <f t="shared" si="25"/>
        <v>100</v>
      </c>
      <c r="F16" s="163"/>
      <c r="G16" s="163"/>
      <c r="H16" s="179"/>
      <c r="I16" s="163"/>
      <c r="J16" s="163">
        <v>132765.70000000001</v>
      </c>
      <c r="K16" s="163">
        <v>135087.70000000001</v>
      </c>
      <c r="L16" s="163">
        <v>135087.70000000001</v>
      </c>
      <c r="M16" s="163">
        <f t="shared" si="27"/>
        <v>100</v>
      </c>
      <c r="N16" s="163"/>
      <c r="O16" s="163"/>
      <c r="P16" s="163"/>
      <c r="Q16" s="163"/>
      <c r="R16" s="163"/>
      <c r="S16" s="163">
        <v>1544</v>
      </c>
      <c r="T16" s="163">
        <v>1544</v>
      </c>
      <c r="U16" s="163">
        <f t="shared" si="28"/>
        <v>100</v>
      </c>
      <c r="V16" s="163"/>
      <c r="W16" s="163"/>
      <c r="X16" s="163"/>
      <c r="Y16" s="163"/>
      <c r="Z16" s="69"/>
      <c r="AA16" s="69"/>
      <c r="AB16" s="69"/>
      <c r="AC16" s="69"/>
    </row>
    <row r="17" spans="1:29" s="92" customFormat="1" ht="33" customHeight="1" x14ac:dyDescent="0.2">
      <c r="A17" s="174" t="s">
        <v>997</v>
      </c>
      <c r="B17" s="180">
        <f t="shared" si="22"/>
        <v>111390.6</v>
      </c>
      <c r="C17" s="180">
        <f t="shared" si="23"/>
        <v>114725</v>
      </c>
      <c r="D17" s="180">
        <f t="shared" si="24"/>
        <v>114725</v>
      </c>
      <c r="E17" s="180">
        <f t="shared" si="25"/>
        <v>100</v>
      </c>
      <c r="F17" s="177"/>
      <c r="G17" s="177"/>
      <c r="H17" s="178"/>
      <c r="I17" s="177"/>
      <c r="J17" s="177">
        <f>J18</f>
        <v>111390.6</v>
      </c>
      <c r="K17" s="177">
        <f t="shared" ref="K17:X17" si="37">K18</f>
        <v>113541.3</v>
      </c>
      <c r="L17" s="177">
        <f t="shared" si="37"/>
        <v>113541.3</v>
      </c>
      <c r="M17" s="177">
        <f t="shared" si="27"/>
        <v>100</v>
      </c>
      <c r="N17" s="177">
        <f t="shared" si="37"/>
        <v>0</v>
      </c>
      <c r="O17" s="177">
        <f t="shared" si="37"/>
        <v>0</v>
      </c>
      <c r="P17" s="177">
        <f t="shared" si="37"/>
        <v>0</v>
      </c>
      <c r="Q17" s="177"/>
      <c r="R17" s="177">
        <f t="shared" si="37"/>
        <v>0</v>
      </c>
      <c r="S17" s="177">
        <f t="shared" si="37"/>
        <v>1183.7</v>
      </c>
      <c r="T17" s="177">
        <f t="shared" si="37"/>
        <v>1183.7</v>
      </c>
      <c r="U17" s="177">
        <f t="shared" si="28"/>
        <v>100</v>
      </c>
      <c r="V17" s="177">
        <f t="shared" si="37"/>
        <v>0</v>
      </c>
      <c r="W17" s="177">
        <f t="shared" si="37"/>
        <v>0</v>
      </c>
      <c r="X17" s="177">
        <f t="shared" si="37"/>
        <v>0</v>
      </c>
      <c r="Y17" s="177"/>
      <c r="Z17" s="180">
        <f t="shared" ref="Z17" si="38">Z18</f>
        <v>0</v>
      </c>
      <c r="AA17" s="180">
        <f t="shared" ref="AA17" si="39">AA18</f>
        <v>0</v>
      </c>
      <c r="AB17" s="180">
        <f t="shared" ref="AB17" si="40">AB18</f>
        <v>0</v>
      </c>
      <c r="AC17" s="180"/>
    </row>
    <row r="18" spans="1:29" ht="38.25" customHeight="1" x14ac:dyDescent="0.25">
      <c r="A18" s="176" t="s">
        <v>998</v>
      </c>
      <c r="B18" s="69">
        <f t="shared" si="22"/>
        <v>111390.6</v>
      </c>
      <c r="C18" s="69">
        <f t="shared" si="23"/>
        <v>114725</v>
      </c>
      <c r="D18" s="69">
        <f t="shared" si="24"/>
        <v>114725</v>
      </c>
      <c r="E18" s="69">
        <f t="shared" si="25"/>
        <v>100</v>
      </c>
      <c r="F18" s="163"/>
      <c r="G18" s="163"/>
      <c r="H18" s="179"/>
      <c r="I18" s="163"/>
      <c r="J18" s="163">
        <v>111390.6</v>
      </c>
      <c r="K18" s="163">
        <v>113541.3</v>
      </c>
      <c r="L18" s="163">
        <v>113541.3</v>
      </c>
      <c r="M18" s="163">
        <f t="shared" si="27"/>
        <v>100</v>
      </c>
      <c r="N18" s="163"/>
      <c r="O18" s="163"/>
      <c r="P18" s="163"/>
      <c r="Q18" s="163"/>
      <c r="R18" s="163"/>
      <c r="S18" s="163">
        <v>1183.7</v>
      </c>
      <c r="T18" s="163">
        <v>1183.7</v>
      </c>
      <c r="U18" s="163">
        <f t="shared" si="28"/>
        <v>100</v>
      </c>
      <c r="V18" s="163"/>
      <c r="W18" s="163"/>
      <c r="X18" s="163"/>
      <c r="Y18" s="163"/>
      <c r="Z18" s="69"/>
      <c r="AA18" s="69"/>
      <c r="AB18" s="69"/>
      <c r="AC18" s="69"/>
    </row>
    <row r="19" spans="1:29" s="92" customFormat="1" ht="31.5" x14ac:dyDescent="0.2">
      <c r="A19" s="174" t="s">
        <v>999</v>
      </c>
      <c r="B19" s="180">
        <f t="shared" si="22"/>
        <v>0</v>
      </c>
      <c r="C19" s="180">
        <f t="shared" si="23"/>
        <v>2674.4</v>
      </c>
      <c r="D19" s="180">
        <f t="shared" si="24"/>
        <v>2674.4</v>
      </c>
      <c r="E19" s="180">
        <f t="shared" si="25"/>
        <v>100</v>
      </c>
      <c r="F19" s="177"/>
      <c r="G19" s="177"/>
      <c r="H19" s="178"/>
      <c r="I19" s="177"/>
      <c r="J19" s="177">
        <f>J20</f>
        <v>0</v>
      </c>
      <c r="K19" s="177">
        <f t="shared" ref="K19:X19" si="41">K20</f>
        <v>0</v>
      </c>
      <c r="L19" s="177">
        <f t="shared" si="41"/>
        <v>0</v>
      </c>
      <c r="M19" s="177"/>
      <c r="N19" s="177">
        <f t="shared" si="41"/>
        <v>0</v>
      </c>
      <c r="O19" s="177">
        <f t="shared" si="41"/>
        <v>0</v>
      </c>
      <c r="P19" s="177">
        <f t="shared" si="41"/>
        <v>0</v>
      </c>
      <c r="Q19" s="177"/>
      <c r="R19" s="177">
        <f t="shared" si="41"/>
        <v>0</v>
      </c>
      <c r="S19" s="177">
        <f t="shared" si="41"/>
        <v>2674.4</v>
      </c>
      <c r="T19" s="177">
        <f t="shared" si="41"/>
        <v>2674.4</v>
      </c>
      <c r="U19" s="177">
        <f t="shared" si="28"/>
        <v>100</v>
      </c>
      <c r="V19" s="177">
        <f t="shared" si="41"/>
        <v>0</v>
      </c>
      <c r="W19" s="177">
        <f t="shared" si="41"/>
        <v>0</v>
      </c>
      <c r="X19" s="177">
        <f t="shared" si="41"/>
        <v>0</v>
      </c>
      <c r="Y19" s="177"/>
      <c r="Z19" s="180">
        <f t="shared" ref="Z19" si="42">Z20</f>
        <v>0</v>
      </c>
      <c r="AA19" s="180">
        <f t="shared" ref="AA19" si="43">AA20</f>
        <v>0</v>
      </c>
      <c r="AB19" s="180">
        <f t="shared" ref="AB19" si="44">AB20</f>
        <v>0</v>
      </c>
      <c r="AC19" s="180"/>
    </row>
    <row r="20" spans="1:29" ht="31.5" x14ac:dyDescent="0.25">
      <c r="A20" s="176" t="s">
        <v>1000</v>
      </c>
      <c r="B20" s="69">
        <f t="shared" si="22"/>
        <v>0</v>
      </c>
      <c r="C20" s="69">
        <f t="shared" si="23"/>
        <v>2674.4</v>
      </c>
      <c r="D20" s="69">
        <f t="shared" si="24"/>
        <v>2674.4</v>
      </c>
      <c r="E20" s="69">
        <f t="shared" si="25"/>
        <v>100</v>
      </c>
      <c r="F20" s="163"/>
      <c r="G20" s="163"/>
      <c r="H20" s="179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>
        <v>2674.4</v>
      </c>
      <c r="T20" s="163">
        <v>2674.4</v>
      </c>
      <c r="U20" s="163">
        <f t="shared" si="28"/>
        <v>100</v>
      </c>
      <c r="V20" s="163"/>
      <c r="W20" s="163"/>
      <c r="X20" s="163"/>
      <c r="Y20" s="163"/>
      <c r="Z20" s="69"/>
      <c r="AA20" s="69"/>
      <c r="AB20" s="69"/>
      <c r="AC20" s="69"/>
    </row>
    <row r="21" spans="1:29" s="92" customFormat="1" ht="31.5" x14ac:dyDescent="0.2">
      <c r="A21" s="174" t="s">
        <v>1001</v>
      </c>
      <c r="B21" s="180">
        <f t="shared" si="22"/>
        <v>159855.9</v>
      </c>
      <c r="C21" s="180">
        <f t="shared" si="23"/>
        <v>220611.40000000002</v>
      </c>
      <c r="D21" s="180">
        <f t="shared" si="24"/>
        <v>220611.40000000002</v>
      </c>
      <c r="E21" s="180">
        <f t="shared" si="25"/>
        <v>100</v>
      </c>
      <c r="F21" s="177"/>
      <c r="G21" s="177"/>
      <c r="H21" s="178"/>
      <c r="I21" s="177"/>
      <c r="J21" s="177">
        <f>J22+J23</f>
        <v>159855.9</v>
      </c>
      <c r="K21" s="177">
        <f t="shared" ref="K21:X21" si="45">K22+K23</f>
        <v>163746.20000000001</v>
      </c>
      <c r="L21" s="177">
        <f t="shared" si="45"/>
        <v>163746.20000000001</v>
      </c>
      <c r="M21" s="177">
        <f t="shared" si="27"/>
        <v>100</v>
      </c>
      <c r="N21" s="177">
        <f t="shared" si="45"/>
        <v>0</v>
      </c>
      <c r="O21" s="177">
        <f t="shared" si="45"/>
        <v>0</v>
      </c>
      <c r="P21" s="177">
        <f t="shared" si="45"/>
        <v>0</v>
      </c>
      <c r="Q21" s="177"/>
      <c r="R21" s="177">
        <f t="shared" si="45"/>
        <v>0</v>
      </c>
      <c r="S21" s="177">
        <f t="shared" si="45"/>
        <v>11865.2</v>
      </c>
      <c r="T21" s="177">
        <f t="shared" si="45"/>
        <v>11865.2</v>
      </c>
      <c r="U21" s="177">
        <f t="shared" si="28"/>
        <v>100</v>
      </c>
      <c r="V21" s="177">
        <f t="shared" si="45"/>
        <v>0</v>
      </c>
      <c r="W21" s="177">
        <f t="shared" si="45"/>
        <v>45000</v>
      </c>
      <c r="X21" s="177">
        <f t="shared" si="45"/>
        <v>45000</v>
      </c>
      <c r="Y21" s="177">
        <f t="shared" si="5"/>
        <v>100</v>
      </c>
      <c r="Z21" s="180">
        <f t="shared" ref="Z21" si="46">Z22+Z23</f>
        <v>0</v>
      </c>
      <c r="AA21" s="180">
        <f t="shared" ref="AA21" si="47">AA22+AA23</f>
        <v>0</v>
      </c>
      <c r="AB21" s="180">
        <f t="shared" ref="AB21" si="48">AB22+AB23</f>
        <v>0</v>
      </c>
      <c r="AC21" s="180"/>
    </row>
    <row r="22" spans="1:29" ht="31.5" x14ac:dyDescent="0.25">
      <c r="A22" s="176" t="s">
        <v>1002</v>
      </c>
      <c r="B22" s="69">
        <f t="shared" si="22"/>
        <v>159855.9</v>
      </c>
      <c r="C22" s="69">
        <f t="shared" si="23"/>
        <v>175611.40000000002</v>
      </c>
      <c r="D22" s="69">
        <f t="shared" si="24"/>
        <v>175611.40000000002</v>
      </c>
      <c r="E22" s="69">
        <f t="shared" si="25"/>
        <v>100</v>
      </c>
      <c r="F22" s="163"/>
      <c r="G22" s="163"/>
      <c r="H22" s="179"/>
      <c r="I22" s="163"/>
      <c r="J22" s="163">
        <v>159855.9</v>
      </c>
      <c r="K22" s="163">
        <v>163746.20000000001</v>
      </c>
      <c r="L22" s="163">
        <v>163746.20000000001</v>
      </c>
      <c r="M22" s="163">
        <f t="shared" si="27"/>
        <v>100</v>
      </c>
      <c r="N22" s="163"/>
      <c r="O22" s="163"/>
      <c r="P22" s="163"/>
      <c r="Q22" s="163"/>
      <c r="R22" s="163"/>
      <c r="S22" s="163">
        <v>11865.2</v>
      </c>
      <c r="T22" s="163">
        <v>11865.2</v>
      </c>
      <c r="U22" s="163">
        <f t="shared" si="28"/>
        <v>100</v>
      </c>
      <c r="V22" s="163"/>
      <c r="W22" s="163"/>
      <c r="X22" s="163"/>
      <c r="Y22" s="177"/>
      <c r="Z22" s="69"/>
      <c r="AA22" s="69"/>
      <c r="AB22" s="69"/>
      <c r="AC22" s="69"/>
    </row>
    <row r="23" spans="1:29" ht="15.75" x14ac:dyDescent="0.25">
      <c r="A23" s="39" t="s">
        <v>417</v>
      </c>
      <c r="B23" s="69">
        <f t="shared" si="22"/>
        <v>0</v>
      </c>
      <c r="C23" s="69">
        <f t="shared" si="23"/>
        <v>45000</v>
      </c>
      <c r="D23" s="69">
        <f t="shared" si="24"/>
        <v>45000</v>
      </c>
      <c r="E23" s="69">
        <f t="shared" si="25"/>
        <v>100</v>
      </c>
      <c r="F23" s="163"/>
      <c r="G23" s="163"/>
      <c r="H23" s="179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>
        <v>45000</v>
      </c>
      <c r="X23" s="163">
        <v>45000</v>
      </c>
      <c r="Y23" s="163">
        <f t="shared" si="5"/>
        <v>100</v>
      </c>
      <c r="Z23" s="69"/>
      <c r="AA23" s="69"/>
      <c r="AB23" s="69"/>
      <c r="AC23" s="69"/>
    </row>
    <row r="24" spans="1:29" s="92" customFormat="1" ht="31.5" x14ac:dyDescent="0.2">
      <c r="A24" s="174" t="s">
        <v>1003</v>
      </c>
      <c r="B24" s="180">
        <f>F24+J24+N24+R24+V24+Z24</f>
        <v>75918.899999999994</v>
      </c>
      <c r="C24" s="180">
        <f>G24+K24+O24+S24+W24+AA24</f>
        <v>81624</v>
      </c>
      <c r="D24" s="180">
        <f t="shared" si="24"/>
        <v>81624</v>
      </c>
      <c r="E24" s="180">
        <f t="shared" si="25"/>
        <v>100</v>
      </c>
      <c r="F24" s="177"/>
      <c r="G24" s="177"/>
      <c r="H24" s="178"/>
      <c r="I24" s="177"/>
      <c r="J24" s="177">
        <f>J25</f>
        <v>37590.800000000003</v>
      </c>
      <c r="K24" s="177">
        <f t="shared" ref="K24:X24" si="49">K25</f>
        <v>37590.800000000003</v>
      </c>
      <c r="L24" s="177">
        <f t="shared" si="49"/>
        <v>37590.800000000003</v>
      </c>
      <c r="M24" s="177">
        <f t="shared" si="27"/>
        <v>100</v>
      </c>
      <c r="N24" s="177">
        <f t="shared" si="49"/>
        <v>38328.1</v>
      </c>
      <c r="O24" s="177">
        <f t="shared" si="49"/>
        <v>38143.699999999997</v>
      </c>
      <c r="P24" s="177">
        <f t="shared" si="49"/>
        <v>38143.699999999997</v>
      </c>
      <c r="Q24" s="177">
        <f t="shared" ref="Q24:Q76" si="50">P24/O24*100</f>
        <v>100</v>
      </c>
      <c r="R24" s="177">
        <f t="shared" si="49"/>
        <v>0</v>
      </c>
      <c r="S24" s="177">
        <f t="shared" si="49"/>
        <v>1029.3</v>
      </c>
      <c r="T24" s="177">
        <f t="shared" si="49"/>
        <v>1029.3</v>
      </c>
      <c r="U24" s="177">
        <f t="shared" si="28"/>
        <v>100</v>
      </c>
      <c r="V24" s="177">
        <f t="shared" si="49"/>
        <v>0</v>
      </c>
      <c r="W24" s="177">
        <f t="shared" si="49"/>
        <v>0</v>
      </c>
      <c r="X24" s="177">
        <f t="shared" si="49"/>
        <v>0</v>
      </c>
      <c r="Y24" s="177"/>
      <c r="Z24" s="180">
        <f t="shared" ref="Z24" si="51">Z25</f>
        <v>0</v>
      </c>
      <c r="AA24" s="180">
        <f t="shared" ref="AA24" si="52">AA25</f>
        <v>4860.2</v>
      </c>
      <c r="AB24" s="180">
        <f t="shared" ref="AB24" si="53">AB25</f>
        <v>4860.2</v>
      </c>
      <c r="AC24" s="180">
        <f t="shared" ref="AC24:AC39" si="54">AB24/AA24*100</f>
        <v>100</v>
      </c>
    </row>
    <row r="25" spans="1:29" ht="31.5" x14ac:dyDescent="0.25">
      <c r="A25" s="176" t="s">
        <v>1004</v>
      </c>
      <c r="B25" s="69">
        <f t="shared" si="22"/>
        <v>75918.899999999994</v>
      </c>
      <c r="C25" s="69">
        <f t="shared" si="23"/>
        <v>81624</v>
      </c>
      <c r="D25" s="69">
        <f t="shared" si="24"/>
        <v>81624</v>
      </c>
      <c r="E25" s="69">
        <f t="shared" si="25"/>
        <v>100</v>
      </c>
      <c r="F25" s="163"/>
      <c r="G25" s="163"/>
      <c r="H25" s="179"/>
      <c r="I25" s="163"/>
      <c r="J25" s="163">
        <v>37590.800000000003</v>
      </c>
      <c r="K25" s="163">
        <v>37590.800000000003</v>
      </c>
      <c r="L25" s="163">
        <v>37590.800000000003</v>
      </c>
      <c r="M25" s="163">
        <f t="shared" si="27"/>
        <v>100</v>
      </c>
      <c r="N25" s="163">
        <v>38328.1</v>
      </c>
      <c r="O25" s="163">
        <v>38143.699999999997</v>
      </c>
      <c r="P25" s="163">
        <v>38143.699999999997</v>
      </c>
      <c r="Q25" s="163">
        <f t="shared" si="50"/>
        <v>100</v>
      </c>
      <c r="R25" s="163"/>
      <c r="S25" s="163">
        <v>1029.3</v>
      </c>
      <c r="T25" s="163">
        <v>1029.3</v>
      </c>
      <c r="U25" s="163">
        <f t="shared" si="28"/>
        <v>100</v>
      </c>
      <c r="V25" s="163"/>
      <c r="W25" s="163"/>
      <c r="X25" s="163"/>
      <c r="Y25" s="163"/>
      <c r="Z25" s="69"/>
      <c r="AA25" s="69">
        <v>4860.2</v>
      </c>
      <c r="AB25" s="69">
        <v>4860.2</v>
      </c>
      <c r="AC25" s="69">
        <f t="shared" si="54"/>
        <v>100</v>
      </c>
    </row>
    <row r="26" spans="1:29" s="92" customFormat="1" ht="31.5" x14ac:dyDescent="0.2">
      <c r="A26" s="174" t="s">
        <v>1005</v>
      </c>
      <c r="B26" s="180">
        <f t="shared" si="22"/>
        <v>79599.100000000006</v>
      </c>
      <c r="C26" s="180">
        <f t="shared" si="23"/>
        <v>90606.6</v>
      </c>
      <c r="D26" s="180">
        <f t="shared" si="24"/>
        <v>90606.6</v>
      </c>
      <c r="E26" s="180">
        <f t="shared" si="25"/>
        <v>100</v>
      </c>
      <c r="F26" s="177"/>
      <c r="G26" s="177"/>
      <c r="H26" s="178"/>
      <c r="I26" s="177"/>
      <c r="J26" s="177">
        <f>J27</f>
        <v>79599.100000000006</v>
      </c>
      <c r="K26" s="177">
        <f t="shared" ref="K26:X26" si="55">K27</f>
        <v>82403.600000000006</v>
      </c>
      <c r="L26" s="177">
        <f t="shared" si="55"/>
        <v>82403.600000000006</v>
      </c>
      <c r="M26" s="177">
        <f t="shared" si="27"/>
        <v>100</v>
      </c>
      <c r="N26" s="177">
        <f t="shared" si="55"/>
        <v>0</v>
      </c>
      <c r="O26" s="177">
        <f t="shared" si="55"/>
        <v>0</v>
      </c>
      <c r="P26" s="177">
        <f t="shared" si="55"/>
        <v>0</v>
      </c>
      <c r="Q26" s="177"/>
      <c r="R26" s="177">
        <f t="shared" si="55"/>
        <v>0</v>
      </c>
      <c r="S26" s="177">
        <f t="shared" si="55"/>
        <v>8203</v>
      </c>
      <c r="T26" s="177">
        <f t="shared" si="55"/>
        <v>8203</v>
      </c>
      <c r="U26" s="177">
        <f t="shared" si="28"/>
        <v>100</v>
      </c>
      <c r="V26" s="177">
        <f t="shared" si="55"/>
        <v>0</v>
      </c>
      <c r="W26" s="177">
        <f t="shared" si="55"/>
        <v>0</v>
      </c>
      <c r="X26" s="177">
        <f t="shared" si="55"/>
        <v>0</v>
      </c>
      <c r="Y26" s="177"/>
      <c r="Z26" s="180">
        <f t="shared" ref="Z26" si="56">Z27</f>
        <v>0</v>
      </c>
      <c r="AA26" s="180">
        <f t="shared" ref="AA26" si="57">AA27</f>
        <v>0</v>
      </c>
      <c r="AB26" s="180">
        <f t="shared" ref="AB26" si="58">AB27</f>
        <v>0</v>
      </c>
      <c r="AC26" s="180"/>
    </row>
    <row r="27" spans="1:29" ht="23.25" customHeight="1" x14ac:dyDescent="0.25">
      <c r="A27" s="176" t="s">
        <v>1006</v>
      </c>
      <c r="B27" s="69">
        <f t="shared" si="22"/>
        <v>79599.100000000006</v>
      </c>
      <c r="C27" s="69">
        <f t="shared" si="23"/>
        <v>90606.6</v>
      </c>
      <c r="D27" s="69">
        <f t="shared" si="24"/>
        <v>90606.6</v>
      </c>
      <c r="E27" s="69">
        <f t="shared" si="25"/>
        <v>100</v>
      </c>
      <c r="F27" s="163"/>
      <c r="G27" s="163"/>
      <c r="H27" s="179"/>
      <c r="I27" s="163"/>
      <c r="J27" s="163">
        <v>79599.100000000006</v>
      </c>
      <c r="K27" s="163">
        <v>82403.600000000006</v>
      </c>
      <c r="L27" s="163">
        <v>82403.600000000006</v>
      </c>
      <c r="M27" s="163">
        <f t="shared" si="27"/>
        <v>100</v>
      </c>
      <c r="N27" s="163"/>
      <c r="O27" s="163"/>
      <c r="P27" s="163"/>
      <c r="Q27" s="163"/>
      <c r="R27" s="163"/>
      <c r="S27" s="163">
        <v>8203</v>
      </c>
      <c r="T27" s="163">
        <v>8203</v>
      </c>
      <c r="U27" s="163">
        <f t="shared" si="28"/>
        <v>100</v>
      </c>
      <c r="V27" s="163"/>
      <c r="W27" s="163"/>
      <c r="X27" s="163"/>
      <c r="Y27" s="163"/>
      <c r="Z27" s="69"/>
      <c r="AA27" s="69"/>
      <c r="AB27" s="69"/>
      <c r="AC27" s="69"/>
    </row>
    <row r="28" spans="1:29" s="92" customFormat="1" ht="31.5" x14ac:dyDescent="0.2">
      <c r="A28" s="174" t="s">
        <v>1007</v>
      </c>
      <c r="B28" s="180">
        <f t="shared" si="22"/>
        <v>49856.9</v>
      </c>
      <c r="C28" s="180">
        <f t="shared" si="23"/>
        <v>60077.499999999993</v>
      </c>
      <c r="D28" s="180">
        <f t="shared" si="24"/>
        <v>60077.499999999993</v>
      </c>
      <c r="E28" s="180">
        <f t="shared" si="25"/>
        <v>100</v>
      </c>
      <c r="F28" s="177"/>
      <c r="G28" s="177"/>
      <c r="H28" s="178"/>
      <c r="I28" s="177"/>
      <c r="J28" s="177">
        <f>J29</f>
        <v>40132.800000000003</v>
      </c>
      <c r="K28" s="177">
        <f t="shared" ref="K28:X28" si="59">K29</f>
        <v>41229.199999999997</v>
      </c>
      <c r="L28" s="177">
        <f t="shared" si="59"/>
        <v>41229.199999999997</v>
      </c>
      <c r="M28" s="177">
        <f t="shared" si="27"/>
        <v>100</v>
      </c>
      <c r="N28" s="177">
        <f t="shared" si="59"/>
        <v>9724.1</v>
      </c>
      <c r="O28" s="177">
        <f t="shared" si="59"/>
        <v>14421.2</v>
      </c>
      <c r="P28" s="177">
        <f t="shared" si="59"/>
        <v>14421.2</v>
      </c>
      <c r="Q28" s="177">
        <f t="shared" si="50"/>
        <v>100</v>
      </c>
      <c r="R28" s="177">
        <f t="shared" si="59"/>
        <v>0</v>
      </c>
      <c r="S28" s="177">
        <f t="shared" si="59"/>
        <v>325.89999999999998</v>
      </c>
      <c r="T28" s="177">
        <f t="shared" si="59"/>
        <v>325.89999999999998</v>
      </c>
      <c r="U28" s="177">
        <f t="shared" si="28"/>
        <v>100</v>
      </c>
      <c r="V28" s="177">
        <f t="shared" si="59"/>
        <v>0</v>
      </c>
      <c r="W28" s="177">
        <f t="shared" si="59"/>
        <v>0</v>
      </c>
      <c r="X28" s="177">
        <f t="shared" si="59"/>
        <v>0</v>
      </c>
      <c r="Y28" s="177"/>
      <c r="Z28" s="180">
        <f t="shared" ref="Z28" si="60">Z29</f>
        <v>0</v>
      </c>
      <c r="AA28" s="180">
        <f t="shared" ref="AA28" si="61">AA29</f>
        <v>4101.2</v>
      </c>
      <c r="AB28" s="180">
        <f t="shared" ref="AB28" si="62">AB29</f>
        <v>4101.2</v>
      </c>
      <c r="AC28" s="180">
        <f t="shared" si="54"/>
        <v>100</v>
      </c>
    </row>
    <row r="29" spans="1:29" ht="31.5" x14ac:dyDescent="0.25">
      <c r="A29" s="176" t="s">
        <v>1008</v>
      </c>
      <c r="B29" s="69">
        <f t="shared" si="22"/>
        <v>49856.9</v>
      </c>
      <c r="C29" s="69">
        <f t="shared" si="23"/>
        <v>60077.499999999993</v>
      </c>
      <c r="D29" s="69">
        <f t="shared" si="24"/>
        <v>60077.499999999993</v>
      </c>
      <c r="E29" s="69">
        <f t="shared" si="25"/>
        <v>100</v>
      </c>
      <c r="F29" s="163"/>
      <c r="G29" s="163"/>
      <c r="H29" s="179"/>
      <c r="I29" s="163"/>
      <c r="J29" s="163">
        <v>40132.800000000003</v>
      </c>
      <c r="K29" s="163">
        <v>41229.199999999997</v>
      </c>
      <c r="L29" s="163">
        <v>41229.199999999997</v>
      </c>
      <c r="M29" s="163">
        <f t="shared" si="27"/>
        <v>100</v>
      </c>
      <c r="N29" s="163">
        <v>9724.1</v>
      </c>
      <c r="O29" s="163">
        <v>14421.2</v>
      </c>
      <c r="P29" s="163">
        <v>14421.2</v>
      </c>
      <c r="Q29" s="163">
        <f t="shared" si="50"/>
        <v>100</v>
      </c>
      <c r="R29" s="163"/>
      <c r="S29" s="163">
        <v>325.89999999999998</v>
      </c>
      <c r="T29" s="163">
        <v>325.89999999999998</v>
      </c>
      <c r="U29" s="163">
        <f t="shared" si="28"/>
        <v>100</v>
      </c>
      <c r="V29" s="163"/>
      <c r="W29" s="163"/>
      <c r="X29" s="163"/>
      <c r="Y29" s="163"/>
      <c r="Z29" s="69"/>
      <c r="AA29" s="69">
        <v>4101.2</v>
      </c>
      <c r="AB29" s="69">
        <v>4101.2</v>
      </c>
      <c r="AC29" s="69">
        <f t="shared" si="54"/>
        <v>100</v>
      </c>
    </row>
    <row r="30" spans="1:29" s="92" customFormat="1" ht="31.5" x14ac:dyDescent="0.2">
      <c r="A30" s="174" t="s">
        <v>1009</v>
      </c>
      <c r="B30" s="180">
        <f t="shared" si="22"/>
        <v>114287.5</v>
      </c>
      <c r="C30" s="180">
        <f t="shared" si="23"/>
        <v>124008.9</v>
      </c>
      <c r="D30" s="180">
        <f t="shared" si="24"/>
        <v>124008.9</v>
      </c>
      <c r="E30" s="180">
        <f t="shared" si="25"/>
        <v>100</v>
      </c>
      <c r="F30" s="177"/>
      <c r="G30" s="177"/>
      <c r="H30" s="178"/>
      <c r="I30" s="177"/>
      <c r="J30" s="177">
        <f>J31</f>
        <v>114287.5</v>
      </c>
      <c r="K30" s="177">
        <f t="shared" ref="K30:X30" si="63">K31</f>
        <v>115998.8</v>
      </c>
      <c r="L30" s="177">
        <f t="shared" si="63"/>
        <v>115998.8</v>
      </c>
      <c r="M30" s="177">
        <f t="shared" si="27"/>
        <v>100</v>
      </c>
      <c r="N30" s="177">
        <f t="shared" si="63"/>
        <v>0</v>
      </c>
      <c r="O30" s="177">
        <f t="shared" si="63"/>
        <v>0</v>
      </c>
      <c r="P30" s="177">
        <f t="shared" si="63"/>
        <v>0</v>
      </c>
      <c r="Q30" s="177"/>
      <c r="R30" s="177">
        <f t="shared" si="63"/>
        <v>0</v>
      </c>
      <c r="S30" s="177">
        <f t="shared" si="63"/>
        <v>1869.9</v>
      </c>
      <c r="T30" s="177">
        <f t="shared" si="63"/>
        <v>1869.9</v>
      </c>
      <c r="U30" s="177">
        <f t="shared" si="28"/>
        <v>100</v>
      </c>
      <c r="V30" s="177">
        <f t="shared" si="63"/>
        <v>0</v>
      </c>
      <c r="W30" s="177">
        <f t="shared" si="63"/>
        <v>0</v>
      </c>
      <c r="X30" s="177">
        <f t="shared" si="63"/>
        <v>0</v>
      </c>
      <c r="Y30" s="177"/>
      <c r="Z30" s="180">
        <f t="shared" ref="Z30" si="64">Z31</f>
        <v>0</v>
      </c>
      <c r="AA30" s="180">
        <f t="shared" ref="AA30" si="65">AA31</f>
        <v>6140.2</v>
      </c>
      <c r="AB30" s="180">
        <f t="shared" ref="AB30" si="66">AB31</f>
        <v>6140.2</v>
      </c>
      <c r="AC30" s="180">
        <f t="shared" si="54"/>
        <v>100</v>
      </c>
    </row>
    <row r="31" spans="1:29" ht="31.5" x14ac:dyDescent="0.25">
      <c r="A31" s="176" t="s">
        <v>1010</v>
      </c>
      <c r="B31" s="69">
        <f t="shared" si="22"/>
        <v>114287.5</v>
      </c>
      <c r="C31" s="69">
        <f t="shared" si="23"/>
        <v>124008.9</v>
      </c>
      <c r="D31" s="69">
        <f t="shared" si="24"/>
        <v>124008.9</v>
      </c>
      <c r="E31" s="69">
        <f t="shared" si="25"/>
        <v>100</v>
      </c>
      <c r="F31" s="163"/>
      <c r="G31" s="163"/>
      <c r="H31" s="179"/>
      <c r="I31" s="163"/>
      <c r="J31" s="163">
        <v>114287.5</v>
      </c>
      <c r="K31" s="163">
        <v>115998.8</v>
      </c>
      <c r="L31" s="163">
        <v>115998.8</v>
      </c>
      <c r="M31" s="163">
        <f t="shared" si="27"/>
        <v>100</v>
      </c>
      <c r="N31" s="163"/>
      <c r="O31" s="163"/>
      <c r="P31" s="163"/>
      <c r="Q31" s="163"/>
      <c r="R31" s="163"/>
      <c r="S31" s="163">
        <v>1869.9</v>
      </c>
      <c r="T31" s="163">
        <v>1869.9</v>
      </c>
      <c r="U31" s="163">
        <f t="shared" si="28"/>
        <v>100</v>
      </c>
      <c r="V31" s="163"/>
      <c r="W31" s="163"/>
      <c r="X31" s="163"/>
      <c r="Y31" s="163"/>
      <c r="Z31" s="69"/>
      <c r="AA31" s="69">
        <v>6140.2</v>
      </c>
      <c r="AB31" s="69">
        <v>6140.2</v>
      </c>
      <c r="AC31" s="69">
        <f t="shared" si="54"/>
        <v>100</v>
      </c>
    </row>
    <row r="32" spans="1:29" s="92" customFormat="1" ht="31.5" x14ac:dyDescent="0.2">
      <c r="A32" s="174" t="s">
        <v>1011</v>
      </c>
      <c r="B32" s="180">
        <f t="shared" si="22"/>
        <v>20411.3</v>
      </c>
      <c r="C32" s="180">
        <f t="shared" si="23"/>
        <v>52825.8</v>
      </c>
      <c r="D32" s="180">
        <f t="shared" si="24"/>
        <v>52825.8</v>
      </c>
      <c r="E32" s="180">
        <f t="shared" si="25"/>
        <v>100</v>
      </c>
      <c r="F32" s="177"/>
      <c r="G32" s="177"/>
      <c r="H32" s="178"/>
      <c r="I32" s="177"/>
      <c r="J32" s="177">
        <f>J33</f>
        <v>20411.3</v>
      </c>
      <c r="K32" s="177">
        <f t="shared" ref="K32:X32" si="67">K33</f>
        <v>20411.3</v>
      </c>
      <c r="L32" s="177">
        <f t="shared" si="67"/>
        <v>20411.3</v>
      </c>
      <c r="M32" s="177">
        <f t="shared" si="27"/>
        <v>100</v>
      </c>
      <c r="N32" s="177">
        <f t="shared" si="67"/>
        <v>0</v>
      </c>
      <c r="O32" s="177">
        <f t="shared" si="67"/>
        <v>25852.5</v>
      </c>
      <c r="P32" s="177">
        <f t="shared" si="67"/>
        <v>25852.5</v>
      </c>
      <c r="Q32" s="177">
        <f t="shared" si="50"/>
        <v>100</v>
      </c>
      <c r="R32" s="177">
        <f t="shared" si="67"/>
        <v>0</v>
      </c>
      <c r="S32" s="177">
        <f t="shared" si="67"/>
        <v>2146.8000000000002</v>
      </c>
      <c r="T32" s="177">
        <f t="shared" si="67"/>
        <v>2146.8000000000002</v>
      </c>
      <c r="U32" s="177">
        <f t="shared" si="28"/>
        <v>100</v>
      </c>
      <c r="V32" s="177">
        <f t="shared" si="67"/>
        <v>0</v>
      </c>
      <c r="W32" s="177">
        <f t="shared" si="67"/>
        <v>0</v>
      </c>
      <c r="X32" s="177">
        <f t="shared" si="67"/>
        <v>0</v>
      </c>
      <c r="Y32" s="177"/>
      <c r="Z32" s="180">
        <f t="shared" ref="Z32" si="68">Z33</f>
        <v>0</v>
      </c>
      <c r="AA32" s="180">
        <f t="shared" ref="AA32" si="69">AA33</f>
        <v>4415.2</v>
      </c>
      <c r="AB32" s="180">
        <f t="shared" ref="AB32" si="70">AB33</f>
        <v>4415.2</v>
      </c>
      <c r="AC32" s="180">
        <f t="shared" si="54"/>
        <v>100</v>
      </c>
    </row>
    <row r="33" spans="1:29" ht="31.5" x14ac:dyDescent="0.25">
      <c r="A33" s="176" t="s">
        <v>1012</v>
      </c>
      <c r="B33" s="69">
        <f t="shared" si="22"/>
        <v>20411.3</v>
      </c>
      <c r="C33" s="69">
        <f t="shared" si="23"/>
        <v>52825.8</v>
      </c>
      <c r="D33" s="69">
        <f t="shared" si="24"/>
        <v>52825.8</v>
      </c>
      <c r="E33" s="69">
        <f t="shared" si="25"/>
        <v>100</v>
      </c>
      <c r="F33" s="163"/>
      <c r="G33" s="163"/>
      <c r="H33" s="179"/>
      <c r="I33" s="163"/>
      <c r="J33" s="163">
        <v>20411.3</v>
      </c>
      <c r="K33" s="163">
        <v>20411.3</v>
      </c>
      <c r="L33" s="163">
        <v>20411.3</v>
      </c>
      <c r="M33" s="163">
        <f t="shared" si="27"/>
        <v>100</v>
      </c>
      <c r="N33" s="163"/>
      <c r="O33" s="163">
        <v>25852.5</v>
      </c>
      <c r="P33" s="163">
        <v>25852.5</v>
      </c>
      <c r="Q33" s="163">
        <f t="shared" si="50"/>
        <v>100</v>
      </c>
      <c r="R33" s="163"/>
      <c r="S33" s="163">
        <v>2146.8000000000002</v>
      </c>
      <c r="T33" s="163">
        <v>2146.8000000000002</v>
      </c>
      <c r="U33" s="163">
        <f t="shared" si="28"/>
        <v>100</v>
      </c>
      <c r="V33" s="163"/>
      <c r="W33" s="163"/>
      <c r="X33" s="163"/>
      <c r="Y33" s="163"/>
      <c r="Z33" s="69"/>
      <c r="AA33" s="69">
        <v>4415.2</v>
      </c>
      <c r="AB33" s="69">
        <v>4415.2</v>
      </c>
      <c r="AC33" s="69">
        <f t="shared" si="54"/>
        <v>100</v>
      </c>
    </row>
    <row r="34" spans="1:29" s="92" customFormat="1" ht="31.5" x14ac:dyDescent="0.2">
      <c r="A34" s="174" t="s">
        <v>1013</v>
      </c>
      <c r="B34" s="180">
        <f t="shared" si="22"/>
        <v>51742</v>
      </c>
      <c r="C34" s="180">
        <f t="shared" si="23"/>
        <v>58995.1</v>
      </c>
      <c r="D34" s="180">
        <f t="shared" si="24"/>
        <v>58995.1</v>
      </c>
      <c r="E34" s="180">
        <f t="shared" si="25"/>
        <v>100</v>
      </c>
      <c r="F34" s="177"/>
      <c r="G34" s="177"/>
      <c r="H34" s="178"/>
      <c r="I34" s="177"/>
      <c r="J34" s="177">
        <f>J35</f>
        <v>22551.7</v>
      </c>
      <c r="K34" s="177">
        <f t="shared" ref="K34:X34" si="71">K35</f>
        <v>22551.7</v>
      </c>
      <c r="L34" s="177">
        <f t="shared" si="71"/>
        <v>22551.7</v>
      </c>
      <c r="M34" s="177">
        <f t="shared" si="27"/>
        <v>100</v>
      </c>
      <c r="N34" s="177">
        <f t="shared" si="71"/>
        <v>29190.3</v>
      </c>
      <c r="O34" s="177">
        <f t="shared" si="71"/>
        <v>28783</v>
      </c>
      <c r="P34" s="177">
        <f t="shared" si="71"/>
        <v>28783</v>
      </c>
      <c r="Q34" s="177">
        <f t="shared" si="50"/>
        <v>100</v>
      </c>
      <c r="R34" s="177">
        <f t="shared" si="71"/>
        <v>0</v>
      </c>
      <c r="S34" s="177">
        <f t="shared" si="71"/>
        <v>1080.8</v>
      </c>
      <c r="T34" s="177">
        <f t="shared" si="71"/>
        <v>1080.8</v>
      </c>
      <c r="U34" s="177">
        <f t="shared" si="28"/>
        <v>100</v>
      </c>
      <c r="V34" s="177">
        <f t="shared" si="71"/>
        <v>0</v>
      </c>
      <c r="W34" s="177">
        <f t="shared" si="71"/>
        <v>0</v>
      </c>
      <c r="X34" s="177">
        <f t="shared" si="71"/>
        <v>0</v>
      </c>
      <c r="Y34" s="177"/>
      <c r="Z34" s="180">
        <f t="shared" ref="Z34" si="72">Z35</f>
        <v>0</v>
      </c>
      <c r="AA34" s="180">
        <f t="shared" ref="AA34" si="73">AA35</f>
        <v>6579.6</v>
      </c>
      <c r="AB34" s="180">
        <f t="shared" ref="AB34" si="74">AB35</f>
        <v>6579.6</v>
      </c>
      <c r="AC34" s="180">
        <f t="shared" si="54"/>
        <v>100</v>
      </c>
    </row>
    <row r="35" spans="1:29" ht="31.5" x14ac:dyDescent="0.25">
      <c r="A35" s="176" t="s">
        <v>1014</v>
      </c>
      <c r="B35" s="69">
        <f t="shared" si="22"/>
        <v>51742</v>
      </c>
      <c r="C35" s="69">
        <f t="shared" si="23"/>
        <v>58995.1</v>
      </c>
      <c r="D35" s="69">
        <f t="shared" si="24"/>
        <v>58995.1</v>
      </c>
      <c r="E35" s="69">
        <f t="shared" si="25"/>
        <v>100</v>
      </c>
      <c r="F35" s="163"/>
      <c r="G35" s="163"/>
      <c r="H35" s="179"/>
      <c r="I35" s="163"/>
      <c r="J35" s="163">
        <v>22551.7</v>
      </c>
      <c r="K35" s="163">
        <v>22551.7</v>
      </c>
      <c r="L35" s="163">
        <v>22551.7</v>
      </c>
      <c r="M35" s="163">
        <f t="shared" si="27"/>
        <v>100</v>
      </c>
      <c r="N35" s="163">
        <v>29190.3</v>
      </c>
      <c r="O35" s="163">
        <v>28783</v>
      </c>
      <c r="P35" s="163">
        <v>28783</v>
      </c>
      <c r="Q35" s="163">
        <f t="shared" si="50"/>
        <v>100</v>
      </c>
      <c r="R35" s="163"/>
      <c r="S35" s="163">
        <v>1080.8</v>
      </c>
      <c r="T35" s="163">
        <v>1080.8</v>
      </c>
      <c r="U35" s="163">
        <f t="shared" si="28"/>
        <v>100</v>
      </c>
      <c r="V35" s="163"/>
      <c r="W35" s="163"/>
      <c r="X35" s="163"/>
      <c r="Y35" s="163"/>
      <c r="Z35" s="69"/>
      <c r="AA35" s="69">
        <v>6579.6</v>
      </c>
      <c r="AB35" s="69">
        <v>6579.6</v>
      </c>
      <c r="AC35" s="69">
        <f t="shared" si="54"/>
        <v>100</v>
      </c>
    </row>
    <row r="36" spans="1:29" s="92" customFormat="1" ht="31.5" x14ac:dyDescent="0.2">
      <c r="A36" s="174" t="s">
        <v>1015</v>
      </c>
      <c r="B36" s="180">
        <f t="shared" si="22"/>
        <v>113232</v>
      </c>
      <c r="C36" s="180">
        <f t="shared" si="23"/>
        <v>134812.4</v>
      </c>
      <c r="D36" s="180">
        <f t="shared" si="24"/>
        <v>134812.4</v>
      </c>
      <c r="E36" s="180">
        <f t="shared" si="25"/>
        <v>100</v>
      </c>
      <c r="F36" s="177"/>
      <c r="G36" s="177"/>
      <c r="H36" s="178"/>
      <c r="I36" s="177"/>
      <c r="J36" s="177">
        <f>J37</f>
        <v>84512.1</v>
      </c>
      <c r="K36" s="177">
        <f t="shared" ref="K36:X36" si="75">K37</f>
        <v>86716.6</v>
      </c>
      <c r="L36" s="177">
        <f t="shared" si="75"/>
        <v>86716.6</v>
      </c>
      <c r="M36" s="177">
        <f t="shared" si="27"/>
        <v>100</v>
      </c>
      <c r="N36" s="177">
        <f t="shared" si="75"/>
        <v>28719.9</v>
      </c>
      <c r="O36" s="177">
        <f t="shared" si="75"/>
        <v>35629.199999999997</v>
      </c>
      <c r="P36" s="177">
        <f t="shared" si="75"/>
        <v>35629.199999999997</v>
      </c>
      <c r="Q36" s="177">
        <f t="shared" si="50"/>
        <v>100</v>
      </c>
      <c r="R36" s="177">
        <f t="shared" si="75"/>
        <v>0</v>
      </c>
      <c r="S36" s="177">
        <f t="shared" si="75"/>
        <v>2710.5</v>
      </c>
      <c r="T36" s="177">
        <f t="shared" si="75"/>
        <v>2710.5</v>
      </c>
      <c r="U36" s="177">
        <f t="shared" si="28"/>
        <v>100</v>
      </c>
      <c r="V36" s="177">
        <f t="shared" si="75"/>
        <v>0</v>
      </c>
      <c r="W36" s="177">
        <f t="shared" si="75"/>
        <v>0</v>
      </c>
      <c r="X36" s="177">
        <f t="shared" si="75"/>
        <v>0</v>
      </c>
      <c r="Y36" s="177"/>
      <c r="Z36" s="180">
        <f t="shared" ref="Z36" si="76">Z37</f>
        <v>0</v>
      </c>
      <c r="AA36" s="180">
        <f t="shared" ref="AA36" si="77">AA37</f>
        <v>9756.1</v>
      </c>
      <c r="AB36" s="180">
        <f t="shared" ref="AB36" si="78">AB37</f>
        <v>9756.1</v>
      </c>
      <c r="AC36" s="180">
        <f t="shared" si="54"/>
        <v>100</v>
      </c>
    </row>
    <row r="37" spans="1:29" ht="31.5" x14ac:dyDescent="0.25">
      <c r="A37" s="176" t="s">
        <v>1016</v>
      </c>
      <c r="B37" s="69">
        <f t="shared" si="22"/>
        <v>113232</v>
      </c>
      <c r="C37" s="69">
        <f t="shared" si="23"/>
        <v>134812.4</v>
      </c>
      <c r="D37" s="69">
        <f t="shared" si="24"/>
        <v>134812.4</v>
      </c>
      <c r="E37" s="69">
        <f t="shared" si="25"/>
        <v>100</v>
      </c>
      <c r="F37" s="163"/>
      <c r="G37" s="163"/>
      <c r="H37" s="179"/>
      <c r="I37" s="163"/>
      <c r="J37" s="163">
        <v>84512.1</v>
      </c>
      <c r="K37" s="163">
        <v>86716.6</v>
      </c>
      <c r="L37" s="163">
        <v>86716.6</v>
      </c>
      <c r="M37" s="163">
        <f t="shared" si="27"/>
        <v>100</v>
      </c>
      <c r="N37" s="163">
        <v>28719.9</v>
      </c>
      <c r="O37" s="163">
        <v>35629.199999999997</v>
      </c>
      <c r="P37" s="163">
        <v>35629.199999999997</v>
      </c>
      <c r="Q37" s="163">
        <f t="shared" si="50"/>
        <v>100</v>
      </c>
      <c r="R37" s="163"/>
      <c r="S37" s="163">
        <v>2710.5</v>
      </c>
      <c r="T37" s="163">
        <v>2710.5</v>
      </c>
      <c r="U37" s="163">
        <f t="shared" si="28"/>
        <v>100</v>
      </c>
      <c r="V37" s="163"/>
      <c r="W37" s="163"/>
      <c r="X37" s="163"/>
      <c r="Y37" s="163"/>
      <c r="Z37" s="69"/>
      <c r="AA37" s="69">
        <v>9756.1</v>
      </c>
      <c r="AB37" s="69">
        <v>9756.1</v>
      </c>
      <c r="AC37" s="69">
        <f t="shared" si="54"/>
        <v>100</v>
      </c>
    </row>
    <row r="38" spans="1:29" s="92" customFormat="1" ht="31.5" x14ac:dyDescent="0.2">
      <c r="A38" s="174" t="s">
        <v>1017</v>
      </c>
      <c r="B38" s="180">
        <f t="shared" si="22"/>
        <v>84254.3</v>
      </c>
      <c r="C38" s="180">
        <f t="shared" si="23"/>
        <v>98006.299999999988</v>
      </c>
      <c r="D38" s="180">
        <f t="shared" si="24"/>
        <v>98006.299999999988</v>
      </c>
      <c r="E38" s="180">
        <f t="shared" si="25"/>
        <v>100</v>
      </c>
      <c r="F38" s="177"/>
      <c r="G38" s="177"/>
      <c r="H38" s="178"/>
      <c r="I38" s="177"/>
      <c r="J38" s="177">
        <f>J39</f>
        <v>10844.7</v>
      </c>
      <c r="K38" s="177">
        <f t="shared" ref="K38:X38" si="79">K39</f>
        <v>10844.7</v>
      </c>
      <c r="L38" s="177">
        <f t="shared" si="79"/>
        <v>10844.7</v>
      </c>
      <c r="M38" s="177">
        <f t="shared" si="27"/>
        <v>100</v>
      </c>
      <c r="N38" s="177">
        <f t="shared" si="79"/>
        <v>73409.600000000006</v>
      </c>
      <c r="O38" s="177">
        <f t="shared" si="79"/>
        <v>79187.3</v>
      </c>
      <c r="P38" s="177">
        <f t="shared" si="79"/>
        <v>79187.3</v>
      </c>
      <c r="Q38" s="177">
        <f t="shared" si="50"/>
        <v>100</v>
      </c>
      <c r="R38" s="177">
        <f t="shared" si="79"/>
        <v>0</v>
      </c>
      <c r="S38" s="177">
        <f t="shared" si="79"/>
        <v>2086.9</v>
      </c>
      <c r="T38" s="177">
        <f t="shared" si="79"/>
        <v>2086.9</v>
      </c>
      <c r="U38" s="177">
        <f t="shared" si="28"/>
        <v>100</v>
      </c>
      <c r="V38" s="177">
        <f t="shared" si="79"/>
        <v>0</v>
      </c>
      <c r="W38" s="177">
        <f t="shared" si="79"/>
        <v>0</v>
      </c>
      <c r="X38" s="177">
        <f t="shared" si="79"/>
        <v>0</v>
      </c>
      <c r="Y38" s="177"/>
      <c r="Z38" s="180">
        <f t="shared" ref="Z38" si="80">Z39</f>
        <v>0</v>
      </c>
      <c r="AA38" s="180">
        <f t="shared" ref="AA38" si="81">AA39</f>
        <v>5887.4</v>
      </c>
      <c r="AB38" s="180">
        <f t="shared" ref="AB38" si="82">AB39</f>
        <v>5887.4</v>
      </c>
      <c r="AC38" s="180">
        <f t="shared" si="54"/>
        <v>100</v>
      </c>
    </row>
    <row r="39" spans="1:29" ht="31.5" x14ac:dyDescent="0.25">
      <c r="A39" s="176" t="s">
        <v>1018</v>
      </c>
      <c r="B39" s="69">
        <f t="shared" si="22"/>
        <v>84254.3</v>
      </c>
      <c r="C39" s="69">
        <f t="shared" si="23"/>
        <v>98006.299999999988</v>
      </c>
      <c r="D39" s="69">
        <f t="shared" si="24"/>
        <v>98006.299999999988</v>
      </c>
      <c r="E39" s="69">
        <f t="shared" si="25"/>
        <v>100</v>
      </c>
      <c r="F39" s="163"/>
      <c r="G39" s="163"/>
      <c r="H39" s="179"/>
      <c r="I39" s="163"/>
      <c r="J39" s="163">
        <v>10844.7</v>
      </c>
      <c r="K39" s="163">
        <v>10844.7</v>
      </c>
      <c r="L39" s="163">
        <v>10844.7</v>
      </c>
      <c r="M39" s="163">
        <f t="shared" si="27"/>
        <v>100</v>
      </c>
      <c r="N39" s="163">
        <v>73409.600000000006</v>
      </c>
      <c r="O39" s="163">
        <v>79187.3</v>
      </c>
      <c r="P39" s="163">
        <v>79187.3</v>
      </c>
      <c r="Q39" s="163">
        <f t="shared" si="50"/>
        <v>100</v>
      </c>
      <c r="R39" s="163"/>
      <c r="S39" s="163">
        <v>2086.9</v>
      </c>
      <c r="T39" s="163">
        <v>2086.9</v>
      </c>
      <c r="U39" s="163">
        <f t="shared" si="28"/>
        <v>100</v>
      </c>
      <c r="V39" s="163"/>
      <c r="W39" s="163"/>
      <c r="X39" s="163"/>
      <c r="Y39" s="163"/>
      <c r="Z39" s="69"/>
      <c r="AA39" s="69">
        <v>5887.4</v>
      </c>
      <c r="AB39" s="69">
        <v>5887.4</v>
      </c>
      <c r="AC39" s="69">
        <f t="shared" si="54"/>
        <v>100</v>
      </c>
    </row>
    <row r="40" spans="1:29" s="92" customFormat="1" ht="31.5" x14ac:dyDescent="0.2">
      <c r="A40" s="174" t="s">
        <v>1019</v>
      </c>
      <c r="B40" s="180">
        <f t="shared" si="22"/>
        <v>53831.9</v>
      </c>
      <c r="C40" s="180">
        <f t="shared" si="23"/>
        <v>64988</v>
      </c>
      <c r="D40" s="180">
        <f t="shared" si="24"/>
        <v>64988</v>
      </c>
      <c r="E40" s="180">
        <f t="shared" si="25"/>
        <v>100</v>
      </c>
      <c r="F40" s="177"/>
      <c r="G40" s="177"/>
      <c r="H40" s="178"/>
      <c r="I40" s="177"/>
      <c r="J40" s="177">
        <f>J41</f>
        <v>53831.9</v>
      </c>
      <c r="K40" s="177">
        <f t="shared" ref="K40:L40" si="83">K41</f>
        <v>53831.9</v>
      </c>
      <c r="L40" s="177">
        <f t="shared" si="83"/>
        <v>53831.9</v>
      </c>
      <c r="M40" s="177">
        <f t="shared" si="27"/>
        <v>100</v>
      </c>
      <c r="N40" s="177"/>
      <c r="O40" s="177"/>
      <c r="P40" s="177"/>
      <c r="Q40" s="177"/>
      <c r="R40" s="177"/>
      <c r="S40" s="177">
        <f>S41</f>
        <v>2007.2</v>
      </c>
      <c r="T40" s="177">
        <f>T41</f>
        <v>2007.2</v>
      </c>
      <c r="U40" s="177">
        <f t="shared" si="28"/>
        <v>100</v>
      </c>
      <c r="V40" s="177"/>
      <c r="W40" s="177"/>
      <c r="X40" s="177"/>
      <c r="Y40" s="177"/>
      <c r="Z40" s="180"/>
      <c r="AA40" s="180">
        <f>AA41</f>
        <v>9148.9</v>
      </c>
      <c r="AB40" s="180">
        <f>AB41</f>
        <v>9148.9</v>
      </c>
      <c r="AC40" s="180">
        <f t="shared" ref="AC40:AC85" si="84">AB40/AA40*100</f>
        <v>100</v>
      </c>
    </row>
    <row r="41" spans="1:29" ht="31.5" x14ac:dyDescent="0.25">
      <c r="A41" s="176" t="s">
        <v>1020</v>
      </c>
      <c r="B41" s="69">
        <f t="shared" si="22"/>
        <v>53831.9</v>
      </c>
      <c r="C41" s="69">
        <f t="shared" si="23"/>
        <v>64988</v>
      </c>
      <c r="D41" s="69">
        <f t="shared" si="24"/>
        <v>64988</v>
      </c>
      <c r="E41" s="69">
        <f t="shared" si="25"/>
        <v>100</v>
      </c>
      <c r="F41" s="163"/>
      <c r="G41" s="163"/>
      <c r="H41" s="179"/>
      <c r="I41" s="163"/>
      <c r="J41" s="163">
        <v>53831.9</v>
      </c>
      <c r="K41" s="163">
        <v>53831.9</v>
      </c>
      <c r="L41" s="163">
        <v>53831.9</v>
      </c>
      <c r="M41" s="163">
        <f t="shared" si="27"/>
        <v>100</v>
      </c>
      <c r="N41" s="163"/>
      <c r="O41" s="163"/>
      <c r="P41" s="163"/>
      <c r="Q41" s="163"/>
      <c r="R41" s="163"/>
      <c r="S41" s="163">
        <v>2007.2</v>
      </c>
      <c r="T41" s="163">
        <v>2007.2</v>
      </c>
      <c r="U41" s="163">
        <f t="shared" si="28"/>
        <v>100</v>
      </c>
      <c r="V41" s="163"/>
      <c r="W41" s="163"/>
      <c r="X41" s="163"/>
      <c r="Y41" s="163"/>
      <c r="Z41" s="69"/>
      <c r="AA41" s="69">
        <v>9148.9</v>
      </c>
      <c r="AB41" s="69">
        <v>9148.9</v>
      </c>
      <c r="AC41" s="69">
        <f t="shared" si="84"/>
        <v>100</v>
      </c>
    </row>
    <row r="42" spans="1:29" s="92" customFormat="1" ht="31.5" x14ac:dyDescent="0.2">
      <c r="A42" s="174" t="s">
        <v>1021</v>
      </c>
      <c r="B42" s="180">
        <f t="shared" si="22"/>
        <v>164819.29999999999</v>
      </c>
      <c r="C42" s="180">
        <f t="shared" si="23"/>
        <v>201933.4</v>
      </c>
      <c r="D42" s="180">
        <f t="shared" si="24"/>
        <v>201933.4</v>
      </c>
      <c r="E42" s="180">
        <f t="shared" si="25"/>
        <v>100</v>
      </c>
      <c r="F42" s="177"/>
      <c r="G42" s="177"/>
      <c r="H42" s="178"/>
      <c r="I42" s="177"/>
      <c r="J42" s="177">
        <f>J43</f>
        <v>164819.29999999999</v>
      </c>
      <c r="K42" s="177">
        <f t="shared" ref="K42:X42" si="85">K43</f>
        <v>167138.1</v>
      </c>
      <c r="L42" s="177">
        <f t="shared" si="85"/>
        <v>167138.1</v>
      </c>
      <c r="M42" s="177">
        <f t="shared" si="27"/>
        <v>100</v>
      </c>
      <c r="N42" s="177">
        <f t="shared" si="85"/>
        <v>0</v>
      </c>
      <c r="O42" s="177">
        <f t="shared" si="85"/>
        <v>20667</v>
      </c>
      <c r="P42" s="177">
        <f t="shared" si="85"/>
        <v>20667</v>
      </c>
      <c r="Q42" s="177">
        <f t="shared" si="50"/>
        <v>100</v>
      </c>
      <c r="R42" s="177">
        <f t="shared" si="85"/>
        <v>0</v>
      </c>
      <c r="S42" s="177">
        <f t="shared" si="85"/>
        <v>3878.8</v>
      </c>
      <c r="T42" s="177">
        <f t="shared" si="85"/>
        <v>3878.8</v>
      </c>
      <c r="U42" s="177">
        <f t="shared" si="28"/>
        <v>100</v>
      </c>
      <c r="V42" s="177">
        <f t="shared" si="85"/>
        <v>0</v>
      </c>
      <c r="W42" s="177">
        <f t="shared" si="85"/>
        <v>0</v>
      </c>
      <c r="X42" s="177">
        <f t="shared" si="85"/>
        <v>0</v>
      </c>
      <c r="Y42" s="177"/>
      <c r="Z42" s="180">
        <f t="shared" ref="Z42" si="86">Z43</f>
        <v>0</v>
      </c>
      <c r="AA42" s="180">
        <f t="shared" ref="AA42" si="87">AA43</f>
        <v>10249.5</v>
      </c>
      <c r="AB42" s="180">
        <f t="shared" ref="AB42" si="88">AB43</f>
        <v>10249.5</v>
      </c>
      <c r="AC42" s="180">
        <f t="shared" si="84"/>
        <v>100</v>
      </c>
    </row>
    <row r="43" spans="1:29" ht="31.5" x14ac:dyDescent="0.25">
      <c r="A43" s="176" t="s">
        <v>1022</v>
      </c>
      <c r="B43" s="69">
        <f t="shared" si="22"/>
        <v>164819.29999999999</v>
      </c>
      <c r="C43" s="69">
        <f t="shared" si="23"/>
        <v>201933.4</v>
      </c>
      <c r="D43" s="69">
        <f t="shared" si="24"/>
        <v>201933.4</v>
      </c>
      <c r="E43" s="69">
        <f t="shared" si="25"/>
        <v>100</v>
      </c>
      <c r="F43" s="163"/>
      <c r="G43" s="163"/>
      <c r="H43" s="179"/>
      <c r="I43" s="163"/>
      <c r="J43" s="163">
        <v>164819.29999999999</v>
      </c>
      <c r="K43" s="163">
        <v>167138.1</v>
      </c>
      <c r="L43" s="163">
        <v>167138.1</v>
      </c>
      <c r="M43" s="163">
        <f t="shared" si="27"/>
        <v>100</v>
      </c>
      <c r="N43" s="163"/>
      <c r="O43" s="163">
        <v>20667</v>
      </c>
      <c r="P43" s="163">
        <v>20667</v>
      </c>
      <c r="Q43" s="163">
        <f t="shared" si="50"/>
        <v>100</v>
      </c>
      <c r="R43" s="163"/>
      <c r="S43" s="163">
        <v>3878.8</v>
      </c>
      <c r="T43" s="163">
        <v>3878.8</v>
      </c>
      <c r="U43" s="163">
        <f t="shared" si="28"/>
        <v>100</v>
      </c>
      <c r="V43" s="163"/>
      <c r="W43" s="163"/>
      <c r="X43" s="163"/>
      <c r="Y43" s="163"/>
      <c r="Z43" s="69"/>
      <c r="AA43" s="69">
        <v>10249.5</v>
      </c>
      <c r="AB43" s="69">
        <v>10249.5</v>
      </c>
      <c r="AC43" s="69">
        <f t="shared" si="84"/>
        <v>100</v>
      </c>
    </row>
    <row r="44" spans="1:29" s="92" customFormat="1" ht="31.5" x14ac:dyDescent="0.2">
      <c r="A44" s="174" t="s">
        <v>1023</v>
      </c>
      <c r="B44" s="180">
        <f t="shared" si="22"/>
        <v>105922.90000000001</v>
      </c>
      <c r="C44" s="180">
        <f t="shared" si="23"/>
        <v>115990.29999999999</v>
      </c>
      <c r="D44" s="180">
        <f t="shared" si="24"/>
        <v>115990.29999999999</v>
      </c>
      <c r="E44" s="180">
        <f t="shared" si="25"/>
        <v>100</v>
      </c>
      <c r="F44" s="177"/>
      <c r="G44" s="177"/>
      <c r="H44" s="178"/>
      <c r="I44" s="177"/>
      <c r="J44" s="177">
        <f>J45</f>
        <v>102687.8</v>
      </c>
      <c r="K44" s="177">
        <f t="shared" ref="K44:X44" si="89">K45</f>
        <v>105062.39999999999</v>
      </c>
      <c r="L44" s="177">
        <f t="shared" si="89"/>
        <v>105062.39999999999</v>
      </c>
      <c r="M44" s="177">
        <f t="shared" si="27"/>
        <v>100</v>
      </c>
      <c r="N44" s="177">
        <f t="shared" si="89"/>
        <v>3235.1</v>
      </c>
      <c r="O44" s="177">
        <f t="shared" si="89"/>
        <v>342.4</v>
      </c>
      <c r="P44" s="177">
        <f t="shared" si="89"/>
        <v>342.4</v>
      </c>
      <c r="Q44" s="177">
        <f t="shared" si="50"/>
        <v>100</v>
      </c>
      <c r="R44" s="177">
        <f t="shared" si="89"/>
        <v>0</v>
      </c>
      <c r="S44" s="177">
        <f t="shared" si="89"/>
        <v>2904.4</v>
      </c>
      <c r="T44" s="177">
        <f t="shared" si="89"/>
        <v>2904.4</v>
      </c>
      <c r="U44" s="177">
        <f t="shared" si="28"/>
        <v>100</v>
      </c>
      <c r="V44" s="177">
        <f t="shared" si="89"/>
        <v>0</v>
      </c>
      <c r="W44" s="177">
        <f t="shared" si="89"/>
        <v>0</v>
      </c>
      <c r="X44" s="177">
        <f t="shared" si="89"/>
        <v>0</v>
      </c>
      <c r="Y44" s="177"/>
      <c r="Z44" s="180">
        <f t="shared" ref="Z44" si="90">Z45</f>
        <v>0</v>
      </c>
      <c r="AA44" s="180">
        <f t="shared" ref="AA44" si="91">AA45</f>
        <v>7681.1</v>
      </c>
      <c r="AB44" s="180">
        <f t="shared" ref="AB44" si="92">AB45</f>
        <v>7681.1</v>
      </c>
      <c r="AC44" s="180">
        <f t="shared" si="84"/>
        <v>100</v>
      </c>
    </row>
    <row r="45" spans="1:29" ht="31.5" x14ac:dyDescent="0.25">
      <c r="A45" s="176" t="s">
        <v>1024</v>
      </c>
      <c r="B45" s="69">
        <f t="shared" si="22"/>
        <v>105922.90000000001</v>
      </c>
      <c r="C45" s="69">
        <f t="shared" si="23"/>
        <v>115990.29999999999</v>
      </c>
      <c r="D45" s="69">
        <f t="shared" si="24"/>
        <v>115990.29999999999</v>
      </c>
      <c r="E45" s="69">
        <f t="shared" si="25"/>
        <v>100</v>
      </c>
      <c r="F45" s="163"/>
      <c r="G45" s="163"/>
      <c r="H45" s="179"/>
      <c r="I45" s="163"/>
      <c r="J45" s="163">
        <v>102687.8</v>
      </c>
      <c r="K45" s="163">
        <v>105062.39999999999</v>
      </c>
      <c r="L45" s="163">
        <v>105062.39999999999</v>
      </c>
      <c r="M45" s="163">
        <f t="shared" si="27"/>
        <v>100</v>
      </c>
      <c r="N45" s="163">
        <v>3235.1</v>
      </c>
      <c r="O45" s="163">
        <v>342.4</v>
      </c>
      <c r="P45" s="163">
        <v>342.4</v>
      </c>
      <c r="Q45" s="163">
        <f t="shared" si="50"/>
        <v>100</v>
      </c>
      <c r="R45" s="163"/>
      <c r="S45" s="163">
        <v>2904.4</v>
      </c>
      <c r="T45" s="163">
        <v>2904.4</v>
      </c>
      <c r="U45" s="163">
        <f t="shared" si="28"/>
        <v>100</v>
      </c>
      <c r="V45" s="163"/>
      <c r="W45" s="163"/>
      <c r="X45" s="163"/>
      <c r="Y45" s="163"/>
      <c r="Z45" s="69"/>
      <c r="AA45" s="69">
        <v>7681.1</v>
      </c>
      <c r="AB45" s="69">
        <v>7681.1</v>
      </c>
      <c r="AC45" s="69">
        <f t="shared" si="84"/>
        <v>100</v>
      </c>
    </row>
    <row r="46" spans="1:29" s="92" customFormat="1" ht="31.5" x14ac:dyDescent="0.2">
      <c r="A46" s="174" t="s">
        <v>1025</v>
      </c>
      <c r="B46" s="180">
        <f t="shared" si="22"/>
        <v>62532.4</v>
      </c>
      <c r="C46" s="180">
        <f t="shared" si="23"/>
        <v>78845.5</v>
      </c>
      <c r="D46" s="180">
        <f t="shared" si="24"/>
        <v>78845.5</v>
      </c>
      <c r="E46" s="180">
        <f t="shared" si="25"/>
        <v>100</v>
      </c>
      <c r="F46" s="177"/>
      <c r="G46" s="177"/>
      <c r="H46" s="178"/>
      <c r="I46" s="177"/>
      <c r="J46" s="177">
        <f>J47</f>
        <v>62532.4</v>
      </c>
      <c r="K46" s="177">
        <f t="shared" ref="K46:X46" si="93">K47</f>
        <v>63771.6</v>
      </c>
      <c r="L46" s="177">
        <f t="shared" si="93"/>
        <v>63771.6</v>
      </c>
      <c r="M46" s="177">
        <f t="shared" si="27"/>
        <v>100</v>
      </c>
      <c r="N46" s="177">
        <f t="shared" si="93"/>
        <v>0</v>
      </c>
      <c r="O46" s="177">
        <f t="shared" si="93"/>
        <v>8993</v>
      </c>
      <c r="P46" s="177">
        <f t="shared" si="93"/>
        <v>8993</v>
      </c>
      <c r="Q46" s="177">
        <f t="shared" si="50"/>
        <v>100</v>
      </c>
      <c r="R46" s="177">
        <f t="shared" si="93"/>
        <v>0</v>
      </c>
      <c r="S46" s="177">
        <f t="shared" si="93"/>
        <v>1522.7</v>
      </c>
      <c r="T46" s="177">
        <f t="shared" si="93"/>
        <v>1522.7</v>
      </c>
      <c r="U46" s="177">
        <f t="shared" si="28"/>
        <v>100</v>
      </c>
      <c r="V46" s="177">
        <f t="shared" si="93"/>
        <v>0</v>
      </c>
      <c r="W46" s="177">
        <f t="shared" si="93"/>
        <v>0</v>
      </c>
      <c r="X46" s="177">
        <f t="shared" si="93"/>
        <v>0</v>
      </c>
      <c r="Y46" s="177"/>
      <c r="Z46" s="180">
        <f t="shared" ref="Z46" si="94">Z47</f>
        <v>0</v>
      </c>
      <c r="AA46" s="180">
        <f t="shared" ref="AA46" si="95">AA47</f>
        <v>4558.2</v>
      </c>
      <c r="AB46" s="180">
        <f t="shared" ref="AB46" si="96">AB47</f>
        <v>4558.2</v>
      </c>
      <c r="AC46" s="180">
        <f t="shared" si="84"/>
        <v>100</v>
      </c>
    </row>
    <row r="47" spans="1:29" ht="31.5" x14ac:dyDescent="0.25">
      <c r="A47" s="176" t="s">
        <v>1026</v>
      </c>
      <c r="B47" s="69">
        <f t="shared" si="22"/>
        <v>62532.4</v>
      </c>
      <c r="C47" s="69">
        <f t="shared" si="23"/>
        <v>78845.5</v>
      </c>
      <c r="D47" s="69">
        <f t="shared" si="24"/>
        <v>78845.5</v>
      </c>
      <c r="E47" s="69">
        <f t="shared" si="25"/>
        <v>100</v>
      </c>
      <c r="F47" s="163"/>
      <c r="G47" s="163"/>
      <c r="H47" s="179"/>
      <c r="I47" s="163"/>
      <c r="J47" s="163">
        <v>62532.4</v>
      </c>
      <c r="K47" s="163">
        <v>63771.6</v>
      </c>
      <c r="L47" s="163">
        <v>63771.6</v>
      </c>
      <c r="M47" s="163">
        <f t="shared" si="27"/>
        <v>100</v>
      </c>
      <c r="N47" s="163"/>
      <c r="O47" s="163">
        <v>8993</v>
      </c>
      <c r="P47" s="163">
        <v>8993</v>
      </c>
      <c r="Q47" s="163">
        <f t="shared" si="50"/>
        <v>100</v>
      </c>
      <c r="R47" s="163"/>
      <c r="S47" s="163">
        <v>1522.7</v>
      </c>
      <c r="T47" s="163">
        <v>1522.7</v>
      </c>
      <c r="U47" s="163">
        <f t="shared" si="28"/>
        <v>100</v>
      </c>
      <c r="V47" s="163"/>
      <c r="W47" s="163"/>
      <c r="X47" s="163"/>
      <c r="Y47" s="163"/>
      <c r="Z47" s="69"/>
      <c r="AA47" s="69">
        <v>4558.2</v>
      </c>
      <c r="AB47" s="69">
        <v>4558.2</v>
      </c>
      <c r="AC47" s="69">
        <f t="shared" si="84"/>
        <v>100</v>
      </c>
    </row>
    <row r="48" spans="1:29" s="92" customFormat="1" ht="31.5" x14ac:dyDescent="0.2">
      <c r="A48" s="174" t="s">
        <v>1027</v>
      </c>
      <c r="B48" s="180">
        <f t="shared" si="22"/>
        <v>83523.399999999994</v>
      </c>
      <c r="C48" s="180">
        <f t="shared" si="23"/>
        <v>91906.3</v>
      </c>
      <c r="D48" s="180">
        <f t="shared" si="24"/>
        <v>91906.3</v>
      </c>
      <c r="E48" s="180">
        <f t="shared" si="25"/>
        <v>100</v>
      </c>
      <c r="F48" s="177"/>
      <c r="G48" s="177"/>
      <c r="H48" s="178"/>
      <c r="I48" s="177"/>
      <c r="J48" s="177">
        <f>J49</f>
        <v>83523.399999999994</v>
      </c>
      <c r="K48" s="177">
        <f t="shared" ref="K48:X48" si="97">K49</f>
        <v>85093.1</v>
      </c>
      <c r="L48" s="177">
        <f t="shared" si="97"/>
        <v>85093.1</v>
      </c>
      <c r="M48" s="177">
        <f t="shared" si="27"/>
        <v>100</v>
      </c>
      <c r="N48" s="177">
        <f t="shared" si="97"/>
        <v>0</v>
      </c>
      <c r="O48" s="177">
        <f t="shared" si="97"/>
        <v>0</v>
      </c>
      <c r="P48" s="177">
        <f t="shared" si="97"/>
        <v>0</v>
      </c>
      <c r="Q48" s="177"/>
      <c r="R48" s="177">
        <f t="shared" si="97"/>
        <v>0</v>
      </c>
      <c r="S48" s="177">
        <f t="shared" si="97"/>
        <v>1329.5</v>
      </c>
      <c r="T48" s="177">
        <f t="shared" si="97"/>
        <v>1329.5</v>
      </c>
      <c r="U48" s="177">
        <f t="shared" si="28"/>
        <v>100</v>
      </c>
      <c r="V48" s="177">
        <f t="shared" si="97"/>
        <v>0</v>
      </c>
      <c r="W48" s="177">
        <f t="shared" si="97"/>
        <v>0</v>
      </c>
      <c r="X48" s="177">
        <f t="shared" si="97"/>
        <v>0</v>
      </c>
      <c r="Y48" s="177"/>
      <c r="Z48" s="180">
        <f t="shared" ref="Z48" si="98">Z49</f>
        <v>0</v>
      </c>
      <c r="AA48" s="180">
        <f t="shared" ref="AA48" si="99">AA49</f>
        <v>5483.7</v>
      </c>
      <c r="AB48" s="180">
        <f t="shared" ref="AB48" si="100">AB49</f>
        <v>5483.7</v>
      </c>
      <c r="AC48" s="180">
        <f t="shared" si="84"/>
        <v>100</v>
      </c>
    </row>
    <row r="49" spans="1:29" ht="31.5" x14ac:dyDescent="0.25">
      <c r="A49" s="176" t="s">
        <v>1028</v>
      </c>
      <c r="B49" s="69">
        <f t="shared" si="22"/>
        <v>83523.399999999994</v>
      </c>
      <c r="C49" s="69">
        <f t="shared" si="23"/>
        <v>91906.3</v>
      </c>
      <c r="D49" s="69">
        <f t="shared" si="24"/>
        <v>91906.3</v>
      </c>
      <c r="E49" s="69">
        <f t="shared" si="25"/>
        <v>100</v>
      </c>
      <c r="F49" s="163"/>
      <c r="G49" s="163"/>
      <c r="H49" s="179"/>
      <c r="I49" s="163"/>
      <c r="J49" s="163">
        <v>83523.399999999994</v>
      </c>
      <c r="K49" s="163">
        <v>85093.1</v>
      </c>
      <c r="L49" s="163">
        <v>85093.1</v>
      </c>
      <c r="M49" s="163">
        <f t="shared" si="27"/>
        <v>100</v>
      </c>
      <c r="N49" s="163"/>
      <c r="O49" s="163"/>
      <c r="P49" s="163"/>
      <c r="Q49" s="163"/>
      <c r="R49" s="163"/>
      <c r="S49" s="163">
        <v>1329.5</v>
      </c>
      <c r="T49" s="163">
        <v>1329.5</v>
      </c>
      <c r="U49" s="163">
        <f t="shared" si="28"/>
        <v>100</v>
      </c>
      <c r="V49" s="163"/>
      <c r="W49" s="163"/>
      <c r="X49" s="163"/>
      <c r="Y49" s="163"/>
      <c r="Z49" s="69"/>
      <c r="AA49" s="69">
        <v>5483.7</v>
      </c>
      <c r="AB49" s="69">
        <v>5483.7</v>
      </c>
      <c r="AC49" s="69">
        <f t="shared" si="84"/>
        <v>100</v>
      </c>
    </row>
    <row r="50" spans="1:29" s="92" customFormat="1" ht="31.5" x14ac:dyDescent="0.2">
      <c r="A50" s="174" t="s">
        <v>1029</v>
      </c>
      <c r="B50" s="180">
        <f t="shared" si="22"/>
        <v>190429.8</v>
      </c>
      <c r="C50" s="180">
        <f t="shared" si="23"/>
        <v>219246.3</v>
      </c>
      <c r="D50" s="180">
        <f t="shared" si="24"/>
        <v>219246.3</v>
      </c>
      <c r="E50" s="180">
        <f t="shared" si="25"/>
        <v>100</v>
      </c>
      <c r="F50" s="177"/>
      <c r="G50" s="177"/>
      <c r="H50" s="178"/>
      <c r="I50" s="177"/>
      <c r="J50" s="177">
        <f>J51</f>
        <v>190429.8</v>
      </c>
      <c r="K50" s="177">
        <f t="shared" ref="K50:X50" si="101">K51</f>
        <v>193227</v>
      </c>
      <c r="L50" s="177">
        <f t="shared" si="101"/>
        <v>193227</v>
      </c>
      <c r="M50" s="177">
        <f t="shared" si="27"/>
        <v>100</v>
      </c>
      <c r="N50" s="177">
        <f t="shared" si="101"/>
        <v>0</v>
      </c>
      <c r="O50" s="177">
        <f t="shared" si="101"/>
        <v>23000</v>
      </c>
      <c r="P50" s="177">
        <f t="shared" si="101"/>
        <v>23000</v>
      </c>
      <c r="Q50" s="177">
        <f t="shared" si="50"/>
        <v>100</v>
      </c>
      <c r="R50" s="177">
        <f t="shared" si="101"/>
        <v>0</v>
      </c>
      <c r="S50" s="177">
        <f t="shared" si="101"/>
        <v>3019.3</v>
      </c>
      <c r="T50" s="177">
        <f t="shared" si="101"/>
        <v>3019.3</v>
      </c>
      <c r="U50" s="177">
        <f t="shared" si="28"/>
        <v>100</v>
      </c>
      <c r="V50" s="177">
        <f t="shared" si="101"/>
        <v>0</v>
      </c>
      <c r="W50" s="177">
        <f t="shared" si="101"/>
        <v>0</v>
      </c>
      <c r="X50" s="177">
        <f t="shared" si="101"/>
        <v>0</v>
      </c>
      <c r="Y50" s="177"/>
      <c r="Z50" s="180">
        <f t="shared" ref="Z50" si="102">Z51</f>
        <v>0</v>
      </c>
      <c r="AA50" s="180">
        <f t="shared" ref="AA50" si="103">AA51</f>
        <v>0</v>
      </c>
      <c r="AB50" s="180">
        <f t="shared" ref="AB50" si="104">AB51</f>
        <v>0</v>
      </c>
      <c r="AC50" s="180"/>
    </row>
    <row r="51" spans="1:29" ht="31.5" x14ac:dyDescent="0.25">
      <c r="A51" s="176" t="s">
        <v>1030</v>
      </c>
      <c r="B51" s="69">
        <f t="shared" si="22"/>
        <v>190429.8</v>
      </c>
      <c r="C51" s="69">
        <f t="shared" si="23"/>
        <v>219246.3</v>
      </c>
      <c r="D51" s="69">
        <f t="shared" si="24"/>
        <v>219246.3</v>
      </c>
      <c r="E51" s="69">
        <f t="shared" si="25"/>
        <v>100</v>
      </c>
      <c r="F51" s="163"/>
      <c r="G51" s="163"/>
      <c r="H51" s="179"/>
      <c r="I51" s="163"/>
      <c r="J51" s="163">
        <v>190429.8</v>
      </c>
      <c r="K51" s="163">
        <v>193227</v>
      </c>
      <c r="L51" s="163">
        <v>193227</v>
      </c>
      <c r="M51" s="163">
        <f t="shared" si="27"/>
        <v>100</v>
      </c>
      <c r="N51" s="163"/>
      <c r="O51" s="163">
        <v>23000</v>
      </c>
      <c r="P51" s="163">
        <v>23000</v>
      </c>
      <c r="Q51" s="163">
        <f t="shared" si="50"/>
        <v>100</v>
      </c>
      <c r="R51" s="163"/>
      <c r="S51" s="163">
        <v>3019.3</v>
      </c>
      <c r="T51" s="163">
        <v>3019.3</v>
      </c>
      <c r="U51" s="163">
        <f t="shared" si="28"/>
        <v>100</v>
      </c>
      <c r="V51" s="163"/>
      <c r="W51" s="163"/>
      <c r="X51" s="163"/>
      <c r="Y51" s="163"/>
      <c r="Z51" s="69"/>
      <c r="AA51" s="69"/>
      <c r="AB51" s="69"/>
      <c r="AC51" s="69"/>
    </row>
    <row r="52" spans="1:29" s="92" customFormat="1" ht="36.75" customHeight="1" x14ac:dyDescent="0.2">
      <c r="A52" s="174" t="s">
        <v>1031</v>
      </c>
      <c r="B52" s="180">
        <f t="shared" si="22"/>
        <v>78280.5</v>
      </c>
      <c r="C52" s="180">
        <f t="shared" si="23"/>
        <v>86037.299999999988</v>
      </c>
      <c r="D52" s="180">
        <f t="shared" si="24"/>
        <v>86037.299999999988</v>
      </c>
      <c r="E52" s="180">
        <f t="shared" si="25"/>
        <v>100</v>
      </c>
      <c r="F52" s="177"/>
      <c r="G52" s="177"/>
      <c r="H52" s="178"/>
      <c r="I52" s="177"/>
      <c r="J52" s="177">
        <f>J53</f>
        <v>76136.100000000006</v>
      </c>
      <c r="K52" s="177">
        <f t="shared" ref="K52:X52" si="105">K53</f>
        <v>77518.7</v>
      </c>
      <c r="L52" s="177">
        <f t="shared" si="105"/>
        <v>77518.7</v>
      </c>
      <c r="M52" s="177">
        <f t="shared" si="27"/>
        <v>100</v>
      </c>
      <c r="N52" s="177">
        <f t="shared" si="105"/>
        <v>2144.4</v>
      </c>
      <c r="O52" s="177">
        <f t="shared" si="105"/>
        <v>1520.7</v>
      </c>
      <c r="P52" s="177">
        <f t="shared" si="105"/>
        <v>1520.7</v>
      </c>
      <c r="Q52" s="177">
        <f t="shared" si="50"/>
        <v>100</v>
      </c>
      <c r="R52" s="177">
        <f t="shared" si="105"/>
        <v>0</v>
      </c>
      <c r="S52" s="177">
        <f t="shared" si="105"/>
        <v>960.7</v>
      </c>
      <c r="T52" s="177">
        <f t="shared" si="105"/>
        <v>960.7</v>
      </c>
      <c r="U52" s="177">
        <f t="shared" si="28"/>
        <v>100</v>
      </c>
      <c r="V52" s="177">
        <f t="shared" si="105"/>
        <v>0</v>
      </c>
      <c r="W52" s="177">
        <f t="shared" si="105"/>
        <v>0</v>
      </c>
      <c r="X52" s="177">
        <f t="shared" si="105"/>
        <v>0</v>
      </c>
      <c r="Y52" s="177"/>
      <c r="Z52" s="180">
        <f t="shared" ref="Z52" si="106">Z53</f>
        <v>0</v>
      </c>
      <c r="AA52" s="180">
        <f t="shared" ref="AA52" si="107">AA53</f>
        <v>6037.2</v>
      </c>
      <c r="AB52" s="180">
        <f t="shared" ref="AB52" si="108">AB53</f>
        <v>6037.2</v>
      </c>
      <c r="AC52" s="180">
        <f t="shared" si="84"/>
        <v>100</v>
      </c>
    </row>
    <row r="53" spans="1:29" ht="37.5" customHeight="1" x14ac:dyDescent="0.25">
      <c r="A53" s="176" t="s">
        <v>1032</v>
      </c>
      <c r="B53" s="69">
        <f t="shared" si="22"/>
        <v>78280.5</v>
      </c>
      <c r="C53" s="69">
        <f t="shared" si="23"/>
        <v>86037.299999999988</v>
      </c>
      <c r="D53" s="69">
        <f t="shared" si="24"/>
        <v>86037.299999999988</v>
      </c>
      <c r="E53" s="69">
        <f t="shared" si="25"/>
        <v>100</v>
      </c>
      <c r="F53" s="163"/>
      <c r="G53" s="163"/>
      <c r="H53" s="179"/>
      <c r="I53" s="163"/>
      <c r="J53" s="163">
        <v>76136.100000000006</v>
      </c>
      <c r="K53" s="163">
        <v>77518.7</v>
      </c>
      <c r="L53" s="163">
        <v>77518.7</v>
      </c>
      <c r="M53" s="163">
        <f t="shared" si="27"/>
        <v>100</v>
      </c>
      <c r="N53" s="163">
        <v>2144.4</v>
      </c>
      <c r="O53" s="163">
        <v>1520.7</v>
      </c>
      <c r="P53" s="163">
        <v>1520.7</v>
      </c>
      <c r="Q53" s="163">
        <f t="shared" si="50"/>
        <v>100</v>
      </c>
      <c r="R53" s="163"/>
      <c r="S53" s="163">
        <v>960.7</v>
      </c>
      <c r="T53" s="163">
        <v>960.7</v>
      </c>
      <c r="U53" s="163">
        <f t="shared" si="28"/>
        <v>100</v>
      </c>
      <c r="V53" s="163"/>
      <c r="W53" s="163"/>
      <c r="X53" s="163"/>
      <c r="Y53" s="163"/>
      <c r="Z53" s="69"/>
      <c r="AA53" s="69">
        <v>6037.2</v>
      </c>
      <c r="AB53" s="69">
        <v>6037.2</v>
      </c>
      <c r="AC53" s="69">
        <f t="shared" si="84"/>
        <v>100</v>
      </c>
    </row>
    <row r="54" spans="1:29" s="92" customFormat="1" ht="31.5" x14ac:dyDescent="0.2">
      <c r="A54" s="174" t="s">
        <v>1033</v>
      </c>
      <c r="B54" s="180">
        <f t="shared" si="22"/>
        <v>180735.2</v>
      </c>
      <c r="C54" s="180">
        <f t="shared" si="23"/>
        <v>205719.1</v>
      </c>
      <c r="D54" s="180">
        <f t="shared" si="24"/>
        <v>205719.1</v>
      </c>
      <c r="E54" s="180">
        <f t="shared" si="25"/>
        <v>100</v>
      </c>
      <c r="F54" s="177"/>
      <c r="G54" s="177"/>
      <c r="H54" s="178"/>
      <c r="I54" s="177"/>
      <c r="J54" s="177">
        <f>J55</f>
        <v>180735.2</v>
      </c>
      <c r="K54" s="177">
        <f t="shared" ref="K54:X54" si="109">K55</f>
        <v>181109.3</v>
      </c>
      <c r="L54" s="177">
        <f t="shared" si="109"/>
        <v>181109.3</v>
      </c>
      <c r="M54" s="177">
        <f t="shared" si="27"/>
        <v>100</v>
      </c>
      <c r="N54" s="177">
        <f t="shared" si="109"/>
        <v>0</v>
      </c>
      <c r="O54" s="177">
        <f t="shared" si="109"/>
        <v>10000</v>
      </c>
      <c r="P54" s="177">
        <f t="shared" si="109"/>
        <v>10000</v>
      </c>
      <c r="Q54" s="177">
        <f t="shared" si="50"/>
        <v>100</v>
      </c>
      <c r="R54" s="177">
        <f t="shared" si="109"/>
        <v>0</v>
      </c>
      <c r="S54" s="177">
        <f t="shared" si="109"/>
        <v>5112.6000000000004</v>
      </c>
      <c r="T54" s="177">
        <f t="shared" si="109"/>
        <v>5112.6000000000004</v>
      </c>
      <c r="U54" s="177">
        <f t="shared" si="28"/>
        <v>100</v>
      </c>
      <c r="V54" s="177">
        <f t="shared" si="109"/>
        <v>0</v>
      </c>
      <c r="W54" s="177">
        <f t="shared" si="109"/>
        <v>0</v>
      </c>
      <c r="X54" s="177">
        <f t="shared" si="109"/>
        <v>0</v>
      </c>
      <c r="Y54" s="177"/>
      <c r="Z54" s="180">
        <f t="shared" ref="Z54" si="110">Z55</f>
        <v>0</v>
      </c>
      <c r="AA54" s="180">
        <f t="shared" ref="AA54" si="111">AA55</f>
        <v>9497.2000000000007</v>
      </c>
      <c r="AB54" s="180">
        <f t="shared" ref="AB54" si="112">AB55</f>
        <v>9497.2000000000007</v>
      </c>
      <c r="AC54" s="180">
        <f t="shared" si="84"/>
        <v>100</v>
      </c>
    </row>
    <row r="55" spans="1:29" ht="31.5" x14ac:dyDescent="0.25">
      <c r="A55" s="176" t="s">
        <v>1034</v>
      </c>
      <c r="B55" s="69">
        <f t="shared" si="22"/>
        <v>180735.2</v>
      </c>
      <c r="C55" s="69">
        <f t="shared" si="23"/>
        <v>205719.1</v>
      </c>
      <c r="D55" s="69">
        <f t="shared" si="24"/>
        <v>205719.1</v>
      </c>
      <c r="E55" s="69">
        <f t="shared" si="25"/>
        <v>100</v>
      </c>
      <c r="F55" s="163"/>
      <c r="G55" s="163"/>
      <c r="H55" s="179"/>
      <c r="I55" s="163"/>
      <c r="J55" s="163">
        <v>180735.2</v>
      </c>
      <c r="K55" s="163">
        <v>181109.3</v>
      </c>
      <c r="L55" s="163">
        <v>181109.3</v>
      </c>
      <c r="M55" s="163">
        <f t="shared" si="27"/>
        <v>100</v>
      </c>
      <c r="N55" s="163"/>
      <c r="O55" s="163">
        <v>10000</v>
      </c>
      <c r="P55" s="163">
        <v>10000</v>
      </c>
      <c r="Q55" s="163">
        <f t="shared" si="50"/>
        <v>100</v>
      </c>
      <c r="R55" s="163"/>
      <c r="S55" s="163">
        <v>5112.6000000000004</v>
      </c>
      <c r="T55" s="163">
        <v>5112.6000000000004</v>
      </c>
      <c r="U55" s="163">
        <f t="shared" si="28"/>
        <v>100</v>
      </c>
      <c r="V55" s="163"/>
      <c r="W55" s="163"/>
      <c r="X55" s="163"/>
      <c r="Y55" s="163"/>
      <c r="Z55" s="69"/>
      <c r="AA55" s="69">
        <v>9497.2000000000007</v>
      </c>
      <c r="AB55" s="69">
        <v>9497.2000000000007</v>
      </c>
      <c r="AC55" s="69">
        <f t="shared" si="84"/>
        <v>100</v>
      </c>
    </row>
    <row r="56" spans="1:29" s="92" customFormat="1" ht="31.5" x14ac:dyDescent="0.2">
      <c r="A56" s="174" t="s">
        <v>1035</v>
      </c>
      <c r="B56" s="180">
        <f t="shared" si="22"/>
        <v>123180.6</v>
      </c>
      <c r="C56" s="180">
        <f t="shared" si="23"/>
        <v>124472.5</v>
      </c>
      <c r="D56" s="180">
        <f t="shared" si="24"/>
        <v>124472.5</v>
      </c>
      <c r="E56" s="180">
        <f t="shared" si="25"/>
        <v>100</v>
      </c>
      <c r="F56" s="177"/>
      <c r="G56" s="177"/>
      <c r="H56" s="178"/>
      <c r="I56" s="177"/>
      <c r="J56" s="177">
        <f>J57</f>
        <v>102189.5</v>
      </c>
      <c r="K56" s="177">
        <f t="shared" ref="K56:X56" si="113">K57</f>
        <v>102717.8</v>
      </c>
      <c r="L56" s="177">
        <f t="shared" si="113"/>
        <v>102717.8</v>
      </c>
      <c r="M56" s="177">
        <f t="shared" si="27"/>
        <v>100</v>
      </c>
      <c r="N56" s="177">
        <f t="shared" si="113"/>
        <v>20991.1</v>
      </c>
      <c r="O56" s="177">
        <f t="shared" si="113"/>
        <v>19179.599999999999</v>
      </c>
      <c r="P56" s="177">
        <f t="shared" si="113"/>
        <v>19179.599999999999</v>
      </c>
      <c r="Q56" s="177">
        <f t="shared" si="50"/>
        <v>100</v>
      </c>
      <c r="R56" s="177">
        <f t="shared" si="113"/>
        <v>0</v>
      </c>
      <c r="S56" s="177">
        <f t="shared" si="113"/>
        <v>2575.1</v>
      </c>
      <c r="T56" s="177">
        <f t="shared" si="113"/>
        <v>2575.1</v>
      </c>
      <c r="U56" s="177">
        <f t="shared" si="28"/>
        <v>100</v>
      </c>
      <c r="V56" s="177">
        <f t="shared" si="113"/>
        <v>0</v>
      </c>
      <c r="W56" s="177">
        <f t="shared" si="113"/>
        <v>0</v>
      </c>
      <c r="X56" s="177">
        <f t="shared" si="113"/>
        <v>0</v>
      </c>
      <c r="Y56" s="177"/>
      <c r="Z56" s="180">
        <f t="shared" ref="Z56" si="114">Z57</f>
        <v>0</v>
      </c>
      <c r="AA56" s="180">
        <f t="shared" ref="AA56" si="115">AA57</f>
        <v>0</v>
      </c>
      <c r="AB56" s="180">
        <f t="shared" ref="AB56" si="116">AB57</f>
        <v>0</v>
      </c>
      <c r="AC56" s="180"/>
    </row>
    <row r="57" spans="1:29" ht="26.25" customHeight="1" x14ac:dyDescent="0.25">
      <c r="A57" s="176" t="s">
        <v>1036</v>
      </c>
      <c r="B57" s="69">
        <f t="shared" si="22"/>
        <v>123180.6</v>
      </c>
      <c r="C57" s="69">
        <f t="shared" si="23"/>
        <v>124472.5</v>
      </c>
      <c r="D57" s="69">
        <f t="shared" si="24"/>
        <v>124472.5</v>
      </c>
      <c r="E57" s="69">
        <f t="shared" si="25"/>
        <v>100</v>
      </c>
      <c r="F57" s="163"/>
      <c r="G57" s="163"/>
      <c r="H57" s="179"/>
      <c r="I57" s="163"/>
      <c r="J57" s="163">
        <v>102189.5</v>
      </c>
      <c r="K57" s="163">
        <v>102717.8</v>
      </c>
      <c r="L57" s="163">
        <v>102717.8</v>
      </c>
      <c r="M57" s="163">
        <f t="shared" si="27"/>
        <v>100</v>
      </c>
      <c r="N57" s="163">
        <v>20991.1</v>
      </c>
      <c r="O57" s="163">
        <v>19179.599999999999</v>
      </c>
      <c r="P57" s="163">
        <v>19179.599999999999</v>
      </c>
      <c r="Q57" s="163">
        <f t="shared" si="50"/>
        <v>100</v>
      </c>
      <c r="R57" s="163"/>
      <c r="S57" s="163">
        <v>2575.1</v>
      </c>
      <c r="T57" s="163">
        <v>2575.1</v>
      </c>
      <c r="U57" s="163">
        <f t="shared" si="28"/>
        <v>100</v>
      </c>
      <c r="V57" s="163"/>
      <c r="W57" s="163"/>
      <c r="X57" s="163"/>
      <c r="Y57" s="163"/>
      <c r="Z57" s="69"/>
      <c r="AA57" s="69"/>
      <c r="AB57" s="69"/>
      <c r="AC57" s="69"/>
    </row>
    <row r="58" spans="1:29" s="92" customFormat="1" ht="31.5" x14ac:dyDescent="0.2">
      <c r="A58" s="174" t="s">
        <v>1037</v>
      </c>
      <c r="B58" s="180">
        <f t="shared" si="22"/>
        <v>35251.5</v>
      </c>
      <c r="C58" s="180">
        <f t="shared" si="23"/>
        <v>45383.6</v>
      </c>
      <c r="D58" s="180">
        <f t="shared" si="24"/>
        <v>45383.6</v>
      </c>
      <c r="E58" s="180">
        <f t="shared" si="25"/>
        <v>100</v>
      </c>
      <c r="F58" s="177"/>
      <c r="G58" s="177"/>
      <c r="H58" s="178"/>
      <c r="I58" s="177"/>
      <c r="J58" s="177">
        <f>J59</f>
        <v>35251.5</v>
      </c>
      <c r="K58" s="177">
        <f t="shared" ref="K58:X58" si="117">K59</f>
        <v>35251.5</v>
      </c>
      <c r="L58" s="177">
        <f t="shared" si="117"/>
        <v>35251.5</v>
      </c>
      <c r="M58" s="177">
        <f t="shared" si="27"/>
        <v>100</v>
      </c>
      <c r="N58" s="177">
        <f t="shared" si="117"/>
        <v>0</v>
      </c>
      <c r="O58" s="177">
        <f t="shared" si="117"/>
        <v>3000</v>
      </c>
      <c r="P58" s="177">
        <f t="shared" si="117"/>
        <v>3000</v>
      </c>
      <c r="Q58" s="177">
        <f t="shared" si="50"/>
        <v>100</v>
      </c>
      <c r="R58" s="177">
        <f t="shared" si="117"/>
        <v>0</v>
      </c>
      <c r="S58" s="177">
        <f t="shared" si="117"/>
        <v>1492.5</v>
      </c>
      <c r="T58" s="177">
        <f t="shared" si="117"/>
        <v>1492.5</v>
      </c>
      <c r="U58" s="177">
        <f t="shared" si="28"/>
        <v>100</v>
      </c>
      <c r="V58" s="177">
        <f t="shared" si="117"/>
        <v>0</v>
      </c>
      <c r="W58" s="177">
        <f t="shared" si="117"/>
        <v>0</v>
      </c>
      <c r="X58" s="177">
        <f t="shared" si="117"/>
        <v>0</v>
      </c>
      <c r="Y58" s="177"/>
      <c r="Z58" s="180">
        <f t="shared" ref="Z58" si="118">Z59</f>
        <v>0</v>
      </c>
      <c r="AA58" s="180">
        <f t="shared" ref="AA58" si="119">AA59</f>
        <v>5639.6</v>
      </c>
      <c r="AB58" s="180">
        <f t="shared" ref="AB58" si="120">AB59</f>
        <v>5639.6</v>
      </c>
      <c r="AC58" s="180">
        <f t="shared" si="84"/>
        <v>100</v>
      </c>
    </row>
    <row r="59" spans="1:29" ht="31.5" x14ac:dyDescent="0.25">
      <c r="A59" s="176" t="s">
        <v>1038</v>
      </c>
      <c r="B59" s="69">
        <f t="shared" si="22"/>
        <v>35251.5</v>
      </c>
      <c r="C59" s="69">
        <f t="shared" si="23"/>
        <v>45383.6</v>
      </c>
      <c r="D59" s="69">
        <f t="shared" si="24"/>
        <v>45383.6</v>
      </c>
      <c r="E59" s="69">
        <f t="shared" si="25"/>
        <v>100</v>
      </c>
      <c r="F59" s="163"/>
      <c r="G59" s="163"/>
      <c r="H59" s="179"/>
      <c r="I59" s="163"/>
      <c r="J59" s="163">
        <v>35251.5</v>
      </c>
      <c r="K59" s="163">
        <v>35251.5</v>
      </c>
      <c r="L59" s="163">
        <v>35251.5</v>
      </c>
      <c r="M59" s="163">
        <f t="shared" si="27"/>
        <v>100</v>
      </c>
      <c r="N59" s="163"/>
      <c r="O59" s="163">
        <v>3000</v>
      </c>
      <c r="P59" s="163">
        <v>3000</v>
      </c>
      <c r="Q59" s="163">
        <f t="shared" si="50"/>
        <v>100</v>
      </c>
      <c r="R59" s="163"/>
      <c r="S59" s="163">
        <v>1492.5</v>
      </c>
      <c r="T59" s="163">
        <v>1492.5</v>
      </c>
      <c r="U59" s="163">
        <f t="shared" si="28"/>
        <v>100</v>
      </c>
      <c r="V59" s="163"/>
      <c r="W59" s="163"/>
      <c r="X59" s="163"/>
      <c r="Y59" s="163"/>
      <c r="Z59" s="69"/>
      <c r="AA59" s="69">
        <v>5639.6</v>
      </c>
      <c r="AB59" s="69">
        <v>5639.6</v>
      </c>
      <c r="AC59" s="69">
        <f t="shared" si="84"/>
        <v>100</v>
      </c>
    </row>
    <row r="60" spans="1:29" s="92" customFormat="1" ht="31.5" x14ac:dyDescent="0.2">
      <c r="A60" s="174" t="s">
        <v>1039</v>
      </c>
      <c r="B60" s="180">
        <f t="shared" si="22"/>
        <v>173021.3</v>
      </c>
      <c r="C60" s="180">
        <f t="shared" si="23"/>
        <v>216306.09999999998</v>
      </c>
      <c r="D60" s="180">
        <f t="shared" si="24"/>
        <v>216306.09999999998</v>
      </c>
      <c r="E60" s="180">
        <f t="shared" si="25"/>
        <v>100</v>
      </c>
      <c r="F60" s="177"/>
      <c r="G60" s="177"/>
      <c r="H60" s="178"/>
      <c r="I60" s="177"/>
      <c r="J60" s="177">
        <f>J61</f>
        <v>173021.3</v>
      </c>
      <c r="K60" s="177">
        <f t="shared" ref="K60:X60" si="121">K61</f>
        <v>175474.6</v>
      </c>
      <c r="L60" s="177">
        <f t="shared" si="121"/>
        <v>175474.6</v>
      </c>
      <c r="M60" s="177">
        <f t="shared" si="27"/>
        <v>100</v>
      </c>
      <c r="N60" s="177">
        <f t="shared" si="121"/>
        <v>0</v>
      </c>
      <c r="O60" s="177">
        <f t="shared" si="121"/>
        <v>37366.199999999997</v>
      </c>
      <c r="P60" s="177">
        <f t="shared" si="121"/>
        <v>37366.199999999997</v>
      </c>
      <c r="Q60" s="177">
        <f t="shared" si="50"/>
        <v>100</v>
      </c>
      <c r="R60" s="177">
        <f t="shared" si="121"/>
        <v>0</v>
      </c>
      <c r="S60" s="177">
        <f t="shared" si="121"/>
        <v>3465.3</v>
      </c>
      <c r="T60" s="177">
        <f t="shared" si="121"/>
        <v>3465.3</v>
      </c>
      <c r="U60" s="177">
        <f t="shared" si="28"/>
        <v>100</v>
      </c>
      <c r="V60" s="177">
        <f t="shared" si="121"/>
        <v>0</v>
      </c>
      <c r="W60" s="177">
        <f t="shared" si="121"/>
        <v>0</v>
      </c>
      <c r="X60" s="177">
        <f t="shared" si="121"/>
        <v>0</v>
      </c>
      <c r="Y60" s="177"/>
      <c r="Z60" s="180">
        <f t="shared" ref="Z60" si="122">Z61</f>
        <v>0</v>
      </c>
      <c r="AA60" s="180">
        <f t="shared" ref="AA60" si="123">AA61</f>
        <v>0</v>
      </c>
      <c r="AB60" s="180">
        <f t="shared" ref="AB60" si="124">AB61</f>
        <v>0</v>
      </c>
      <c r="AC60" s="180"/>
    </row>
    <row r="61" spans="1:29" ht="31.5" x14ac:dyDescent="0.25">
      <c r="A61" s="176" t="s">
        <v>1040</v>
      </c>
      <c r="B61" s="69">
        <f t="shared" si="22"/>
        <v>173021.3</v>
      </c>
      <c r="C61" s="69">
        <f t="shared" si="23"/>
        <v>216306.09999999998</v>
      </c>
      <c r="D61" s="69">
        <f t="shared" si="24"/>
        <v>216306.09999999998</v>
      </c>
      <c r="E61" s="69">
        <f t="shared" si="25"/>
        <v>100</v>
      </c>
      <c r="F61" s="163"/>
      <c r="G61" s="163"/>
      <c r="H61" s="179"/>
      <c r="I61" s="163"/>
      <c r="J61" s="163">
        <v>173021.3</v>
      </c>
      <c r="K61" s="163">
        <v>175474.6</v>
      </c>
      <c r="L61" s="163">
        <v>175474.6</v>
      </c>
      <c r="M61" s="163">
        <f t="shared" si="27"/>
        <v>100</v>
      </c>
      <c r="N61" s="163"/>
      <c r="O61" s="163">
        <v>37366.199999999997</v>
      </c>
      <c r="P61" s="163">
        <v>37366.199999999997</v>
      </c>
      <c r="Q61" s="163">
        <f t="shared" si="50"/>
        <v>100</v>
      </c>
      <c r="R61" s="163"/>
      <c r="S61" s="163">
        <v>3465.3</v>
      </c>
      <c r="T61" s="163">
        <v>3465.3</v>
      </c>
      <c r="U61" s="163">
        <f t="shared" si="28"/>
        <v>100</v>
      </c>
      <c r="V61" s="163"/>
      <c r="W61" s="163"/>
      <c r="X61" s="163"/>
      <c r="Y61" s="163"/>
      <c r="Z61" s="69"/>
      <c r="AA61" s="69"/>
      <c r="AB61" s="69"/>
      <c r="AC61" s="69"/>
    </row>
    <row r="62" spans="1:29" s="92" customFormat="1" ht="31.5" x14ac:dyDescent="0.2">
      <c r="A62" s="174" t="s">
        <v>1041</v>
      </c>
      <c r="B62" s="180">
        <f t="shared" si="22"/>
        <v>114704.8</v>
      </c>
      <c r="C62" s="180">
        <f t="shared" si="23"/>
        <v>127079.8</v>
      </c>
      <c r="D62" s="180">
        <f t="shared" si="24"/>
        <v>127079.8</v>
      </c>
      <c r="E62" s="180">
        <f t="shared" si="25"/>
        <v>100</v>
      </c>
      <c r="F62" s="177"/>
      <c r="G62" s="177"/>
      <c r="H62" s="178"/>
      <c r="I62" s="177"/>
      <c r="J62" s="177">
        <f>J63</f>
        <v>73602.8</v>
      </c>
      <c r="K62" s="177">
        <f t="shared" ref="K62:X62" si="125">K63</f>
        <v>74951.8</v>
      </c>
      <c r="L62" s="177">
        <f t="shared" si="125"/>
        <v>74951.8</v>
      </c>
      <c r="M62" s="177">
        <f t="shared" si="27"/>
        <v>100</v>
      </c>
      <c r="N62" s="177">
        <f t="shared" si="125"/>
        <v>41102</v>
      </c>
      <c r="O62" s="177">
        <f t="shared" si="125"/>
        <v>44253.8</v>
      </c>
      <c r="P62" s="177">
        <f t="shared" si="125"/>
        <v>44253.8</v>
      </c>
      <c r="Q62" s="177">
        <f t="shared" si="50"/>
        <v>100</v>
      </c>
      <c r="R62" s="177">
        <f t="shared" si="125"/>
        <v>0</v>
      </c>
      <c r="S62" s="177">
        <f t="shared" si="125"/>
        <v>2350.3000000000002</v>
      </c>
      <c r="T62" s="177">
        <f t="shared" si="125"/>
        <v>2350.3000000000002</v>
      </c>
      <c r="U62" s="177">
        <f t="shared" si="28"/>
        <v>100</v>
      </c>
      <c r="V62" s="177">
        <f t="shared" si="125"/>
        <v>0</v>
      </c>
      <c r="W62" s="177">
        <f t="shared" si="125"/>
        <v>0</v>
      </c>
      <c r="X62" s="177">
        <f t="shared" si="125"/>
        <v>0</v>
      </c>
      <c r="Y62" s="177"/>
      <c r="Z62" s="180">
        <f t="shared" ref="Z62" si="126">Z63</f>
        <v>0</v>
      </c>
      <c r="AA62" s="180">
        <f t="shared" ref="AA62" si="127">AA63</f>
        <v>5523.9</v>
      </c>
      <c r="AB62" s="180">
        <f t="shared" ref="AB62" si="128">AB63</f>
        <v>5523.9</v>
      </c>
      <c r="AC62" s="180">
        <f t="shared" si="84"/>
        <v>100</v>
      </c>
    </row>
    <row r="63" spans="1:29" ht="31.5" x14ac:dyDescent="0.25">
      <c r="A63" s="176" t="s">
        <v>1042</v>
      </c>
      <c r="B63" s="69">
        <f t="shared" si="22"/>
        <v>114704.8</v>
      </c>
      <c r="C63" s="69">
        <f t="shared" si="23"/>
        <v>127079.8</v>
      </c>
      <c r="D63" s="69">
        <f t="shared" si="24"/>
        <v>127079.8</v>
      </c>
      <c r="E63" s="69">
        <f t="shared" si="25"/>
        <v>100</v>
      </c>
      <c r="F63" s="163"/>
      <c r="G63" s="163"/>
      <c r="H63" s="179"/>
      <c r="I63" s="163"/>
      <c r="J63" s="163">
        <v>73602.8</v>
      </c>
      <c r="K63" s="163">
        <v>74951.8</v>
      </c>
      <c r="L63" s="163">
        <v>74951.8</v>
      </c>
      <c r="M63" s="163">
        <f t="shared" si="27"/>
        <v>100</v>
      </c>
      <c r="N63" s="163">
        <v>41102</v>
      </c>
      <c r="O63" s="163">
        <v>44253.8</v>
      </c>
      <c r="P63" s="163">
        <v>44253.8</v>
      </c>
      <c r="Q63" s="163">
        <f t="shared" si="50"/>
        <v>100</v>
      </c>
      <c r="R63" s="163"/>
      <c r="S63" s="163">
        <v>2350.3000000000002</v>
      </c>
      <c r="T63" s="163">
        <v>2350.3000000000002</v>
      </c>
      <c r="U63" s="163">
        <f t="shared" si="28"/>
        <v>100</v>
      </c>
      <c r="V63" s="163"/>
      <c r="W63" s="163"/>
      <c r="X63" s="163"/>
      <c r="Y63" s="163"/>
      <c r="Z63" s="69"/>
      <c r="AA63" s="69">
        <v>5523.9</v>
      </c>
      <c r="AB63" s="69">
        <v>5523.9</v>
      </c>
      <c r="AC63" s="69">
        <f t="shared" si="84"/>
        <v>100</v>
      </c>
    </row>
    <row r="64" spans="1:29" s="92" customFormat="1" ht="31.5" x14ac:dyDescent="0.2">
      <c r="A64" s="174" t="s">
        <v>1043</v>
      </c>
      <c r="B64" s="180">
        <f t="shared" si="22"/>
        <v>172363.1</v>
      </c>
      <c r="C64" s="180">
        <f t="shared" si="23"/>
        <v>199990.09999999998</v>
      </c>
      <c r="D64" s="180">
        <f t="shared" si="24"/>
        <v>199990.09999999998</v>
      </c>
      <c r="E64" s="180">
        <f t="shared" si="25"/>
        <v>100</v>
      </c>
      <c r="F64" s="177"/>
      <c r="G64" s="177"/>
      <c r="H64" s="178"/>
      <c r="I64" s="177"/>
      <c r="J64" s="177">
        <f>J65</f>
        <v>172363.1</v>
      </c>
      <c r="K64" s="177">
        <f t="shared" ref="K64:X64" si="129">K65</f>
        <v>175050.8</v>
      </c>
      <c r="L64" s="177">
        <f t="shared" si="129"/>
        <v>175050.8</v>
      </c>
      <c r="M64" s="177">
        <f t="shared" si="27"/>
        <v>100</v>
      </c>
      <c r="N64" s="177">
        <f t="shared" si="129"/>
        <v>0</v>
      </c>
      <c r="O64" s="177">
        <f t="shared" si="129"/>
        <v>20000</v>
      </c>
      <c r="P64" s="177">
        <f t="shared" si="129"/>
        <v>20000</v>
      </c>
      <c r="Q64" s="177">
        <f t="shared" si="50"/>
        <v>100</v>
      </c>
      <c r="R64" s="177">
        <f t="shared" si="129"/>
        <v>0</v>
      </c>
      <c r="S64" s="177">
        <f t="shared" si="129"/>
        <v>4939.3</v>
      </c>
      <c r="T64" s="177">
        <f t="shared" si="129"/>
        <v>4939.3</v>
      </c>
      <c r="U64" s="177">
        <f t="shared" si="28"/>
        <v>100</v>
      </c>
      <c r="V64" s="177">
        <f t="shared" si="129"/>
        <v>0</v>
      </c>
      <c r="W64" s="177">
        <f t="shared" si="129"/>
        <v>0</v>
      </c>
      <c r="X64" s="177">
        <f t="shared" si="129"/>
        <v>0</v>
      </c>
      <c r="Y64" s="177"/>
      <c r="Z64" s="180">
        <f t="shared" ref="Z64" si="130">Z65</f>
        <v>0</v>
      </c>
      <c r="AA64" s="180">
        <f t="shared" ref="AA64" si="131">AA65</f>
        <v>0</v>
      </c>
      <c r="AB64" s="180">
        <f t="shared" ref="AB64" si="132">AB65</f>
        <v>0</v>
      </c>
      <c r="AC64" s="180"/>
    </row>
    <row r="65" spans="1:29" ht="31.5" x14ac:dyDescent="0.25">
      <c r="A65" s="176" t="s">
        <v>1044</v>
      </c>
      <c r="B65" s="69">
        <f t="shared" si="22"/>
        <v>172363.1</v>
      </c>
      <c r="C65" s="69">
        <f t="shared" si="23"/>
        <v>199990.09999999998</v>
      </c>
      <c r="D65" s="69">
        <f t="shared" si="24"/>
        <v>199990.09999999998</v>
      </c>
      <c r="E65" s="69">
        <f t="shared" si="25"/>
        <v>100</v>
      </c>
      <c r="F65" s="163"/>
      <c r="G65" s="163"/>
      <c r="H65" s="179"/>
      <c r="I65" s="163"/>
      <c r="J65" s="163">
        <v>172363.1</v>
      </c>
      <c r="K65" s="163">
        <v>175050.8</v>
      </c>
      <c r="L65" s="163">
        <v>175050.8</v>
      </c>
      <c r="M65" s="163">
        <f t="shared" si="27"/>
        <v>100</v>
      </c>
      <c r="N65" s="163"/>
      <c r="O65" s="163">
        <v>20000</v>
      </c>
      <c r="P65" s="163">
        <v>20000</v>
      </c>
      <c r="Q65" s="163">
        <f t="shared" si="50"/>
        <v>100</v>
      </c>
      <c r="R65" s="163"/>
      <c r="S65" s="163">
        <v>4939.3</v>
      </c>
      <c r="T65" s="163">
        <v>4939.3</v>
      </c>
      <c r="U65" s="163">
        <f t="shared" si="28"/>
        <v>100</v>
      </c>
      <c r="V65" s="163"/>
      <c r="W65" s="163"/>
      <c r="X65" s="163"/>
      <c r="Y65" s="163"/>
      <c r="Z65" s="69"/>
      <c r="AA65" s="69"/>
      <c r="AB65" s="69"/>
      <c r="AC65" s="69"/>
    </row>
    <row r="66" spans="1:29" s="92" customFormat="1" ht="31.5" x14ac:dyDescent="0.2">
      <c r="A66" s="174" t="s">
        <v>1045</v>
      </c>
      <c r="B66" s="180">
        <f t="shared" si="22"/>
        <v>110264.4</v>
      </c>
      <c r="C66" s="180">
        <f t="shared" si="23"/>
        <v>112804.6</v>
      </c>
      <c r="D66" s="180">
        <f t="shared" si="24"/>
        <v>112804.6</v>
      </c>
      <c r="E66" s="180">
        <f t="shared" si="25"/>
        <v>100</v>
      </c>
      <c r="F66" s="177"/>
      <c r="G66" s="177"/>
      <c r="H66" s="178"/>
      <c r="I66" s="177"/>
      <c r="J66" s="177">
        <f>J67</f>
        <v>110264.4</v>
      </c>
      <c r="K66" s="177">
        <f t="shared" ref="K66:X66" si="133">K67</f>
        <v>112128.8</v>
      </c>
      <c r="L66" s="177">
        <f t="shared" si="133"/>
        <v>112128.8</v>
      </c>
      <c r="M66" s="177">
        <f t="shared" si="27"/>
        <v>100</v>
      </c>
      <c r="N66" s="177">
        <f t="shared" si="133"/>
        <v>0</v>
      </c>
      <c r="O66" s="177">
        <f t="shared" si="133"/>
        <v>0</v>
      </c>
      <c r="P66" s="177">
        <f t="shared" si="133"/>
        <v>0</v>
      </c>
      <c r="Q66" s="177"/>
      <c r="R66" s="177">
        <f t="shared" si="133"/>
        <v>0</v>
      </c>
      <c r="S66" s="177">
        <f t="shared" si="133"/>
        <v>675.8</v>
      </c>
      <c r="T66" s="177">
        <f t="shared" si="133"/>
        <v>675.8</v>
      </c>
      <c r="U66" s="177">
        <f t="shared" si="28"/>
        <v>100</v>
      </c>
      <c r="V66" s="177">
        <f t="shared" si="133"/>
        <v>0</v>
      </c>
      <c r="W66" s="177">
        <f t="shared" si="133"/>
        <v>0</v>
      </c>
      <c r="X66" s="177">
        <f t="shared" si="133"/>
        <v>0</v>
      </c>
      <c r="Y66" s="177"/>
      <c r="Z66" s="180">
        <f t="shared" ref="Z66" si="134">Z67</f>
        <v>0</v>
      </c>
      <c r="AA66" s="180">
        <f t="shared" ref="AA66" si="135">AA67</f>
        <v>0</v>
      </c>
      <c r="AB66" s="180">
        <f t="shared" ref="AB66" si="136">AB67</f>
        <v>0</v>
      </c>
      <c r="AC66" s="180"/>
    </row>
    <row r="67" spans="1:29" ht="31.5" x14ac:dyDescent="0.25">
      <c r="A67" s="176" t="s">
        <v>1046</v>
      </c>
      <c r="B67" s="69">
        <f t="shared" si="22"/>
        <v>110264.4</v>
      </c>
      <c r="C67" s="69">
        <f t="shared" si="23"/>
        <v>112804.6</v>
      </c>
      <c r="D67" s="69">
        <f t="shared" si="24"/>
        <v>112804.6</v>
      </c>
      <c r="E67" s="69">
        <f t="shared" si="25"/>
        <v>100</v>
      </c>
      <c r="F67" s="163"/>
      <c r="G67" s="163"/>
      <c r="H67" s="179"/>
      <c r="I67" s="163"/>
      <c r="J67" s="163">
        <v>110264.4</v>
      </c>
      <c r="K67" s="163">
        <v>112128.8</v>
      </c>
      <c r="L67" s="163">
        <v>112128.8</v>
      </c>
      <c r="M67" s="163">
        <f t="shared" si="27"/>
        <v>100</v>
      </c>
      <c r="N67" s="163"/>
      <c r="O67" s="163"/>
      <c r="P67" s="163"/>
      <c r="Q67" s="163"/>
      <c r="R67" s="163"/>
      <c r="S67" s="163">
        <v>675.8</v>
      </c>
      <c r="T67" s="163">
        <v>675.8</v>
      </c>
      <c r="U67" s="163">
        <f t="shared" si="28"/>
        <v>100</v>
      </c>
      <c r="V67" s="163"/>
      <c r="W67" s="163"/>
      <c r="X67" s="163"/>
      <c r="Y67" s="163"/>
      <c r="Z67" s="69"/>
      <c r="AA67" s="69"/>
      <c r="AB67" s="69"/>
      <c r="AC67" s="69"/>
    </row>
    <row r="68" spans="1:29" s="92" customFormat="1" ht="31.5" x14ac:dyDescent="0.2">
      <c r="A68" s="174" t="s">
        <v>1047</v>
      </c>
      <c r="B68" s="180">
        <f t="shared" si="22"/>
        <v>59060.1</v>
      </c>
      <c r="C68" s="180">
        <f t="shared" si="23"/>
        <v>59680.800000000003</v>
      </c>
      <c r="D68" s="180">
        <f t="shared" si="24"/>
        <v>59680.800000000003</v>
      </c>
      <c r="E68" s="180">
        <f t="shared" si="25"/>
        <v>100</v>
      </c>
      <c r="F68" s="177"/>
      <c r="G68" s="177"/>
      <c r="H68" s="178"/>
      <c r="I68" s="177"/>
      <c r="J68" s="177">
        <f>J69</f>
        <v>54637.599999999999</v>
      </c>
      <c r="K68" s="177">
        <f t="shared" ref="K68:X68" si="137">K69</f>
        <v>55858.3</v>
      </c>
      <c r="L68" s="177">
        <f t="shared" si="137"/>
        <v>55858.3</v>
      </c>
      <c r="M68" s="177">
        <f t="shared" si="27"/>
        <v>100</v>
      </c>
      <c r="N68" s="177">
        <f t="shared" si="137"/>
        <v>4422.5</v>
      </c>
      <c r="O68" s="177">
        <f t="shared" si="137"/>
        <v>3054</v>
      </c>
      <c r="P68" s="177">
        <f t="shared" si="137"/>
        <v>3054</v>
      </c>
      <c r="Q68" s="177">
        <f t="shared" si="50"/>
        <v>100</v>
      </c>
      <c r="R68" s="177">
        <f t="shared" si="137"/>
        <v>0</v>
      </c>
      <c r="S68" s="177">
        <f t="shared" si="137"/>
        <v>768.5</v>
      </c>
      <c r="T68" s="177">
        <f t="shared" si="137"/>
        <v>768.5</v>
      </c>
      <c r="U68" s="177">
        <f t="shared" si="28"/>
        <v>100</v>
      </c>
      <c r="V68" s="177">
        <f t="shared" si="137"/>
        <v>0</v>
      </c>
      <c r="W68" s="177">
        <f t="shared" si="137"/>
        <v>0</v>
      </c>
      <c r="X68" s="177">
        <f t="shared" si="137"/>
        <v>0</v>
      </c>
      <c r="Y68" s="177"/>
      <c r="Z68" s="180">
        <f t="shared" ref="Z68" si="138">Z69</f>
        <v>0</v>
      </c>
      <c r="AA68" s="180">
        <f t="shared" ref="AA68" si="139">AA69</f>
        <v>0</v>
      </c>
      <c r="AB68" s="180">
        <f t="shared" ref="AB68" si="140">AB69</f>
        <v>0</v>
      </c>
      <c r="AC68" s="180"/>
    </row>
    <row r="69" spans="1:29" ht="31.5" x14ac:dyDescent="0.25">
      <c r="A69" s="176" t="s">
        <v>1048</v>
      </c>
      <c r="B69" s="69">
        <f t="shared" si="22"/>
        <v>59060.1</v>
      </c>
      <c r="C69" s="69">
        <f t="shared" si="23"/>
        <v>59680.800000000003</v>
      </c>
      <c r="D69" s="69">
        <f t="shared" si="24"/>
        <v>59680.800000000003</v>
      </c>
      <c r="E69" s="69">
        <f t="shared" si="25"/>
        <v>100</v>
      </c>
      <c r="F69" s="163"/>
      <c r="G69" s="163"/>
      <c r="H69" s="179"/>
      <c r="I69" s="163"/>
      <c r="J69" s="163">
        <v>54637.599999999999</v>
      </c>
      <c r="K69" s="163">
        <v>55858.3</v>
      </c>
      <c r="L69" s="163">
        <v>55858.3</v>
      </c>
      <c r="M69" s="163">
        <f t="shared" si="27"/>
        <v>100</v>
      </c>
      <c r="N69" s="163">
        <v>4422.5</v>
      </c>
      <c r="O69" s="163">
        <v>3054</v>
      </c>
      <c r="P69" s="163">
        <v>3054</v>
      </c>
      <c r="Q69" s="163">
        <f t="shared" si="50"/>
        <v>100</v>
      </c>
      <c r="R69" s="163"/>
      <c r="S69" s="163">
        <v>768.5</v>
      </c>
      <c r="T69" s="163">
        <v>768.5</v>
      </c>
      <c r="U69" s="163">
        <f t="shared" si="28"/>
        <v>100</v>
      </c>
      <c r="V69" s="163"/>
      <c r="W69" s="163"/>
      <c r="X69" s="163"/>
      <c r="Y69" s="163"/>
      <c r="Z69" s="69"/>
      <c r="AA69" s="69"/>
      <c r="AB69" s="69"/>
      <c r="AC69" s="69"/>
    </row>
    <row r="70" spans="1:29" s="92" customFormat="1" ht="31.5" x14ac:dyDescent="0.2">
      <c r="A70" s="174" t="s">
        <v>1049</v>
      </c>
      <c r="B70" s="180">
        <f t="shared" si="22"/>
        <v>126254.8</v>
      </c>
      <c r="C70" s="180">
        <f t="shared" si="23"/>
        <v>134198.6</v>
      </c>
      <c r="D70" s="180">
        <f t="shared" si="24"/>
        <v>134198.6</v>
      </c>
      <c r="E70" s="180">
        <f t="shared" si="25"/>
        <v>100</v>
      </c>
      <c r="F70" s="177"/>
      <c r="G70" s="177"/>
      <c r="H70" s="178"/>
      <c r="I70" s="177"/>
      <c r="J70" s="177">
        <f>J71</f>
        <v>126254.8</v>
      </c>
      <c r="K70" s="177">
        <f t="shared" ref="K70:X70" si="141">K71</f>
        <v>129392.8</v>
      </c>
      <c r="L70" s="177">
        <f t="shared" si="141"/>
        <v>129392.8</v>
      </c>
      <c r="M70" s="177">
        <f t="shared" si="27"/>
        <v>100</v>
      </c>
      <c r="N70" s="177">
        <f t="shared" si="141"/>
        <v>0</v>
      </c>
      <c r="O70" s="177">
        <f t="shared" si="141"/>
        <v>0</v>
      </c>
      <c r="P70" s="177">
        <f t="shared" si="141"/>
        <v>0</v>
      </c>
      <c r="Q70" s="177"/>
      <c r="R70" s="177">
        <f t="shared" si="141"/>
        <v>0</v>
      </c>
      <c r="S70" s="177">
        <f t="shared" si="141"/>
        <v>4805.8</v>
      </c>
      <c r="T70" s="177">
        <f t="shared" si="141"/>
        <v>4805.8</v>
      </c>
      <c r="U70" s="177">
        <f t="shared" si="28"/>
        <v>100</v>
      </c>
      <c r="V70" s="177">
        <f t="shared" si="141"/>
        <v>0</v>
      </c>
      <c r="W70" s="177">
        <f t="shared" si="141"/>
        <v>0</v>
      </c>
      <c r="X70" s="177">
        <f t="shared" si="141"/>
        <v>0</v>
      </c>
      <c r="Y70" s="177"/>
      <c r="Z70" s="180">
        <f t="shared" ref="Z70" si="142">Z71</f>
        <v>0</v>
      </c>
      <c r="AA70" s="180">
        <f t="shared" ref="AA70" si="143">AA71</f>
        <v>0</v>
      </c>
      <c r="AB70" s="180">
        <f t="shared" ref="AB70" si="144">AB71</f>
        <v>0</v>
      </c>
      <c r="AC70" s="180"/>
    </row>
    <row r="71" spans="1:29" ht="31.5" x14ac:dyDescent="0.25">
      <c r="A71" s="176" t="s">
        <v>1050</v>
      </c>
      <c r="B71" s="69">
        <f t="shared" si="22"/>
        <v>126254.8</v>
      </c>
      <c r="C71" s="69">
        <f t="shared" si="23"/>
        <v>134198.6</v>
      </c>
      <c r="D71" s="69">
        <f t="shared" si="24"/>
        <v>134198.6</v>
      </c>
      <c r="E71" s="69">
        <f t="shared" si="25"/>
        <v>100</v>
      </c>
      <c r="F71" s="163"/>
      <c r="G71" s="163"/>
      <c r="H71" s="179"/>
      <c r="I71" s="163"/>
      <c r="J71" s="163">
        <v>126254.8</v>
      </c>
      <c r="K71" s="163">
        <v>129392.8</v>
      </c>
      <c r="L71" s="163">
        <v>129392.8</v>
      </c>
      <c r="M71" s="163">
        <f t="shared" si="27"/>
        <v>100</v>
      </c>
      <c r="N71" s="163"/>
      <c r="O71" s="163"/>
      <c r="P71" s="163"/>
      <c r="Q71" s="163"/>
      <c r="R71" s="163"/>
      <c r="S71" s="163">
        <v>4805.8</v>
      </c>
      <c r="T71" s="163">
        <v>4805.8</v>
      </c>
      <c r="U71" s="163">
        <f t="shared" si="28"/>
        <v>100</v>
      </c>
      <c r="V71" s="163"/>
      <c r="W71" s="163"/>
      <c r="X71" s="163"/>
      <c r="Y71" s="163"/>
      <c r="Z71" s="69"/>
      <c r="AA71" s="69"/>
      <c r="AB71" s="69"/>
      <c r="AC71" s="69"/>
    </row>
    <row r="72" spans="1:29" s="92" customFormat="1" ht="31.5" x14ac:dyDescent="0.2">
      <c r="A72" s="174" t="s">
        <v>1051</v>
      </c>
      <c r="B72" s="180">
        <f t="shared" si="22"/>
        <v>32787.4</v>
      </c>
      <c r="C72" s="180">
        <f t="shared" si="23"/>
        <v>42097.9</v>
      </c>
      <c r="D72" s="180">
        <f t="shared" si="24"/>
        <v>42097.9</v>
      </c>
      <c r="E72" s="180">
        <f t="shared" si="25"/>
        <v>100</v>
      </c>
      <c r="F72" s="177"/>
      <c r="G72" s="177"/>
      <c r="H72" s="178"/>
      <c r="I72" s="177"/>
      <c r="J72" s="177">
        <f>J73</f>
        <v>32787.4</v>
      </c>
      <c r="K72" s="177">
        <f t="shared" ref="K72:X72" si="145">K73</f>
        <v>32787.4</v>
      </c>
      <c r="L72" s="177">
        <f t="shared" si="145"/>
        <v>32787.4</v>
      </c>
      <c r="M72" s="177">
        <f t="shared" si="27"/>
        <v>100</v>
      </c>
      <c r="N72" s="177">
        <f t="shared" si="145"/>
        <v>0</v>
      </c>
      <c r="O72" s="177">
        <f t="shared" si="145"/>
        <v>7400</v>
      </c>
      <c r="P72" s="177">
        <f t="shared" si="145"/>
        <v>7400</v>
      </c>
      <c r="Q72" s="177">
        <f t="shared" si="50"/>
        <v>100</v>
      </c>
      <c r="R72" s="177">
        <f t="shared" si="145"/>
        <v>0</v>
      </c>
      <c r="S72" s="177">
        <f t="shared" si="145"/>
        <v>1910.5</v>
      </c>
      <c r="T72" s="177">
        <f t="shared" si="145"/>
        <v>1910.5</v>
      </c>
      <c r="U72" s="177">
        <f t="shared" si="28"/>
        <v>100</v>
      </c>
      <c r="V72" s="177">
        <f t="shared" si="145"/>
        <v>0</v>
      </c>
      <c r="W72" s="177">
        <f t="shared" si="145"/>
        <v>0</v>
      </c>
      <c r="X72" s="177">
        <f t="shared" si="145"/>
        <v>0</v>
      </c>
      <c r="Y72" s="177"/>
      <c r="Z72" s="180">
        <f t="shared" ref="Z72" si="146">Z73</f>
        <v>0</v>
      </c>
      <c r="AA72" s="180">
        <f t="shared" ref="AA72" si="147">AA73</f>
        <v>0</v>
      </c>
      <c r="AB72" s="180">
        <f t="shared" ref="AB72" si="148">AB73</f>
        <v>0</v>
      </c>
      <c r="AC72" s="180"/>
    </row>
    <row r="73" spans="1:29" ht="31.5" x14ac:dyDescent="0.25">
      <c r="A73" s="176" t="s">
        <v>1052</v>
      </c>
      <c r="B73" s="69">
        <f t="shared" si="22"/>
        <v>32787.4</v>
      </c>
      <c r="C73" s="69">
        <f t="shared" si="23"/>
        <v>42097.9</v>
      </c>
      <c r="D73" s="69">
        <f t="shared" si="24"/>
        <v>42097.9</v>
      </c>
      <c r="E73" s="69">
        <f t="shared" si="25"/>
        <v>100</v>
      </c>
      <c r="F73" s="163"/>
      <c r="G73" s="163"/>
      <c r="H73" s="179"/>
      <c r="I73" s="163"/>
      <c r="J73" s="163">
        <v>32787.4</v>
      </c>
      <c r="K73" s="163">
        <v>32787.4</v>
      </c>
      <c r="L73" s="163">
        <v>32787.4</v>
      </c>
      <c r="M73" s="163">
        <f t="shared" si="27"/>
        <v>100</v>
      </c>
      <c r="N73" s="163"/>
      <c r="O73" s="163">
        <v>7400</v>
      </c>
      <c r="P73" s="163">
        <v>7400</v>
      </c>
      <c r="Q73" s="163">
        <f t="shared" si="50"/>
        <v>100</v>
      </c>
      <c r="R73" s="163"/>
      <c r="S73" s="163">
        <v>1910.5</v>
      </c>
      <c r="T73" s="163">
        <v>1910.5</v>
      </c>
      <c r="U73" s="163">
        <f t="shared" si="28"/>
        <v>100</v>
      </c>
      <c r="V73" s="163"/>
      <c r="W73" s="163"/>
      <c r="X73" s="163"/>
      <c r="Y73" s="163"/>
      <c r="Z73" s="69"/>
      <c r="AA73" s="69"/>
      <c r="AB73" s="69"/>
      <c r="AC73" s="69"/>
    </row>
    <row r="74" spans="1:29" s="92" customFormat="1" ht="31.5" x14ac:dyDescent="0.2">
      <c r="A74" s="174" t="s">
        <v>1053</v>
      </c>
      <c r="B74" s="180">
        <f t="shared" si="22"/>
        <v>57178</v>
      </c>
      <c r="C74" s="180">
        <f t="shared" si="23"/>
        <v>69132.5</v>
      </c>
      <c r="D74" s="180">
        <f t="shared" si="24"/>
        <v>69132.5</v>
      </c>
      <c r="E74" s="180">
        <f t="shared" si="25"/>
        <v>100</v>
      </c>
      <c r="F74" s="177"/>
      <c r="G74" s="177"/>
      <c r="H74" s="178"/>
      <c r="I74" s="177"/>
      <c r="J74" s="177">
        <f>J75</f>
        <v>52070.400000000001</v>
      </c>
      <c r="K74" s="177">
        <f t="shared" ref="K74:X74" si="149">K75</f>
        <v>53701.5</v>
      </c>
      <c r="L74" s="177">
        <f t="shared" si="149"/>
        <v>53701.5</v>
      </c>
      <c r="M74" s="177">
        <f t="shared" si="27"/>
        <v>100</v>
      </c>
      <c r="N74" s="177">
        <f t="shared" si="149"/>
        <v>5107.6000000000004</v>
      </c>
      <c r="O74" s="177">
        <f t="shared" si="149"/>
        <v>6895.3</v>
      </c>
      <c r="P74" s="177">
        <f t="shared" si="149"/>
        <v>6895.3</v>
      </c>
      <c r="Q74" s="177">
        <f t="shared" si="50"/>
        <v>100</v>
      </c>
      <c r="R74" s="177">
        <f t="shared" si="149"/>
        <v>0</v>
      </c>
      <c r="S74" s="177">
        <f t="shared" si="149"/>
        <v>2074.1</v>
      </c>
      <c r="T74" s="177">
        <f t="shared" si="149"/>
        <v>2074.1</v>
      </c>
      <c r="U74" s="177">
        <f t="shared" si="28"/>
        <v>100</v>
      </c>
      <c r="V74" s="177">
        <f t="shared" si="149"/>
        <v>0</v>
      </c>
      <c r="W74" s="177">
        <f t="shared" si="149"/>
        <v>0</v>
      </c>
      <c r="X74" s="177">
        <f t="shared" si="149"/>
        <v>0</v>
      </c>
      <c r="Y74" s="177"/>
      <c r="Z74" s="180">
        <f t="shared" ref="Z74" si="150">Z75</f>
        <v>0</v>
      </c>
      <c r="AA74" s="180">
        <f t="shared" ref="AA74" si="151">AA75</f>
        <v>6461.6</v>
      </c>
      <c r="AB74" s="180">
        <f t="shared" ref="AB74" si="152">AB75</f>
        <v>6461.6</v>
      </c>
      <c r="AC74" s="180">
        <f t="shared" si="84"/>
        <v>100</v>
      </c>
    </row>
    <row r="75" spans="1:29" ht="31.5" x14ac:dyDescent="0.25">
      <c r="A75" s="176" t="s">
        <v>1054</v>
      </c>
      <c r="B75" s="69">
        <f t="shared" si="22"/>
        <v>57178</v>
      </c>
      <c r="C75" s="69">
        <f t="shared" si="23"/>
        <v>69132.5</v>
      </c>
      <c r="D75" s="69">
        <f t="shared" si="24"/>
        <v>69132.5</v>
      </c>
      <c r="E75" s="69">
        <f t="shared" si="25"/>
        <v>100</v>
      </c>
      <c r="F75" s="163"/>
      <c r="G75" s="163"/>
      <c r="H75" s="179"/>
      <c r="I75" s="163"/>
      <c r="J75" s="163">
        <v>52070.400000000001</v>
      </c>
      <c r="K75" s="163">
        <v>53701.5</v>
      </c>
      <c r="L75" s="163">
        <v>53701.5</v>
      </c>
      <c r="M75" s="163">
        <f t="shared" si="27"/>
        <v>100</v>
      </c>
      <c r="N75" s="163">
        <v>5107.6000000000004</v>
      </c>
      <c r="O75" s="163">
        <v>6895.3</v>
      </c>
      <c r="P75" s="163">
        <v>6895.3</v>
      </c>
      <c r="Q75" s="163">
        <f t="shared" si="50"/>
        <v>100</v>
      </c>
      <c r="R75" s="163"/>
      <c r="S75" s="163">
        <v>2074.1</v>
      </c>
      <c r="T75" s="163">
        <v>2074.1</v>
      </c>
      <c r="U75" s="163">
        <f t="shared" si="28"/>
        <v>100</v>
      </c>
      <c r="V75" s="163"/>
      <c r="W75" s="163"/>
      <c r="X75" s="163"/>
      <c r="Y75" s="163"/>
      <c r="Z75" s="69"/>
      <c r="AA75" s="69">
        <v>6461.6</v>
      </c>
      <c r="AB75" s="69">
        <v>6461.6</v>
      </c>
      <c r="AC75" s="69">
        <f t="shared" si="84"/>
        <v>100</v>
      </c>
    </row>
    <row r="76" spans="1:29" s="92" customFormat="1" ht="31.5" x14ac:dyDescent="0.2">
      <c r="A76" s="174" t="s">
        <v>1055</v>
      </c>
      <c r="B76" s="180">
        <f t="shared" si="22"/>
        <v>81650.2</v>
      </c>
      <c r="C76" s="180">
        <f t="shared" si="23"/>
        <v>116889.40000000001</v>
      </c>
      <c r="D76" s="180">
        <f t="shared" si="24"/>
        <v>116889.40000000001</v>
      </c>
      <c r="E76" s="180">
        <f t="shared" si="25"/>
        <v>100</v>
      </c>
      <c r="F76" s="177"/>
      <c r="G76" s="177"/>
      <c r="H76" s="178"/>
      <c r="I76" s="177"/>
      <c r="J76" s="177">
        <f>J77</f>
        <v>81650.2</v>
      </c>
      <c r="K76" s="177">
        <f t="shared" ref="K76:X76" si="153">K77</f>
        <v>85020.6</v>
      </c>
      <c r="L76" s="177">
        <f t="shared" si="153"/>
        <v>85020.6</v>
      </c>
      <c r="M76" s="177">
        <f t="shared" si="27"/>
        <v>100</v>
      </c>
      <c r="N76" s="177">
        <f t="shared" si="153"/>
        <v>0</v>
      </c>
      <c r="O76" s="177">
        <f t="shared" si="153"/>
        <v>30000</v>
      </c>
      <c r="P76" s="177">
        <f t="shared" si="153"/>
        <v>30000</v>
      </c>
      <c r="Q76" s="177">
        <f t="shared" si="50"/>
        <v>100</v>
      </c>
      <c r="R76" s="177">
        <f t="shared" si="153"/>
        <v>0</v>
      </c>
      <c r="S76" s="177">
        <f t="shared" si="153"/>
        <v>1868.8</v>
      </c>
      <c r="T76" s="177">
        <f t="shared" si="153"/>
        <v>1868.8</v>
      </c>
      <c r="U76" s="177">
        <f t="shared" si="28"/>
        <v>100</v>
      </c>
      <c r="V76" s="177">
        <f t="shared" si="153"/>
        <v>0</v>
      </c>
      <c r="W76" s="177">
        <f t="shared" si="153"/>
        <v>0</v>
      </c>
      <c r="X76" s="177">
        <f t="shared" si="153"/>
        <v>0</v>
      </c>
      <c r="Y76" s="177"/>
      <c r="Z76" s="180">
        <f t="shared" ref="Z76" si="154">Z77</f>
        <v>0</v>
      </c>
      <c r="AA76" s="180">
        <f t="shared" ref="AA76" si="155">AA77</f>
        <v>0</v>
      </c>
      <c r="AB76" s="180">
        <f t="shared" ref="AB76" si="156">AB77</f>
        <v>0</v>
      </c>
      <c r="AC76" s="180"/>
    </row>
    <row r="77" spans="1:29" ht="31.5" x14ac:dyDescent="0.25">
      <c r="A77" s="175" t="s">
        <v>1056</v>
      </c>
      <c r="B77" s="69">
        <f t="shared" ref="B77:B86" si="157">F77+J77+N77+R77+V77+Z77</f>
        <v>81650.2</v>
      </c>
      <c r="C77" s="69">
        <f t="shared" ref="C77:C86" si="158">G77+K77+O77+S77+W77+AA77</f>
        <v>116889.40000000001</v>
      </c>
      <c r="D77" s="69">
        <f t="shared" ref="D77:D86" si="159">H77+L77+P77+T77+X77+AB77</f>
        <v>116889.40000000001</v>
      </c>
      <c r="E77" s="69">
        <f t="shared" ref="E77:E86" si="160">D77/C77*100</f>
        <v>100</v>
      </c>
      <c r="F77" s="163"/>
      <c r="G77" s="163"/>
      <c r="H77" s="179"/>
      <c r="I77" s="163"/>
      <c r="J77" s="163">
        <v>81650.2</v>
      </c>
      <c r="K77" s="163">
        <v>85020.6</v>
      </c>
      <c r="L77" s="163">
        <v>85020.6</v>
      </c>
      <c r="M77" s="163">
        <f t="shared" ref="M77:M85" si="161">L77/K77*100</f>
        <v>100</v>
      </c>
      <c r="N77" s="163"/>
      <c r="O77" s="163">
        <v>30000</v>
      </c>
      <c r="P77" s="163">
        <v>30000</v>
      </c>
      <c r="Q77" s="163">
        <f t="shared" ref="Q77:Q85" si="162">P77/O77*100</f>
        <v>100</v>
      </c>
      <c r="R77" s="163"/>
      <c r="S77" s="163">
        <v>1868.8</v>
      </c>
      <c r="T77" s="163">
        <v>1868.8</v>
      </c>
      <c r="U77" s="163">
        <f t="shared" ref="U77:U85" si="163">T77/S77*100</f>
        <v>100</v>
      </c>
      <c r="V77" s="163"/>
      <c r="W77" s="163"/>
      <c r="X77" s="163"/>
      <c r="Y77" s="163"/>
      <c r="Z77" s="69"/>
      <c r="AA77" s="69"/>
      <c r="AB77" s="69"/>
      <c r="AC77" s="69"/>
    </row>
    <row r="78" spans="1:29" s="92" customFormat="1" ht="31.5" x14ac:dyDescent="0.2">
      <c r="A78" s="174" t="s">
        <v>1057</v>
      </c>
      <c r="B78" s="180">
        <f t="shared" si="157"/>
        <v>46419.8</v>
      </c>
      <c r="C78" s="180">
        <f t="shared" si="158"/>
        <v>58667.199999999997</v>
      </c>
      <c r="D78" s="180">
        <f t="shared" si="159"/>
        <v>58667.199999999997</v>
      </c>
      <c r="E78" s="180">
        <f t="shared" si="160"/>
        <v>100</v>
      </c>
      <c r="F78" s="177"/>
      <c r="G78" s="177"/>
      <c r="H78" s="178"/>
      <c r="I78" s="177"/>
      <c r="J78" s="177">
        <f>J79</f>
        <v>46419.8</v>
      </c>
      <c r="K78" s="177">
        <f t="shared" ref="K78:X78" si="164">K79</f>
        <v>47527.3</v>
      </c>
      <c r="L78" s="177">
        <f t="shared" si="164"/>
        <v>47527.3</v>
      </c>
      <c r="M78" s="177">
        <f t="shared" si="161"/>
        <v>100</v>
      </c>
      <c r="N78" s="177">
        <f t="shared" si="164"/>
        <v>0</v>
      </c>
      <c r="O78" s="177">
        <f t="shared" si="164"/>
        <v>5000</v>
      </c>
      <c r="P78" s="177">
        <f t="shared" si="164"/>
        <v>5000</v>
      </c>
      <c r="Q78" s="177">
        <f t="shared" si="162"/>
        <v>100</v>
      </c>
      <c r="R78" s="177">
        <f t="shared" si="164"/>
        <v>0</v>
      </c>
      <c r="S78" s="177">
        <f t="shared" si="164"/>
        <v>1768.2</v>
      </c>
      <c r="T78" s="177">
        <f t="shared" si="164"/>
        <v>1768.2</v>
      </c>
      <c r="U78" s="177">
        <f t="shared" si="163"/>
        <v>100</v>
      </c>
      <c r="V78" s="177">
        <f t="shared" si="164"/>
        <v>0</v>
      </c>
      <c r="W78" s="177">
        <f t="shared" si="164"/>
        <v>0</v>
      </c>
      <c r="X78" s="177">
        <f t="shared" si="164"/>
        <v>0</v>
      </c>
      <c r="Y78" s="177"/>
      <c r="Z78" s="180">
        <f t="shared" ref="Z78" si="165">Z79</f>
        <v>0</v>
      </c>
      <c r="AA78" s="180">
        <f t="shared" ref="AA78" si="166">AA79</f>
        <v>4371.7</v>
      </c>
      <c r="AB78" s="180">
        <f t="shared" ref="AB78" si="167">AB79</f>
        <v>4371.7</v>
      </c>
      <c r="AC78" s="180">
        <f t="shared" si="84"/>
        <v>100</v>
      </c>
    </row>
    <row r="79" spans="1:29" ht="31.5" x14ac:dyDescent="0.25">
      <c r="A79" s="176" t="s">
        <v>1058</v>
      </c>
      <c r="B79" s="69">
        <f t="shared" si="157"/>
        <v>46419.8</v>
      </c>
      <c r="C79" s="69">
        <f t="shared" si="158"/>
        <v>58667.199999999997</v>
      </c>
      <c r="D79" s="69">
        <f t="shared" si="159"/>
        <v>58667.199999999997</v>
      </c>
      <c r="E79" s="69">
        <f t="shared" si="160"/>
        <v>100</v>
      </c>
      <c r="F79" s="163"/>
      <c r="G79" s="163"/>
      <c r="H79" s="179"/>
      <c r="I79" s="163"/>
      <c r="J79" s="163">
        <v>46419.8</v>
      </c>
      <c r="K79" s="163">
        <v>47527.3</v>
      </c>
      <c r="L79" s="163">
        <v>47527.3</v>
      </c>
      <c r="M79" s="163">
        <f t="shared" si="161"/>
        <v>100</v>
      </c>
      <c r="N79" s="163"/>
      <c r="O79" s="163">
        <v>5000</v>
      </c>
      <c r="P79" s="163">
        <v>5000</v>
      </c>
      <c r="Q79" s="163">
        <f t="shared" si="162"/>
        <v>100</v>
      </c>
      <c r="R79" s="163"/>
      <c r="S79" s="163">
        <v>1768.2</v>
      </c>
      <c r="T79" s="163">
        <v>1768.2</v>
      </c>
      <c r="U79" s="163">
        <f t="shared" si="163"/>
        <v>100</v>
      </c>
      <c r="V79" s="163"/>
      <c r="W79" s="163"/>
      <c r="X79" s="163"/>
      <c r="Y79" s="163"/>
      <c r="Z79" s="69"/>
      <c r="AA79" s="69">
        <v>4371.7</v>
      </c>
      <c r="AB79" s="69">
        <v>4371.7</v>
      </c>
      <c r="AC79" s="69">
        <f t="shared" si="84"/>
        <v>100</v>
      </c>
    </row>
    <row r="80" spans="1:29" s="92" customFormat="1" ht="31.5" x14ac:dyDescent="0.2">
      <c r="A80" s="174" t="s">
        <v>1059</v>
      </c>
      <c r="B80" s="180">
        <f t="shared" si="157"/>
        <v>87935.900000000009</v>
      </c>
      <c r="C80" s="180">
        <f t="shared" si="158"/>
        <v>96936.2</v>
      </c>
      <c r="D80" s="180">
        <f t="shared" si="159"/>
        <v>96936.2</v>
      </c>
      <c r="E80" s="180">
        <f t="shared" si="160"/>
        <v>100</v>
      </c>
      <c r="F80" s="177"/>
      <c r="G80" s="177"/>
      <c r="H80" s="178"/>
      <c r="I80" s="177"/>
      <c r="J80" s="177">
        <f>J81</f>
        <v>76304.100000000006</v>
      </c>
      <c r="K80" s="177">
        <f t="shared" ref="K80:X80" si="168">K81</f>
        <v>77739.199999999997</v>
      </c>
      <c r="L80" s="177">
        <f t="shared" si="168"/>
        <v>77739.199999999997</v>
      </c>
      <c r="M80" s="177">
        <f t="shared" si="161"/>
        <v>100</v>
      </c>
      <c r="N80" s="177">
        <f t="shared" si="168"/>
        <v>11631.8</v>
      </c>
      <c r="O80" s="177">
        <f t="shared" si="168"/>
        <v>18442.2</v>
      </c>
      <c r="P80" s="177">
        <f t="shared" si="168"/>
        <v>18442.2</v>
      </c>
      <c r="Q80" s="177">
        <f t="shared" si="162"/>
        <v>100</v>
      </c>
      <c r="R80" s="177">
        <f t="shared" si="168"/>
        <v>0</v>
      </c>
      <c r="S80" s="177">
        <f t="shared" si="168"/>
        <v>754.8</v>
      </c>
      <c r="T80" s="177">
        <f t="shared" si="168"/>
        <v>754.8</v>
      </c>
      <c r="U80" s="177">
        <f t="shared" si="163"/>
        <v>100</v>
      </c>
      <c r="V80" s="177">
        <f t="shared" si="168"/>
        <v>0</v>
      </c>
      <c r="W80" s="177">
        <f t="shared" si="168"/>
        <v>0</v>
      </c>
      <c r="X80" s="177">
        <f t="shared" si="168"/>
        <v>0</v>
      </c>
      <c r="Y80" s="177"/>
      <c r="Z80" s="180">
        <f t="shared" ref="Z80" si="169">Z81</f>
        <v>0</v>
      </c>
      <c r="AA80" s="180">
        <f t="shared" ref="AA80" si="170">AA81</f>
        <v>0</v>
      </c>
      <c r="AB80" s="180">
        <f t="shared" ref="AB80" si="171">AB81</f>
        <v>0</v>
      </c>
      <c r="AC80" s="180"/>
    </row>
    <row r="81" spans="1:29" ht="31.5" x14ac:dyDescent="0.25">
      <c r="A81" s="176" t="s">
        <v>1060</v>
      </c>
      <c r="B81" s="69">
        <f t="shared" si="157"/>
        <v>87935.900000000009</v>
      </c>
      <c r="C81" s="69">
        <f t="shared" si="158"/>
        <v>96936.2</v>
      </c>
      <c r="D81" s="69">
        <f t="shared" si="159"/>
        <v>96936.2</v>
      </c>
      <c r="E81" s="69">
        <f t="shared" si="160"/>
        <v>100</v>
      </c>
      <c r="F81" s="163"/>
      <c r="G81" s="163"/>
      <c r="H81" s="179"/>
      <c r="I81" s="163"/>
      <c r="J81" s="163">
        <v>76304.100000000006</v>
      </c>
      <c r="K81" s="163">
        <v>77739.199999999997</v>
      </c>
      <c r="L81" s="163">
        <v>77739.199999999997</v>
      </c>
      <c r="M81" s="163">
        <f t="shared" si="161"/>
        <v>100</v>
      </c>
      <c r="N81" s="163">
        <v>11631.8</v>
      </c>
      <c r="O81" s="163">
        <v>18442.2</v>
      </c>
      <c r="P81" s="163">
        <v>18442.2</v>
      </c>
      <c r="Q81" s="163">
        <f t="shared" si="162"/>
        <v>100</v>
      </c>
      <c r="R81" s="163"/>
      <c r="S81" s="163">
        <v>754.8</v>
      </c>
      <c r="T81" s="163">
        <v>754.8</v>
      </c>
      <c r="U81" s="163">
        <f t="shared" si="163"/>
        <v>100</v>
      </c>
      <c r="V81" s="163"/>
      <c r="W81" s="163"/>
      <c r="X81" s="163"/>
      <c r="Y81" s="163"/>
      <c r="Z81" s="69"/>
      <c r="AA81" s="69"/>
      <c r="AB81" s="69"/>
      <c r="AC81" s="69"/>
    </row>
    <row r="82" spans="1:29" s="92" customFormat="1" ht="31.5" x14ac:dyDescent="0.2">
      <c r="A82" s="174" t="s">
        <v>1061</v>
      </c>
      <c r="B82" s="180">
        <f t="shared" si="157"/>
        <v>87252.800000000003</v>
      </c>
      <c r="C82" s="180">
        <f t="shared" si="158"/>
        <v>96455.7</v>
      </c>
      <c r="D82" s="180">
        <f t="shared" si="159"/>
        <v>96455.7</v>
      </c>
      <c r="E82" s="180">
        <f t="shared" si="160"/>
        <v>100</v>
      </c>
      <c r="F82" s="177"/>
      <c r="G82" s="177"/>
      <c r="H82" s="178"/>
      <c r="I82" s="177"/>
      <c r="J82" s="177">
        <f>J83</f>
        <v>87252.800000000003</v>
      </c>
      <c r="K82" s="177">
        <f t="shared" ref="K82:X82" si="172">K83</f>
        <v>88820.9</v>
      </c>
      <c r="L82" s="177">
        <f t="shared" si="172"/>
        <v>88820.9</v>
      </c>
      <c r="M82" s="177">
        <f t="shared" si="161"/>
        <v>100</v>
      </c>
      <c r="N82" s="177">
        <f t="shared" si="172"/>
        <v>0</v>
      </c>
      <c r="O82" s="177">
        <f t="shared" si="172"/>
        <v>0</v>
      </c>
      <c r="P82" s="177">
        <f t="shared" si="172"/>
        <v>0</v>
      </c>
      <c r="Q82" s="177"/>
      <c r="R82" s="177">
        <f t="shared" si="172"/>
        <v>0</v>
      </c>
      <c r="S82" s="177">
        <f t="shared" si="172"/>
        <v>1971.1</v>
      </c>
      <c r="T82" s="177">
        <f t="shared" si="172"/>
        <v>1971.1</v>
      </c>
      <c r="U82" s="177">
        <f t="shared" si="163"/>
        <v>100</v>
      </c>
      <c r="V82" s="177">
        <f t="shared" si="172"/>
        <v>0</v>
      </c>
      <c r="W82" s="177">
        <f t="shared" si="172"/>
        <v>0</v>
      </c>
      <c r="X82" s="177">
        <f t="shared" si="172"/>
        <v>0</v>
      </c>
      <c r="Y82" s="177"/>
      <c r="Z82" s="180">
        <f t="shared" ref="Z82" si="173">Z83</f>
        <v>0</v>
      </c>
      <c r="AA82" s="180">
        <f t="shared" ref="AA82" si="174">AA83</f>
        <v>5663.7</v>
      </c>
      <c r="AB82" s="180">
        <f t="shared" ref="AB82" si="175">AB83</f>
        <v>5663.7</v>
      </c>
      <c r="AC82" s="180">
        <f t="shared" si="84"/>
        <v>100</v>
      </c>
    </row>
    <row r="83" spans="1:29" ht="31.5" x14ac:dyDescent="0.25">
      <c r="A83" s="176" t="s">
        <v>1062</v>
      </c>
      <c r="B83" s="69">
        <f t="shared" si="157"/>
        <v>87252.800000000003</v>
      </c>
      <c r="C83" s="69">
        <f t="shared" si="158"/>
        <v>96455.7</v>
      </c>
      <c r="D83" s="69">
        <f t="shared" si="159"/>
        <v>96455.7</v>
      </c>
      <c r="E83" s="69">
        <f t="shared" si="160"/>
        <v>100</v>
      </c>
      <c r="F83" s="163"/>
      <c r="G83" s="163"/>
      <c r="H83" s="179"/>
      <c r="I83" s="163"/>
      <c r="J83" s="163">
        <v>87252.800000000003</v>
      </c>
      <c r="K83" s="163">
        <v>88820.9</v>
      </c>
      <c r="L83" s="163">
        <v>88820.9</v>
      </c>
      <c r="M83" s="163">
        <f t="shared" si="161"/>
        <v>100</v>
      </c>
      <c r="N83" s="163"/>
      <c r="O83" s="163"/>
      <c r="P83" s="163"/>
      <c r="Q83" s="163"/>
      <c r="R83" s="163"/>
      <c r="S83" s="163">
        <v>1971.1</v>
      </c>
      <c r="T83" s="163">
        <v>1971.1</v>
      </c>
      <c r="U83" s="163">
        <f t="shared" si="163"/>
        <v>100</v>
      </c>
      <c r="V83" s="163"/>
      <c r="W83" s="163"/>
      <c r="X83" s="163"/>
      <c r="Y83" s="163"/>
      <c r="Z83" s="69"/>
      <c r="AA83" s="69">
        <v>5663.7</v>
      </c>
      <c r="AB83" s="69">
        <v>5663.7</v>
      </c>
      <c r="AC83" s="69">
        <f t="shared" si="84"/>
        <v>100</v>
      </c>
    </row>
    <row r="84" spans="1:29" s="92" customFormat="1" ht="31.5" x14ac:dyDescent="0.2">
      <c r="A84" s="174" t="s">
        <v>1063</v>
      </c>
      <c r="B84" s="180">
        <f>F84+J84+N84+R84+V84+Z84</f>
        <v>201985.3</v>
      </c>
      <c r="C84" s="180">
        <f>G84+K84+O84+S84+W84+AA84</f>
        <v>423832.89999999997</v>
      </c>
      <c r="D84" s="180">
        <f t="shared" si="159"/>
        <v>423832.89999999997</v>
      </c>
      <c r="E84" s="180">
        <f t="shared" si="160"/>
        <v>100</v>
      </c>
      <c r="F84" s="177"/>
      <c r="G84" s="177"/>
      <c r="H84" s="178"/>
      <c r="I84" s="177"/>
      <c r="J84" s="177">
        <f>J85+J86</f>
        <v>201985.3</v>
      </c>
      <c r="K84" s="177">
        <f t="shared" ref="K84:X84" si="176">K85+K86</f>
        <v>211381.6</v>
      </c>
      <c r="L84" s="177">
        <f t="shared" si="176"/>
        <v>211381.6</v>
      </c>
      <c r="M84" s="177">
        <f t="shared" si="161"/>
        <v>100</v>
      </c>
      <c r="N84" s="177">
        <f t="shared" si="176"/>
        <v>0</v>
      </c>
      <c r="O84" s="177">
        <f t="shared" si="176"/>
        <v>124000</v>
      </c>
      <c r="P84" s="177">
        <f t="shared" si="176"/>
        <v>124000</v>
      </c>
      <c r="Q84" s="177">
        <f t="shared" si="162"/>
        <v>100</v>
      </c>
      <c r="R84" s="177">
        <f t="shared" si="176"/>
        <v>0</v>
      </c>
      <c r="S84" s="177">
        <f t="shared" si="176"/>
        <v>23638.7</v>
      </c>
      <c r="T84" s="177">
        <f t="shared" si="176"/>
        <v>23638.7</v>
      </c>
      <c r="U84" s="177">
        <f t="shared" si="163"/>
        <v>100</v>
      </c>
      <c r="V84" s="177">
        <f t="shared" si="176"/>
        <v>0</v>
      </c>
      <c r="W84" s="177">
        <f t="shared" si="176"/>
        <v>2700</v>
      </c>
      <c r="X84" s="177">
        <f t="shared" si="176"/>
        <v>2700</v>
      </c>
      <c r="Y84" s="177">
        <f t="shared" si="5"/>
        <v>100</v>
      </c>
      <c r="Z84" s="180">
        <f t="shared" ref="Z84" si="177">Z85+Z86</f>
        <v>0</v>
      </c>
      <c r="AA84" s="180">
        <f t="shared" ref="AA84" si="178">AA85+AA86</f>
        <v>62112.6</v>
      </c>
      <c r="AB84" s="180">
        <f t="shared" ref="AB84" si="179">AB85+AB86</f>
        <v>62112.6</v>
      </c>
      <c r="AC84" s="180">
        <f t="shared" si="84"/>
        <v>100</v>
      </c>
    </row>
    <row r="85" spans="1:29" ht="31.5" x14ac:dyDescent="0.25">
      <c r="A85" s="176" t="s">
        <v>1064</v>
      </c>
      <c r="B85" s="69">
        <f t="shared" si="157"/>
        <v>201985.3</v>
      </c>
      <c r="C85" s="69">
        <f t="shared" si="158"/>
        <v>421132.89999999997</v>
      </c>
      <c r="D85" s="69">
        <f t="shared" si="159"/>
        <v>421132.89999999997</v>
      </c>
      <c r="E85" s="69">
        <f t="shared" si="160"/>
        <v>100</v>
      </c>
      <c r="F85" s="163"/>
      <c r="G85" s="163"/>
      <c r="H85" s="179"/>
      <c r="I85" s="163"/>
      <c r="J85" s="163">
        <v>201985.3</v>
      </c>
      <c r="K85" s="163">
        <v>211381.6</v>
      </c>
      <c r="L85" s="163">
        <v>211381.6</v>
      </c>
      <c r="M85" s="163">
        <f t="shared" si="161"/>
        <v>100</v>
      </c>
      <c r="N85" s="163"/>
      <c r="O85" s="163">
        <v>124000</v>
      </c>
      <c r="P85" s="163">
        <v>124000</v>
      </c>
      <c r="Q85" s="163">
        <f t="shared" si="162"/>
        <v>100</v>
      </c>
      <c r="R85" s="163"/>
      <c r="S85" s="163">
        <v>23638.7</v>
      </c>
      <c r="T85" s="163">
        <v>23638.7</v>
      </c>
      <c r="U85" s="163">
        <f t="shared" si="163"/>
        <v>100</v>
      </c>
      <c r="V85" s="163"/>
      <c r="W85" s="163"/>
      <c r="X85" s="163"/>
      <c r="Y85" s="177"/>
      <c r="Z85" s="69"/>
      <c r="AA85" s="69">
        <v>62112.6</v>
      </c>
      <c r="AB85" s="69">
        <v>62112.6</v>
      </c>
      <c r="AC85" s="69">
        <f t="shared" si="84"/>
        <v>100</v>
      </c>
    </row>
    <row r="86" spans="1:29" ht="15.75" x14ac:dyDescent="0.25">
      <c r="A86" s="39" t="s">
        <v>287</v>
      </c>
      <c r="B86" s="69">
        <f t="shared" si="157"/>
        <v>0</v>
      </c>
      <c r="C86" s="69">
        <f t="shared" si="158"/>
        <v>2700</v>
      </c>
      <c r="D86" s="69">
        <f t="shared" si="159"/>
        <v>2700</v>
      </c>
      <c r="E86" s="69">
        <f t="shared" si="160"/>
        <v>100</v>
      </c>
      <c r="F86" s="163"/>
      <c r="G86" s="163"/>
      <c r="H86" s="179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>
        <v>2700</v>
      </c>
      <c r="X86" s="163">
        <v>2700</v>
      </c>
      <c r="Y86" s="163">
        <f t="shared" si="5"/>
        <v>100</v>
      </c>
      <c r="Z86" s="69"/>
      <c r="AA86" s="69"/>
      <c r="AB86" s="69"/>
      <c r="AC86" s="69"/>
    </row>
    <row r="87" spans="1:29" ht="31.5" x14ac:dyDescent="0.25">
      <c r="A87" s="51" t="s">
        <v>101</v>
      </c>
      <c r="B87" s="65">
        <f>SUM(B88:B91)</f>
        <v>157602.79999999999</v>
      </c>
      <c r="C87" s="65">
        <f>SUM(C88:C91)</f>
        <v>299913.80000000005</v>
      </c>
      <c r="D87" s="65">
        <f>SUM(D88:D91)</f>
        <v>299913.80000000005</v>
      </c>
      <c r="E87" s="65">
        <f t="shared" ref="E87:E93" si="180">D87/C87*100</f>
        <v>100</v>
      </c>
      <c r="F87" s="161"/>
      <c r="G87" s="161">
        <f>SUM(G88:G91)</f>
        <v>37735</v>
      </c>
      <c r="H87" s="161">
        <f>SUM(H88:H91)</f>
        <v>37735</v>
      </c>
      <c r="I87" s="161">
        <f>H87/G87*100</f>
        <v>100</v>
      </c>
      <c r="J87" s="161">
        <f>SUM(J88:J91)</f>
        <v>148666</v>
      </c>
      <c r="K87" s="161">
        <f>SUM(K88:K91)</f>
        <v>149668.6</v>
      </c>
      <c r="L87" s="161">
        <f>SUM(L88:L91)</f>
        <v>149668.6</v>
      </c>
      <c r="M87" s="161">
        <f t="shared" ref="M87:M93" si="181">L87/K87*100</f>
        <v>100</v>
      </c>
      <c r="N87" s="161">
        <f>SUM(N88:N91)</f>
        <v>8936.7999999999993</v>
      </c>
      <c r="O87" s="161">
        <f>SUM(O88:O91)</f>
        <v>7828.8</v>
      </c>
      <c r="P87" s="161">
        <f>SUM(P88:P91)</f>
        <v>7828.8</v>
      </c>
      <c r="Q87" s="161">
        <f t="shared" ref="Q87:Q93" si="182">P87/O87*100</f>
        <v>100</v>
      </c>
      <c r="R87" s="161"/>
      <c r="S87" s="161">
        <f>SUM(S88:S91)</f>
        <v>66012.5</v>
      </c>
      <c r="T87" s="161">
        <f>SUM(T88:T91)</f>
        <v>66012.5</v>
      </c>
      <c r="U87" s="161">
        <f t="shared" ref="U87:U91" si="183">T87/S87*100</f>
        <v>100</v>
      </c>
      <c r="V87" s="161"/>
      <c r="W87" s="161">
        <f>SUM(W88:W91)</f>
        <v>36000</v>
      </c>
      <c r="X87" s="161">
        <f>SUM(X88:X91)</f>
        <v>36000</v>
      </c>
      <c r="Y87" s="161">
        <f t="shared" si="5"/>
        <v>100</v>
      </c>
      <c r="Z87" s="65"/>
      <c r="AA87" s="65">
        <f>SUM(AA88:AA91)</f>
        <v>2668.9</v>
      </c>
      <c r="AB87" s="65">
        <f>SUM(AB88:AB91)</f>
        <v>2668.9</v>
      </c>
      <c r="AC87" s="65">
        <f t="shared" ref="AC87:AC91" si="184">AB87/AA87*100</f>
        <v>100</v>
      </c>
    </row>
    <row r="88" spans="1:29" ht="15.75" x14ac:dyDescent="0.25">
      <c r="A88" s="52" t="s">
        <v>102</v>
      </c>
      <c r="B88" s="69">
        <f>F88+J88+N88+R88+V88+Z88</f>
        <v>0</v>
      </c>
      <c r="C88" s="69">
        <f t="shared" ref="C88:D88" si="185">G88+K88+O88+S88+W88+AA88</f>
        <v>100625.1</v>
      </c>
      <c r="D88" s="69">
        <f t="shared" si="185"/>
        <v>100625.1</v>
      </c>
      <c r="E88" s="69">
        <f t="shared" si="180"/>
        <v>100</v>
      </c>
      <c r="F88" s="163"/>
      <c r="G88" s="163"/>
      <c r="H88" s="179"/>
      <c r="I88" s="163"/>
      <c r="J88" s="163"/>
      <c r="K88" s="163"/>
      <c r="L88" s="179">
        <v>0</v>
      </c>
      <c r="M88" s="163"/>
      <c r="N88" s="163"/>
      <c r="O88" s="163"/>
      <c r="P88" s="163"/>
      <c r="Q88" s="163"/>
      <c r="R88" s="163"/>
      <c r="S88" s="163">
        <v>64625.1</v>
      </c>
      <c r="T88" s="163">
        <v>64625.1</v>
      </c>
      <c r="U88" s="163">
        <f t="shared" si="183"/>
        <v>100</v>
      </c>
      <c r="V88" s="163"/>
      <c r="W88" s="163">
        <v>36000</v>
      </c>
      <c r="X88" s="163">
        <v>36000</v>
      </c>
      <c r="Y88" s="163">
        <f t="shared" si="5"/>
        <v>100</v>
      </c>
      <c r="Z88" s="69"/>
      <c r="AA88" s="69"/>
      <c r="AB88" s="69"/>
      <c r="AC88" s="69"/>
    </row>
    <row r="89" spans="1:29" ht="15.75" x14ac:dyDescent="0.25">
      <c r="A89" s="52" t="s">
        <v>103</v>
      </c>
      <c r="B89" s="69">
        <f t="shared" ref="B89:B91" si="186">F89+J89+N89+R89+V89+Z89</f>
        <v>21399.8</v>
      </c>
      <c r="C89" s="69">
        <f t="shared" ref="C89:C91" si="187">G89+K89+O89+S89+W89+AA89</f>
        <v>21655.399999999998</v>
      </c>
      <c r="D89" s="69">
        <f t="shared" ref="D89:D91" si="188">H89+L89+P89+T89+X89+AB89</f>
        <v>21655.399999999998</v>
      </c>
      <c r="E89" s="69">
        <f t="shared" si="180"/>
        <v>100</v>
      </c>
      <c r="F89" s="163"/>
      <c r="G89" s="163"/>
      <c r="H89" s="163"/>
      <c r="I89" s="163"/>
      <c r="J89" s="163">
        <v>21399.8</v>
      </c>
      <c r="K89" s="163">
        <v>21399.8</v>
      </c>
      <c r="L89" s="163">
        <v>21399.8</v>
      </c>
      <c r="M89" s="163">
        <f t="shared" si="181"/>
        <v>100</v>
      </c>
      <c r="N89" s="163"/>
      <c r="O89" s="163"/>
      <c r="P89" s="163"/>
      <c r="Q89" s="163"/>
      <c r="R89" s="163"/>
      <c r="S89" s="163">
        <v>255.6</v>
      </c>
      <c r="T89" s="163">
        <v>255.6</v>
      </c>
      <c r="U89" s="163">
        <f t="shared" si="183"/>
        <v>100</v>
      </c>
      <c r="V89" s="163"/>
      <c r="W89" s="163"/>
      <c r="X89" s="163"/>
      <c r="Y89" s="163"/>
      <c r="Z89" s="69"/>
      <c r="AA89" s="69"/>
      <c r="AB89" s="69"/>
      <c r="AC89" s="69"/>
    </row>
    <row r="90" spans="1:29" ht="17.25" customHeight="1" x14ac:dyDescent="0.25">
      <c r="A90" s="52" t="s">
        <v>104</v>
      </c>
      <c r="B90" s="69">
        <f t="shared" si="186"/>
        <v>81340.7</v>
      </c>
      <c r="C90" s="69">
        <f t="shared" si="187"/>
        <v>119401.2</v>
      </c>
      <c r="D90" s="69">
        <f t="shared" si="188"/>
        <v>119401.2</v>
      </c>
      <c r="E90" s="69">
        <f t="shared" si="180"/>
        <v>100</v>
      </c>
      <c r="F90" s="163"/>
      <c r="G90" s="163">
        <v>37735</v>
      </c>
      <c r="H90" s="163">
        <v>37735</v>
      </c>
      <c r="I90" s="163">
        <f>H90/G90*100</f>
        <v>100</v>
      </c>
      <c r="J90" s="163">
        <v>81340.7</v>
      </c>
      <c r="K90" s="163">
        <v>81340.7</v>
      </c>
      <c r="L90" s="163">
        <v>81340.7</v>
      </c>
      <c r="M90" s="163">
        <f t="shared" si="181"/>
        <v>100</v>
      </c>
      <c r="N90" s="163"/>
      <c r="O90" s="163"/>
      <c r="P90" s="163"/>
      <c r="Q90" s="163"/>
      <c r="R90" s="163"/>
      <c r="S90" s="163">
        <v>325.5</v>
      </c>
      <c r="T90" s="163">
        <v>325.5</v>
      </c>
      <c r="U90" s="163">
        <f t="shared" si="183"/>
        <v>100</v>
      </c>
      <c r="V90" s="163"/>
      <c r="W90" s="163"/>
      <c r="X90" s="163"/>
      <c r="Y90" s="163"/>
      <c r="Z90" s="69"/>
      <c r="AA90" s="69"/>
      <c r="AB90" s="69"/>
      <c r="AC90" s="69"/>
    </row>
    <row r="91" spans="1:29" ht="15.75" x14ac:dyDescent="0.25">
      <c r="A91" s="52" t="s">
        <v>105</v>
      </c>
      <c r="B91" s="69">
        <f t="shared" si="186"/>
        <v>54862.3</v>
      </c>
      <c r="C91" s="69">
        <f t="shared" si="187"/>
        <v>58232.100000000006</v>
      </c>
      <c r="D91" s="69">
        <f t="shared" si="188"/>
        <v>58232.100000000006</v>
      </c>
      <c r="E91" s="69">
        <f t="shared" si="180"/>
        <v>100</v>
      </c>
      <c r="F91" s="163"/>
      <c r="G91" s="163"/>
      <c r="H91" s="163"/>
      <c r="I91" s="163"/>
      <c r="J91" s="163">
        <v>45925.5</v>
      </c>
      <c r="K91" s="163">
        <v>46928.1</v>
      </c>
      <c r="L91" s="163">
        <v>46928.1</v>
      </c>
      <c r="M91" s="163">
        <f t="shared" si="181"/>
        <v>100</v>
      </c>
      <c r="N91" s="163">
        <v>8936.7999999999993</v>
      </c>
      <c r="O91" s="163">
        <v>7828.8</v>
      </c>
      <c r="P91" s="163">
        <v>7828.8</v>
      </c>
      <c r="Q91" s="163">
        <f t="shared" si="182"/>
        <v>100</v>
      </c>
      <c r="R91" s="163"/>
      <c r="S91" s="163">
        <v>806.3</v>
      </c>
      <c r="T91" s="163">
        <v>806.3</v>
      </c>
      <c r="U91" s="163">
        <f t="shared" si="183"/>
        <v>100</v>
      </c>
      <c r="V91" s="163"/>
      <c r="W91" s="163"/>
      <c r="X91" s="163"/>
      <c r="Y91" s="163"/>
      <c r="Z91" s="69"/>
      <c r="AA91" s="69">
        <v>2668.9</v>
      </c>
      <c r="AB91" s="69">
        <v>2668.9</v>
      </c>
      <c r="AC91" s="69">
        <f t="shared" si="184"/>
        <v>100</v>
      </c>
    </row>
    <row r="92" spans="1:29" ht="31.5" customHeight="1" x14ac:dyDescent="0.25">
      <c r="A92" s="51" t="s">
        <v>123</v>
      </c>
      <c r="B92" s="67">
        <f>F92+J92+N92+R92</f>
        <v>0</v>
      </c>
      <c r="C92" s="67">
        <f>G92+K92+O92+S92</f>
        <v>0</v>
      </c>
      <c r="D92" s="67">
        <f>H92+L92+P92+T92</f>
        <v>0</v>
      </c>
      <c r="E92" s="68"/>
      <c r="F92" s="159"/>
      <c r="G92" s="159"/>
      <c r="H92" s="159"/>
      <c r="I92" s="159"/>
      <c r="J92" s="159"/>
      <c r="K92" s="159"/>
      <c r="L92" s="159"/>
      <c r="M92" s="161"/>
      <c r="N92" s="161"/>
      <c r="O92" s="159"/>
      <c r="P92" s="159"/>
      <c r="Q92" s="161"/>
      <c r="R92" s="161"/>
      <c r="S92" s="158"/>
      <c r="T92" s="159"/>
      <c r="U92" s="161"/>
      <c r="V92" s="161"/>
      <c r="W92" s="158"/>
      <c r="X92" s="159"/>
      <c r="Y92" s="161"/>
      <c r="Z92" s="65"/>
      <c r="AA92" s="67"/>
      <c r="AB92" s="68"/>
      <c r="AC92" s="65"/>
    </row>
    <row r="93" spans="1:29" ht="21" customHeight="1" x14ac:dyDescent="0.25">
      <c r="A93" s="51" t="s">
        <v>107</v>
      </c>
      <c r="B93" s="67">
        <f>F93+J93+N93+R93+V93+Z93</f>
        <v>3757267.0999999992</v>
      </c>
      <c r="C93" s="67">
        <f>G93+K93+O93+S93+W93+AA93</f>
        <v>4658965.8999999994</v>
      </c>
      <c r="D93" s="67">
        <f t="shared" ref="D93" si="189">H93+L93+P93+T93+X93+AB93</f>
        <v>4658965.8999999994</v>
      </c>
      <c r="E93" s="67">
        <f t="shared" si="180"/>
        <v>100</v>
      </c>
      <c r="F93" s="158"/>
      <c r="G93" s="158">
        <f>G8+G87</f>
        <v>37735</v>
      </c>
      <c r="H93" s="158">
        <f>H8+H87</f>
        <v>37735</v>
      </c>
      <c r="I93" s="158">
        <f>H93/G93*100</f>
        <v>100</v>
      </c>
      <c r="J93" s="158">
        <f>J87+J8+J92</f>
        <v>3434503.2999999993</v>
      </c>
      <c r="K93" s="158">
        <f>K87+K8+K92</f>
        <v>3498128.9999999991</v>
      </c>
      <c r="L93" s="158">
        <f>L87+L8+L92</f>
        <v>3498128.9999999991</v>
      </c>
      <c r="M93" s="161">
        <f t="shared" si="181"/>
        <v>100</v>
      </c>
      <c r="N93" s="158">
        <f>N87+N8+N92</f>
        <v>322763.8</v>
      </c>
      <c r="O93" s="158">
        <f>O87+O8+O92</f>
        <v>657280.1</v>
      </c>
      <c r="P93" s="158">
        <f>P87+P8+P92</f>
        <v>657280.1</v>
      </c>
      <c r="Q93" s="171">
        <f t="shared" si="182"/>
        <v>100</v>
      </c>
      <c r="R93" s="171"/>
      <c r="S93" s="158">
        <f>S8+S87+S92</f>
        <v>182121.80000000005</v>
      </c>
      <c r="T93" s="158">
        <f>T8+T87+T92</f>
        <v>182121.80000000005</v>
      </c>
      <c r="U93" s="161">
        <f>T93/S93*100</f>
        <v>100</v>
      </c>
      <c r="V93" s="171"/>
      <c r="W93" s="158">
        <f>W8+W87+W92</f>
        <v>83700</v>
      </c>
      <c r="X93" s="158">
        <f>X8+X87+X92</f>
        <v>83700</v>
      </c>
      <c r="Y93" s="161">
        <f>X93/W93*100</f>
        <v>100</v>
      </c>
      <c r="Z93" s="71"/>
      <c r="AA93" s="67">
        <f>AA8+AA87+AA92</f>
        <v>200000</v>
      </c>
      <c r="AB93" s="67">
        <f>AB8+AB87+AB92</f>
        <v>200000</v>
      </c>
      <c r="AC93" s="65">
        <f>AB93/AA93*100</f>
        <v>100</v>
      </c>
    </row>
    <row r="94" spans="1:29" ht="15.75" x14ac:dyDescent="0.25">
      <c r="A94" s="53"/>
      <c r="B94" s="53"/>
      <c r="C94" s="53"/>
      <c r="D94" s="54"/>
      <c r="E94" s="55"/>
      <c r="F94" s="160"/>
      <c r="G94" s="160"/>
      <c r="H94" s="164"/>
      <c r="I94" s="160"/>
      <c r="J94" s="160"/>
      <c r="K94" s="160"/>
      <c r="L94" s="164"/>
      <c r="M94" s="160"/>
      <c r="N94" s="160"/>
      <c r="O94" s="160"/>
      <c r="P94" s="164"/>
      <c r="Q94" s="160"/>
      <c r="R94" s="160"/>
    </row>
    <row r="95" spans="1:29" ht="15.75" customHeight="1" x14ac:dyDescent="0.25">
      <c r="A95" s="322" t="s">
        <v>984</v>
      </c>
      <c r="B95" s="322"/>
      <c r="C95" s="322"/>
      <c r="D95" s="322"/>
      <c r="E95" s="322"/>
      <c r="F95" s="322"/>
      <c r="G95" s="322"/>
      <c r="H95" s="322"/>
      <c r="I95" s="322"/>
      <c r="J95" s="322"/>
      <c r="K95" s="322"/>
      <c r="L95" s="322"/>
      <c r="M95" s="322"/>
      <c r="N95" s="322"/>
      <c r="O95" s="322"/>
      <c r="P95" s="322"/>
      <c r="Q95" s="322"/>
      <c r="R95" s="322"/>
      <c r="S95" s="322"/>
      <c r="T95" s="322"/>
      <c r="U95" s="322"/>
      <c r="V95" s="150"/>
      <c r="W95" s="150"/>
      <c r="X95" s="150"/>
      <c r="Y95" s="150"/>
    </row>
    <row r="96" spans="1:29" ht="15.75" customHeight="1" x14ac:dyDescent="0.25">
      <c r="A96" s="318" t="s">
        <v>985</v>
      </c>
      <c r="B96" s="318"/>
      <c r="C96" s="318"/>
      <c r="D96" s="318"/>
      <c r="E96" s="318"/>
      <c r="F96" s="318"/>
      <c r="G96" s="318"/>
      <c r="H96" s="318"/>
      <c r="I96" s="318"/>
      <c r="J96" s="318"/>
      <c r="K96" s="318"/>
      <c r="L96" s="318"/>
      <c r="M96" s="318"/>
      <c r="N96" s="318"/>
      <c r="O96" s="318"/>
      <c r="P96" s="318"/>
      <c r="Q96" s="318"/>
      <c r="R96" s="318"/>
      <c r="S96" s="318"/>
      <c r="T96" s="318"/>
      <c r="U96" s="318"/>
      <c r="V96" s="148"/>
      <c r="W96" s="149"/>
      <c r="X96" s="149"/>
      <c r="Y96" s="149"/>
    </row>
    <row r="97" spans="1:25" ht="15.75" x14ac:dyDescent="0.25">
      <c r="A97" s="318" t="s">
        <v>122</v>
      </c>
      <c r="B97" s="318"/>
      <c r="C97" s="318"/>
      <c r="D97" s="318"/>
      <c r="E97" s="318"/>
      <c r="F97" s="318"/>
      <c r="G97" s="318"/>
      <c r="H97" s="318"/>
      <c r="I97" s="318"/>
      <c r="J97" s="318"/>
      <c r="K97" s="318"/>
      <c r="L97" s="318"/>
      <c r="M97" s="318"/>
      <c r="N97" s="318"/>
      <c r="O97" s="318"/>
      <c r="P97" s="318"/>
      <c r="Q97" s="318"/>
      <c r="R97" s="318"/>
      <c r="S97" s="318"/>
      <c r="T97" s="318"/>
      <c r="U97" s="318"/>
      <c r="V97" s="148"/>
      <c r="W97" s="149"/>
      <c r="X97" s="149"/>
      <c r="Y97" s="149"/>
    </row>
    <row r="98" spans="1:25" x14ac:dyDescent="0.25">
      <c r="D98" s="28"/>
    </row>
    <row r="100" spans="1:25" x14ac:dyDescent="0.25">
      <c r="C100" s="28"/>
      <c r="D100" s="28"/>
    </row>
    <row r="101" spans="1:25" x14ac:dyDescent="0.25">
      <c r="D101" s="28"/>
    </row>
    <row r="102" spans="1:25" x14ac:dyDescent="0.25">
      <c r="B102" s="28"/>
      <c r="C102" s="28"/>
      <c r="D102" s="28"/>
      <c r="E102" s="28"/>
    </row>
  </sheetData>
  <mergeCells count="16">
    <mergeCell ref="AB1:AC1"/>
    <mergeCell ref="Z6:AC6"/>
    <mergeCell ref="B2:Q2"/>
    <mergeCell ref="R2:AC2"/>
    <mergeCell ref="F5:Q5"/>
    <mergeCell ref="R5:AC5"/>
    <mergeCell ref="A96:U96"/>
    <mergeCell ref="A97:U97"/>
    <mergeCell ref="A95:U95"/>
    <mergeCell ref="V6:Y6"/>
    <mergeCell ref="A5:A7"/>
    <mergeCell ref="B5:E6"/>
    <mergeCell ref="F6:I6"/>
    <mergeCell ref="J6:M6"/>
    <mergeCell ref="N6:Q6"/>
    <mergeCell ref="R6:U6"/>
  </mergeCells>
  <printOptions horizontalCentered="1"/>
  <pageMargins left="0" right="0" top="0.15748031496062992" bottom="0.15748031496062992" header="0" footer="0"/>
  <pageSetup paperSize="9" scale="40" orientation="portrait" r:id="rId1"/>
  <colBreaks count="1" manualBreakCount="1">
    <brk id="17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Q415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B3" sqref="B3"/>
    </sheetView>
  </sheetViews>
  <sheetFormatPr defaultRowHeight="15" x14ac:dyDescent="0.25"/>
  <cols>
    <col min="1" max="1" width="32.625" style="33" customWidth="1"/>
    <col min="2" max="2" width="15.125" style="33" customWidth="1"/>
    <col min="3" max="3" width="16.125" style="25" customWidth="1"/>
    <col min="4" max="4" width="13.125" style="25" customWidth="1"/>
    <col min="5" max="6" width="13.625" style="25" customWidth="1"/>
    <col min="7" max="7" width="14.5" style="25" customWidth="1"/>
    <col min="8" max="8" width="12.25" style="25" customWidth="1"/>
    <col min="9" max="9" width="12.125" style="25" customWidth="1"/>
    <col min="10" max="10" width="13.75" style="25" customWidth="1"/>
    <col min="11" max="11" width="14.75" style="25" customWidth="1"/>
    <col min="12" max="12" width="11.25" style="25" customWidth="1"/>
    <col min="13" max="13" width="12.375" style="25" customWidth="1"/>
    <col min="14" max="14" width="14.625" style="25" customWidth="1"/>
    <col min="15" max="15" width="16.375" style="25" customWidth="1"/>
    <col min="16" max="16" width="12.75" style="25" customWidth="1"/>
    <col min="17" max="17" width="13.25" style="25" customWidth="1"/>
    <col min="18" max="18" width="15.75" style="25" customWidth="1"/>
    <col min="19" max="19" width="15.5" style="25" customWidth="1"/>
    <col min="20" max="21" width="12.375" style="25" customWidth="1"/>
    <col min="22" max="22" width="13.75" style="25" customWidth="1"/>
    <col min="23" max="23" width="16.125" style="25" customWidth="1"/>
    <col min="24" max="25" width="12.375" style="25" customWidth="1"/>
    <col min="26" max="27" width="15.125" style="25" customWidth="1"/>
    <col min="28" max="29" width="12.375" style="25" customWidth="1"/>
    <col min="30" max="30" width="15.375" style="25" customWidth="1"/>
    <col min="31" max="31" width="16" style="25" customWidth="1"/>
    <col min="32" max="33" width="12.375" style="25" customWidth="1"/>
    <col min="34" max="34" width="14.625" style="25" customWidth="1"/>
    <col min="35" max="35" width="14.25" style="25" customWidth="1"/>
    <col min="36" max="36" width="11.75" style="25" customWidth="1"/>
    <col min="37" max="37" width="11.875" style="25" customWidth="1"/>
    <col min="38" max="38" width="14.125" style="25" customWidth="1"/>
    <col min="39" max="39" width="14.75" style="25" customWidth="1"/>
    <col min="40" max="41" width="11.875" style="25" customWidth="1"/>
    <col min="42" max="42" width="14.125" style="25" customWidth="1"/>
    <col min="43" max="43" width="15.375" style="25" customWidth="1"/>
    <col min="44" max="44" width="11.75" style="25" customWidth="1"/>
    <col min="45" max="45" width="12.625" style="25" customWidth="1"/>
    <col min="46" max="46" width="15.375" style="25" customWidth="1"/>
    <col min="47" max="47" width="15.75" style="25" customWidth="1"/>
    <col min="48" max="48" width="12.125" style="25" customWidth="1"/>
    <col min="49" max="49" width="12.25" style="25" customWidth="1"/>
    <col min="50" max="50" width="15.25" style="25" customWidth="1"/>
    <col min="51" max="51" width="15" style="25" customWidth="1"/>
    <col min="52" max="52" width="11.875" style="25" customWidth="1"/>
    <col min="53" max="53" width="12.125" style="25" customWidth="1"/>
    <col min="54" max="54" width="14" style="25" customWidth="1"/>
    <col min="55" max="55" width="15" style="25" customWidth="1"/>
    <col min="56" max="56" width="12.75" style="25" customWidth="1"/>
    <col min="57" max="57" width="11.875" style="25" customWidth="1"/>
    <col min="58" max="59" width="14.375" style="25" customWidth="1"/>
    <col min="60" max="61" width="11.875" style="25" customWidth="1"/>
    <col min="62" max="62" width="14.125" style="25" customWidth="1"/>
    <col min="63" max="63" width="14.625" style="25" customWidth="1"/>
    <col min="64" max="65" width="11.875" style="25" customWidth="1"/>
    <col min="66" max="66" width="14.375" style="25" customWidth="1"/>
    <col min="67" max="67" width="14.125" style="25" customWidth="1"/>
    <col min="68" max="69" width="11.875" style="25" customWidth="1"/>
    <col min="70" max="70" width="13.875" style="25" customWidth="1"/>
    <col min="71" max="71" width="14.875" style="25" customWidth="1"/>
    <col min="72" max="72" width="13.375" style="25" customWidth="1"/>
    <col min="73" max="73" width="12" style="25" customWidth="1"/>
    <col min="74" max="74" width="13.625" style="25" customWidth="1"/>
    <col min="75" max="75" width="15.75" style="25" customWidth="1"/>
    <col min="76" max="76" width="10.875" style="25" customWidth="1"/>
    <col min="77" max="77" width="12.25" style="25" customWidth="1"/>
    <col min="78" max="78" width="13.875" style="25" customWidth="1"/>
    <col min="79" max="79" width="15.375" style="25" customWidth="1"/>
    <col min="80" max="80" width="11.75" style="25" customWidth="1"/>
    <col min="81" max="81" width="11.875" style="25" customWidth="1"/>
    <col min="82" max="82" width="14.375" style="25" customWidth="1"/>
    <col min="83" max="83" width="14.75" style="25" customWidth="1"/>
    <col min="84" max="84" width="12" style="25" customWidth="1"/>
    <col min="85" max="85" width="12.5" style="25" customWidth="1"/>
    <col min="86" max="86" width="14.75" style="25" customWidth="1"/>
    <col min="87" max="87" width="14.125" style="25" customWidth="1"/>
    <col min="88" max="89" width="12.5" style="25" customWidth="1"/>
    <col min="90" max="90" width="14.375" style="25" customWidth="1"/>
    <col min="91" max="91" width="14.5" style="25" customWidth="1"/>
    <col min="92" max="92" width="10.875" style="25" customWidth="1"/>
    <col min="93" max="93" width="12" style="25" customWidth="1"/>
    <col min="94" max="94" width="14" style="25" customWidth="1"/>
    <col min="95" max="95" width="15.875" style="25" customWidth="1"/>
    <col min="96" max="97" width="12" style="25" customWidth="1"/>
    <col min="98" max="98" width="14.25" style="25" customWidth="1"/>
    <col min="99" max="99" width="15.875" style="25" customWidth="1"/>
    <col min="100" max="100" width="11.25" style="25" customWidth="1"/>
    <col min="101" max="101" width="11.75" style="25" customWidth="1"/>
    <col min="102" max="103" width="15.875" style="25" customWidth="1"/>
    <col min="104" max="105" width="11.75" style="25" customWidth="1"/>
    <col min="106" max="106" width="14.75" style="25" customWidth="1"/>
    <col min="107" max="107" width="14.625" style="25" customWidth="1"/>
    <col min="108" max="109" width="11.75" style="25" customWidth="1"/>
    <col min="110" max="110" width="14.75" style="25" customWidth="1"/>
    <col min="111" max="111" width="14.625" style="25" customWidth="1"/>
    <col min="112" max="112" width="12" style="25" customWidth="1"/>
    <col min="113" max="113" width="11.75" style="25" customWidth="1"/>
    <col min="114" max="114" width="14" style="25" customWidth="1"/>
    <col min="115" max="115" width="14.625" style="25" customWidth="1"/>
    <col min="116" max="116" width="11.5" style="25" customWidth="1"/>
    <col min="117" max="117" width="12.625" style="25" customWidth="1"/>
    <col min="118" max="118" width="14.625" style="25" customWidth="1"/>
    <col min="119" max="119" width="17" style="25" customWidth="1"/>
    <col min="120" max="121" width="12.625" style="25" customWidth="1"/>
    <col min="122" max="122" width="14.25" style="25" customWidth="1"/>
    <col min="123" max="123" width="14.875" style="25" customWidth="1"/>
    <col min="124" max="124" width="12" style="25" customWidth="1"/>
    <col min="125" max="125" width="12.625" style="25" customWidth="1"/>
    <col min="126" max="126" width="14.625" style="25" customWidth="1"/>
    <col min="127" max="127" width="14.375" style="25" customWidth="1"/>
    <col min="128" max="128" width="12.375" style="25" customWidth="1"/>
    <col min="129" max="129" width="12.125" style="25" customWidth="1"/>
    <col min="130" max="130" width="14.625" style="25" customWidth="1"/>
    <col min="131" max="131" width="13.625" style="25" customWidth="1"/>
    <col min="132" max="133" width="12.125" style="25" customWidth="1"/>
    <col min="134" max="134" width="14.125" style="25" customWidth="1"/>
    <col min="135" max="135" width="14.75" style="25" customWidth="1"/>
    <col min="136" max="136" width="12.125" style="25" customWidth="1"/>
    <col min="137" max="137" width="12.75" style="25" customWidth="1"/>
    <col min="138" max="138" width="14.75" style="25" customWidth="1"/>
    <col min="139" max="139" width="15.125" style="25" customWidth="1"/>
    <col min="140" max="140" width="11.75" style="25" customWidth="1"/>
    <col min="141" max="141" width="12.25" style="25" customWidth="1"/>
    <col min="142" max="143" width="14.5" style="25" customWidth="1"/>
    <col min="144" max="144" width="12.125" style="25" customWidth="1"/>
    <col min="145" max="145" width="12.375" style="25" customWidth="1"/>
    <col min="146" max="146" width="14.25" style="25" customWidth="1"/>
    <col min="147" max="147" width="15.5" style="25" customWidth="1"/>
    <col min="148" max="148" width="11.625" style="25" customWidth="1"/>
    <col min="149" max="149" width="12.375" style="25" customWidth="1"/>
    <col min="150" max="150" width="14.875" style="25" customWidth="1"/>
    <col min="151" max="151" width="15.125" style="25" customWidth="1"/>
    <col min="152" max="152" width="11.875" style="25" customWidth="1"/>
    <col min="153" max="153" width="12.5" style="25" customWidth="1"/>
    <col min="154" max="154" width="13.875" style="25" customWidth="1"/>
    <col min="155" max="155" width="15.375" style="25" customWidth="1"/>
    <col min="156" max="156" width="11.125" style="25" customWidth="1"/>
    <col min="157" max="157" width="12" style="25" customWidth="1"/>
    <col min="158" max="158" width="13.375" style="25" customWidth="1"/>
    <col min="159" max="159" width="15" style="25" customWidth="1"/>
    <col min="160" max="161" width="12" style="25" customWidth="1"/>
    <col min="162" max="162" width="13.625" style="25" customWidth="1"/>
    <col min="163" max="163" width="15.875" style="25" customWidth="1"/>
    <col min="164" max="164" width="11.875" style="25" customWidth="1"/>
    <col min="165" max="165" width="12.375" style="25" customWidth="1"/>
    <col min="166" max="166" width="15.125" style="25" customWidth="1"/>
    <col min="167" max="167" width="14.5" style="25" customWidth="1"/>
    <col min="168" max="168" width="11.875" style="25" customWidth="1"/>
    <col min="169" max="169" width="12.875" style="25" customWidth="1"/>
    <col min="170" max="170" width="14.75" style="25" customWidth="1"/>
    <col min="171" max="171" width="16.375" style="25" customWidth="1"/>
    <col min="172" max="172" width="12.75" style="25" customWidth="1"/>
    <col min="173" max="173" width="12" style="25" customWidth="1"/>
    <col min="174" max="174" width="14" style="25" customWidth="1"/>
    <col min="175" max="175" width="14.75" style="25" customWidth="1"/>
    <col min="176" max="177" width="12" style="25" customWidth="1"/>
    <col min="178" max="178" width="14" style="25" customWidth="1"/>
    <col min="179" max="179" width="14.875" style="25" customWidth="1"/>
    <col min="180" max="181" width="12" style="25" customWidth="1"/>
    <col min="182" max="182" width="14.75" style="25" customWidth="1"/>
    <col min="183" max="183" width="15.75" style="25" customWidth="1"/>
    <col min="184" max="184" width="12.125" style="25" customWidth="1"/>
    <col min="185" max="186" width="13.375" style="25" customWidth="1"/>
    <col min="187" max="187" width="15.625" style="25" customWidth="1"/>
    <col min="188" max="188" width="12.125" style="25" customWidth="1"/>
    <col min="189" max="189" width="12.5" style="25" customWidth="1"/>
    <col min="190" max="190" width="15.125" style="25" customWidth="1"/>
    <col min="191" max="191" width="14.25" style="25" customWidth="1"/>
    <col min="192" max="192" width="12.625" style="25" customWidth="1"/>
    <col min="193" max="193" width="11.75" style="25" customWidth="1"/>
    <col min="194" max="194" width="15.625" style="25" customWidth="1"/>
    <col min="195" max="195" width="16.25" style="25" customWidth="1"/>
    <col min="196" max="196" width="11.375" style="25" customWidth="1"/>
    <col min="197" max="197" width="12" style="25" customWidth="1"/>
    <col min="198" max="198" width="13.875" style="25" customWidth="1"/>
    <col min="199" max="199" width="16.375" style="25" customWidth="1"/>
    <col min="200" max="201" width="12.25" style="25" customWidth="1"/>
    <col min="202" max="202" width="14.5" style="25" customWidth="1"/>
    <col min="203" max="203" width="14.625" style="25" customWidth="1"/>
    <col min="204" max="204" width="10.875" style="25" customWidth="1"/>
    <col min="205" max="205" width="12.5" style="25" customWidth="1"/>
    <col min="206" max="206" width="15.375" style="25" customWidth="1"/>
    <col min="207" max="207" width="14" style="25" customWidth="1"/>
    <col min="208" max="208" width="11.625" style="25" customWidth="1"/>
    <col min="209" max="209" width="12.25" style="25" customWidth="1"/>
    <col min="210" max="210" width="13.375" style="25" customWidth="1"/>
    <col min="211" max="211" width="14.625" style="25" customWidth="1"/>
    <col min="212" max="212" width="11.25" style="25" customWidth="1"/>
    <col min="213" max="213" width="12.125" style="25" customWidth="1"/>
    <col min="214" max="214" width="14.625" style="25" customWidth="1"/>
    <col min="215" max="215" width="15.625" style="25" customWidth="1"/>
    <col min="216" max="216" width="11.5" style="25" customWidth="1"/>
    <col min="217" max="217" width="11.75" style="25" customWidth="1"/>
    <col min="218" max="219" width="14.5" style="25" customWidth="1"/>
    <col min="220" max="220" width="12" style="25" customWidth="1"/>
    <col min="221" max="221" width="11.5" style="25" customWidth="1"/>
    <col min="222" max="222" width="14" style="25" customWidth="1"/>
    <col min="223" max="223" width="14.375" style="25" customWidth="1"/>
    <col min="224" max="224" width="10.75" style="25" customWidth="1"/>
    <col min="225" max="225" width="12.375" style="25" customWidth="1"/>
    <col min="226" max="227" width="14" style="25" customWidth="1"/>
    <col min="228" max="228" width="11.5" style="25" customWidth="1"/>
    <col min="229" max="229" width="12.125" style="25" customWidth="1"/>
    <col min="230" max="230" width="16" style="25" customWidth="1"/>
    <col min="231" max="231" width="14" style="25" customWidth="1"/>
    <col min="232" max="232" width="11.875" style="25" customWidth="1"/>
    <col min="233" max="233" width="12" style="25" customWidth="1"/>
    <col min="234" max="234" width="15" style="25" customWidth="1"/>
    <col min="235" max="235" width="15.75" style="25" customWidth="1"/>
    <col min="236" max="236" width="12" style="25" customWidth="1"/>
    <col min="237" max="237" width="12.375" style="25" customWidth="1"/>
    <col min="238" max="238" width="14.875" style="25" customWidth="1"/>
    <col min="239" max="239" width="15.625" style="25" customWidth="1"/>
    <col min="240" max="241" width="11.875" style="25" customWidth="1"/>
    <col min="242" max="242" width="13.5" style="25" customWidth="1"/>
    <col min="243" max="243" width="16.375" style="25" customWidth="1"/>
    <col min="244" max="245" width="11.875" style="25" customWidth="1"/>
    <col min="246" max="246" width="13.5" style="25" customWidth="1"/>
    <col min="247" max="247" width="14" style="25" customWidth="1"/>
    <col min="248" max="248" width="11.5" style="25" customWidth="1"/>
    <col min="249" max="249" width="12.25" style="25" customWidth="1"/>
    <col min="250" max="250" width="14.25" style="25" customWidth="1"/>
    <col min="251" max="251" width="15.125" style="25" customWidth="1"/>
    <col min="252" max="252" width="12.375" style="25" customWidth="1"/>
    <col min="253" max="253" width="12.25" style="25" customWidth="1"/>
    <col min="254" max="254" width="13.875" style="25" customWidth="1"/>
    <col min="255" max="255" width="14.875" style="25" customWidth="1"/>
    <col min="256" max="256" width="11.125" style="25" customWidth="1"/>
    <col min="257" max="257" width="11.625" style="25" customWidth="1"/>
    <col min="258" max="258" width="13.875" style="25" customWidth="1"/>
    <col min="259" max="259" width="14" style="25" customWidth="1"/>
    <col min="260" max="260" width="12.375" style="25" customWidth="1"/>
    <col min="261" max="261" width="14.125" style="25" customWidth="1"/>
    <col min="262" max="262" width="13.375" style="25" customWidth="1"/>
    <col min="263" max="263" width="14.875" style="25" customWidth="1"/>
    <col min="264" max="265" width="11.875" style="25" customWidth="1"/>
    <col min="266" max="266" width="14.125" style="25" customWidth="1"/>
    <col min="267" max="267" width="14.75" style="25" customWidth="1"/>
    <col min="268" max="269" width="12.75" style="25" customWidth="1"/>
    <col min="270" max="270" width="14.375" style="25" customWidth="1"/>
    <col min="271" max="271" width="14.25" style="25" customWidth="1"/>
    <col min="272" max="272" width="10.625" style="25" customWidth="1"/>
    <col min="273" max="273" width="12.25" style="25" customWidth="1"/>
    <col min="274" max="274" width="14.75" style="25" customWidth="1"/>
    <col min="275" max="275" width="15.25" style="25" customWidth="1"/>
    <col min="276" max="276" width="12.875" style="25" customWidth="1"/>
    <col min="277" max="277" width="12.75" style="25" customWidth="1"/>
    <col min="278" max="16384" width="9" style="48"/>
  </cols>
  <sheetData>
    <row r="1" spans="1:277" s="25" customFormat="1" ht="29.25" customHeight="1" x14ac:dyDescent="0.25">
      <c r="A1" s="33"/>
      <c r="B1" s="33"/>
      <c r="AV1" s="357"/>
      <c r="AW1" s="357"/>
      <c r="AX1" s="113"/>
      <c r="BC1" s="236"/>
      <c r="BD1" s="357" t="s">
        <v>111</v>
      </c>
      <c r="BE1" s="357"/>
      <c r="CD1" s="185"/>
      <c r="CF1" s="357" t="s">
        <v>111</v>
      </c>
      <c r="CG1" s="357"/>
      <c r="DG1" s="203"/>
      <c r="DH1" s="357" t="s">
        <v>111</v>
      </c>
      <c r="DI1" s="357"/>
      <c r="DK1" s="203"/>
      <c r="DL1" s="203"/>
      <c r="DM1" s="203"/>
      <c r="DN1" s="217"/>
      <c r="DO1" s="217"/>
      <c r="DP1" s="217"/>
      <c r="DQ1" s="217"/>
      <c r="DR1" s="113"/>
      <c r="DS1" s="203"/>
      <c r="DV1" s="185"/>
      <c r="EJ1" s="357" t="s">
        <v>111</v>
      </c>
      <c r="EK1" s="357"/>
      <c r="FF1" s="113"/>
      <c r="FL1" s="357" t="s">
        <v>111</v>
      </c>
      <c r="FM1" s="357"/>
      <c r="GL1" s="187"/>
      <c r="GN1" s="356" t="s">
        <v>111</v>
      </c>
      <c r="GO1" s="356"/>
      <c r="HP1" s="356" t="s">
        <v>111</v>
      </c>
      <c r="HQ1" s="356"/>
      <c r="HZ1" s="112"/>
      <c r="IR1" s="356" t="s">
        <v>111</v>
      </c>
      <c r="IS1" s="356"/>
      <c r="JP1" s="356" t="s">
        <v>111</v>
      </c>
      <c r="JQ1" s="356"/>
    </row>
    <row r="2" spans="1:277" s="25" customFormat="1" ht="44.25" customHeight="1" x14ac:dyDescent="0.25">
      <c r="A2" s="34"/>
      <c r="B2" s="34"/>
      <c r="C2" s="319" t="s">
        <v>978</v>
      </c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47" t="s">
        <v>978</v>
      </c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347"/>
      <c r="BE2" s="347"/>
      <c r="BF2" s="347" t="s">
        <v>978</v>
      </c>
      <c r="BG2" s="347"/>
      <c r="BH2" s="347"/>
      <c r="BI2" s="347"/>
      <c r="BJ2" s="347"/>
      <c r="BK2" s="347"/>
      <c r="BL2" s="347"/>
      <c r="BM2" s="347"/>
      <c r="BN2" s="347"/>
      <c r="BO2" s="347"/>
      <c r="BP2" s="347"/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347" t="s">
        <v>978</v>
      </c>
      <c r="CI2" s="347"/>
      <c r="CJ2" s="347"/>
      <c r="CK2" s="347"/>
      <c r="CL2" s="347"/>
      <c r="CM2" s="347"/>
      <c r="CN2" s="347"/>
      <c r="CO2" s="347"/>
      <c r="CP2" s="347"/>
      <c r="CQ2" s="347"/>
      <c r="CR2" s="347"/>
      <c r="CS2" s="347"/>
      <c r="CT2" s="347"/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19" t="s">
        <v>978</v>
      </c>
      <c r="DK2" s="319"/>
      <c r="DL2" s="319"/>
      <c r="DM2" s="319"/>
      <c r="DN2" s="319"/>
      <c r="DO2" s="319"/>
      <c r="DP2" s="319"/>
      <c r="DQ2" s="319"/>
      <c r="DR2" s="319"/>
      <c r="DS2" s="319"/>
      <c r="DT2" s="319"/>
      <c r="DU2" s="319"/>
      <c r="DV2" s="319"/>
      <c r="DW2" s="319"/>
      <c r="DX2" s="319"/>
      <c r="DY2" s="319"/>
      <c r="DZ2" s="319"/>
      <c r="EA2" s="319"/>
      <c r="EB2" s="319"/>
      <c r="EC2" s="319"/>
      <c r="ED2" s="319"/>
      <c r="EE2" s="319"/>
      <c r="EF2" s="319"/>
      <c r="EG2" s="319"/>
      <c r="EH2" s="319"/>
      <c r="EI2" s="319"/>
      <c r="EJ2" s="319"/>
      <c r="EK2" s="319"/>
      <c r="EL2" s="319" t="s">
        <v>978</v>
      </c>
      <c r="EM2" s="319"/>
      <c r="EN2" s="319"/>
      <c r="EO2" s="319"/>
      <c r="EP2" s="319"/>
      <c r="EQ2" s="319"/>
      <c r="ER2" s="319"/>
      <c r="ES2" s="319"/>
      <c r="ET2" s="319"/>
      <c r="EU2" s="319"/>
      <c r="EV2" s="319"/>
      <c r="EW2" s="319"/>
      <c r="EX2" s="319"/>
      <c r="EY2" s="319"/>
      <c r="EZ2" s="319"/>
      <c r="FA2" s="319"/>
      <c r="FB2" s="319"/>
      <c r="FC2" s="319"/>
      <c r="FD2" s="319"/>
      <c r="FE2" s="319"/>
      <c r="FF2" s="319"/>
      <c r="FG2" s="319"/>
      <c r="FH2" s="319"/>
      <c r="FI2" s="319"/>
      <c r="FJ2" s="319"/>
      <c r="FK2" s="319"/>
      <c r="FL2" s="319"/>
      <c r="FM2" s="319"/>
      <c r="FN2" s="319" t="s">
        <v>978</v>
      </c>
      <c r="FO2" s="319"/>
      <c r="FP2" s="319"/>
      <c r="FQ2" s="319"/>
      <c r="FR2" s="319"/>
      <c r="FS2" s="319"/>
      <c r="FT2" s="319"/>
      <c r="FU2" s="319"/>
      <c r="FV2" s="319"/>
      <c r="FW2" s="319"/>
      <c r="FX2" s="319"/>
      <c r="FY2" s="319"/>
      <c r="FZ2" s="319"/>
      <c r="GA2" s="319"/>
      <c r="GB2" s="319"/>
      <c r="GC2" s="319"/>
      <c r="GD2" s="319"/>
      <c r="GE2" s="319"/>
      <c r="GF2" s="319"/>
      <c r="GG2" s="319"/>
      <c r="GH2" s="319"/>
      <c r="GI2" s="319"/>
      <c r="GJ2" s="319"/>
      <c r="GK2" s="319"/>
      <c r="GL2" s="319"/>
      <c r="GM2" s="319"/>
      <c r="GN2" s="319"/>
      <c r="GO2" s="319"/>
      <c r="GP2" s="319" t="s">
        <v>978</v>
      </c>
      <c r="GQ2" s="319"/>
      <c r="GR2" s="319"/>
      <c r="GS2" s="319"/>
      <c r="GT2" s="319"/>
      <c r="GU2" s="319"/>
      <c r="GV2" s="319"/>
      <c r="GW2" s="319"/>
      <c r="GX2" s="319"/>
      <c r="GY2" s="319"/>
      <c r="GZ2" s="319"/>
      <c r="HA2" s="319"/>
      <c r="HB2" s="319"/>
      <c r="HC2" s="319"/>
      <c r="HD2" s="319"/>
      <c r="HE2" s="319"/>
      <c r="HF2" s="319"/>
      <c r="HG2" s="319"/>
      <c r="HH2" s="319"/>
      <c r="HI2" s="319"/>
      <c r="HJ2" s="319"/>
      <c r="HK2" s="319"/>
      <c r="HL2" s="319"/>
      <c r="HM2" s="319"/>
      <c r="HN2" s="319"/>
      <c r="HO2" s="319"/>
      <c r="HP2" s="319"/>
      <c r="HQ2" s="319"/>
      <c r="HR2" s="319" t="s">
        <v>978</v>
      </c>
      <c r="HS2" s="319"/>
      <c r="HT2" s="319"/>
      <c r="HU2" s="319"/>
      <c r="HV2" s="319"/>
      <c r="HW2" s="319"/>
      <c r="HX2" s="319"/>
      <c r="HY2" s="319"/>
      <c r="HZ2" s="319"/>
      <c r="IA2" s="319"/>
      <c r="IB2" s="319"/>
      <c r="IC2" s="319"/>
      <c r="ID2" s="319"/>
      <c r="IE2" s="319"/>
      <c r="IF2" s="319"/>
      <c r="IG2" s="319"/>
      <c r="IH2" s="319"/>
      <c r="II2" s="319"/>
      <c r="IJ2" s="319"/>
      <c r="IK2" s="319"/>
      <c r="IL2" s="319"/>
      <c r="IM2" s="319"/>
      <c r="IN2" s="319"/>
      <c r="IO2" s="319"/>
      <c r="IP2" s="319"/>
      <c r="IQ2" s="319"/>
      <c r="IR2" s="319"/>
      <c r="IS2" s="319"/>
      <c r="IT2" s="319" t="s">
        <v>978</v>
      </c>
      <c r="IU2" s="319"/>
      <c r="IV2" s="319"/>
      <c r="IW2" s="319"/>
      <c r="IX2" s="319"/>
      <c r="IY2" s="319"/>
      <c r="IZ2" s="319"/>
      <c r="JA2" s="319"/>
      <c r="JB2" s="319"/>
      <c r="JC2" s="319"/>
      <c r="JD2" s="319"/>
      <c r="JE2" s="319"/>
      <c r="JF2" s="319"/>
      <c r="JG2" s="319"/>
      <c r="JH2" s="319"/>
      <c r="JI2" s="319"/>
      <c r="JJ2" s="319"/>
      <c r="JK2" s="319"/>
      <c r="JL2" s="319"/>
      <c r="JM2" s="319"/>
      <c r="JN2" s="319"/>
      <c r="JO2" s="319"/>
      <c r="JP2" s="319"/>
      <c r="JQ2" s="319"/>
    </row>
    <row r="3" spans="1:277" s="25" customFormat="1" ht="26.25" customHeight="1" x14ac:dyDescent="0.3">
      <c r="A3" s="35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/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/>
      <c r="CR3" s="234"/>
      <c r="CS3" s="234"/>
      <c r="CT3" s="234"/>
      <c r="CU3" s="234"/>
      <c r="CV3" s="234"/>
      <c r="CW3" s="234"/>
      <c r="CX3" s="234"/>
      <c r="CY3" s="234"/>
      <c r="CZ3" s="234"/>
      <c r="DA3" s="234"/>
      <c r="DB3" s="234"/>
      <c r="DC3" s="234"/>
      <c r="DD3" s="234"/>
      <c r="DE3" s="234"/>
      <c r="DF3" s="234"/>
      <c r="DG3" s="234"/>
      <c r="DH3" s="234"/>
      <c r="DI3" s="234"/>
      <c r="DJ3" s="234"/>
      <c r="DK3" s="234"/>
      <c r="DL3" s="234"/>
      <c r="DM3" s="234"/>
      <c r="DN3" s="234"/>
      <c r="DO3" s="234"/>
      <c r="DP3" s="234"/>
      <c r="DQ3" s="234"/>
      <c r="DR3" s="234"/>
      <c r="DS3" s="234"/>
      <c r="DT3" s="234"/>
      <c r="DU3" s="234"/>
      <c r="DV3" s="234"/>
      <c r="DW3" s="234"/>
      <c r="DX3" s="234"/>
      <c r="DY3" s="234"/>
      <c r="DZ3" s="234"/>
      <c r="EA3" s="234"/>
      <c r="EB3" s="234"/>
      <c r="EC3" s="234"/>
      <c r="ED3" s="234"/>
      <c r="EE3" s="234"/>
      <c r="EF3" s="234"/>
      <c r="EG3" s="234"/>
      <c r="EH3" s="234"/>
      <c r="EI3" s="234"/>
      <c r="EJ3" s="234"/>
      <c r="EK3" s="234"/>
      <c r="EL3" s="234"/>
      <c r="EM3" s="234"/>
      <c r="EN3" s="234"/>
      <c r="EO3" s="234"/>
      <c r="EP3" s="234"/>
      <c r="EQ3" s="234"/>
      <c r="ER3" s="234"/>
      <c r="ES3" s="234"/>
      <c r="ET3" s="234"/>
      <c r="EU3" s="234"/>
      <c r="EV3" s="234"/>
      <c r="EW3" s="234"/>
      <c r="EX3" s="234"/>
      <c r="EY3" s="234"/>
      <c r="EZ3" s="234"/>
      <c r="FA3" s="234"/>
      <c r="FB3" s="234"/>
      <c r="FC3" s="234"/>
      <c r="FD3" s="234"/>
      <c r="FE3" s="234"/>
      <c r="FF3" s="234"/>
      <c r="FG3" s="234"/>
      <c r="FH3" s="234"/>
      <c r="FI3" s="234"/>
      <c r="FJ3" s="234"/>
      <c r="FK3" s="234"/>
      <c r="FL3" s="234"/>
      <c r="FM3" s="234"/>
      <c r="FN3" s="234"/>
      <c r="FO3" s="234"/>
      <c r="FP3" s="234"/>
      <c r="FQ3" s="234"/>
      <c r="FR3" s="234"/>
      <c r="FS3" s="234"/>
      <c r="FT3" s="234"/>
      <c r="FU3" s="234"/>
      <c r="FV3" s="234"/>
      <c r="FW3" s="234"/>
      <c r="FX3" s="234"/>
      <c r="FY3" s="234"/>
      <c r="FZ3" s="234"/>
      <c r="GA3" s="234"/>
      <c r="GB3" s="234"/>
      <c r="GC3" s="234"/>
      <c r="GD3" s="234"/>
      <c r="GE3" s="234"/>
      <c r="GF3" s="234"/>
      <c r="GG3" s="234"/>
      <c r="GH3" s="234"/>
      <c r="GI3" s="234"/>
      <c r="GJ3" s="234"/>
      <c r="GK3" s="234"/>
      <c r="GL3" s="234"/>
      <c r="GM3" s="234"/>
      <c r="GN3" s="234"/>
      <c r="GO3" s="234"/>
      <c r="GP3" s="234"/>
      <c r="GQ3" s="234"/>
      <c r="GR3" s="234"/>
      <c r="GS3" s="234"/>
      <c r="GT3" s="234"/>
      <c r="GU3" s="234"/>
      <c r="GV3" s="234"/>
      <c r="GW3" s="234"/>
      <c r="GX3" s="234"/>
      <c r="GY3" s="234"/>
      <c r="GZ3" s="234"/>
      <c r="HA3" s="234"/>
      <c r="HB3" s="234"/>
      <c r="HC3" s="234"/>
      <c r="HD3" s="234"/>
      <c r="HE3" s="234"/>
      <c r="HF3" s="234"/>
      <c r="HG3" s="234"/>
      <c r="HH3" s="234"/>
      <c r="HI3" s="234"/>
      <c r="HJ3" s="234"/>
      <c r="HK3" s="234"/>
      <c r="HL3" s="234"/>
      <c r="HM3" s="234"/>
      <c r="HN3" s="234"/>
      <c r="HO3" s="234"/>
      <c r="HP3" s="234"/>
      <c r="HQ3" s="234"/>
      <c r="HR3" s="234"/>
      <c r="HS3" s="234"/>
      <c r="HT3" s="234"/>
      <c r="HU3" s="234"/>
      <c r="HV3" s="234"/>
      <c r="HW3" s="234"/>
      <c r="HX3" s="234"/>
      <c r="HY3" s="234"/>
      <c r="HZ3" s="234"/>
      <c r="IA3" s="234"/>
      <c r="IB3" s="234"/>
      <c r="IC3" s="234"/>
      <c r="ID3" s="234"/>
      <c r="IE3" s="234"/>
      <c r="IF3" s="234"/>
      <c r="IG3" s="234"/>
      <c r="IH3" s="234"/>
      <c r="II3" s="234"/>
      <c r="IJ3" s="234"/>
      <c r="IK3" s="234"/>
      <c r="IL3" s="234"/>
      <c r="IM3" s="234"/>
      <c r="IN3" s="234"/>
      <c r="IO3" s="234"/>
      <c r="IP3" s="235"/>
      <c r="IQ3" s="235"/>
      <c r="IR3" s="235"/>
      <c r="IS3" s="235"/>
      <c r="IT3" s="235"/>
      <c r="IU3" s="235"/>
      <c r="IV3" s="235"/>
      <c r="IW3" s="235"/>
      <c r="IX3" s="235"/>
      <c r="IY3" s="235"/>
      <c r="IZ3" s="235"/>
      <c r="JA3" s="235"/>
      <c r="JB3" s="235"/>
      <c r="JC3" s="235"/>
      <c r="JD3" s="235"/>
      <c r="JE3" s="235"/>
      <c r="JF3" s="235"/>
      <c r="JG3" s="235"/>
      <c r="JH3" s="235"/>
      <c r="JI3" s="235"/>
      <c r="JJ3" s="235"/>
      <c r="JK3" s="235"/>
      <c r="JL3" s="235"/>
      <c r="JM3" s="235"/>
      <c r="JN3" s="235"/>
      <c r="JO3" s="235"/>
      <c r="JP3" s="235"/>
      <c r="JQ3" s="235"/>
    </row>
    <row r="4" spans="1:277" s="25" customFormat="1" x14ac:dyDescent="0.25">
      <c r="A4" s="33"/>
      <c r="B4" s="33"/>
      <c r="AB4" s="355" t="s">
        <v>94</v>
      </c>
      <c r="AC4" s="355"/>
      <c r="AM4" s="218"/>
      <c r="AP4" s="110"/>
      <c r="AV4" s="355"/>
      <c r="AW4" s="355"/>
      <c r="AX4" s="110"/>
      <c r="BD4" s="355" t="s">
        <v>94</v>
      </c>
      <c r="BE4" s="355"/>
      <c r="BG4" s="202"/>
      <c r="BH4" s="202"/>
      <c r="BI4" s="202"/>
      <c r="BJ4" s="110"/>
      <c r="BK4" s="202"/>
      <c r="BL4" s="202"/>
      <c r="BM4" s="202"/>
      <c r="BN4" s="110"/>
      <c r="BO4" s="202"/>
      <c r="BP4" s="202"/>
      <c r="BQ4" s="202"/>
      <c r="BR4" s="120"/>
      <c r="CD4" s="186"/>
      <c r="CF4" s="355" t="s">
        <v>94</v>
      </c>
      <c r="CG4" s="355"/>
      <c r="DD4" s="355"/>
      <c r="DE4" s="355"/>
      <c r="DF4" s="355"/>
      <c r="DG4" s="355"/>
      <c r="DH4" s="355" t="s">
        <v>94</v>
      </c>
      <c r="DI4" s="355"/>
      <c r="DV4" s="186"/>
      <c r="EJ4" s="355" t="s">
        <v>94</v>
      </c>
      <c r="EK4" s="355"/>
      <c r="FF4" s="110"/>
      <c r="FK4" s="28">
        <f>FK8-FK10</f>
        <v>0</v>
      </c>
      <c r="FL4" s="355" t="s">
        <v>94</v>
      </c>
      <c r="FM4" s="355"/>
      <c r="GL4" s="186"/>
      <c r="GM4" s="355" t="s">
        <v>94</v>
      </c>
      <c r="GN4" s="355"/>
      <c r="GO4" s="355"/>
      <c r="HO4" s="355" t="s">
        <v>94</v>
      </c>
      <c r="HP4" s="355"/>
      <c r="HQ4" s="355"/>
      <c r="HZ4" s="110"/>
      <c r="IQ4" s="355" t="s">
        <v>94</v>
      </c>
      <c r="IR4" s="355"/>
      <c r="IS4" s="355"/>
      <c r="JO4" s="355" t="s">
        <v>94</v>
      </c>
      <c r="JP4" s="355"/>
      <c r="JQ4" s="355"/>
    </row>
    <row r="5" spans="1:277" s="36" customFormat="1" ht="17.25" customHeight="1" x14ac:dyDescent="0.25">
      <c r="A5" s="324" t="s">
        <v>95</v>
      </c>
      <c r="B5" s="358" t="s">
        <v>112</v>
      </c>
      <c r="C5" s="359"/>
      <c r="D5" s="359"/>
      <c r="E5" s="360"/>
      <c r="F5" s="358" t="s">
        <v>113</v>
      </c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59"/>
      <c r="Z5" s="359"/>
      <c r="AA5" s="359"/>
      <c r="AB5" s="359"/>
      <c r="AC5" s="359"/>
      <c r="AD5" s="367" t="s">
        <v>113</v>
      </c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7" t="s">
        <v>113</v>
      </c>
      <c r="BG5" s="367"/>
      <c r="BH5" s="367"/>
      <c r="BI5" s="367"/>
      <c r="BJ5" s="367"/>
      <c r="BK5" s="367"/>
      <c r="BL5" s="367"/>
      <c r="BM5" s="367"/>
      <c r="BN5" s="367"/>
      <c r="BO5" s="367"/>
      <c r="BP5" s="367"/>
      <c r="BQ5" s="367"/>
      <c r="BR5" s="367"/>
      <c r="BS5" s="367"/>
      <c r="BT5" s="367"/>
      <c r="BU5" s="367"/>
      <c r="BV5" s="367"/>
      <c r="BW5" s="367"/>
      <c r="BX5" s="367"/>
      <c r="BY5" s="367"/>
      <c r="BZ5" s="367"/>
      <c r="CA5" s="367"/>
      <c r="CB5" s="367"/>
      <c r="CC5" s="367"/>
      <c r="CD5" s="367"/>
      <c r="CE5" s="367"/>
      <c r="CF5" s="367"/>
      <c r="CG5" s="367"/>
      <c r="CH5" s="368" t="s">
        <v>113</v>
      </c>
      <c r="CI5" s="368"/>
      <c r="CJ5" s="368"/>
      <c r="CK5" s="368"/>
      <c r="CL5" s="368"/>
      <c r="CM5" s="368"/>
      <c r="CN5" s="368"/>
      <c r="CO5" s="368"/>
      <c r="CP5" s="368"/>
      <c r="CQ5" s="368"/>
      <c r="CR5" s="368"/>
      <c r="CS5" s="368"/>
      <c r="CT5" s="368"/>
      <c r="CU5" s="368"/>
      <c r="CV5" s="368"/>
      <c r="CW5" s="368"/>
      <c r="CX5" s="368"/>
      <c r="CY5" s="368"/>
      <c r="CZ5" s="368"/>
      <c r="DA5" s="368"/>
      <c r="DB5" s="368"/>
      <c r="DC5" s="368"/>
      <c r="DD5" s="368"/>
      <c r="DE5" s="368"/>
      <c r="DF5" s="368"/>
      <c r="DG5" s="368"/>
      <c r="DH5" s="368"/>
      <c r="DI5" s="368"/>
      <c r="DJ5" s="368" t="s">
        <v>113</v>
      </c>
      <c r="DK5" s="368"/>
      <c r="DL5" s="368"/>
      <c r="DM5" s="368"/>
      <c r="DN5" s="368"/>
      <c r="DO5" s="368"/>
      <c r="DP5" s="368"/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8"/>
      <c r="EB5" s="368"/>
      <c r="EC5" s="368"/>
      <c r="ED5" s="368"/>
      <c r="EE5" s="368"/>
      <c r="EF5" s="368"/>
      <c r="EG5" s="368"/>
      <c r="EH5" s="368"/>
      <c r="EI5" s="368"/>
      <c r="EJ5" s="368"/>
      <c r="EK5" s="368"/>
      <c r="EL5" s="369" t="s">
        <v>113</v>
      </c>
      <c r="EM5" s="369"/>
      <c r="EN5" s="369"/>
      <c r="EO5" s="369"/>
      <c r="EP5" s="369"/>
      <c r="EQ5" s="369"/>
      <c r="ER5" s="369"/>
      <c r="ES5" s="369"/>
      <c r="ET5" s="369"/>
      <c r="EU5" s="369"/>
      <c r="EV5" s="369"/>
      <c r="EW5" s="369"/>
      <c r="EX5" s="369"/>
      <c r="EY5" s="369"/>
      <c r="EZ5" s="369"/>
      <c r="FA5" s="369"/>
      <c r="FB5" s="369"/>
      <c r="FC5" s="369"/>
      <c r="FD5" s="369"/>
      <c r="FE5" s="369"/>
      <c r="FF5" s="369"/>
      <c r="FG5" s="369"/>
      <c r="FH5" s="369"/>
      <c r="FI5" s="369"/>
      <c r="FJ5" s="369"/>
      <c r="FK5" s="369"/>
      <c r="FL5" s="369"/>
      <c r="FM5" s="369"/>
      <c r="FN5" s="368" t="s">
        <v>113</v>
      </c>
      <c r="FO5" s="368"/>
      <c r="FP5" s="368"/>
      <c r="FQ5" s="368"/>
      <c r="FR5" s="368"/>
      <c r="FS5" s="368"/>
      <c r="FT5" s="368"/>
      <c r="FU5" s="368"/>
      <c r="FV5" s="368"/>
      <c r="FW5" s="368"/>
      <c r="FX5" s="368"/>
      <c r="FY5" s="368"/>
      <c r="FZ5" s="368"/>
      <c r="GA5" s="368"/>
      <c r="GB5" s="368"/>
      <c r="GC5" s="368"/>
      <c r="GD5" s="368"/>
      <c r="GE5" s="368"/>
      <c r="GF5" s="368"/>
      <c r="GG5" s="368"/>
      <c r="GH5" s="368"/>
      <c r="GI5" s="368"/>
      <c r="GJ5" s="368"/>
      <c r="GK5" s="368"/>
      <c r="GL5" s="368"/>
      <c r="GM5" s="368"/>
      <c r="GN5" s="368"/>
      <c r="GO5" s="368"/>
      <c r="GP5" s="369" t="s">
        <v>113</v>
      </c>
      <c r="GQ5" s="369"/>
      <c r="GR5" s="369"/>
      <c r="GS5" s="369"/>
      <c r="GT5" s="369"/>
      <c r="GU5" s="369"/>
      <c r="GV5" s="369"/>
      <c r="GW5" s="369"/>
      <c r="GX5" s="369"/>
      <c r="GY5" s="369"/>
      <c r="GZ5" s="369"/>
      <c r="HA5" s="369"/>
      <c r="HB5" s="369"/>
      <c r="HC5" s="369"/>
      <c r="HD5" s="369"/>
      <c r="HE5" s="369"/>
      <c r="HF5" s="369"/>
      <c r="HG5" s="369"/>
      <c r="HH5" s="369"/>
      <c r="HI5" s="369"/>
      <c r="HJ5" s="369"/>
      <c r="HK5" s="369"/>
      <c r="HL5" s="369"/>
      <c r="HM5" s="369"/>
      <c r="HN5" s="369"/>
      <c r="HO5" s="369"/>
      <c r="HP5" s="369"/>
      <c r="HQ5" s="369"/>
      <c r="HR5" s="368" t="s">
        <v>113</v>
      </c>
      <c r="HS5" s="368"/>
      <c r="HT5" s="368"/>
      <c r="HU5" s="368"/>
      <c r="HV5" s="368"/>
      <c r="HW5" s="368"/>
      <c r="HX5" s="368"/>
      <c r="HY5" s="368"/>
      <c r="HZ5" s="368"/>
      <c r="IA5" s="368"/>
      <c r="IB5" s="368"/>
      <c r="IC5" s="368"/>
      <c r="ID5" s="368"/>
      <c r="IE5" s="368"/>
      <c r="IF5" s="368"/>
      <c r="IG5" s="368"/>
      <c r="IH5" s="368"/>
      <c r="II5" s="368"/>
      <c r="IJ5" s="368"/>
      <c r="IK5" s="368"/>
      <c r="IL5" s="368"/>
      <c r="IM5" s="368"/>
      <c r="IN5" s="368"/>
      <c r="IO5" s="368"/>
      <c r="IP5" s="368"/>
      <c r="IQ5" s="368"/>
      <c r="IR5" s="368"/>
      <c r="IS5" s="368"/>
      <c r="IT5" s="368" t="s">
        <v>113</v>
      </c>
      <c r="IU5" s="368"/>
      <c r="IV5" s="368"/>
      <c r="IW5" s="368"/>
      <c r="IX5" s="368"/>
      <c r="IY5" s="368"/>
      <c r="IZ5" s="368"/>
      <c r="JA5" s="368"/>
      <c r="JB5" s="368"/>
      <c r="JC5" s="368"/>
      <c r="JD5" s="368"/>
      <c r="JE5" s="368"/>
      <c r="JF5" s="368"/>
      <c r="JG5" s="368"/>
      <c r="JH5" s="368"/>
      <c r="JI5" s="368"/>
      <c r="JJ5" s="368"/>
      <c r="JK5" s="368"/>
      <c r="JL5" s="368"/>
      <c r="JM5" s="368"/>
      <c r="JN5" s="368"/>
      <c r="JO5" s="368"/>
      <c r="JP5" s="368"/>
      <c r="JQ5" s="370"/>
    </row>
    <row r="6" spans="1:277" s="25" customFormat="1" ht="174" customHeight="1" x14ac:dyDescent="0.25">
      <c r="A6" s="324"/>
      <c r="B6" s="361"/>
      <c r="C6" s="362"/>
      <c r="D6" s="362"/>
      <c r="E6" s="363"/>
      <c r="F6" s="364" t="s">
        <v>679</v>
      </c>
      <c r="G6" s="365"/>
      <c r="H6" s="365"/>
      <c r="I6" s="366"/>
      <c r="J6" s="351" t="s">
        <v>671</v>
      </c>
      <c r="K6" s="352"/>
      <c r="L6" s="352"/>
      <c r="M6" s="353"/>
      <c r="N6" s="351" t="s">
        <v>674</v>
      </c>
      <c r="O6" s="352"/>
      <c r="P6" s="352"/>
      <c r="Q6" s="353"/>
      <c r="R6" s="351" t="s">
        <v>686</v>
      </c>
      <c r="S6" s="352"/>
      <c r="T6" s="352"/>
      <c r="U6" s="353"/>
      <c r="V6" s="351" t="s">
        <v>714</v>
      </c>
      <c r="W6" s="352"/>
      <c r="X6" s="352"/>
      <c r="Y6" s="353"/>
      <c r="Z6" s="351" t="s">
        <v>905</v>
      </c>
      <c r="AA6" s="352"/>
      <c r="AB6" s="352"/>
      <c r="AC6" s="353"/>
      <c r="AD6" s="351" t="s">
        <v>846</v>
      </c>
      <c r="AE6" s="352"/>
      <c r="AF6" s="352"/>
      <c r="AG6" s="353"/>
      <c r="AH6" s="351" t="s">
        <v>136</v>
      </c>
      <c r="AI6" s="352"/>
      <c r="AJ6" s="352"/>
      <c r="AK6" s="353"/>
      <c r="AL6" s="351" t="s">
        <v>626</v>
      </c>
      <c r="AM6" s="352"/>
      <c r="AN6" s="352"/>
      <c r="AO6" s="353"/>
      <c r="AP6" s="351" t="s">
        <v>623</v>
      </c>
      <c r="AQ6" s="352"/>
      <c r="AR6" s="352"/>
      <c r="AS6" s="353"/>
      <c r="AT6" s="351" t="s">
        <v>196</v>
      </c>
      <c r="AU6" s="352"/>
      <c r="AV6" s="352"/>
      <c r="AW6" s="353"/>
      <c r="AX6" s="351" t="s">
        <v>131</v>
      </c>
      <c r="AY6" s="352"/>
      <c r="AZ6" s="352"/>
      <c r="BA6" s="353"/>
      <c r="BB6" s="351" t="s">
        <v>132</v>
      </c>
      <c r="BC6" s="352"/>
      <c r="BD6" s="352"/>
      <c r="BE6" s="353"/>
      <c r="BF6" s="351" t="s">
        <v>700</v>
      </c>
      <c r="BG6" s="352"/>
      <c r="BH6" s="352"/>
      <c r="BI6" s="353"/>
      <c r="BJ6" s="351" t="s">
        <v>705</v>
      </c>
      <c r="BK6" s="352"/>
      <c r="BL6" s="352"/>
      <c r="BM6" s="353"/>
      <c r="BN6" s="351" t="s">
        <v>706</v>
      </c>
      <c r="BO6" s="352"/>
      <c r="BP6" s="352"/>
      <c r="BQ6" s="353"/>
      <c r="BR6" s="351" t="s">
        <v>618</v>
      </c>
      <c r="BS6" s="352"/>
      <c r="BT6" s="352"/>
      <c r="BU6" s="353"/>
      <c r="BV6" s="351" t="s">
        <v>633</v>
      </c>
      <c r="BW6" s="352"/>
      <c r="BX6" s="352"/>
      <c r="BY6" s="353"/>
      <c r="BZ6" s="351" t="s">
        <v>138</v>
      </c>
      <c r="CA6" s="352"/>
      <c r="CB6" s="352"/>
      <c r="CC6" s="353"/>
      <c r="CD6" s="351" t="s">
        <v>129</v>
      </c>
      <c r="CE6" s="352"/>
      <c r="CF6" s="352"/>
      <c r="CG6" s="353"/>
      <c r="CH6" s="351" t="s">
        <v>1070</v>
      </c>
      <c r="CI6" s="352"/>
      <c r="CJ6" s="352"/>
      <c r="CK6" s="353"/>
      <c r="CL6" s="351" t="s">
        <v>691</v>
      </c>
      <c r="CM6" s="352"/>
      <c r="CN6" s="352"/>
      <c r="CO6" s="353"/>
      <c r="CP6" s="351" t="s">
        <v>694</v>
      </c>
      <c r="CQ6" s="352"/>
      <c r="CR6" s="352"/>
      <c r="CS6" s="353"/>
      <c r="CT6" s="351" t="s">
        <v>738</v>
      </c>
      <c r="CU6" s="352"/>
      <c r="CV6" s="352"/>
      <c r="CW6" s="353"/>
      <c r="CX6" s="351" t="s">
        <v>1119</v>
      </c>
      <c r="CY6" s="352"/>
      <c r="CZ6" s="352"/>
      <c r="DA6" s="353"/>
      <c r="DB6" s="351" t="s">
        <v>748</v>
      </c>
      <c r="DC6" s="352"/>
      <c r="DD6" s="352"/>
      <c r="DE6" s="353"/>
      <c r="DF6" s="351" t="s">
        <v>620</v>
      </c>
      <c r="DG6" s="352"/>
      <c r="DH6" s="352"/>
      <c r="DI6" s="353"/>
      <c r="DJ6" s="351" t="s">
        <v>210</v>
      </c>
      <c r="DK6" s="352"/>
      <c r="DL6" s="352"/>
      <c r="DM6" s="353"/>
      <c r="DN6" s="351" t="s">
        <v>849</v>
      </c>
      <c r="DO6" s="352"/>
      <c r="DP6" s="352"/>
      <c r="DQ6" s="353"/>
      <c r="DR6" s="351" t="s">
        <v>711</v>
      </c>
      <c r="DS6" s="352"/>
      <c r="DT6" s="352"/>
      <c r="DU6" s="353"/>
      <c r="DV6" s="351" t="s">
        <v>617</v>
      </c>
      <c r="DW6" s="352"/>
      <c r="DX6" s="352"/>
      <c r="DY6" s="353"/>
      <c r="DZ6" s="351" t="s">
        <v>651</v>
      </c>
      <c r="EA6" s="352"/>
      <c r="EB6" s="352"/>
      <c r="EC6" s="353"/>
      <c r="ED6" s="351" t="s">
        <v>654</v>
      </c>
      <c r="EE6" s="352"/>
      <c r="EF6" s="352"/>
      <c r="EG6" s="353"/>
      <c r="EH6" s="351" t="s">
        <v>140</v>
      </c>
      <c r="EI6" s="352"/>
      <c r="EJ6" s="352"/>
      <c r="EK6" s="353"/>
      <c r="EL6" s="351" t="s">
        <v>142</v>
      </c>
      <c r="EM6" s="352"/>
      <c r="EN6" s="352"/>
      <c r="EO6" s="353"/>
      <c r="EP6" s="351" t="s">
        <v>629</v>
      </c>
      <c r="EQ6" s="352"/>
      <c r="ER6" s="352"/>
      <c r="ES6" s="353"/>
      <c r="ET6" s="351" t="s">
        <v>677</v>
      </c>
      <c r="EU6" s="352"/>
      <c r="EV6" s="352"/>
      <c r="EW6" s="353"/>
      <c r="EX6" s="351" t="s">
        <v>743</v>
      </c>
      <c r="EY6" s="352"/>
      <c r="EZ6" s="352"/>
      <c r="FA6" s="353"/>
      <c r="FB6" s="351" t="s">
        <v>744</v>
      </c>
      <c r="FC6" s="352"/>
      <c r="FD6" s="352"/>
      <c r="FE6" s="353"/>
      <c r="FF6" s="351" t="s">
        <v>188</v>
      </c>
      <c r="FG6" s="352"/>
      <c r="FH6" s="352"/>
      <c r="FI6" s="353"/>
      <c r="FJ6" s="351" t="s">
        <v>647</v>
      </c>
      <c r="FK6" s="352"/>
      <c r="FL6" s="352"/>
      <c r="FM6" s="353"/>
      <c r="FN6" s="351" t="s">
        <v>740</v>
      </c>
      <c r="FO6" s="352"/>
      <c r="FP6" s="352"/>
      <c r="FQ6" s="353"/>
      <c r="FR6" s="351" t="s">
        <v>747</v>
      </c>
      <c r="FS6" s="352"/>
      <c r="FT6" s="352"/>
      <c r="FU6" s="353"/>
      <c r="FV6" s="351" t="s">
        <v>631</v>
      </c>
      <c r="FW6" s="352"/>
      <c r="FX6" s="352"/>
      <c r="FY6" s="353"/>
      <c r="FZ6" s="351" t="s">
        <v>682</v>
      </c>
      <c r="GA6" s="352"/>
      <c r="GB6" s="352"/>
      <c r="GC6" s="353"/>
      <c r="GD6" s="351" t="s">
        <v>658</v>
      </c>
      <c r="GE6" s="352"/>
      <c r="GF6" s="352"/>
      <c r="GG6" s="353"/>
      <c r="GH6" s="351" t="s">
        <v>659</v>
      </c>
      <c r="GI6" s="352"/>
      <c r="GJ6" s="352"/>
      <c r="GK6" s="353"/>
      <c r="GL6" s="351" t="s">
        <v>664</v>
      </c>
      <c r="GM6" s="352"/>
      <c r="GN6" s="352"/>
      <c r="GO6" s="353"/>
      <c r="GP6" s="351" t="s">
        <v>666</v>
      </c>
      <c r="GQ6" s="352"/>
      <c r="GR6" s="352"/>
      <c r="GS6" s="353"/>
      <c r="GT6" s="351" t="s">
        <v>666</v>
      </c>
      <c r="GU6" s="352"/>
      <c r="GV6" s="352"/>
      <c r="GW6" s="353"/>
      <c r="GX6" s="351" t="s">
        <v>697</v>
      </c>
      <c r="GY6" s="352"/>
      <c r="GZ6" s="352"/>
      <c r="HA6" s="353"/>
      <c r="HB6" s="351" t="s">
        <v>709</v>
      </c>
      <c r="HC6" s="352"/>
      <c r="HD6" s="352"/>
      <c r="HE6" s="353"/>
      <c r="HF6" s="351" t="s">
        <v>717</v>
      </c>
      <c r="HG6" s="352"/>
      <c r="HH6" s="352"/>
      <c r="HI6" s="353"/>
      <c r="HJ6" s="351" t="s">
        <v>720</v>
      </c>
      <c r="HK6" s="352"/>
      <c r="HL6" s="352"/>
      <c r="HM6" s="353"/>
      <c r="HN6" s="351" t="s">
        <v>722</v>
      </c>
      <c r="HO6" s="352"/>
      <c r="HP6" s="352"/>
      <c r="HQ6" s="353"/>
      <c r="HR6" s="351" t="s">
        <v>727</v>
      </c>
      <c r="HS6" s="352"/>
      <c r="HT6" s="352"/>
      <c r="HU6" s="353"/>
      <c r="HV6" s="351" t="s">
        <v>730</v>
      </c>
      <c r="HW6" s="352"/>
      <c r="HX6" s="352"/>
      <c r="HY6" s="353"/>
      <c r="HZ6" s="351" t="s">
        <v>733</v>
      </c>
      <c r="IA6" s="352"/>
      <c r="IB6" s="352"/>
      <c r="IC6" s="353"/>
      <c r="ID6" s="351" t="s">
        <v>1090</v>
      </c>
      <c r="IE6" s="352"/>
      <c r="IF6" s="352"/>
      <c r="IG6" s="353"/>
      <c r="IH6" s="351" t="s">
        <v>1095</v>
      </c>
      <c r="II6" s="352"/>
      <c r="IJ6" s="352"/>
      <c r="IK6" s="353"/>
      <c r="IL6" s="351" t="s">
        <v>1097</v>
      </c>
      <c r="IM6" s="352"/>
      <c r="IN6" s="352"/>
      <c r="IO6" s="353"/>
      <c r="IP6" s="351" t="s">
        <v>736</v>
      </c>
      <c r="IQ6" s="352"/>
      <c r="IR6" s="352"/>
      <c r="IS6" s="353"/>
      <c r="IT6" s="351" t="s">
        <v>833</v>
      </c>
      <c r="IU6" s="352"/>
      <c r="IV6" s="352"/>
      <c r="IW6" s="353"/>
      <c r="IX6" s="351" t="s">
        <v>837</v>
      </c>
      <c r="IY6" s="352"/>
      <c r="IZ6" s="352"/>
      <c r="JA6" s="353"/>
      <c r="JB6" s="351" t="s">
        <v>841</v>
      </c>
      <c r="JC6" s="352"/>
      <c r="JD6" s="352"/>
      <c r="JE6" s="353"/>
      <c r="JF6" s="351" t="s">
        <v>909</v>
      </c>
      <c r="JG6" s="352"/>
      <c r="JH6" s="352"/>
      <c r="JI6" s="353"/>
      <c r="JJ6" s="351" t="s">
        <v>914</v>
      </c>
      <c r="JK6" s="352"/>
      <c r="JL6" s="352"/>
      <c r="JM6" s="353"/>
      <c r="JN6" s="351" t="s">
        <v>915</v>
      </c>
      <c r="JO6" s="352"/>
      <c r="JP6" s="352"/>
      <c r="JQ6" s="353"/>
    </row>
    <row r="7" spans="1:277" s="25" customFormat="1" ht="51" customHeight="1" x14ac:dyDescent="0.25">
      <c r="A7" s="324"/>
      <c r="B7" s="216" t="s">
        <v>982</v>
      </c>
      <c r="C7" s="216" t="s">
        <v>114</v>
      </c>
      <c r="D7" s="216" t="s">
        <v>100</v>
      </c>
      <c r="E7" s="216" t="s">
        <v>6</v>
      </c>
      <c r="F7" s="88" t="s">
        <v>982</v>
      </c>
      <c r="G7" s="88" t="s">
        <v>116</v>
      </c>
      <c r="H7" s="88" t="s">
        <v>100</v>
      </c>
      <c r="I7" s="88" t="s">
        <v>6</v>
      </c>
      <c r="J7" s="88" t="s">
        <v>982</v>
      </c>
      <c r="K7" s="88" t="s">
        <v>116</v>
      </c>
      <c r="L7" s="88" t="s">
        <v>100</v>
      </c>
      <c r="M7" s="88" t="s">
        <v>6</v>
      </c>
      <c r="N7" s="88" t="s">
        <v>982</v>
      </c>
      <c r="O7" s="88" t="s">
        <v>829</v>
      </c>
      <c r="P7" s="88" t="s">
        <v>100</v>
      </c>
      <c r="Q7" s="88" t="s">
        <v>6</v>
      </c>
      <c r="R7" s="88" t="s">
        <v>982</v>
      </c>
      <c r="S7" s="88" t="s">
        <v>116</v>
      </c>
      <c r="T7" s="88" t="s">
        <v>100</v>
      </c>
      <c r="U7" s="88" t="s">
        <v>6</v>
      </c>
      <c r="V7" s="88" t="s">
        <v>982</v>
      </c>
      <c r="W7" s="88" t="s">
        <v>840</v>
      </c>
      <c r="X7" s="88" t="s">
        <v>100</v>
      </c>
      <c r="Y7" s="88" t="s">
        <v>6</v>
      </c>
      <c r="Z7" s="88" t="s">
        <v>982</v>
      </c>
      <c r="AA7" s="88" t="s">
        <v>1117</v>
      </c>
      <c r="AB7" s="88" t="s">
        <v>100</v>
      </c>
      <c r="AC7" s="88" t="s">
        <v>6</v>
      </c>
      <c r="AD7" s="88" t="s">
        <v>982</v>
      </c>
      <c r="AE7" s="88" t="s">
        <v>840</v>
      </c>
      <c r="AF7" s="88" t="s">
        <v>100</v>
      </c>
      <c r="AG7" s="88" t="s">
        <v>6</v>
      </c>
      <c r="AH7" s="88" t="s">
        <v>982</v>
      </c>
      <c r="AI7" s="88" t="s">
        <v>116</v>
      </c>
      <c r="AJ7" s="88" t="s">
        <v>100</v>
      </c>
      <c r="AK7" s="88" t="s">
        <v>6</v>
      </c>
      <c r="AL7" s="88" t="s">
        <v>982</v>
      </c>
      <c r="AM7" s="88" t="s">
        <v>848</v>
      </c>
      <c r="AN7" s="88" t="s">
        <v>100</v>
      </c>
      <c r="AO7" s="88" t="s">
        <v>6</v>
      </c>
      <c r="AP7" s="88" t="s">
        <v>982</v>
      </c>
      <c r="AQ7" s="88" t="s">
        <v>116</v>
      </c>
      <c r="AR7" s="88" t="s">
        <v>100</v>
      </c>
      <c r="AS7" s="88" t="s">
        <v>6</v>
      </c>
      <c r="AT7" s="88" t="s">
        <v>982</v>
      </c>
      <c r="AU7" s="88" t="s">
        <v>116</v>
      </c>
      <c r="AV7" s="88" t="s">
        <v>100</v>
      </c>
      <c r="AW7" s="88" t="s">
        <v>6</v>
      </c>
      <c r="AX7" s="88" t="s">
        <v>982</v>
      </c>
      <c r="AY7" s="88" t="s">
        <v>116</v>
      </c>
      <c r="AZ7" s="88" t="s">
        <v>100</v>
      </c>
      <c r="BA7" s="88" t="s">
        <v>6</v>
      </c>
      <c r="BB7" s="88" t="s">
        <v>982</v>
      </c>
      <c r="BC7" s="88" t="s">
        <v>116</v>
      </c>
      <c r="BD7" s="88" t="s">
        <v>100</v>
      </c>
      <c r="BE7" s="88" t="s">
        <v>6</v>
      </c>
      <c r="BF7" s="88" t="s">
        <v>982</v>
      </c>
      <c r="BG7" s="88" t="s">
        <v>116</v>
      </c>
      <c r="BH7" s="88" t="s">
        <v>100</v>
      </c>
      <c r="BI7" s="88" t="s">
        <v>6</v>
      </c>
      <c r="BJ7" s="88" t="s">
        <v>982</v>
      </c>
      <c r="BK7" s="88" t="s">
        <v>116</v>
      </c>
      <c r="BL7" s="88" t="s">
        <v>100</v>
      </c>
      <c r="BM7" s="88" t="s">
        <v>6</v>
      </c>
      <c r="BN7" s="88" t="s">
        <v>982</v>
      </c>
      <c r="BO7" s="88" t="s">
        <v>116</v>
      </c>
      <c r="BP7" s="88" t="s">
        <v>100</v>
      </c>
      <c r="BQ7" s="88" t="s">
        <v>6</v>
      </c>
      <c r="BR7" s="88" t="s">
        <v>982</v>
      </c>
      <c r="BS7" s="88" t="s">
        <v>116</v>
      </c>
      <c r="BT7" s="88" t="s">
        <v>100</v>
      </c>
      <c r="BU7" s="88" t="s">
        <v>6</v>
      </c>
      <c r="BV7" s="88" t="s">
        <v>982</v>
      </c>
      <c r="BW7" s="88" t="s">
        <v>918</v>
      </c>
      <c r="BX7" s="88" t="s">
        <v>100</v>
      </c>
      <c r="BY7" s="88" t="s">
        <v>6</v>
      </c>
      <c r="BZ7" s="88" t="s">
        <v>982</v>
      </c>
      <c r="CA7" s="88" t="s">
        <v>843</v>
      </c>
      <c r="CB7" s="88" t="s">
        <v>100</v>
      </c>
      <c r="CC7" s="88" t="s">
        <v>6</v>
      </c>
      <c r="CD7" s="88" t="s">
        <v>982</v>
      </c>
      <c r="CE7" s="88" t="s">
        <v>116</v>
      </c>
      <c r="CF7" s="88" t="s">
        <v>100</v>
      </c>
      <c r="CG7" s="88" t="s">
        <v>6</v>
      </c>
      <c r="CH7" s="88" t="s">
        <v>982</v>
      </c>
      <c r="CI7" s="88" t="s">
        <v>116</v>
      </c>
      <c r="CJ7" s="88" t="s">
        <v>100</v>
      </c>
      <c r="CK7" s="88" t="s">
        <v>6</v>
      </c>
      <c r="CL7" s="88" t="s">
        <v>982</v>
      </c>
      <c r="CM7" s="88" t="s">
        <v>116</v>
      </c>
      <c r="CN7" s="88" t="s">
        <v>100</v>
      </c>
      <c r="CO7" s="88" t="s">
        <v>115</v>
      </c>
      <c r="CP7" s="88" t="s">
        <v>982</v>
      </c>
      <c r="CQ7" s="88" t="s">
        <v>116</v>
      </c>
      <c r="CR7" s="88" t="s">
        <v>100</v>
      </c>
      <c r="CS7" s="88" t="s">
        <v>115</v>
      </c>
      <c r="CT7" s="88" t="s">
        <v>982</v>
      </c>
      <c r="CU7" s="88" t="s">
        <v>125</v>
      </c>
      <c r="CV7" s="88" t="s">
        <v>100</v>
      </c>
      <c r="CW7" s="88" t="s">
        <v>115</v>
      </c>
      <c r="CX7" s="88" t="s">
        <v>982</v>
      </c>
      <c r="CY7" s="88" t="s">
        <v>1120</v>
      </c>
      <c r="CZ7" s="88" t="s">
        <v>100</v>
      </c>
      <c r="DA7" s="88" t="s">
        <v>115</v>
      </c>
      <c r="DB7" s="88" t="s">
        <v>982</v>
      </c>
      <c r="DC7" s="88" t="s">
        <v>116</v>
      </c>
      <c r="DD7" s="88" t="s">
        <v>100</v>
      </c>
      <c r="DE7" s="88" t="s">
        <v>115</v>
      </c>
      <c r="DF7" s="88" t="s">
        <v>982</v>
      </c>
      <c r="DG7" s="88" t="s">
        <v>830</v>
      </c>
      <c r="DH7" s="88" t="s">
        <v>100</v>
      </c>
      <c r="DI7" s="88" t="s">
        <v>115</v>
      </c>
      <c r="DJ7" s="88" t="s">
        <v>982</v>
      </c>
      <c r="DK7" s="88" t="s">
        <v>116</v>
      </c>
      <c r="DL7" s="88" t="s">
        <v>100</v>
      </c>
      <c r="DM7" s="88" t="s">
        <v>115</v>
      </c>
      <c r="DN7" s="88" t="s">
        <v>982</v>
      </c>
      <c r="DO7" s="88" t="s">
        <v>1106</v>
      </c>
      <c r="DP7" s="88" t="s">
        <v>100</v>
      </c>
      <c r="DQ7" s="88" t="s">
        <v>115</v>
      </c>
      <c r="DR7" s="88" t="s">
        <v>982</v>
      </c>
      <c r="DS7" s="88" t="s">
        <v>116</v>
      </c>
      <c r="DT7" s="88" t="s">
        <v>100</v>
      </c>
      <c r="DU7" s="88" t="s">
        <v>115</v>
      </c>
      <c r="DV7" s="88" t="s">
        <v>982</v>
      </c>
      <c r="DW7" s="88" t="s">
        <v>116</v>
      </c>
      <c r="DX7" s="88" t="s">
        <v>100</v>
      </c>
      <c r="DY7" s="88" t="s">
        <v>115</v>
      </c>
      <c r="DZ7" s="88" t="s">
        <v>982</v>
      </c>
      <c r="EA7" s="88" t="s">
        <v>116</v>
      </c>
      <c r="EB7" s="88" t="s">
        <v>100</v>
      </c>
      <c r="EC7" s="88" t="s">
        <v>115</v>
      </c>
      <c r="ED7" s="88" t="s">
        <v>982</v>
      </c>
      <c r="EE7" s="88" t="s">
        <v>116</v>
      </c>
      <c r="EF7" s="88" t="s">
        <v>100</v>
      </c>
      <c r="EG7" s="88" t="s">
        <v>115</v>
      </c>
      <c r="EH7" s="88" t="s">
        <v>982</v>
      </c>
      <c r="EI7" s="88" t="s">
        <v>116</v>
      </c>
      <c r="EJ7" s="88" t="s">
        <v>100</v>
      </c>
      <c r="EK7" s="88" t="s">
        <v>115</v>
      </c>
      <c r="EL7" s="88" t="s">
        <v>982</v>
      </c>
      <c r="EM7" s="88" t="s">
        <v>1073</v>
      </c>
      <c r="EN7" s="88" t="s">
        <v>100</v>
      </c>
      <c r="EO7" s="88" t="s">
        <v>115</v>
      </c>
      <c r="EP7" s="88" t="s">
        <v>982</v>
      </c>
      <c r="EQ7" s="88" t="s">
        <v>116</v>
      </c>
      <c r="ER7" s="88" t="s">
        <v>100</v>
      </c>
      <c r="ES7" s="88" t="s">
        <v>115</v>
      </c>
      <c r="ET7" s="88" t="s">
        <v>982</v>
      </c>
      <c r="EU7" s="88" t="s">
        <v>116</v>
      </c>
      <c r="EV7" s="88" t="s">
        <v>100</v>
      </c>
      <c r="EW7" s="88" t="s">
        <v>115</v>
      </c>
      <c r="EX7" s="88" t="s">
        <v>982</v>
      </c>
      <c r="EY7" s="88" t="s">
        <v>116</v>
      </c>
      <c r="EZ7" s="88" t="s">
        <v>100</v>
      </c>
      <c r="FA7" s="88" t="s">
        <v>115</v>
      </c>
      <c r="FB7" s="88" t="s">
        <v>982</v>
      </c>
      <c r="FC7" s="88" t="s">
        <v>116</v>
      </c>
      <c r="FD7" s="88" t="s">
        <v>100</v>
      </c>
      <c r="FE7" s="88" t="s">
        <v>115</v>
      </c>
      <c r="FF7" s="88" t="s">
        <v>982</v>
      </c>
      <c r="FG7" s="88" t="s">
        <v>116</v>
      </c>
      <c r="FH7" s="88" t="s">
        <v>100</v>
      </c>
      <c r="FI7" s="88" t="s">
        <v>115</v>
      </c>
      <c r="FJ7" s="88" t="s">
        <v>982</v>
      </c>
      <c r="FK7" s="88" t="s">
        <v>1073</v>
      </c>
      <c r="FL7" s="88" t="s">
        <v>100</v>
      </c>
      <c r="FM7" s="88" t="s">
        <v>115</v>
      </c>
      <c r="FN7" s="88" t="s">
        <v>982</v>
      </c>
      <c r="FO7" s="88" t="s">
        <v>116</v>
      </c>
      <c r="FP7" s="88" t="s">
        <v>100</v>
      </c>
      <c r="FQ7" s="88" t="s">
        <v>115</v>
      </c>
      <c r="FR7" s="88" t="s">
        <v>982</v>
      </c>
      <c r="FS7" s="88" t="s">
        <v>125</v>
      </c>
      <c r="FT7" s="88" t="s">
        <v>100</v>
      </c>
      <c r="FU7" s="88" t="s">
        <v>115</v>
      </c>
      <c r="FV7" s="88" t="s">
        <v>982</v>
      </c>
      <c r="FW7" s="88" t="s">
        <v>116</v>
      </c>
      <c r="FX7" s="88" t="s">
        <v>100</v>
      </c>
      <c r="FY7" s="88" t="s">
        <v>115</v>
      </c>
      <c r="FZ7" s="88" t="s">
        <v>982</v>
      </c>
      <c r="GA7" s="88" t="s">
        <v>116</v>
      </c>
      <c r="GB7" s="88" t="s">
        <v>100</v>
      </c>
      <c r="GC7" s="88" t="s">
        <v>115</v>
      </c>
      <c r="GD7" s="88" t="s">
        <v>982</v>
      </c>
      <c r="GE7" s="88" t="s">
        <v>116</v>
      </c>
      <c r="GF7" s="88" t="s">
        <v>100</v>
      </c>
      <c r="GG7" s="88" t="s">
        <v>115</v>
      </c>
      <c r="GH7" s="88" t="s">
        <v>982</v>
      </c>
      <c r="GI7" s="88" t="s">
        <v>116</v>
      </c>
      <c r="GJ7" s="88" t="s">
        <v>100</v>
      </c>
      <c r="GK7" s="88" t="s">
        <v>115</v>
      </c>
      <c r="GL7" s="88" t="s">
        <v>982</v>
      </c>
      <c r="GM7" s="88" t="s">
        <v>116</v>
      </c>
      <c r="GN7" s="88" t="s">
        <v>100</v>
      </c>
      <c r="GO7" s="88" t="s">
        <v>115</v>
      </c>
      <c r="GP7" s="88" t="s">
        <v>982</v>
      </c>
      <c r="GQ7" s="88" t="s">
        <v>116</v>
      </c>
      <c r="GR7" s="88" t="s">
        <v>100</v>
      </c>
      <c r="GS7" s="88" t="s">
        <v>115</v>
      </c>
      <c r="GT7" s="88" t="s">
        <v>982</v>
      </c>
      <c r="GU7" s="88" t="s">
        <v>116</v>
      </c>
      <c r="GV7" s="88" t="s">
        <v>100</v>
      </c>
      <c r="GW7" s="88" t="s">
        <v>115</v>
      </c>
      <c r="GX7" s="88" t="s">
        <v>982</v>
      </c>
      <c r="GY7" s="88" t="s">
        <v>116</v>
      </c>
      <c r="GZ7" s="88" t="s">
        <v>100</v>
      </c>
      <c r="HA7" s="88" t="s">
        <v>115</v>
      </c>
      <c r="HB7" s="88" t="s">
        <v>982</v>
      </c>
      <c r="HC7" s="88" t="s">
        <v>116</v>
      </c>
      <c r="HD7" s="88" t="s">
        <v>100</v>
      </c>
      <c r="HE7" s="88" t="s">
        <v>115</v>
      </c>
      <c r="HF7" s="88" t="s">
        <v>982</v>
      </c>
      <c r="HG7" s="88" t="s">
        <v>116</v>
      </c>
      <c r="HH7" s="88" t="s">
        <v>100</v>
      </c>
      <c r="HI7" s="88" t="s">
        <v>115</v>
      </c>
      <c r="HJ7" s="88" t="s">
        <v>982</v>
      </c>
      <c r="HK7" s="88" t="s">
        <v>116</v>
      </c>
      <c r="HL7" s="88" t="s">
        <v>100</v>
      </c>
      <c r="HM7" s="88" t="s">
        <v>115</v>
      </c>
      <c r="HN7" s="88" t="s">
        <v>982</v>
      </c>
      <c r="HO7" s="88" t="s">
        <v>116</v>
      </c>
      <c r="HP7" s="88" t="s">
        <v>100</v>
      </c>
      <c r="HQ7" s="88" t="s">
        <v>115</v>
      </c>
      <c r="HR7" s="88" t="s">
        <v>982</v>
      </c>
      <c r="HS7" s="88" t="s">
        <v>116</v>
      </c>
      <c r="HT7" s="88" t="s">
        <v>100</v>
      </c>
      <c r="HU7" s="88" t="s">
        <v>115</v>
      </c>
      <c r="HV7" s="88" t="s">
        <v>982</v>
      </c>
      <c r="HW7" s="88" t="s">
        <v>116</v>
      </c>
      <c r="HX7" s="88" t="s">
        <v>100</v>
      </c>
      <c r="HY7" s="88" t="s">
        <v>115</v>
      </c>
      <c r="HZ7" s="88" t="s">
        <v>982</v>
      </c>
      <c r="IA7" s="88" t="s">
        <v>116</v>
      </c>
      <c r="IB7" s="88" t="s">
        <v>100</v>
      </c>
      <c r="IC7" s="88" t="s">
        <v>115</v>
      </c>
      <c r="ID7" s="88" t="s">
        <v>982</v>
      </c>
      <c r="IE7" s="88" t="s">
        <v>116</v>
      </c>
      <c r="IF7" s="88" t="s">
        <v>100</v>
      </c>
      <c r="IG7" s="88" t="s">
        <v>115</v>
      </c>
      <c r="IH7" s="88" t="s">
        <v>982</v>
      </c>
      <c r="II7" s="88" t="s">
        <v>116</v>
      </c>
      <c r="IJ7" s="88" t="s">
        <v>100</v>
      </c>
      <c r="IK7" s="88" t="s">
        <v>115</v>
      </c>
      <c r="IL7" s="88" t="s">
        <v>982</v>
      </c>
      <c r="IM7" s="88" t="s">
        <v>116</v>
      </c>
      <c r="IN7" s="88" t="s">
        <v>100</v>
      </c>
      <c r="IO7" s="88" t="s">
        <v>115</v>
      </c>
      <c r="IP7" s="88" t="s">
        <v>982</v>
      </c>
      <c r="IQ7" s="88" t="s">
        <v>116</v>
      </c>
      <c r="IR7" s="88" t="s">
        <v>100</v>
      </c>
      <c r="IS7" s="88" t="s">
        <v>115</v>
      </c>
      <c r="IT7" s="88" t="s">
        <v>982</v>
      </c>
      <c r="IU7" s="88" t="s">
        <v>116</v>
      </c>
      <c r="IV7" s="88" t="s">
        <v>100</v>
      </c>
      <c r="IW7" s="88" t="s">
        <v>115</v>
      </c>
      <c r="IX7" s="88" t="s">
        <v>982</v>
      </c>
      <c r="IY7" s="88" t="s">
        <v>116</v>
      </c>
      <c r="IZ7" s="88" t="s">
        <v>100</v>
      </c>
      <c r="JA7" s="88" t="s">
        <v>6</v>
      </c>
      <c r="JB7" s="88" t="s">
        <v>982</v>
      </c>
      <c r="JC7" s="88" t="s">
        <v>916</v>
      </c>
      <c r="JD7" s="88" t="s">
        <v>100</v>
      </c>
      <c r="JE7" s="88" t="s">
        <v>6</v>
      </c>
      <c r="JF7" s="88" t="s">
        <v>982</v>
      </c>
      <c r="JG7" s="88" t="s">
        <v>116</v>
      </c>
      <c r="JH7" s="88" t="s">
        <v>100</v>
      </c>
      <c r="JI7" s="88" t="s">
        <v>6</v>
      </c>
      <c r="JJ7" s="88" t="s">
        <v>982</v>
      </c>
      <c r="JK7" s="88" t="s">
        <v>116</v>
      </c>
      <c r="JL7" s="88" t="s">
        <v>100</v>
      </c>
      <c r="JM7" s="88" t="s">
        <v>6</v>
      </c>
      <c r="JN7" s="88" t="s">
        <v>982</v>
      </c>
      <c r="JO7" s="88" t="s">
        <v>1113</v>
      </c>
      <c r="JP7" s="88" t="s">
        <v>100</v>
      </c>
      <c r="JQ7" s="88" t="s">
        <v>6</v>
      </c>
    </row>
    <row r="8" spans="1:277" s="30" customFormat="1" ht="31.5" x14ac:dyDescent="0.25">
      <c r="A8" s="37" t="s">
        <v>232</v>
      </c>
      <c r="B8" s="193">
        <f>F8+J8+N8+R8+V8+Z8+AD8+AH8+AL8+AP8+AT8+AX8+BB8+BF8+BJ8+BN8+BR8+BV8+BZ8+CD8+CH8+CL8+CP8+CT8+CX8+DB8+DF8+DJ8+DN8+DR8+DV8+DZ8+ED8+EH8+EL8+EP8+ET8+EX8+FB8+FF8+FJ8+FN8+FR8+FV8+FZ8+GD8+GH8+GL8+GP8+GT8+GX8+HB8+HF8+HJ8+HN8+HR8+HV8+HZ8+ID8+IH8+IL8+IP8+IT8+IX8+JB8+JF8+JJ8+JN8</f>
        <v>5828667.9430199983</v>
      </c>
      <c r="C8" s="193">
        <f>G8+K8+O8+S8+W8+AA8+AE8+AI8+AM8+AQ8+AU8+AY8+BC8+BG8+BK8+BO8+BS8+BW8+CA8+CE8+CI8+CM8+CQ8+CU8+CY8+DC8+DG8+DK8+DO8+DS8+DW8+EA8+EE8+EI8+EM8+EQ8+EU8+EY8+FC8+FG8+FK8+FO8+FS8+FW8+GA8+GE8+GI8+GM8+GQ8+GU8+GY8+HC8+HG8+HK8+HO8+HS8+HW8+IA8+IE8+II8+IM8+IQ8+IU8+IY8+JC8+JG8+JK8+JO8</f>
        <v>10155598.16436</v>
      </c>
      <c r="D8" s="193">
        <f>H8+L8+P8+T8+X8+AB8+AF8+AJ8+AN8+AR8+AV8+AZ8+BD8+BH8+BL8+BP8+BT8+BX8+CB8+CF8+CJ8+CN8+CR8+CV8+CZ8+DD8+DH8+DL8+DP8+DT8+DX8+EB8+EF8+EJ8+EN8+ER8+EV8+EZ8+FD8+FH8+FL8+FP8+FT8+FX8+GB8+GF8+GJ8+GN8+GR8+GV8+GZ8+HD8+HH8+HL8+HP8+HT8+HX8+IB8+IF8+IJ8+IN8+IR8+IV8+IZ8+JD8+JH8+JL8+JP8</f>
        <v>9393351.9634300023</v>
      </c>
      <c r="E8" s="193">
        <f t="shared" ref="E8:E10" si="0">D8/C8*100</f>
        <v>92.494324917216403</v>
      </c>
      <c r="F8" s="192">
        <f t="shared" ref="F8:H10" si="1">F11+F15+F24+F38+F50+F55+F73+F79+F96+F101+F113+F122+F135+F146+F157+F170+F183+F197+F201+F213+F222+F229+F242+F255+F269+F277+F287+F298+F308+F316+F325+F335+F344+F353+F360+F373+F382</f>
        <v>16678.780000000002</v>
      </c>
      <c r="G8" s="192">
        <f t="shared" si="1"/>
        <v>16678.780000000002</v>
      </c>
      <c r="H8" s="192">
        <f t="shared" si="1"/>
        <v>16678.780000000002</v>
      </c>
      <c r="I8" s="193">
        <f t="shared" ref="I8:I9" si="2">H8/G8*100</f>
        <v>100</v>
      </c>
      <c r="J8" s="192">
        <f t="shared" ref="J8:L9" si="3">J11+J15+J24+J38+J50+J55+J73+J79+J96+J101+J113+J122+J135+J146+J157+J170+J183+J197+J201+J213+J222+J229+J242+J255+J269+J277+J287+J298+J308+J316+J325+J335+J344+J353+J360+J373+J382</f>
        <v>3857.7999999999997</v>
      </c>
      <c r="K8" s="192">
        <f t="shared" si="3"/>
        <v>3857.7999999999997</v>
      </c>
      <c r="L8" s="192">
        <f t="shared" si="3"/>
        <v>3857.7979999999998</v>
      </c>
      <c r="M8" s="192">
        <f>L8/K8*100</f>
        <v>99.999948156980665</v>
      </c>
      <c r="N8" s="192"/>
      <c r="O8" s="192">
        <f>O11+O15+O24+O38+O50+O55+O73+O79+O96+O101+O113+O122+O135+O146+O157+O170+O183+O197+O201+O213+O222+O229+O242+O255+O269+O277+O287+O298+O308+O316+O325+O335+O344+O353+O360+O373+O382</f>
        <v>0</v>
      </c>
      <c r="P8" s="192">
        <f>P11+P15+P24+P38+P50+P55+P73+P79+P96+P101+P113+P122+P135+P146+P157+P170+P183+P197+P201+P213+P222+P229+P242+P255+P269+P277+P287+P298+P308+P316+P325+P335+P344+P353+P360+P373+P382</f>
        <v>0</v>
      </c>
      <c r="Q8" s="192"/>
      <c r="R8" s="192">
        <f t="shared" ref="R8:T9" si="4">R11+R15+R24+R38+R50+R55+R73+R79+R96+R101+R113+R122+R135+R146+R157+R170+R183+R197+R201+R213+R222+R229+R242+R255+R269+R277+R287+R298+R308+R316+R325+R335+R344+R353+R360+R373+R382</f>
        <v>72454.796000000002</v>
      </c>
      <c r="S8" s="192">
        <f t="shared" si="4"/>
        <v>72454.796000000002</v>
      </c>
      <c r="T8" s="192">
        <f t="shared" si="4"/>
        <v>72454.796000000002</v>
      </c>
      <c r="U8" s="192">
        <f>T8/S8*100</f>
        <v>100</v>
      </c>
      <c r="V8" s="192"/>
      <c r="W8" s="192">
        <f>W11+W15+W24+W38+W50+W55+W73+W79+W96+W101+W113+W122+W135+W146+W157+W170+W183+W197+W201+W213+W222+W229+W242+W255+W269+W277+W287+W298+W308+W316+W325+W335+W344+W353+W360+W373+W382</f>
        <v>0</v>
      </c>
      <c r="X8" s="192">
        <f>X11+X15+X24+X38+X50+X55+X73+X79+X96+X101+X113+X122+X135+X146+X157+X170+X183+X197+X201+X213+X222+X229+X242+X255+X269+X277+X287+X298+X308+X316+X325+X335+X344+X353+X360+X373+X382</f>
        <v>0</v>
      </c>
      <c r="Y8" s="192"/>
      <c r="Z8" s="192"/>
      <c r="AA8" s="192">
        <f>AA11+AA15+AA24+AA38+AA50+AA55+AA73+AA79+AA96+AA101+AA113+AA122+AA135+AA146+AA157+AA170+AA183+AA197+AA201+AA213+AA222+AA229+AA242+AA255+AA269+AA277+AA287+AA298+AA308+AA316+AA325+AA335+AA344+AA353+AA360+AA373+AA382</f>
        <v>0</v>
      </c>
      <c r="AB8" s="192">
        <f>AB11+AB15+AB24+AB38+AB50+AB55+AB73+AB79+AB96+AB101+AB113+AB122+AB135+AB146+AB157+AB170+AB183+AB197+AB201+AB213+AB222+AB229+AB242+AB255+AB269+AB277+AB287+AB298+AB308+AB316+AB325+AB335+AB344+AB353+AB360+AB373+AB382</f>
        <v>0</v>
      </c>
      <c r="AC8" s="192"/>
      <c r="AD8" s="130"/>
      <c r="AE8" s="192">
        <f>AE11+AE15+AE24+AE38+AE50+AE55+AE73+AE79+AE96+AE101+AE113+AE122+AE135+AE146+AE157+AE170+AE183+AE197+AE201+AE213+AE222+AE229+AE242+AE255+AE269+AE277+AE287+AE298+AE308+AE316+AE325+AE335+AE344+AE353+AE360+AE373+AE382</f>
        <v>0</v>
      </c>
      <c r="AF8" s="192">
        <f>AF11+AF15+AF24+AF38+AF50+AF55+AF73+AF79+AF96+AF101+AF113+AF122+AF135+AF146+AF157+AF170+AF183+AF197+AF201+AF213+AF222+AF229+AF242+AF255+AF269+AF277+AF287+AF298+AF308+AF316+AF325+AF335+AF344+AF353+AF360+AF373+AF382</f>
        <v>0</v>
      </c>
      <c r="AG8" s="192"/>
      <c r="AH8" s="192">
        <f t="shared" ref="AH8:AJ9" si="5">AH11+AH15+AH24+AH38+AH50+AH55+AH73+AH79+AH96+AH101+AH113+AH122+AH135+AH146+AH157+AH170+AH183+AH197+AH201+AH213+AH222+AH229+AH242+AH255+AH269+AH277+AH287+AH298+AH308+AH316+AH325+AH335+AH344+AH353+AH360+AH373+AH382</f>
        <v>49534.508000000002</v>
      </c>
      <c r="AI8" s="192">
        <f t="shared" si="5"/>
        <v>49539.823999999993</v>
      </c>
      <c r="AJ8" s="192">
        <f t="shared" si="5"/>
        <v>48417.792899999993</v>
      </c>
      <c r="AK8" s="192">
        <f>AJ8/AI8*100</f>
        <v>97.735092680183925</v>
      </c>
      <c r="AL8" s="130"/>
      <c r="AM8" s="192">
        <f>AM11+AM15+AM24+AM38+AM50+AM55+AM73+AM79+AM96+AM101+AM113+AM122+AM135+AM146+AM157+AM170+AM183+AM197+AM201+AM213+AM222+AM229+AM242+AM255+AM269+AM277+AM287+AM298+AM308+AM316+AM325+AM335+AM344+AM353+AM360+AM373+AM382</f>
        <v>582035.51057000004</v>
      </c>
      <c r="AN8" s="192">
        <f>AN11+AN15+AN24+AN38+AN50+AN55+AN73+AN79+AN96+AN101+AN113+AN122+AN135+AN146+AN157+AN170+AN183+AN197+AN201+AN213+AN222+AN229+AN242+AN255+AN269+AN277+AN287+AN298+AN308+AN316+AN325+AN335+AN344+AN353+AN360+AN373+AN382</f>
        <v>582035.51018999994</v>
      </c>
      <c r="AO8" s="192">
        <f>AN8/AM8*100</f>
        <v>99.999999934711866</v>
      </c>
      <c r="AP8" s="192">
        <f t="shared" ref="AP8:AR9" si="6">AP11+AP15+AP24+AP38+AP50+AP55+AP73+AP79+AP96+AP101+AP113+AP122+AP135+AP146+AP157+AP170+AP183+AP197+AP201+AP213+AP222+AP229+AP242+AP255+AP269+AP277+AP287+AP298+AP308+AP316+AP325+AP335+AP344+AP353+AP360+AP373+AP382</f>
        <v>5763.0337099999997</v>
      </c>
      <c r="AQ8" s="192">
        <f t="shared" si="6"/>
        <v>5763.0337099999997</v>
      </c>
      <c r="AR8" s="192">
        <f t="shared" si="6"/>
        <v>5763.0337099999997</v>
      </c>
      <c r="AS8" s="193">
        <f t="shared" ref="AS8:AS9" si="7">AR8/AQ8*100</f>
        <v>100</v>
      </c>
      <c r="AT8" s="192">
        <f t="shared" ref="AT8:AV9" si="8">AT11+AT15+AT24+AT38+AT50+AT55+AT73+AT79+AT96+AT101+AT113+AT122+AT135+AT146+AT157+AT170+AT183+AT197+AT201+AT213+AT222+AT229+AT242+AT255+AT269+AT277+AT287+AT298+AT308+AT316+AT325+AT335+AT344+AT353+AT360+AT373+AT382</f>
        <v>36826.658000000003</v>
      </c>
      <c r="AU8" s="192">
        <f t="shared" si="8"/>
        <v>36826.629209999999</v>
      </c>
      <c r="AV8" s="192">
        <f t="shared" si="8"/>
        <v>36826.629209999999</v>
      </c>
      <c r="AW8" s="193">
        <f t="shared" ref="AW8:AW9" si="9">AV8/AU8*100</f>
        <v>100</v>
      </c>
      <c r="AX8" s="192">
        <f t="shared" ref="AX8:AZ9" si="10">AX11+AX15+AX24+AX38+AX50+AX55+AX73+AX79+AX96+AX101+AX113+AX122+AX135+AX146+AX157+AX170+AX183+AX197+AX201+AX213+AX222+AX229+AX242+AX255+AX269+AX277+AX287+AX298+AX308+AX316+AX325+AX335+AX344+AX353+AX360+AX373+AX382</f>
        <v>2244.8980399999996</v>
      </c>
      <c r="AY8" s="192">
        <f t="shared" si="10"/>
        <v>2244.8980399999996</v>
      </c>
      <c r="AZ8" s="192">
        <f t="shared" si="10"/>
        <v>2244.8981199999994</v>
      </c>
      <c r="BA8" s="193">
        <f t="shared" ref="BA8:BA10" si="11">AZ8/AY8*100</f>
        <v>100.00000356363623</v>
      </c>
      <c r="BB8" s="193">
        <v>867.34714000000031</v>
      </c>
      <c r="BC8" s="192">
        <f>BC11+BC15+BC24+BC38+BC50+BC55+BC73+BC79+BC96+BC101+BC113+BC122+BC135+BC146+BC157+BC170+BC183+BC197+BC201+BC213+BC222+BC229+BC242+BC255+BC269+BC277+BC287+BC298+BC308+BC316+BC325+BC335+BC344+BC353+BC360+BC373+BC382</f>
        <v>867.34714000000031</v>
      </c>
      <c r="BD8" s="192">
        <f>BD11+BD15+BD24+BD38+BD50+BD55+BD73+BD79+BD96+BD101+BD113+BD122+BD135+BD146+BD157+BD170+BD183+BD197+BD201+BD213+BD222+BD229+BD242+BD255+BD269+BD277+BD287+BD298+BD308+BD316+BD325+BD335+BD344+BD353+BD360+BD373+BD382</f>
        <v>867.34714000000031</v>
      </c>
      <c r="BE8" s="193">
        <f t="shared" ref="BE8:BE9" si="12">BD8/BC8*100</f>
        <v>100</v>
      </c>
      <c r="BF8" s="192">
        <f t="shared" ref="BF8:BH9" si="13">BF11+BF15+BF24+BF38+BF50+BF55+BF73+BF79+BF96+BF101+BF113+BF122+BF135+BF146+BF157+BF170+BF183+BF197+BF201+BF213+BF222+BF229+BF242+BF255+BF269+BF277+BF287+BF298+BF308+BF316+BF325+BF335+BF344+BF353+BF360+BF373+BF382</f>
        <v>6868.2300000000014</v>
      </c>
      <c r="BG8" s="192">
        <f t="shared" si="13"/>
        <v>6868.2300000000014</v>
      </c>
      <c r="BH8" s="192">
        <f t="shared" si="13"/>
        <v>6868.2300000000014</v>
      </c>
      <c r="BI8" s="193">
        <f t="shared" ref="BI8:BI10" si="14">BH8/BG8*100</f>
        <v>100</v>
      </c>
      <c r="BJ8" s="129"/>
      <c r="BK8" s="192">
        <f>BK11+BK15+BK24+BK38+BK50+BK55+BK73+BK79+BK96+BK101+BK113+BK122+BK135+BK146+BK157+BK170+BK183+BK197+BK201+BK213+BK222+BK229+BK242+BK255+BK269+BK277+BK287+BK298+BK308+BK316+BK325+BK335+BK344+BK353+BK360+BK373+BK382</f>
        <v>1503.5909999999999</v>
      </c>
      <c r="BL8" s="192">
        <f>BL11+BL15+BL24+BL38+BL50+BL55+BL73+BL79+BL96+BL101+BL113+BL122+BL135+BL146+BL157+BL170+BL183+BL197+BL201+BL213+BL222+BL229+BL242+BL255+BL269+BL277+BL287+BL298+BL308+BL316+BL325+BL335+BL344+BL353+BL360+BL373+BL382</f>
        <v>1503.5909999999999</v>
      </c>
      <c r="BM8" s="193">
        <f t="shared" ref="BM8:BM9" si="15">BL8/BK8*100</f>
        <v>100</v>
      </c>
      <c r="BN8" s="192">
        <f t="shared" ref="BN8:BP9" si="16">BN11+BN15+BN24+BN38+BN50+BN55+BN73+BN79+BN96+BN101+BN113+BN122+BN135+BN146+BN157+BN170+BN183+BN197+BN201+BN213+BN222+BN229+BN242+BN255+BN269+BN277+BN287+BN298+BN308+BN316+BN325+BN335+BN344+BN353+BN360+BN373+BN382</f>
        <v>10986.5</v>
      </c>
      <c r="BO8" s="192">
        <f t="shared" si="16"/>
        <v>10986.5</v>
      </c>
      <c r="BP8" s="192">
        <f t="shared" si="16"/>
        <v>10986.5</v>
      </c>
      <c r="BQ8" s="193">
        <f t="shared" ref="BQ8:BQ9" si="17">BP8/BO8*100</f>
        <v>100</v>
      </c>
      <c r="BR8" s="192">
        <f t="shared" ref="BR8:BT9" si="18">BR11+BR15+BR24+BR38+BR50+BR55+BR73+BR79+BR96+BR101+BR113+BR122+BR135+BR146+BR157+BR170+BR183+BR197+BR201+BR213+BR222+BR229+BR242+BR255+BR269+BR277+BR287+BR298+BR308+BR316+BR325+BR335+BR344+BR353+BR360+BR373+BR382</f>
        <v>5300</v>
      </c>
      <c r="BS8" s="192">
        <f t="shared" si="18"/>
        <v>5300</v>
      </c>
      <c r="BT8" s="192">
        <f t="shared" si="18"/>
        <v>5300</v>
      </c>
      <c r="BU8" s="192">
        <f>BT8/BS8*100</f>
        <v>100</v>
      </c>
      <c r="BV8" s="192"/>
      <c r="BW8" s="192">
        <f>BW11+BW15+BW24+BW38+BW50+BW55+BW73+BW79+BW96+BW101+BW113+BW122+BW135+BW146+BW157+BW170+BW183+BW197+BW201+BW213+BW222+BW229+BW242+BW255+BW269+BW277+BW287+BW298+BW308+BW316+BW325+BW335+BW344+BW353+BW360+BW373+BW382</f>
        <v>135501.13609000004</v>
      </c>
      <c r="BX8" s="192">
        <f>BX11+BX15+BX24+BX38+BX50+BX55+BX73+BX79+BX96+BX101+BX113+BX122+BX135+BX146+BX157+BX170+BX183+BX197+BX201+BX213+BX222+BX229+BX242+BX255+BX269+BX277+BX287+BX298+BX308+BX316+BX325+BX335+BX344+BX353+BX360+BX373+BX382</f>
        <v>134001.01928000004</v>
      </c>
      <c r="BY8" s="192">
        <f t="shared" ref="BY8:BY66" si="19">BX8/BW8*100</f>
        <v>98.892912005546847</v>
      </c>
      <c r="BZ8" s="192">
        <f t="shared" ref="BZ8:CB9" si="20">BZ11+BZ15+BZ24+BZ38+BZ50+BZ55+BZ73+BZ79+BZ96+BZ101+BZ113+BZ122+BZ135+BZ146+BZ157+BZ170+BZ183+BZ197+BZ201+BZ213+BZ222+BZ229+BZ242+BZ255+BZ269+BZ277+BZ287+BZ298+BZ308+BZ316+BZ325+BZ335+BZ344+BZ353+BZ360+BZ373+BZ382</f>
        <v>494283.70885</v>
      </c>
      <c r="CA8" s="192">
        <f t="shared" si="20"/>
        <v>494283.70885000005</v>
      </c>
      <c r="CB8" s="192">
        <f t="shared" si="20"/>
        <v>494283.70490000007</v>
      </c>
      <c r="CC8" s="193">
        <f t="shared" ref="CC8:CC11" si="21">CB8/CA8*100</f>
        <v>99.999999200863812</v>
      </c>
      <c r="CD8" s="192">
        <f t="shared" ref="CD8:CF9" si="22">CD11+CD15+CD24+CD38+CD50+CD55+CD73+CD79+CD96+CD101+CD113+CD122+CD135+CD146+CD157+CD170+CD183+CD197+CD201+CD213+CD222+CD229+CD242+CD255+CD269+CD277+CD287+CD298+CD308+CD316+CD325+CD335+CD344+CD353+CD360+CD373+CD382</f>
        <v>989492.69999999984</v>
      </c>
      <c r="CE8" s="192">
        <f t="shared" si="22"/>
        <v>989492.69999999984</v>
      </c>
      <c r="CF8" s="192">
        <f t="shared" si="22"/>
        <v>959317.86274999997</v>
      </c>
      <c r="CG8" s="193">
        <f t="shared" ref="CG8:CG11" si="23">CF8/CE8*100</f>
        <v>96.950473990358915</v>
      </c>
      <c r="CH8" s="192"/>
      <c r="CI8" s="192">
        <f>CI11+CI15+CI24+CI38+CI50+CI55+CI73+CI79+CI96+CI101+CI113+CI122+CI135+CI146+CI157+CI170+CI183+CI197+CI201+CI213+CI222+CI229+CI242+CI255+CI269+CI277+CI287+CI298+CI308+CI316+CI325+CI335+CI344+CI353+CI360+CI373+CI382</f>
        <v>106923.50000000003</v>
      </c>
      <c r="CJ8" s="192">
        <f>CJ11+CJ15+CJ24+CJ38+CJ50+CJ55+CJ73+CJ79+CJ96+CJ101+CJ113+CJ122+CJ135+CJ146+CJ157+CJ170+CJ183+CJ197+CJ201+CJ213+CJ222+CJ229+CJ242+CJ255+CJ269+CJ277+CJ287+CJ298+CJ308+CJ316+CJ325+CJ335+CJ344+CJ353+CJ360+CJ373+CJ382</f>
        <v>104096.54271000001</v>
      </c>
      <c r="CK8" s="193">
        <f t="shared" ref="CK8:CK9" si="24">CJ8/CI8*100</f>
        <v>97.356093571572174</v>
      </c>
      <c r="CL8" s="192">
        <f t="shared" ref="CL8:CN9" si="25">CL11+CL15+CL24+CL38+CL50+CL55+CL73+CL79+CL96+CL101+CL113+CL122+CL135+CL146+CL157+CL170+CL183+CL197+CL201+CL213+CL222+CL229+CL242+CL255+CL269+CL277+CL287+CL298+CL308+CL316+CL325+CL335+CL344+CL353+CL360+CL373+CL382</f>
        <v>33126.399999999994</v>
      </c>
      <c r="CM8" s="192">
        <f t="shared" si="25"/>
        <v>33126.399999999994</v>
      </c>
      <c r="CN8" s="192">
        <f t="shared" si="25"/>
        <v>33126.399999999994</v>
      </c>
      <c r="CO8" s="193">
        <f t="shared" ref="CO8:CO9" si="26">CN8/CM8*100</f>
        <v>100</v>
      </c>
      <c r="CP8" s="192">
        <f t="shared" ref="CP8:CR9" si="27">CP11+CP15+CP24+CP38+CP50+CP55+CP73+CP79+CP96+CP101+CP113+CP122+CP135+CP146+CP157+CP170+CP183+CP197+CP201+CP213+CP222+CP229+CP242+CP255+CP269+CP277+CP287+CP298+CP308+CP316+CP325+CP335+CP344+CP353+CP360+CP373+CP382</f>
        <v>48011.199999999997</v>
      </c>
      <c r="CQ8" s="192">
        <f t="shared" si="27"/>
        <v>48011.199999999997</v>
      </c>
      <c r="CR8" s="192">
        <f t="shared" si="27"/>
        <v>48011.199999999997</v>
      </c>
      <c r="CS8" s="193">
        <f t="shared" ref="CS8:CS10" si="28">CR8/CQ8*100</f>
        <v>100</v>
      </c>
      <c r="CT8" s="192">
        <f t="shared" ref="CT8:CV9" si="29">CT11+CT15+CT24+CT38+CT50+CT55+CT73+CT79+CT96+CT101+CT113+CT122+CT135+CT146+CT157+CT170+CT183+CT197+CT201+CT213+CT222+CT229+CT242+CT255+CT269+CT277+CT287+CT298+CT308+CT316+CT325+CT335+CT344+CT353+CT360+CT373+CT382</f>
        <v>191170.09999999986</v>
      </c>
      <c r="CU8" s="192">
        <f t="shared" si="29"/>
        <v>146574.69999999998</v>
      </c>
      <c r="CV8" s="192">
        <f t="shared" si="29"/>
        <v>144703.63576999996</v>
      </c>
      <c r="CW8" s="193">
        <f t="shared" ref="CW8:CW11" si="30">CV8/CU8*100</f>
        <v>98.723473948778334</v>
      </c>
      <c r="CX8" s="193"/>
      <c r="CY8" s="192"/>
      <c r="CZ8" s="192"/>
      <c r="DA8" s="193"/>
      <c r="DB8" s="129"/>
      <c r="DC8" s="192">
        <f>DC11+DC15+DC24+DC38+DC50+DC55+DC73+DC79+DC96+DC101+DC113+DC122+DC135+DC146+DC157+DC170+DC183+DC197+DC201+DC213+DC222+DC229+DC242+DC255+DC269+DC277+DC287+DC298+DC308+DC316+DC325+DC335+DC344+DC353+DC360+DC373+DC382</f>
        <v>12663.400000000001</v>
      </c>
      <c r="DD8" s="192">
        <f>DD11+DD15+DD24+DD38+DD50+DD55+DD73+DD79+DD96+DD101+DD113+DD122+DD135+DD146+DD157+DD170+DD183+DD197+DD201+DD213+DD222+DD229+DD242+DD255+DD269+DD277+DD287+DD298+DD308+DD316+DD325+DD335+DD344+DD353+DD360+DD373+DD382</f>
        <v>11327.6198</v>
      </c>
      <c r="DE8" s="193">
        <f t="shared" ref="DE8:DE9" si="31">DD8/DC8*100</f>
        <v>89.451646477249398</v>
      </c>
      <c r="DF8" s="192">
        <f t="shared" ref="DF8:DH9" si="32">DF11+DF15+DF24+DF38+DF50+DF55+DF73+DF79+DF96+DF101+DF113+DF122+DF135+DF146+DF157+DF170+DF183+DF197+DF201+DF213+DF222+DF229+DF242+DF255+DF269+DF277+DF287+DF298+DF308+DF316+DF325+DF335+DF344+DF353+DF360+DF373+DF382</f>
        <v>615971.9</v>
      </c>
      <c r="DG8" s="192">
        <f t="shared" si="32"/>
        <v>391736.07857999997</v>
      </c>
      <c r="DH8" s="192">
        <f t="shared" si="32"/>
        <v>385067.53541000001</v>
      </c>
      <c r="DI8" s="193">
        <f t="shared" ref="DI8:DI9" si="33">DH8/DG8*100</f>
        <v>98.297694918943208</v>
      </c>
      <c r="DJ8" s="192">
        <f t="shared" ref="DJ8:DL9" si="34">DJ11+DJ15+DJ24+DJ38+DJ50+DJ55+DJ73+DJ79+DJ96+DJ101+DJ113+DJ122+DJ135+DJ146+DJ157+DJ170+DJ183+DJ197+DJ201+DJ213+DJ222+DJ229+DJ242+DJ255+DJ269+DJ277+DJ287+DJ298+DJ308+DJ316+DJ325+DJ335+DJ344+DJ353+DJ360+DJ373+DJ382</f>
        <v>44510.9</v>
      </c>
      <c r="DK8" s="192">
        <f t="shared" si="34"/>
        <v>89494.5</v>
      </c>
      <c r="DL8" s="192">
        <f t="shared" si="34"/>
        <v>89494.493000000002</v>
      </c>
      <c r="DM8" s="193">
        <f t="shared" ref="DM8" si="35">DL8/DK8*100</f>
        <v>99.999992178290285</v>
      </c>
      <c r="DN8" s="193"/>
      <c r="DO8" s="192">
        <f>DO11+DO15+DO24+DO38+DO50+DO55+DO73+DO79+DO96+DO101+DO113+DO122+DO135+DO146+DO157+DO170+DO183+DO197+DO201+DO213+DO222+DO229+DO242+DO255+DO269+DO277+DO287+DO298+DO308+DO316+DO325+DO335+DO344+DO353+DO360+DO373+DO382</f>
        <v>25855.41</v>
      </c>
      <c r="DP8" s="192">
        <f>DP11+DP15+DP24+DP38+DP50+DP55+DP73+DP79+DP96+DP101+DP113+DP122+DP135+DP146+DP157+DP170+DP183+DP197+DP201+DP213+DP222+DP229+DP242+DP255+DP269+DP277+DP287+DP298+DP308+DP316+DP325+DP335+DP344+DP353+DP360+DP373+DP382</f>
        <v>25855.41</v>
      </c>
      <c r="DQ8" s="193">
        <f t="shared" ref="DQ8" si="36">DP8/DO8*100</f>
        <v>100</v>
      </c>
      <c r="DR8" s="192">
        <f t="shared" ref="DR8:DT9" si="37">DR11+DR15+DR24+DR38+DR50+DR55+DR73+DR79+DR96+DR101+DR113+DR122+DR135+DR146+DR157+DR170+DR183+DR197+DR201+DR213+DR222+DR229+DR242+DR255+DR269+DR277+DR287+DR298+DR308+DR316+DR325+DR335+DR344+DR353+DR360+DR373+DR382</f>
        <v>7142.9524899999988</v>
      </c>
      <c r="DS8" s="192">
        <f t="shared" si="37"/>
        <v>7142.9524899999988</v>
      </c>
      <c r="DT8" s="192">
        <f t="shared" si="37"/>
        <v>7142.9524899999988</v>
      </c>
      <c r="DU8" s="193">
        <f t="shared" ref="DU8" si="38">DT8/DS8*100</f>
        <v>100</v>
      </c>
      <c r="DV8" s="193"/>
      <c r="DW8" s="192">
        <f>DW11+DW15+DW24+DW38+DW50+DW55+DW73+DW79+DW96+DW101+DW113+DW122+DW135+DW146+DW157+DW170+DW183+DW197+DW201+DW213+DW222+DW229+DW242+DW255+DW269+DW277+DW287+DW298+DW308+DW316+DW325+DW335+DW344+DW353+DW360+DW373+DW382</f>
        <v>0</v>
      </c>
      <c r="DX8" s="192">
        <f>DX11+DX15+DX24+DX38+DX50+DX55+DX73+DX79+DX96+DX101+DX113+DX122+DX135+DX146+DX157+DX170+DX183+DX197+DX201+DX213+DX222+DX229+DX242+DX255+DX269+DX277+DX287+DX298+DX308+DX316+DX325+DX335+DX344+DX353+DX360+DX373+DX382</f>
        <v>0</v>
      </c>
      <c r="DY8" s="192"/>
      <c r="DZ8" s="192">
        <f t="shared" ref="DZ8:EB9" si="39">DZ11+DZ15+DZ24+DZ38+DZ50+DZ55+DZ73+DZ79+DZ96+DZ101+DZ113+DZ122+DZ135+DZ146+DZ157+DZ170+DZ183+DZ197+DZ201+DZ213+DZ222+DZ229+DZ242+DZ255+DZ269+DZ277+DZ287+DZ298+DZ308+DZ316+DZ325+DZ335+DZ344+DZ353+DZ360+DZ373+DZ382</f>
        <v>300000</v>
      </c>
      <c r="EA8" s="192">
        <f t="shared" si="39"/>
        <v>305000</v>
      </c>
      <c r="EB8" s="192">
        <f t="shared" si="39"/>
        <v>305000</v>
      </c>
      <c r="EC8" s="192"/>
      <c r="ED8" s="192">
        <f t="shared" ref="ED8:EF9" si="40">ED11+ED15+ED24+ED38+ED50+ED55+ED73+ED79+ED96+ED101+ED113+ED122+ED135+ED146+ED157+ED170+ED183+ED197+ED201+ED213+ED222+ED229+ED242+ED255+ED269+ED277+ED287+ED298+ED308+ED316+ED325+ED335+ED344+ED353+ED360+ED373+ED382</f>
        <v>3181.9</v>
      </c>
      <c r="EE8" s="192">
        <f t="shared" si="40"/>
        <v>159093.5</v>
      </c>
      <c r="EF8" s="192">
        <f t="shared" si="40"/>
        <v>159093.451</v>
      </c>
      <c r="EG8" s="193">
        <f t="shared" ref="EG8:EG9" si="41">EF8/EE8*100</f>
        <v>99.999969200501596</v>
      </c>
      <c r="EH8" s="192">
        <f t="shared" ref="EH8:EJ9" si="42">EH11+EH15+EH24+EH38+EH50+EH55+EH73+EH79+EH96+EH101+EH113+EH122+EH135+EH146+EH157+EH170+EH183+EH197+EH201+EH213+EH222+EH229+EH242+EH255+EH269+EH277+EH287+EH298+EH308+EH316+EH325+EH335+EH344+EH353+EH360+EH373+EH382</f>
        <v>23915.200000000001</v>
      </c>
      <c r="EI8" s="192">
        <f t="shared" si="42"/>
        <v>23915.200000000001</v>
      </c>
      <c r="EJ8" s="192">
        <f t="shared" si="42"/>
        <v>23915.200000000001</v>
      </c>
      <c r="EK8" s="193">
        <f t="shared" ref="EK8" si="43">EJ8/EI8*100</f>
        <v>100</v>
      </c>
      <c r="EL8" s="192">
        <f t="shared" ref="EL8:EN9" si="44">EL11+EL15+EL24+EL38+EL50+EL55+EL73+EL79+EL96+EL101+EL113+EL122+EL135+EL146+EL157+EL170+EL183+EL197+EL201+EL213+EL222+EL229+EL242+EL255+EL269+EL277+EL287+EL298+EL308+EL316+EL325+EL335+EL344+EL353+EL360+EL373+EL382</f>
        <v>5615.9</v>
      </c>
      <c r="EM8" s="192">
        <f t="shared" si="44"/>
        <v>5615.9</v>
      </c>
      <c r="EN8" s="192">
        <f t="shared" si="44"/>
        <v>5615.9</v>
      </c>
      <c r="EO8" s="193">
        <f t="shared" ref="EO8:EO10" si="45">EN8/EM8*100</f>
        <v>100</v>
      </c>
      <c r="EP8" s="192">
        <f t="shared" ref="EP8:ER9" si="46">EP11+EP15+EP24+EP38+EP50+EP55+EP73+EP79+EP96+EP101+EP113+EP122+EP135+EP146+EP157+EP170+EP183+EP197+EP201+EP213+EP222+EP229+EP242+EP255+EP269+EP277+EP287+EP298+EP308+EP316+EP325+EP335+EP344+EP353+EP360+EP373+EP382</f>
        <v>15583.5</v>
      </c>
      <c r="EQ8" s="192">
        <f t="shared" si="46"/>
        <v>11152.899999999998</v>
      </c>
      <c r="ER8" s="192">
        <f t="shared" si="46"/>
        <v>10293.63932</v>
      </c>
      <c r="ES8" s="192">
        <f>ER8/EQ8*100</f>
        <v>92.295630015511676</v>
      </c>
      <c r="ET8" s="192">
        <f t="shared" ref="ET8:EV9" si="47">ET11+ET15+ET24+ET38+ET50+ET55+ET73+ET79+ET96+ET101+ET113+ET122+ET135+ET146+ET157+ET170+ET183+ET197+ET201+ET213+ET222+ET229+ET242+ET255+ET269+ET277+ET287+ET298+ET308+ET316+ET325+ET335+ET344+ET353+ET360+ET373+ET382</f>
        <v>256673.80000000002</v>
      </c>
      <c r="EU8" s="192">
        <f t="shared" si="47"/>
        <v>244676.05619999999</v>
      </c>
      <c r="EV8" s="192">
        <f t="shared" si="47"/>
        <v>244609.10366999998</v>
      </c>
      <c r="EW8" s="192">
        <f>EV8/EU8*100</f>
        <v>99.972636255856074</v>
      </c>
      <c r="EX8" s="192">
        <f t="shared" ref="EX8:EZ9" si="48">EX11+EX15+EX24+EX38+EX50+EX55+EX73+EX79+EX96+EX101+EX113+EX122+EX135+EX146+EX157+EX170+EX183+EX197+EX201+EX213+EX222+EX229+EX242+EX255+EX269+EX277+EX287+EX298+EX308+EX316+EX325+EX335+EX344+EX353+EX360+EX373+EX382</f>
        <v>19694.400000000001</v>
      </c>
      <c r="EY8" s="192">
        <f t="shared" si="48"/>
        <v>11185</v>
      </c>
      <c r="EZ8" s="192">
        <f t="shared" si="48"/>
        <v>11103.86031</v>
      </c>
      <c r="FA8" s="192">
        <f>EZ8/EY8*100</f>
        <v>99.274566919982121</v>
      </c>
      <c r="FB8" s="192"/>
      <c r="FC8" s="192">
        <f>FC11+FC15+FC24+FC38+FC50+FC55+FC73+FC79+FC96+FC101+FC113+FC122+FC135+FC146+FC157+FC170+FC183+FC197+FC201+FC213+FC222+FC229+FC242+FC255+FC269+FC277+FC287+FC298+FC308+FC316+FC325+FC335+FC344+FC353+FC360+FC373+FC382</f>
        <v>2882.1</v>
      </c>
      <c r="FD8" s="192">
        <f>FD11+FD15+FD24+FD38+FD50+FD55+FD73+FD79+FD96+FD101+FD113+FD122+FD135+FD146+FD157+FD170+FD183+FD197+FD201+FD213+FD222+FD229+FD242+FD255+FD269+FD277+FD287+FD298+FD308+FD316+FD325+FD335+FD344+FD353+FD360+FD373+FD382</f>
        <v>2778.5420899999999</v>
      </c>
      <c r="FE8" s="192">
        <f>FD8/FC8*100</f>
        <v>96.406859234585895</v>
      </c>
      <c r="FF8" s="192">
        <f t="shared" ref="FF8:FH9" si="49">FF11+FF15+FF24+FF38+FF50+FF55+FF73+FF79+FF96+FF101+FF113+FF122+FF135+FF146+FF157+FF170+FF183+FF197+FF201+FF213+FF222+FF229+FF242+FF255+FF269+FF277+FF287+FF298+FF308+FF316+FF325+FF335+FF344+FF353+FF360+FF373+FF382</f>
        <v>592573.89999999991</v>
      </c>
      <c r="FG8" s="192">
        <f t="shared" si="49"/>
        <v>604123.18751999992</v>
      </c>
      <c r="FH8" s="192">
        <f t="shared" si="49"/>
        <v>591831.70447</v>
      </c>
      <c r="FI8" s="193">
        <f t="shared" ref="FI8:FI11" si="50">FH8/FG8*100</f>
        <v>97.965401212216676</v>
      </c>
      <c r="FJ8" s="192">
        <f t="shared" ref="FJ8:FL9" si="51">FJ11+FJ15+FJ24+FJ38+FJ50+FJ55+FJ73+FJ79+FJ96+FJ101+FJ113+FJ122+FJ135+FJ146+FJ157+FJ170+FJ183+FJ197+FJ201+FJ213+FJ222+FJ229+FJ242+FJ255+FJ269+FJ277+FJ287+FJ298+FJ308+FJ316+FJ325+FJ335+FJ344+FJ353+FJ360+FJ373+FJ382</f>
        <v>1477908</v>
      </c>
      <c r="FK8" s="192">
        <f t="shared" si="51"/>
        <v>1477908</v>
      </c>
      <c r="FL8" s="192">
        <f t="shared" si="51"/>
        <v>1477906.7128300003</v>
      </c>
      <c r="FM8" s="192">
        <f>FL8/FK8*100</f>
        <v>99.99991290594545</v>
      </c>
      <c r="FN8" s="192">
        <f t="shared" ref="FN8:FP9" si="52">FN11+FN15+FN24+FN38+FN50+FN55+FN73+FN79+FN96+FN101+FN113+FN122+FN135+FN146+FN157+FN170+FN183+FN197+FN201+FN213+FN222+FN229+FN242+FN255+FN269+FN277+FN287+FN298+FN308+FN316+FN325+FN335+FN344+FN353+FN360+FN373+FN382</f>
        <v>160739.80000000005</v>
      </c>
      <c r="FO8" s="192">
        <f t="shared" si="52"/>
        <v>107806.90000000001</v>
      </c>
      <c r="FP8" s="192">
        <f t="shared" si="52"/>
        <v>105211.31268000003</v>
      </c>
      <c r="FQ8" s="193">
        <f t="shared" ref="FQ8:FQ9" si="53">FP8/FO8*100</f>
        <v>97.592373660684075</v>
      </c>
      <c r="FR8" s="193"/>
      <c r="FS8" s="192">
        <f>FS11+FS15+FS24+FS38+FS50+FS55+FS73+FS79+FS96+FS101+FS113+FS122+FS135+FS146+FS157+FS170+FS183+FS197+FS201+FS213+FS222+FS229+FS242+FS255+FS269+FS277+FS287+FS298+FS308+FS316+FS325+FS335+FS344+FS353+FS360+FS373+FS382</f>
        <v>9818.9</v>
      </c>
      <c r="FT8" s="192">
        <f>FT11+FT15+FT24+FT38+FT50+FT55+FT73+FT79+FT96+FT101+FT113+FT122+FT135+FT146+FT157+FT170+FT183+FT197+FT201+FT213+FT222+FT229+FT242+FT255+FT269+FT277+FT287+FT298+FT308+FT316+FT325+FT335+FT344+FT353+FT360+FT373+FT382</f>
        <v>9007.7814299999991</v>
      </c>
      <c r="FU8" s="193">
        <f t="shared" ref="FU8:FU9" si="54">FT8/FS8*100</f>
        <v>91.739211418794369</v>
      </c>
      <c r="FV8" s="192">
        <f t="shared" ref="FV8:FX9" si="55">FV11+FV15+FV24+FV38+FV50+FV55+FV73+FV79+FV96+FV101+FV113+FV122+FV135+FV146+FV157+FV170+FV183+FV197+FV201+FV213+FV222+FV229+FV242+FV255+FV269+FV277+FV287+FV298+FV308+FV316+FV325+FV335+FV344+FV353+FV360+FV373+FV382</f>
        <v>95693.509999999966</v>
      </c>
      <c r="FW8" s="192">
        <f t="shared" si="55"/>
        <v>95693.509999999966</v>
      </c>
      <c r="FX8" s="192">
        <f t="shared" si="55"/>
        <v>95693.50926999998</v>
      </c>
      <c r="FY8" s="193">
        <f t="shared" ref="FY8:FY9" si="56">FX8/FW8*100</f>
        <v>99.999999237147861</v>
      </c>
      <c r="FZ8" s="192">
        <f t="shared" ref="FZ8:GB9" si="57">FZ11+FZ15+FZ24+FZ38+FZ50+FZ55+FZ73+FZ79+FZ96+FZ101+FZ113+FZ122+FZ135+FZ146+FZ157+FZ170+FZ183+FZ197+FZ201+FZ213+FZ222+FZ229+FZ242+FZ255+FZ269+FZ277+FZ287+FZ298+FZ308+FZ316+FZ325+FZ335+FZ344+FZ353+FZ360+FZ373+FZ382</f>
        <v>17443.47</v>
      </c>
      <c r="GA8" s="192">
        <f t="shared" si="57"/>
        <v>17443.47</v>
      </c>
      <c r="GB8" s="192">
        <f t="shared" si="57"/>
        <v>17443.47</v>
      </c>
      <c r="GC8" s="193">
        <f t="shared" ref="GC8:GC9" si="58">GB8/GA8*100</f>
        <v>100</v>
      </c>
      <c r="GD8" s="192">
        <f t="shared" ref="GD8:GF9" si="59">GD11+GD15+GD24+GD38+GD50+GD55+GD73+GD79+GD96+GD101+GD113+GD122+GD135+GD146+GD157+GD170+GD183+GD197+GD201+GD213+GD222+GD229+GD242+GD255+GD269+GD277+GD287+GD298+GD308+GD316+GD325+GD335+GD344+GD353+GD360+GD373+GD382</f>
        <v>79363.600000000006</v>
      </c>
      <c r="GE8" s="192">
        <f t="shared" si="59"/>
        <v>135113.70000000001</v>
      </c>
      <c r="GF8" s="192">
        <f t="shared" si="59"/>
        <v>134974.95354000002</v>
      </c>
      <c r="GG8" s="193">
        <f t="shared" ref="GG8:GG9" si="60">GF8/GE8*100</f>
        <v>99.897311331123348</v>
      </c>
      <c r="GH8" s="192">
        <f t="shared" ref="GH8:GJ9" si="61">GH11+GH15+GH24+GH38+GH50+GH55+GH73+GH79+GH96+GH101+GH113+GH122+GH135+GH146+GH157+GH170+GH183+GH197+GH201+GH213+GH222+GH229+GH242+GH255+GH269+GH277+GH287+GH298+GH308+GH316+GH325+GH335+GH344+GH353+GH360+GH373+GH382</f>
        <v>81584.800000000003</v>
      </c>
      <c r="GI8" s="192">
        <f t="shared" si="61"/>
        <v>186300.2</v>
      </c>
      <c r="GJ8" s="192">
        <f t="shared" si="61"/>
        <v>186104.94379000002</v>
      </c>
      <c r="GK8" s="193">
        <f t="shared" ref="GK8:GK9" si="62">GJ8/GI8*100</f>
        <v>99.895192699739454</v>
      </c>
      <c r="GL8" s="193"/>
      <c r="GM8" s="192">
        <f>GM11+GM15+GM24+GM38+GM50+GM55+GM73+GM79+GM96+GM101+GM113+GM122+GM135+GM146+GM157+GM170+GM183+GM197+GM201+GM213+GM222+GM229+GM242+GM255+GM269+GM277+GM287+GM298+GM308+GM316+GM325+GM335+GM344+GM353+GM360+GM373+GM382</f>
        <v>1660</v>
      </c>
      <c r="GN8" s="192">
        <f>GN11+GN15+GN24+GN38+GN50+GN55+GN73+GN79+GN96+GN101+GN113+GN122+GN135+GN146+GN157+GN170+GN183+GN197+GN201+GN213+GN222+GN229+GN242+GN255+GN269+GN277+GN287+GN298+GN308+GN316+GN325+GN335+GN344+GN353+GN360+GN373+GN382</f>
        <v>1187.32889</v>
      </c>
      <c r="GO8" s="193">
        <f t="shared" ref="GO8:GO9" si="63">GN8/GM8*100</f>
        <v>71.525836746987949</v>
      </c>
      <c r="GP8" s="192">
        <f t="shared" ref="GP8:GR9" si="64">GP11+GP15+GP24+GP38+GP50+GP55+GP73+GP79+GP96+GP101+GP113+GP122+GP135+GP146+GP157+GP170+GP183+GP197+GP201+GP213+GP222+GP229+GP242+GP255+GP269+GP277+GP287+GP298+GP308+GP316+GP325+GP335+GP344+GP353+GP360+GP373+GP382</f>
        <v>7998.2</v>
      </c>
      <c r="GQ8" s="192">
        <f t="shared" si="64"/>
        <v>3361.6</v>
      </c>
      <c r="GR8" s="192">
        <f t="shared" si="64"/>
        <v>3361.6</v>
      </c>
      <c r="GS8" s="193">
        <f t="shared" ref="GS8:GS9" si="65">GR8/GQ8*100</f>
        <v>100</v>
      </c>
      <c r="GT8" s="192">
        <f t="shared" ref="GT8:GV9" si="66">GT11+GT15+GT24+GT38+GT50+GT55+GT73+GT79+GT96+GT101+GT113+GT122+GT135+GT146+GT157+GT170+GT183+GT197+GT201+GT213+GT222+GT229+GT242+GT255+GT269+GT277+GT287+GT298+GT308+GT316+GT325+GT335+GT344+GT353+GT360+GT373+GT382</f>
        <v>21444.18</v>
      </c>
      <c r="GU8" s="192">
        <f t="shared" si="66"/>
        <v>21444.18</v>
      </c>
      <c r="GV8" s="192">
        <f t="shared" si="66"/>
        <v>21444.18</v>
      </c>
      <c r="GW8" s="193">
        <f t="shared" ref="GW8:GW9" si="67">GV8/GU8*100</f>
        <v>100</v>
      </c>
      <c r="GX8" s="192">
        <f t="shared" ref="GX8:GZ9" si="68">GX11+GX15+GX24+GX38+GX50+GX55+GX73+GX79+GX96+GX101+GX113+GX122+GX135+GX146+GX157+GX170+GX183+GX197+GX201+GX213+GX222+GX229+GX242+GX255+GX269+GX277+GX287+GX298+GX308+GX316+GX325+GX335+GX344+GX353+GX360+GX373+GX382</f>
        <v>13945.370790000001</v>
      </c>
      <c r="GY8" s="192">
        <f t="shared" si="68"/>
        <v>15060.112360000001</v>
      </c>
      <c r="GZ8" s="192">
        <f t="shared" si="68"/>
        <v>15060.112360000001</v>
      </c>
      <c r="HA8" s="193">
        <f t="shared" ref="HA8:HA9" si="69">GZ8/GY8*100</f>
        <v>100</v>
      </c>
      <c r="HB8" s="192">
        <f t="shared" ref="HB8:HD9" si="70">HB11+HB15+HB24+HB38+HB50+HB55+HB73+HB79+HB96+HB101+HB113+HB122+HB135+HB146+HB157+HB170+HB183+HB197+HB201+HB213+HB222+HB229+HB242+HB255+HB269+HB277+HB287+HB298+HB308+HB316+HB325+HB335+HB344+HB353+HB360+HB373+HB382</f>
        <v>0</v>
      </c>
      <c r="HC8" s="192">
        <f t="shared" si="70"/>
        <v>0</v>
      </c>
      <c r="HD8" s="192">
        <f t="shared" si="70"/>
        <v>0</v>
      </c>
      <c r="HE8" s="193"/>
      <c r="HF8" s="192">
        <f t="shared" ref="HF8:HH9" si="71">HF11+HF15+HF24+HF38+HF50+HF55+HF73+HF79+HF96+HF101+HF113+HF122+HF135+HF146+HF157+HF170+HF183+HF197+HF201+HF213+HF222+HF229+HF242+HF255+HF269+HF277+HF287+HF298+HF308+HF316+HF325+HF335+HF344+HF353+HF360+HF373+HF382</f>
        <v>5490.2999999999993</v>
      </c>
      <c r="HG8" s="192">
        <f t="shared" si="71"/>
        <v>17474.8</v>
      </c>
      <c r="HH8" s="192">
        <f t="shared" si="71"/>
        <v>17474.8</v>
      </c>
      <c r="HI8" s="193">
        <f t="shared" ref="HI8:HI9" si="72">HH8/HG8*100</f>
        <v>100</v>
      </c>
      <c r="HJ8" s="129"/>
      <c r="HK8" s="192">
        <f>HK11+HK15+HK24+HK38+HK50+HK55+HK73+HK79+HK96+HK101+HK113+HK122+HK135+HK146+HK157+HK170+HK183+HK197+HK201+HK213+HK222+HK229+HK242+HK255+HK269+HK277+HK287+HK298+HK308+HK316+HK325+HK335+HK344+HK353+HK360+HK373+HK382</f>
        <v>0</v>
      </c>
      <c r="HL8" s="192">
        <f>HL11+HL15+HL24+HL38+HL50+HL55+HL73+HL79+HL96+HL101+HL113+HL122+HL135+HL146+HL157+HL170+HL183+HL197+HL201+HL213+HL222+HL229+HL242+HL255+HL269+HL277+HL287+HL298+HL308+HL316+HL325+HL335+HL344+HL353+HL360+HL373+HL382</f>
        <v>0</v>
      </c>
      <c r="HM8" s="193"/>
      <c r="HN8" s="192">
        <f t="shared" ref="HN8:HP9" si="73">HN11+HN15+HN24+HN38+HN50+HN55+HN73+HN79+HN96+HN101+HN113+HN122+HN135+HN146+HN157+HN170+HN183+HN197+HN201+HN213+HN222+HN229+HN242+HN255+HN269+HN277+HN287+HN298+HN308+HN316+HN325+HN335+HN344+HN353+HN360+HN373+HN382</f>
        <v>14725.699999999999</v>
      </c>
      <c r="HO8" s="192">
        <f t="shared" si="73"/>
        <v>16916.176339999998</v>
      </c>
      <c r="HP8" s="192">
        <f t="shared" si="73"/>
        <v>16915.61045</v>
      </c>
      <c r="HQ8" s="193">
        <f t="shared" ref="HQ8:HQ10" si="74">HP8/HO8*100</f>
        <v>99.996654740476671</v>
      </c>
      <c r="HR8" s="193"/>
      <c r="HS8" s="192">
        <f>HS11+HS15+HS24+HS38+HS50+HS55+HS73+HS79+HS96+HS101+HS113+HS122+HS135+HS146+HS157+HS170+HS183+HS197+HS201+HS213+HS222+HS229+HS242+HS255+HS269+HS277+HS287+HS298+HS308+HS316+HS325+HS335+HS344+HS353+HS360+HS373+HS382</f>
        <v>211021</v>
      </c>
      <c r="HT8" s="192">
        <f>HT11+HT15+HT24+HT38+HT50+HT55+HT73+HT79+HT96+HT101+HT113+HT122+HT135+HT146+HT157+HT170+HT183+HT197+HT201+HT213+HT222+HT229+HT242+HT255+HT269+HT277+HT287+HT298+HT308+HT316+HT325+HT335+HT344+HT353+HT360+HT373+HT382</f>
        <v>207552.61983000001</v>
      </c>
      <c r="HU8" s="193">
        <f t="shared" ref="HU8:HU10" si="75">HT8/HS8*100</f>
        <v>98.356381511792662</v>
      </c>
      <c r="HV8" s="129"/>
      <c r="HW8" s="192">
        <f>HW11+HW15+HW24+HW38+HW50+HW55+HW73+HW79+HW96+HW101+HW113+HW122+HW135+HW146+HW157+HW170+HW183+HW197+HW201+HW213+HW222+HW229+HW242+HW255+HW269+HW277+HW287+HW298+HW308+HW316+HW325+HW335+HW344+HW353+HW360+HW373+HW382</f>
        <v>580971.68546000007</v>
      </c>
      <c r="HX8" s="192">
        <f>HX11+HX15+HX24+HX38+HX50+HX55+HX73+HX79+HX96+HX101+HX113+HX122+HX135+HX146+HX157+HX170+HX183+HX197+HX201+HX213+HX222+HX229+HX242+HX255+HX269+HX277+HX287+HX298+HX308+HX316+HX325+HX335+HX344+HX353+HX360+HX373+HX382</f>
        <v>545419.24108999991</v>
      </c>
      <c r="HY8" s="193">
        <f t="shared" ref="HY8:HY9" si="76">HX8/HW8*100</f>
        <v>93.880520297327308</v>
      </c>
      <c r="HZ8" s="129"/>
      <c r="IA8" s="192">
        <f>IA11+IA15+IA24+IA38+IA50+IA55+IA73+IA79+IA96+IA101+IA113+IA122+IA135+IA146+IA157+IA170+IA183+IA197+IA201+IA213+IA222+IA229+IA242+IA255+IA269+IA277+IA287+IA298+IA308+IA316+IA325+IA335+IA344+IA353+IA360+IA373+IA382</f>
        <v>42407.6</v>
      </c>
      <c r="IB8" s="192">
        <f>IB11+IB15+IB24+IB38+IB50+IB55+IB73+IB79+IB96+IB101+IB113+IB122+IB135+IB146+IB157+IB170+IB183+IB197+IB201+IB213+IB222+IB229+IB242+IB255+IB269+IB277+IB287+IB298+IB308+IB316+IB325+IB335+IB344+IB353+IB360+IB373+IB382</f>
        <v>42407.53009</v>
      </c>
      <c r="IC8" s="193">
        <f t="shared" ref="IC8:IC9" si="77">IB8/IA8*100</f>
        <v>99.999835147473576</v>
      </c>
      <c r="ID8" s="193"/>
      <c r="IE8" s="192">
        <f>IE11+IE15+IE24+IE38+IE50+IE55+IE73+IE79+IE96+IE101+IE113+IE122+IE135+IE146+IE157+IE170+IE183+IE197+IE201+IE213+IE222+IE229+IE242+IE255+IE269+IE277+IE287+IE298+IE308+IE316+IE325+IE335+IE344+IE353+IE360+IE373+IE382</f>
        <v>1499095.0834899999</v>
      </c>
      <c r="IF8" s="192">
        <f>IF11+IF15+IF24+IF38+IF50+IF55+IF73+IF79+IF96+IF101+IF113+IF122+IF135+IF146+IF157+IF170+IF183+IF197+IF201+IF213+IF222+IF229+IF242+IF255+IF269+IF277+IF287+IF298+IF308+IF316+IF325+IF335+IF344+IF353+IF360+IF373+IF382</f>
        <v>1071902.8747800002</v>
      </c>
      <c r="IG8" s="193">
        <f t="shared" ref="IG8:IG10" si="78">IF8/IE8*100</f>
        <v>71.503328013359507</v>
      </c>
      <c r="IH8" s="193"/>
      <c r="II8" s="192">
        <f>II11+II15+II24+II38+II50+II55+II73+II79+II96+II101+II113+II122+II135+II146+II157+II170+II183+II197+II201+II213+II222+II229+II242+II255+II269+II277+II287+II298+II308+II316+II325+II335+II344+II353+II360+II373+II382</f>
        <v>809765.15268000006</v>
      </c>
      <c r="IJ8" s="192">
        <f>IJ11+IJ15+IJ24+IJ38+IJ50+IJ55+IJ73+IJ79+IJ96+IJ101+IJ113+IJ122+IJ135+IJ146+IJ157+IJ170+IJ183+IJ197+IJ201+IJ213+IJ222+IJ229+IJ242+IJ255+IJ269+IJ277+IJ287+IJ298+IJ308+IJ316+IJ325+IJ335+IJ344+IJ353+IJ360+IJ373+IJ382</f>
        <v>589642.89020999998</v>
      </c>
      <c r="IK8" s="193">
        <f t="shared" ref="IK8:IK10" si="79">IJ8/II8*100</f>
        <v>72.816530602547786</v>
      </c>
      <c r="IL8" s="193"/>
      <c r="IM8" s="192">
        <f>IM11+IM15+IM24+IM38+IM50+IM55+IM73+IM79+IM96+IM101+IM113+IM122+IM135+IM146+IM157+IM170+IM183+IM197+IM201+IM213+IM222+IM229+IM242+IM255+IM269+IM277+IM287+IM298+IM308+IM316+IM325+IM335+IM344+IM353+IM360+IM373+IM382</f>
        <v>2887.41572</v>
      </c>
      <c r="IN8" s="192">
        <f>IN11+IN15+IN24+IN38+IN50+IN55+IN73+IN79+IN96+IN101+IN113+IN122+IN135+IN146+IN157+IN170+IN183+IN197+IN201+IN213+IN222+IN229+IN242+IN255+IN269+IN277+IN287+IN298+IN308+IN316+IN325+IN335+IN344+IN353+IN360+IN373+IN382</f>
        <v>2624.6246300000003</v>
      </c>
      <c r="IO8" s="193">
        <f t="shared" ref="IO8:IO10" si="80">IN8/IM8*100</f>
        <v>90.898744223779474</v>
      </c>
      <c r="IP8" s="193"/>
      <c r="IQ8" s="192">
        <f>IQ11+IQ15+IQ24+IQ38+IQ50+IQ55+IQ73+IQ79+IQ96+IQ101+IQ113+IQ122+IQ135+IQ146+IQ157+IQ170+IQ183+IQ197+IQ201+IQ213+IQ222+IQ229+IQ242+IQ255+IQ269+IQ277+IQ287+IQ298+IQ308+IQ316+IQ325+IQ335+IQ344+IQ353+IQ360+IQ373+IQ382</f>
        <v>125291</v>
      </c>
      <c r="IR8" s="192">
        <f>IR11+IR15+IR24+IR38+IR50+IR55+IR73+IR79+IR96+IR101+IR113+IR122+IR135+IR146+IR157+IR170+IR183+IR197+IR201+IR213+IR222+IR229+IR242+IR255+IR269+IR277+IR287+IR298+IR308+IR316+IR325+IR335+IR344+IR353+IR360+IR373+IR382</f>
        <v>125291.03797</v>
      </c>
      <c r="IS8" s="193">
        <f t="shared" ref="IS8:IS9" si="81">IR8/IQ8*100</f>
        <v>100.00003030544893</v>
      </c>
      <c r="IT8" s="193"/>
      <c r="IU8" s="192">
        <f>IU11+IU15+IU24+IU38+IU50+IU55+IU73+IU79+IU96+IU101+IU113+IU122+IU135+IU146+IU157+IU170+IU183+IU197+IU201+IU213+IU222+IU229+IU242+IU255+IU269+IU277+IU287+IU298+IU308+IU316+IU325+IU335+IU344+IU353+IU360+IU373+IU382</f>
        <v>0</v>
      </c>
      <c r="IV8" s="192">
        <f>IV11+IV15+IV24+IV38+IV50+IV55+IV73+IV79+IV96+IV101+IV113+IV122+IV135+IV146+IV157+IV170+IV183+IV197+IV201+IV213+IV222+IV229+IV242+IV255+IV269+IV277+IV287+IV298+IV308+IV316+IV325+IV335+IV344+IV353+IV360+IV373+IV382</f>
        <v>0</v>
      </c>
      <c r="IW8" s="193"/>
      <c r="IX8" s="193"/>
      <c r="IY8" s="192">
        <f>IY11+IY15+IY24+IY38+IY50+IY55+IY73+IY79+IY96+IY101+IY113+IY122+IY135+IY146+IY157+IY170+IY183+IY197+IY201+IY213+IY222+IY229+IY242+IY255+IY269+IY277+IY287+IY298+IY308+IY316+IY325+IY335+IY344+IY353+IY360+IY373+IY382</f>
        <v>85550</v>
      </c>
      <c r="IZ8" s="192">
        <f>IZ11+IZ15+IZ24+IZ38+IZ50+IZ55+IZ73+IZ79+IZ96+IZ101+IZ113+IZ122+IZ135+IZ146+IZ157+IZ170+IZ183+IZ197+IZ201+IZ213+IZ222+IZ229+IZ242+IZ255+IZ269+IZ277+IZ287+IZ298+IZ308+IZ316+IZ325+IZ335+IZ344+IZ353+IZ360+IZ373+IZ382</f>
        <v>85549.406180000005</v>
      </c>
      <c r="JA8" s="193">
        <f t="shared" ref="JA8" si="82">IZ8/IY8*100</f>
        <v>99.999305879602574</v>
      </c>
      <c r="JB8" s="193"/>
      <c r="JC8" s="192">
        <f>JC11+JC15+JC24+JC38+JC50+JC55+JC73+JC79+JC96+JC101+JC113+JC122+JC135+JC146+JC157+JC170+JC183+JC197+JC201+JC213+JC222+JC229+JC242+JC255+JC269+JC277+JC287+JC298+JC308+JC316+JC325+JC335+JC344+JC353+JC360+JC373+JC382</f>
        <v>15639.1</v>
      </c>
      <c r="JD8" s="192">
        <f>JD11+JD15+JD24+JD38+JD50+JD55+JD73+JD79+JD96+JD101+JD113+JD122+JD135+JD146+JD157+JD170+JD183+JD197+JD201+JD213+JD222+JD229+JD242+JD255+JD269+JD277+JD287+JD298+JD308+JD316+JD325+JD335+JD344+JD353+JD360+JD373+JD382</f>
        <v>15639.090749999999</v>
      </c>
      <c r="JE8" s="193">
        <f t="shared" ref="JE8" si="83">JD8/JC8*100</f>
        <v>99.999940853373914</v>
      </c>
      <c r="JF8" s="193"/>
      <c r="JG8" s="192">
        <f>JG11+JG15+JG24+JG38+JG50+JG55+JG73+JG79+JG96+JG101+JG113+JG122+JG135+JG146+JG157+JG170+JG183+JG197+JG201+JG213+JG222+JG229+JG242+JG255+JG269+JG277+JG287+JG298+JG308+JG316+JG325+JG335+JG344+JG353+JG360+JG373+JG382</f>
        <v>19933.52376</v>
      </c>
      <c r="JH8" s="192">
        <f>JH11+JH15+JH24+JH38+JH50+JH55+JH73+JH79+JH96+JH101+JH113+JH122+JH135+JH146+JH157+JH170+JH183+JH197+JH201+JH213+JH222+JH229+JH242+JH255+JH269+JH277+JH287+JH298+JH308+JH316+JH325+JH335+JH344+JH353+JH360+JH373+JH382</f>
        <v>19933.52376</v>
      </c>
      <c r="JI8" s="193">
        <f t="shared" ref="JI8" si="84">JH8/JG8*100</f>
        <v>100</v>
      </c>
      <c r="JJ8" s="193"/>
      <c r="JK8" s="192">
        <f>JK11+JK15+JK24+JK38+JK50+JK55+JK73+JK79+JK96+JK101+JK113+JK122+JK135+JK146+JK157+JK170+JK183+JK197+JK201+JK213+JK222+JK229+JK242+JK255+JK269+JK277+JK287+JK298+JK308+JK316+JK325+JK335+JK344+JK353+JK360+JK373+JK382</f>
        <v>13658.585150000001</v>
      </c>
      <c r="JL8" s="192">
        <f>JL11+JL15+JL24+JL38+JL50+JL55+JL73+JL79+JL96+JL101+JL113+JL122+JL135+JL146+JL157+JL170+JL183+JL197+JL201+JL213+JL222+JL229+JL242+JL255+JL269+JL277+JL287+JL298+JL308+JL316+JL325+JL335+JL344+JL353+JL360+JL373+JL382</f>
        <v>1128.1256600000002</v>
      </c>
      <c r="JM8" s="193">
        <f t="shared" ref="JM8:JM9" si="85">JL8/JK8*100</f>
        <v>8.2594620717358858</v>
      </c>
      <c r="JN8" s="193"/>
      <c r="JO8" s="192">
        <f>JO11+JO15+JO24+JO38+JO50+JO55+JO73+JO79+JO96+JO101+JO113+JO122+JO135+JO146+JO157+JO170+JO183+JO197+JO201+JO213+JO222+JO229+JO242+JO255+JO269+JO277+JO287+JO298+JO308+JO316+JO325+JO335+JO344+JO353+JO360+JO373+JO382</f>
        <v>0</v>
      </c>
      <c r="JP8" s="192">
        <f>JP11+JP15+JP24+JP38+JP50+JP55+JP73+JP79+JP96+JP101+JP113+JP122+JP135+JP146+JP157+JP170+JP183+JP197+JP201+JP213+JP222+JP229+JP242+JP255+JP269+JP277+JP287+JP298+JP308+JP316+JP325+JP335+JP344+JP353+JP360+JP373+JP382</f>
        <v>0</v>
      </c>
      <c r="JQ8" s="193"/>
    </row>
    <row r="9" spans="1:277" s="30" customFormat="1" ht="31.5" x14ac:dyDescent="0.25">
      <c r="A9" s="37" t="s">
        <v>231</v>
      </c>
      <c r="B9" s="193">
        <f t="shared" ref="B9:B11" si="86">F9+J9+N9+R9+V9+Z9+AD9+AH9+AL9+AP9+AT9+AX9+BB9+BF9+BJ9+BN9+BR9+BV9+BZ9+CD9+CH9+CL9+CP9+CT9+CX9+DB9+DF9+DJ9+DN9+DR9+DV9+DZ9+ED9+EH9+EL9+EP9+ET9+EX9+FB9+FF9+FJ9+FN9+FR9+FV9+FZ9+GD9+GH9+GL9+GP9+GT9+GX9+HB9+HF9+HJ9+HN9+HR9+HV9+HZ9+ID9+IH9+IL9+IP9+IT9+IX9+JB9+JF9+JJ9+JN9</f>
        <v>2793138.4899399998</v>
      </c>
      <c r="C9" s="193">
        <f t="shared" ref="C9:C11" si="87">G9+K9+O9+S9+W9+AA9+AE9+AI9+AM9+AQ9+AU9+AY9+BC9+BG9+BK9+BO9+BS9+BW9+CA9+CE9+CI9+CM9+CQ9+CU9+CY9+DC9+DG9+DK9+DO9+DS9+DW9+EA9+EE9+EI9+EM9+EQ9+EU9+EY9+FC9+FG9+FK9+FO9+FS9+FW9+GA9+GE9+GI9+GM9+GQ9+GU9+GY9+HC9+HG9+HK9+HO9+HS9+HW9+IA9+IE9+II9+IM9+IQ9+IU9+IY9+JC9+JG9+JK9+JO9</f>
        <v>5704515.1289799986</v>
      </c>
      <c r="D9" s="193">
        <f t="shared" ref="D9:D11" si="88">H9+L9+P9+T9+X9+AB9+AF9+AJ9+AN9+AR9+AV9+AZ9+BD9+BH9+BL9+BP9+BT9+BX9+CB9+CF9+CJ9+CN9+CR9+CV9+CZ9+DD9+DH9+DL9+DP9+DT9+DX9+EB9+EF9+EJ9+EN9+ER9+EV9+EZ9+FD9+FH9+FL9+FP9+FT9+FX9+GB9+GF9+GJ9+GN9+GR9+GV9+GZ9+HD9+HH9+HL9+HP9+HT9+HX9+IB9+IF9+IJ9+IN9+IR9+IV9+IZ9+JD9+JH9+JL9+JP9</f>
        <v>5218582.2209800007</v>
      </c>
      <c r="E9" s="193">
        <f t="shared" si="0"/>
        <v>91.48160891832211</v>
      </c>
      <c r="F9" s="192">
        <f t="shared" si="1"/>
        <v>16678.780000000002</v>
      </c>
      <c r="G9" s="192">
        <f t="shared" si="1"/>
        <v>16678.780000000002</v>
      </c>
      <c r="H9" s="192">
        <f t="shared" si="1"/>
        <v>16678.780000000002</v>
      </c>
      <c r="I9" s="193">
        <f t="shared" si="2"/>
        <v>100</v>
      </c>
      <c r="J9" s="192">
        <f t="shared" si="3"/>
        <v>3857.7999999999997</v>
      </c>
      <c r="K9" s="192">
        <f t="shared" si="3"/>
        <v>3857.7999999999997</v>
      </c>
      <c r="L9" s="192">
        <f t="shared" si="3"/>
        <v>3857.7979999999998</v>
      </c>
      <c r="M9" s="192">
        <f>L9/K9*100</f>
        <v>99.999948156980665</v>
      </c>
      <c r="N9" s="192"/>
      <c r="O9" s="192">
        <f>O12+O16+O25+O39+O51+O56+O74+O80+O97+O102+O114+O123+O136+O147+O158+O171+O184+O198+O202+O214+O223+O230+O243+O256+O270+O278+O288+O299+O309+O317+O326+O336+O345+O354+O361+O374+O383</f>
        <v>0</v>
      </c>
      <c r="P9" s="192">
        <f>P12+P16+P25+P39+P51+P56+P74+P80+P97+P102+P114+P123+P136+P147+P158+P171+P184+P198+P202+P214+P223+P230+P243+P256+P270+P278+P288+P299+P309+P317+P326+P336+P345+P354+P361+P374+P383</f>
        <v>0</v>
      </c>
      <c r="Q9" s="192"/>
      <c r="R9" s="192">
        <f t="shared" si="4"/>
        <v>72454.796000000002</v>
      </c>
      <c r="S9" s="192">
        <f t="shared" si="4"/>
        <v>72454.796000000002</v>
      </c>
      <c r="T9" s="192">
        <f t="shared" si="4"/>
        <v>72454.796000000002</v>
      </c>
      <c r="U9" s="192">
        <f>T9/S9*100</f>
        <v>100</v>
      </c>
      <c r="V9" s="192"/>
      <c r="W9" s="192">
        <f>W12+W16+W25+W39+W51+W56+W74+W80+W97+W102+W114+W123+W136+W147+W158+W171+W184+W198+W202+W214+W223+W230+W243+W256+W270+W278+W288+W299+W309+W317+W326+W336+W345+W354+W361+W374+W383</f>
        <v>0</v>
      </c>
      <c r="X9" s="192">
        <f>X12+X16+X25+X39+X51+X56+X74+X80+X97+X102+X114+X123+X136+X147+X158+X171+X184+X198+X202+X214+X223+X230+X243+X256+X270+X278+X288+X299+X309+X317+X326+X336+X345+X354+X361+X374+X383</f>
        <v>0</v>
      </c>
      <c r="Y9" s="192"/>
      <c r="Z9" s="192"/>
      <c r="AA9" s="192">
        <f>AA12+AA16+AA25+AA39+AA51+AA56+AA74+AA80+AA97+AA102+AA114+AA123+AA136+AA147+AA158+AA171+AA184+AA198+AA202+AA214+AA223+AA230+AA243+AA256+AA270+AA278+AA288+AA299+AA309+AA317+AA326+AA336+AA345+AA354+AA361+AA374+AA383</f>
        <v>0</v>
      </c>
      <c r="AB9" s="192">
        <f>AB12+AB16+AB25+AB39+AB51+AB56+AB74+AB80+AB97+AB102+AB114+AB123+AB136+AB147+AB158+AB171+AB184+AB198+AB202+AB214+AB223+AB230+AB243+AB256+AB270+AB278+AB288+AB299+AB309+AB317+AB326+AB336+AB345+AB354+AB361+AB374+AB383</f>
        <v>0</v>
      </c>
      <c r="AC9" s="192"/>
      <c r="AD9" s="130"/>
      <c r="AE9" s="192">
        <f>AE12+AE16+AE25+AE39+AE51+AE56+AE74+AE80+AE97+AE102+AE114+AE123+AE136+AE147+AE158+AE171+AE184+AE198+AE202+AE214+AE223+AE230+AE243+AE256+AE270+AE278+AE288+AE299+AE309+AE317+AE326+AE336+AE345+AE354+AE361+AE374+AE383</f>
        <v>0</v>
      </c>
      <c r="AF9" s="192">
        <f>AF12+AF16+AF25+AF39+AF51+AF56+AF74+AF80+AF97+AF102+AF114+AF123+AF136+AF147+AF158+AF171+AF184+AF198+AF202+AF214+AF223+AF230+AF243+AF256+AF270+AF278+AF288+AF299+AF309+AF317+AF326+AF336+AF345+AF354+AF361+AF374+AF383</f>
        <v>0</v>
      </c>
      <c r="AG9" s="192"/>
      <c r="AH9" s="192">
        <f t="shared" si="5"/>
        <v>49534.508000000002</v>
      </c>
      <c r="AI9" s="192">
        <f t="shared" si="5"/>
        <v>49539.823999999993</v>
      </c>
      <c r="AJ9" s="192">
        <f t="shared" si="5"/>
        <v>48417.792899999993</v>
      </c>
      <c r="AK9" s="192">
        <f>AJ9/AI9*100</f>
        <v>97.735092680183925</v>
      </c>
      <c r="AL9" s="130"/>
      <c r="AM9" s="192">
        <f>AM12+AM16+AM25+AM39+AM51+AM56+AM74+AM80+AM97+AM102+AM114+AM123+AM136+AM147+AM158+AM171+AM184+AM198+AM202+AM214+AM223+AM230+AM243+AM256+AM270+AM278+AM288+AM299+AM309+AM317+AM326+AM336+AM345+AM354+AM361+AM374+AM383</f>
        <v>0</v>
      </c>
      <c r="AN9" s="192">
        <f>AN12+AN16+AN25+AN39+AN51+AN56+AN74+AN80+AN97+AN102+AN114+AN123+AN136+AN147+AN158+AN171+AN184+AN198+AN202+AN214+AN223+AN230+AN243+AN256+AN270+AN278+AN288+AN299+AN309+AN317+AN326+AN336+AN345+AN354+AN361+AN374+AN383</f>
        <v>0</v>
      </c>
      <c r="AO9" s="192"/>
      <c r="AP9" s="192">
        <f t="shared" si="6"/>
        <v>2633.3707899999999</v>
      </c>
      <c r="AQ9" s="192">
        <f t="shared" si="6"/>
        <v>2633.3707899999999</v>
      </c>
      <c r="AR9" s="192">
        <f t="shared" si="6"/>
        <v>2633.3707899999999</v>
      </c>
      <c r="AS9" s="193">
        <f t="shared" si="7"/>
        <v>100</v>
      </c>
      <c r="AT9" s="192">
        <f t="shared" si="8"/>
        <v>33669.270000000004</v>
      </c>
      <c r="AU9" s="192">
        <f t="shared" si="8"/>
        <v>33669.24121</v>
      </c>
      <c r="AV9" s="192">
        <f t="shared" si="8"/>
        <v>33669.24121</v>
      </c>
      <c r="AW9" s="193">
        <f t="shared" si="9"/>
        <v>100</v>
      </c>
      <c r="AX9" s="192">
        <f t="shared" si="10"/>
        <v>2142.8572199999994</v>
      </c>
      <c r="AY9" s="192">
        <f t="shared" si="10"/>
        <v>2142.8572199999994</v>
      </c>
      <c r="AZ9" s="192">
        <f t="shared" si="10"/>
        <v>2142.8572999999992</v>
      </c>
      <c r="BA9" s="193">
        <f t="shared" si="11"/>
        <v>100.0000037333332</v>
      </c>
      <c r="BB9" s="193">
        <v>867.34714000000031</v>
      </c>
      <c r="BC9" s="192">
        <f>BC12+BC16+BC25+BC39+BC51+BC56+BC74+BC80+BC97+BC102+BC114+BC123+BC136+BC147+BC158+BC171+BC184+BC198+BC202+BC214+BC223+BC230+BC243+BC256+BC270+BC278+BC288+BC299+BC309+BC317+BC326+BC336+BC345+BC354+BC361+BC374+BC383</f>
        <v>867.34714000000031</v>
      </c>
      <c r="BD9" s="192">
        <f>BD12+BD16+BD25+BD39+BD51+BD56+BD74+BD80+BD97+BD102+BD114+BD123+BD136+BD147+BD158+BD171+BD184+BD198+BD202+BD214+BD223+BD230+BD243+BD256+BD270+BD278+BD288+BD299+BD309+BD317+BD326+BD336+BD345+BD354+BD361+BD374+BD383</f>
        <v>867.34714000000031</v>
      </c>
      <c r="BE9" s="193">
        <f t="shared" si="12"/>
        <v>100</v>
      </c>
      <c r="BF9" s="192">
        <f t="shared" si="13"/>
        <v>6868.2300000000014</v>
      </c>
      <c r="BG9" s="192">
        <f t="shared" si="13"/>
        <v>6631.5300000000016</v>
      </c>
      <c r="BH9" s="192">
        <f t="shared" si="13"/>
        <v>6631.5300000000016</v>
      </c>
      <c r="BI9" s="193">
        <f t="shared" si="14"/>
        <v>100</v>
      </c>
      <c r="BJ9" s="129"/>
      <c r="BK9" s="192">
        <f>BK12+BK16+BK25+BK39+BK51+BK56+BK74+BK80+BK97+BK102+BK114+BK123+BK136+BK147+BK158+BK171+BK184+BK198+BK202+BK214+BK223+BK230+BK243+BK256+BK270+BK278+BK288+BK299+BK309+BK317+BK326+BK336+BK345+BK354+BK361+BK374+BK383</f>
        <v>1503.5909999999999</v>
      </c>
      <c r="BL9" s="192">
        <f>BL12+BL16+BL25+BL39+BL51+BL56+BL74+BL80+BL97+BL102+BL114+BL123+BL136+BL147+BL158+BL171+BL184+BL198+BL202+BL214+BL223+BL230+BL243+BL256+BL270+BL278+BL288+BL299+BL309+BL317+BL326+BL336+BL345+BL354+BL361+BL374+BL383</f>
        <v>1503.5909999999999</v>
      </c>
      <c r="BM9" s="193">
        <f t="shared" si="15"/>
        <v>100</v>
      </c>
      <c r="BN9" s="192">
        <f t="shared" si="16"/>
        <v>10986.5</v>
      </c>
      <c r="BO9" s="192">
        <f t="shared" si="16"/>
        <v>10986.5</v>
      </c>
      <c r="BP9" s="192">
        <f t="shared" si="16"/>
        <v>10986.5</v>
      </c>
      <c r="BQ9" s="193">
        <f t="shared" si="17"/>
        <v>100</v>
      </c>
      <c r="BR9" s="192">
        <f t="shared" si="18"/>
        <v>5300</v>
      </c>
      <c r="BS9" s="192">
        <f t="shared" si="18"/>
        <v>5300</v>
      </c>
      <c r="BT9" s="192">
        <f t="shared" si="18"/>
        <v>5300</v>
      </c>
      <c r="BU9" s="192">
        <f>BT9/BS9*100</f>
        <v>100</v>
      </c>
      <c r="BV9" s="192"/>
      <c r="BW9" s="192">
        <f>BW12+BW16+BW25+BW39+BW51+BW56+BW74+BW80+BW97+BW102+BW114+BW123+BW136+BW147+BW158+BW171+BW184+BW198+BW202+BW214+BW223+BW230+BW243+BW256+BW270+BW278+BW288+BW299+BW309+BW317+BW326+BW336+BW345+BW354+BW361+BW374+BW383</f>
        <v>0</v>
      </c>
      <c r="BX9" s="192">
        <f>BX12+BX16+BX25+BX39+BX51+BX56+BX74+BX80+BX97+BX102+BX114+BX123+BX136+BX147+BX158+BX171+BX184+BX198+BX202+BX214+BX223+BX230+BX243+BX256+BX270+BX278+BX288+BX299+BX309+BX317+BX326+BX336+BX345+BX354+BX361+BX374+BX383</f>
        <v>0</v>
      </c>
      <c r="BY9" s="192"/>
      <c r="BZ9" s="192">
        <f t="shared" si="20"/>
        <v>0</v>
      </c>
      <c r="CA9" s="192">
        <f t="shared" si="20"/>
        <v>0</v>
      </c>
      <c r="CB9" s="192">
        <f t="shared" si="20"/>
        <v>0</v>
      </c>
      <c r="CC9" s="193"/>
      <c r="CD9" s="192">
        <f t="shared" si="22"/>
        <v>989492.69999999984</v>
      </c>
      <c r="CE9" s="192">
        <f t="shared" si="22"/>
        <v>989492.69999999984</v>
      </c>
      <c r="CF9" s="192">
        <f t="shared" si="22"/>
        <v>959317.86274999997</v>
      </c>
      <c r="CG9" s="193">
        <f t="shared" si="23"/>
        <v>96.950473990358915</v>
      </c>
      <c r="CH9" s="192"/>
      <c r="CI9" s="192">
        <f>CI12+CI16+CI25+CI39+CI51+CI56+CI74+CI80+CI97+CI102+CI114+CI123+CI136+CI147+CI158+CI171+CI184+CI198+CI202+CI214+CI223+CI230+CI243+CI256+CI270+CI278+CI288+CI299+CI309+CI317+CI326+CI336+CI345+CI354+CI361+CI374+CI383</f>
        <v>106923.50000000003</v>
      </c>
      <c r="CJ9" s="192">
        <f>CJ12+CJ16+CJ25+CJ39+CJ51+CJ56+CJ74+CJ80+CJ97+CJ102+CJ114+CJ123+CJ136+CJ147+CJ158+CJ171+CJ184+CJ198+CJ202+CJ214+CJ223+CJ230+CJ243+CJ256+CJ270+CJ278+CJ288+CJ299+CJ309+CJ317+CJ326+CJ336+CJ345+CJ354+CJ361+CJ374+CJ383</f>
        <v>104096.54271000001</v>
      </c>
      <c r="CK9" s="193">
        <f t="shared" si="24"/>
        <v>97.356093571572174</v>
      </c>
      <c r="CL9" s="192">
        <f t="shared" si="25"/>
        <v>33126.399999999994</v>
      </c>
      <c r="CM9" s="192">
        <f t="shared" si="25"/>
        <v>33126.399999999994</v>
      </c>
      <c r="CN9" s="192">
        <f t="shared" si="25"/>
        <v>33126.399999999994</v>
      </c>
      <c r="CO9" s="193">
        <f t="shared" si="26"/>
        <v>100</v>
      </c>
      <c r="CP9" s="192">
        <f t="shared" si="27"/>
        <v>0</v>
      </c>
      <c r="CQ9" s="192">
        <f t="shared" si="27"/>
        <v>0</v>
      </c>
      <c r="CR9" s="192">
        <f t="shared" si="27"/>
        <v>0</v>
      </c>
      <c r="CS9" s="193"/>
      <c r="CT9" s="192">
        <f t="shared" si="29"/>
        <v>191170.09999999986</v>
      </c>
      <c r="CU9" s="192">
        <f t="shared" si="29"/>
        <v>146574.69999999998</v>
      </c>
      <c r="CV9" s="192">
        <f t="shared" si="29"/>
        <v>144703.63576999996</v>
      </c>
      <c r="CW9" s="193">
        <f t="shared" si="30"/>
        <v>98.723473948778334</v>
      </c>
      <c r="CX9" s="193"/>
      <c r="CY9" s="192"/>
      <c r="CZ9" s="192"/>
      <c r="DA9" s="193"/>
      <c r="DB9" s="129"/>
      <c r="DC9" s="192">
        <f>DC12+DC16+DC25+DC39+DC51+DC56+DC74+DC80+DC97+DC102+DC114+DC123+DC136+DC147+DC158+DC171+DC184+DC198+DC202+DC214+DC223+DC230+DC243+DC256+DC270+DC278+DC288+DC299+DC309+DC317+DC326+DC336+DC345+DC354+DC361+DC374+DC383</f>
        <v>12663.400000000001</v>
      </c>
      <c r="DD9" s="192">
        <f>DD12+DD16+DD25+DD39+DD51+DD56+DD74+DD80+DD97+DD102+DD114+DD123+DD136+DD147+DD158+DD171+DD184+DD198+DD202+DD214+DD223+DD230+DD243+DD256+DD270+DD278+DD288+DD299+DD309+DD317+DD326+DD336+DD345+DD354+DD361+DD374+DD383</f>
        <v>11327.6198</v>
      </c>
      <c r="DE9" s="193">
        <f t="shared" si="31"/>
        <v>89.451646477249398</v>
      </c>
      <c r="DF9" s="192">
        <f t="shared" si="32"/>
        <v>0</v>
      </c>
      <c r="DG9" s="192">
        <f t="shared" si="32"/>
        <v>168221.6</v>
      </c>
      <c r="DH9" s="192">
        <f t="shared" si="32"/>
        <v>168221.64052000002</v>
      </c>
      <c r="DI9" s="193">
        <f t="shared" si="33"/>
        <v>100.00002408727535</v>
      </c>
      <c r="DJ9" s="192">
        <f t="shared" si="34"/>
        <v>0</v>
      </c>
      <c r="DK9" s="192">
        <f t="shared" si="34"/>
        <v>0</v>
      </c>
      <c r="DL9" s="192">
        <f t="shared" si="34"/>
        <v>0</v>
      </c>
      <c r="DM9" s="193"/>
      <c r="DN9" s="193"/>
      <c r="DO9" s="192">
        <f>DO12+DO16+DO25+DO39+DO51+DO56+DO74+DO80+DO97+DO102+DO114+DO123+DO136+DO147+DO158+DO171+DO184+DO198+DO202+DO214+DO223+DO230+DO243+DO256+DO270+DO278+DO288+DO299+DO309+DO317+DO326+DO336+DO345+DO354+DO361+DO374+DO383</f>
        <v>0</v>
      </c>
      <c r="DP9" s="192">
        <f>DP12+DP16+DP25+DP39+DP51+DP56+DP74+DP80+DP97+DP102+DP114+DP123+DP136+DP147+DP158+DP171+DP184+DP198+DP202+DP214+DP223+DP230+DP243+DP256+DP270+DP278+DP288+DP299+DP309+DP317+DP326+DP336+DP345+DP354+DP361+DP374+DP383</f>
        <v>0</v>
      </c>
      <c r="DQ9" s="193"/>
      <c r="DR9" s="192">
        <f t="shared" si="37"/>
        <v>0</v>
      </c>
      <c r="DS9" s="192">
        <f t="shared" si="37"/>
        <v>0</v>
      </c>
      <c r="DT9" s="192">
        <f t="shared" si="37"/>
        <v>0</v>
      </c>
      <c r="DU9" s="193"/>
      <c r="DV9" s="193"/>
      <c r="DW9" s="192">
        <f>DW12+DW16+DW25+DW39+DW51+DW56+DW74+DW80+DW97+DW102+DW114+DW123+DW136+DW147+DW158+DW171+DW184+DW198+DW202+DW214+DW223+DW230+DW243+DW256+DW270+DW278+DW288+DW299+DW309+DW317+DW326+DW336+DW345+DW354+DW361+DW374+DW383</f>
        <v>0</v>
      </c>
      <c r="DX9" s="192">
        <f>DX12+DX16+DX25+DX39+DX51+DX56+DX74+DX80+DX97+DX102+DX114+DX123+DX136+DX147+DX158+DX171+DX184+DX198+DX202+DX214+DX223+DX230+DX243+DX256+DX270+DX278+DX288+DX299+DX309+DX317+DX326+DX336+DX345+DX354+DX361+DX374+DX383</f>
        <v>0</v>
      </c>
      <c r="DY9" s="192"/>
      <c r="DZ9" s="192">
        <f t="shared" si="39"/>
        <v>0</v>
      </c>
      <c r="EA9" s="192">
        <f t="shared" si="39"/>
        <v>0</v>
      </c>
      <c r="EB9" s="192">
        <f t="shared" si="39"/>
        <v>0</v>
      </c>
      <c r="EC9" s="192"/>
      <c r="ED9" s="192">
        <f t="shared" si="40"/>
        <v>3181.9</v>
      </c>
      <c r="EE9" s="192">
        <f t="shared" si="40"/>
        <v>150196.29999999999</v>
      </c>
      <c r="EF9" s="192">
        <f t="shared" si="40"/>
        <v>150196.22099999999</v>
      </c>
      <c r="EG9" s="193">
        <f t="shared" si="41"/>
        <v>99.99994740216637</v>
      </c>
      <c r="EH9" s="192">
        <f t="shared" si="42"/>
        <v>0</v>
      </c>
      <c r="EI9" s="192">
        <f t="shared" si="42"/>
        <v>0</v>
      </c>
      <c r="EJ9" s="192">
        <f t="shared" si="42"/>
        <v>0</v>
      </c>
      <c r="EK9" s="193"/>
      <c r="EL9" s="192">
        <f t="shared" si="44"/>
        <v>0</v>
      </c>
      <c r="EM9" s="192">
        <f t="shared" si="44"/>
        <v>0</v>
      </c>
      <c r="EN9" s="192">
        <f t="shared" si="44"/>
        <v>0</v>
      </c>
      <c r="EO9" s="193"/>
      <c r="EP9" s="192">
        <f t="shared" si="46"/>
        <v>15583.5</v>
      </c>
      <c r="EQ9" s="192">
        <f t="shared" si="46"/>
        <v>11152.899999999998</v>
      </c>
      <c r="ER9" s="192">
        <f t="shared" si="46"/>
        <v>10293.63932</v>
      </c>
      <c r="ES9" s="192">
        <f t="shared" ref="ES9" si="89">ER9/EQ9*100</f>
        <v>92.295630015511676</v>
      </c>
      <c r="ET9" s="192">
        <f t="shared" si="47"/>
        <v>256673.80000000002</v>
      </c>
      <c r="EU9" s="192">
        <f t="shared" si="47"/>
        <v>244676.05619999999</v>
      </c>
      <c r="EV9" s="192">
        <f t="shared" si="47"/>
        <v>244609.10366999998</v>
      </c>
      <c r="EW9" s="192">
        <f>EV9/EU9*100</f>
        <v>99.972636255856074</v>
      </c>
      <c r="EX9" s="192">
        <f t="shared" si="48"/>
        <v>19694.400000000001</v>
      </c>
      <c r="EY9" s="192">
        <f t="shared" si="48"/>
        <v>11185</v>
      </c>
      <c r="EZ9" s="192">
        <f t="shared" si="48"/>
        <v>11103.86031</v>
      </c>
      <c r="FA9" s="192">
        <f>EZ9/EY9*100</f>
        <v>99.274566919982121</v>
      </c>
      <c r="FB9" s="192"/>
      <c r="FC9" s="192">
        <f>FC12+FC16+FC25+FC39+FC51+FC56+FC74+FC80+FC97+FC102+FC114+FC123+FC136+FC147+FC158+FC171+FC184+FC198+FC202+FC214+FC223+FC230+FC243+FC256+FC270+FC278+FC288+FC299+FC309+FC317+FC326+FC336+FC345+FC354+FC361+FC374+FC383</f>
        <v>2882.1</v>
      </c>
      <c r="FD9" s="192">
        <f>FD12+FD16+FD25+FD39+FD51+FD56+FD74+FD80+FD97+FD102+FD114+FD123+FD136+FD147+FD158+FD171+FD184+FD198+FD202+FD214+FD223+FD230+FD243+FD256+FD270+FD278+FD288+FD299+FD309+FD317+FD326+FD336+FD345+FD354+FD361+FD374+FD383</f>
        <v>2778.5420899999999</v>
      </c>
      <c r="FE9" s="192">
        <f>FD9/FC9*100</f>
        <v>96.406859234585895</v>
      </c>
      <c r="FF9" s="192">
        <f t="shared" si="49"/>
        <v>592573.89999999991</v>
      </c>
      <c r="FG9" s="192">
        <f t="shared" si="49"/>
        <v>604123.18751999992</v>
      </c>
      <c r="FH9" s="192">
        <f t="shared" si="49"/>
        <v>591831.70447</v>
      </c>
      <c r="FI9" s="193">
        <f t="shared" si="50"/>
        <v>97.965401212216676</v>
      </c>
      <c r="FJ9" s="192">
        <f t="shared" si="51"/>
        <v>0</v>
      </c>
      <c r="FK9" s="192">
        <f t="shared" si="51"/>
        <v>0</v>
      </c>
      <c r="FL9" s="192">
        <f t="shared" si="51"/>
        <v>0</v>
      </c>
      <c r="FM9" s="192"/>
      <c r="FN9" s="192">
        <f t="shared" si="52"/>
        <v>160739.80000000005</v>
      </c>
      <c r="FO9" s="192">
        <f t="shared" si="52"/>
        <v>107806.90000000001</v>
      </c>
      <c r="FP9" s="192">
        <f t="shared" si="52"/>
        <v>105211.31268000003</v>
      </c>
      <c r="FQ9" s="193">
        <f t="shared" si="53"/>
        <v>97.592373660684075</v>
      </c>
      <c r="FR9" s="193"/>
      <c r="FS9" s="192">
        <f>FS12+FS16+FS25+FS39+FS51+FS56+FS74+FS80+FS97+FS102+FS114+FS123+FS136+FS147+FS158+FS171+FS184+FS198+FS202+FS214+FS223+FS230+FS243+FS256+FS270+FS278+FS288+FS299+FS309+FS317+FS326+FS336+FS345+FS354+FS361+FS374+FS383</f>
        <v>9818.9</v>
      </c>
      <c r="FT9" s="192">
        <f>FT12+FT16+FT25+FT39+FT51+FT56+FT74+FT80+FT97+FT102+FT114+FT123+FT136+FT147+FT158+FT171+FT184+FT198+FT202+FT214+FT223+FT230+FT243+FT256+FT270+FT278+FT288+FT299+FT309+FT317+FT326+FT336+FT345+FT354+FT361+FT374+FT383</f>
        <v>9007.7814299999991</v>
      </c>
      <c r="FU9" s="193">
        <f t="shared" si="54"/>
        <v>91.739211418794369</v>
      </c>
      <c r="FV9" s="192">
        <f t="shared" si="55"/>
        <v>95693.509999999966</v>
      </c>
      <c r="FW9" s="192">
        <f t="shared" si="55"/>
        <v>95693.509999999966</v>
      </c>
      <c r="FX9" s="192">
        <f t="shared" si="55"/>
        <v>95693.50926999998</v>
      </c>
      <c r="FY9" s="193">
        <f t="shared" si="56"/>
        <v>99.999999237147861</v>
      </c>
      <c r="FZ9" s="192">
        <f t="shared" si="57"/>
        <v>17443.47</v>
      </c>
      <c r="GA9" s="192">
        <f t="shared" si="57"/>
        <v>17443.47</v>
      </c>
      <c r="GB9" s="192">
        <f t="shared" si="57"/>
        <v>17443.47</v>
      </c>
      <c r="GC9" s="193">
        <f t="shared" si="58"/>
        <v>100</v>
      </c>
      <c r="GD9" s="192">
        <f t="shared" si="59"/>
        <v>79363.600000000006</v>
      </c>
      <c r="GE9" s="192">
        <f t="shared" si="59"/>
        <v>135113.70000000001</v>
      </c>
      <c r="GF9" s="192">
        <f t="shared" si="59"/>
        <v>134974.95354000002</v>
      </c>
      <c r="GG9" s="193">
        <f t="shared" si="60"/>
        <v>99.897311331123348</v>
      </c>
      <c r="GH9" s="192">
        <f t="shared" si="61"/>
        <v>81584.800000000003</v>
      </c>
      <c r="GI9" s="192">
        <f t="shared" si="61"/>
        <v>186300.2</v>
      </c>
      <c r="GJ9" s="192">
        <f t="shared" si="61"/>
        <v>186104.94379000002</v>
      </c>
      <c r="GK9" s="193">
        <f t="shared" si="62"/>
        <v>99.895192699739454</v>
      </c>
      <c r="GL9" s="193"/>
      <c r="GM9" s="192">
        <f>GM12+GM16+GM25+GM39+GM51+GM56+GM74+GM80+GM97+GM102+GM114+GM123+GM136+GM147+GM158+GM171+GM184+GM198+GM202+GM214+GM223+GM230+GM243+GM256+GM270+GM278+GM288+GM299+GM309+GM317+GM326+GM336+GM345+GM354+GM361+GM374+GM383</f>
        <v>1660</v>
      </c>
      <c r="GN9" s="192">
        <f>GN12+GN16+GN25+GN39+GN51+GN56+GN74+GN80+GN97+GN102+GN114+GN123+GN136+GN147+GN158+GN171+GN184+GN198+GN202+GN214+GN223+GN230+GN243+GN256+GN270+GN278+GN288+GN299+GN309+GN317+GN326+GN336+GN345+GN354+GN361+GN374+GN383</f>
        <v>1187.32889</v>
      </c>
      <c r="GO9" s="193">
        <f t="shared" si="63"/>
        <v>71.525836746987949</v>
      </c>
      <c r="GP9" s="192">
        <f t="shared" si="64"/>
        <v>7998.2</v>
      </c>
      <c r="GQ9" s="192">
        <f t="shared" si="64"/>
        <v>3361.6</v>
      </c>
      <c r="GR9" s="192">
        <f t="shared" si="64"/>
        <v>3361.6</v>
      </c>
      <c r="GS9" s="193">
        <f t="shared" si="65"/>
        <v>100</v>
      </c>
      <c r="GT9" s="192">
        <f t="shared" si="66"/>
        <v>21444.18</v>
      </c>
      <c r="GU9" s="192">
        <f t="shared" si="66"/>
        <v>21444.18</v>
      </c>
      <c r="GV9" s="192">
        <f t="shared" si="66"/>
        <v>21444.18</v>
      </c>
      <c r="GW9" s="193">
        <f t="shared" si="67"/>
        <v>100</v>
      </c>
      <c r="GX9" s="192">
        <f t="shared" si="68"/>
        <v>13945.370790000001</v>
      </c>
      <c r="GY9" s="192">
        <f t="shared" si="68"/>
        <v>15060.112360000001</v>
      </c>
      <c r="GZ9" s="192">
        <f t="shared" si="68"/>
        <v>15060.112360000001</v>
      </c>
      <c r="HA9" s="193">
        <f t="shared" si="69"/>
        <v>100</v>
      </c>
      <c r="HB9" s="192">
        <f t="shared" si="70"/>
        <v>0</v>
      </c>
      <c r="HC9" s="192">
        <f t="shared" si="70"/>
        <v>0</v>
      </c>
      <c r="HD9" s="192">
        <f t="shared" si="70"/>
        <v>0</v>
      </c>
      <c r="HE9" s="193"/>
      <c r="HF9" s="192">
        <f t="shared" si="71"/>
        <v>5490.2999999999993</v>
      </c>
      <c r="HG9" s="192">
        <f t="shared" si="71"/>
        <v>17474.8</v>
      </c>
      <c r="HH9" s="192">
        <f t="shared" si="71"/>
        <v>17474.8</v>
      </c>
      <c r="HI9" s="193">
        <f t="shared" si="72"/>
        <v>100</v>
      </c>
      <c r="HJ9" s="129"/>
      <c r="HK9" s="192">
        <f>HK12+HK16+HK25+HK39+HK51+HK56+HK74+HK80+HK97+HK102+HK114+HK123+HK136+HK147+HK158+HK171+HK184+HK198+HK202+HK214+HK223+HK230+HK243+HK256+HK270+HK278+HK288+HK299+HK309+HK317+HK326+HK336+HK345+HK354+HK361+HK374+HK383</f>
        <v>0</v>
      </c>
      <c r="HL9" s="192">
        <f>HL12+HL16+HL25+HL39+HL51+HL56+HL74+HL80+HL97+HL102+HL114+HL123+HL136+HL147+HL158+HL171+HL184+HL198+HL202+HL214+HL223+HL230+HL243+HL256+HL270+HL278+HL288+HL299+HL309+HL317+HL326+HL336+HL345+HL354+HL361+HL374+HL383</f>
        <v>0</v>
      </c>
      <c r="HM9" s="193"/>
      <c r="HN9" s="192">
        <f t="shared" si="73"/>
        <v>2945.1</v>
      </c>
      <c r="HO9" s="192">
        <f t="shared" si="73"/>
        <v>7368.0365899999997</v>
      </c>
      <c r="HP9" s="192">
        <f t="shared" si="73"/>
        <v>7367.6494000000002</v>
      </c>
      <c r="HQ9" s="193">
        <f t="shared" si="74"/>
        <v>99.994745004381159</v>
      </c>
      <c r="HR9" s="193"/>
      <c r="HS9" s="192">
        <f>HS12+HS16+HS25+HS39+HS51+HS56+HS74+HS80+HS97+HS102+HS114+HS123+HS136+HS147+HS158+HS171+HS184+HS198+HS202+HS214+HS223+HS230+HS243+HS256+HS270+HS278+HS288+HS299+HS309+HS317+HS326+HS336+HS345+HS354+HS361+HS374+HS383</f>
        <v>0</v>
      </c>
      <c r="HT9" s="192">
        <f>HT12+HT16+HT25+HT39+HT51+HT56+HT74+HT80+HT97+HT102+HT114+HT123+HT136+HT147+HT158+HT171+HT184+HT198+HT202+HT214+HT223+HT230+HT243+HT256+HT270+HT278+HT288+HT299+HT309+HT317+HT326+HT336+HT345+HT354+HT361+HT374+HT383</f>
        <v>0</v>
      </c>
      <c r="HU9" s="193"/>
      <c r="HV9" s="129"/>
      <c r="HW9" s="192">
        <f>HW12+HW16+HW25+HW39+HW51+HW56+HW74+HW80+HW97+HW102+HW114+HW123+HW136+HW147+HW158+HW171+HW184+HW198+HW202+HW214+HW223+HW230+HW243+HW256+HW270+HW278+HW288+HW299+HW309+HW317+HW326+HW336+HW345+HW354+HW361+HW374+HW383</f>
        <v>580971.68546000007</v>
      </c>
      <c r="HX9" s="192">
        <f>HX12+HX16+HX25+HX39+HX51+HX56+HX74+HX80+HX97+HX102+HX114+HX123+HX136+HX147+HX158+HX171+HX184+HX198+HX202+HX214+HX223+HX230+HX243+HX256+HX270+HX278+HX288+HX299+HX309+HX317+HX326+HX336+HX345+HX354+HX361+HX374+HX383</f>
        <v>545419.24108999991</v>
      </c>
      <c r="HY9" s="193">
        <f t="shared" si="76"/>
        <v>93.880520297327308</v>
      </c>
      <c r="HZ9" s="129"/>
      <c r="IA9" s="192">
        <f>IA12+IA16+IA25+IA39+IA51+IA56+IA74+IA80+IA97+IA102+IA114+IA123+IA136+IA147+IA158+IA171+IA184+IA198+IA202+IA214+IA223+IA230+IA243+IA256+IA270+IA278+IA288+IA299+IA309+IA317+IA326+IA336+IA345+IA354+IA361+IA374+IA383</f>
        <v>42407.6</v>
      </c>
      <c r="IB9" s="192">
        <f>IB12+IB16+IB25+IB39+IB51+IB56+IB74+IB80+IB97+IB102+IB114+IB123+IB136+IB147+IB158+IB171+IB184+IB198+IB202+IB214+IB223+IB230+IB243+IB256+IB270+IB278+IB288+IB299+IB309+IB317+IB326+IB336+IB345+IB354+IB361+IB374+IB383</f>
        <v>42407.53009</v>
      </c>
      <c r="IC9" s="193">
        <f t="shared" si="77"/>
        <v>99.999835147473576</v>
      </c>
      <c r="ID9" s="193"/>
      <c r="IE9" s="192">
        <f>IE12+IE16+IE25+IE39+IE51+IE56+IE74+IE80+IE97+IE102+IE114+IE123+IE136+IE147+IE158+IE171+IE184+IE198+IE202+IE214+IE223+IE230+IE243+IE256+IE270+IE278+IE288+IE299+IE309+IE317+IE326+IE336+IE345+IE354+IE361+IE374+IE383</f>
        <v>1063023.1614099999</v>
      </c>
      <c r="IF9" s="192">
        <f>IF12+IF16+IF25+IF39+IF51+IF56+IF74+IF80+IF97+IF102+IF114+IF123+IF136+IF147+IF158+IF171+IF184+IF198+IF202+IF214+IF223+IF230+IF243+IF256+IF270+IF278+IF288+IF299+IF309+IF317+IF326+IF336+IF345+IF354+IF361+IF374+IF383</f>
        <v>811277.48290000006</v>
      </c>
      <c r="IG9" s="193">
        <f t="shared" si="78"/>
        <v>76.317949820013041</v>
      </c>
      <c r="IH9" s="193"/>
      <c r="II9" s="192">
        <f>II12+II16+II25+II39+II51+II56+II74+II80+II97+II102+II114+II123+II136+II147+II158+II171+II184+II198+II202+II214+II223+II230+II243+II256+II270+II278+II288+II299+II309+II317+II326+II336+II345+II354+II361+II374+II383</f>
        <v>571168.91821000003</v>
      </c>
      <c r="IJ9" s="192">
        <f>IJ12+IJ16+IJ25+IJ39+IJ51+IJ56+IJ74+IJ80+IJ97+IJ102+IJ114+IJ123+IJ136+IJ147+IJ158+IJ171+IJ184+IJ198+IJ202+IJ214+IJ223+IJ230+IJ243+IJ256+IJ270+IJ278+IJ288+IJ299+IJ309+IJ317+IJ326+IJ336+IJ345+IJ354+IJ361+IJ374+IJ383</f>
        <v>440126.56053000002</v>
      </c>
      <c r="IK9" s="193">
        <f t="shared" si="79"/>
        <v>77.057162338126389</v>
      </c>
      <c r="IL9" s="193"/>
      <c r="IM9" s="192">
        <f>IM12+IM16+IM25+IM39+IM51+IM56+IM74+IM80+IM97+IM102+IM114+IM123+IM136+IM147+IM158+IM171+IM184+IM198+IM202+IM214+IM223+IM230+IM243+IM256+IM270+IM278+IM288+IM299+IM309+IM317+IM326+IM336+IM345+IM354+IM361+IM374+IM383</f>
        <v>1965.28872</v>
      </c>
      <c r="IN9" s="192">
        <f>IN12+IN16+IN25+IN39+IN51+IN56+IN74+IN80+IN97+IN102+IN114+IN123+IN136+IN147+IN158+IN171+IN184+IN198+IN202+IN214+IN223+IN230+IN243+IN256+IN270+IN278+IN288+IN299+IN309+IN317+IN326+IN336+IN345+IN354+IN361+IN374+IN383</f>
        <v>1850.2246300000002</v>
      </c>
      <c r="IO9" s="193">
        <f t="shared" si="80"/>
        <v>94.145181375691209</v>
      </c>
      <c r="IP9" s="193"/>
      <c r="IQ9" s="192">
        <f>IQ12+IQ16+IQ25+IQ39+IQ51+IQ56+IQ74+IQ80+IQ97+IQ102+IQ114+IQ123+IQ136+IQ147+IQ158+IQ171+IQ184+IQ198+IQ202+IQ214+IQ223+IQ230+IQ243+IQ256+IQ270+IQ278+IQ288+IQ299+IQ309+IQ317+IQ326+IQ336+IQ345+IQ354+IQ361+IQ374+IQ383</f>
        <v>125291</v>
      </c>
      <c r="IR9" s="192">
        <f>IR12+IR16+IR25+IR39+IR51+IR56+IR74+IR80+IR97+IR102+IR114+IR123+IR136+IR147+IR158+IR171+IR184+IR198+IR202+IR214+IR223+IR230+IR243+IR256+IR270+IR278+IR288+IR299+IR309+IR317+IR326+IR336+IR345+IR354+IR361+IR374+IR383</f>
        <v>125291.03797</v>
      </c>
      <c r="IS9" s="193">
        <f t="shared" si="81"/>
        <v>100.00003030544893</v>
      </c>
      <c r="IT9" s="193"/>
      <c r="IU9" s="192">
        <f>IU12+IU16+IU25+IU39+IU51+IU56+IU74+IU80+IU97+IU102+IU114+IU123+IU136+IU147+IU158+IU171+IU184+IU198+IU202+IU214+IU223+IU230+IU243+IU256+IU270+IU278+IU288+IU299+IU309+IU317+IU326+IU336+IU345+IU354+IU361+IU374+IU383</f>
        <v>0</v>
      </c>
      <c r="IV9" s="192">
        <f>IV12+IV16+IV25+IV39+IV51+IV56+IV74+IV80+IV97+IV102+IV114+IV123+IV136+IV147+IV158+IV171+IV184+IV198+IV202+IV214+IV223+IV230+IV243+IV256+IV270+IV278+IV288+IV299+IV309+IV317+IV326+IV336+IV345+IV354+IV361+IV374+IV383</f>
        <v>0</v>
      </c>
      <c r="IW9" s="193"/>
      <c r="IX9" s="193"/>
      <c r="IY9" s="192">
        <f>IY12+IY16+IY25+IY39+IY51+IY56+IY74+IY80+IY97+IY102+IY114+IY123+IY136+IY147+IY158+IY171+IY184+IY198+IY202+IY214+IY223+IY230+IY243+IY256+IY270+IY278+IY288+IY299+IY309+IY317+IY326+IY336+IY345+IY354+IY361+IY374+IY383</f>
        <v>0</v>
      </c>
      <c r="IZ9" s="192">
        <f>IZ12+IZ16+IZ25+IZ39+IZ51+IZ56+IZ74+IZ80+IZ97+IZ102+IZ114+IZ123+IZ136+IZ147+IZ158+IZ171+IZ184+IZ198+IZ202+IZ214+IZ223+IZ230+IZ243+IZ256+IZ270+IZ278+IZ288+IZ299+IZ309+IZ317+IZ326+IZ336+IZ345+IZ354+IZ361+IZ374+IZ383</f>
        <v>0</v>
      </c>
      <c r="JA9" s="193"/>
      <c r="JB9" s="193"/>
      <c r="JC9" s="192">
        <f>JC12+JC16+JC25+JC39+JC51+JC56+JC74+JC80+JC97+JC102+JC114+JC123+JC136+JC147+JC158+JC171+JC184+JC198+JC202+JC214+JC223+JC230+JC243+JC256+JC270+JC278+JC288+JC299+JC309+JC317+JC326+JC336+JC345+JC354+JC361+JC374+JC383</f>
        <v>0</v>
      </c>
      <c r="JD9" s="192">
        <f>JD12+JD16+JD25+JD39+JD51+JD56+JD74+JD80+JD97+JD102+JD114+JD123+JD136+JD147+JD158+JD171+JD184+JD198+JD202+JD214+JD223+JD230+JD243+JD256+JD270+JD278+JD288+JD299+JD309+JD317+JD326+JD336+JD345+JD354+JD361+JD374+JD383</f>
        <v>0</v>
      </c>
      <c r="JE9" s="193"/>
      <c r="JF9" s="193"/>
      <c r="JG9" s="192">
        <f>JG12+JG16+JG25+JG39+JG51+JG56+JG74+JG80+JG97+JG102+JG114+JG123+JG136+JG147+JG158+JG171+JG184+JG198+JG202+JG214+JG223+JG230+JG243+JG256+JG270+JG278+JG288+JG299+JG309+JG317+JG326+JG336+JG345+JG354+JG361+JG374+JG383</f>
        <v>0</v>
      </c>
      <c r="JH9" s="192">
        <f>JH12+JH16+JH25+JH39+JH51+JH56+JH74+JH80+JH97+JH102+JH114+JH123+JH136+JH147+JH158+JH171+JH184+JH198+JH202+JH214+JH223+JH230+JH243+JH256+JH270+JH278+JH288+JH299+JH309+JH317+JH326+JH336+JH345+JH354+JH361+JH374+JH383</f>
        <v>0</v>
      </c>
      <c r="JI9" s="193"/>
      <c r="JJ9" s="193"/>
      <c r="JK9" s="192">
        <f>JK12+JK16+JK25+JK39+JK51+JK56+JK74+JK80+JK97+JK102+JK114+JK123+JK136+JK147+JK158+JK171+JK184+JK198+JK202+JK214+JK223+JK230+JK243+JK256+JK270+JK278+JK288+JK299+JK309+JK317+JK326+JK336+JK345+JK354+JK361+JK374+JK383</f>
        <v>13658.585150000001</v>
      </c>
      <c r="JL9" s="192">
        <f>JL12+JL16+JL25+JL39+JL51+JL56+JL74+JL80+JL97+JL102+JL114+JL123+JL136+JL147+JL158+JL171+JL184+JL198+JL202+JL214+JL223+JL230+JL243+JL256+JL270+JL278+JL288+JL299+JL309+JL317+JL326+JL336+JL345+JL354+JL361+JL374+JL383</f>
        <v>1128.1256600000002</v>
      </c>
      <c r="JM9" s="193">
        <f t="shared" si="85"/>
        <v>8.2594620717358858</v>
      </c>
      <c r="JN9" s="193"/>
      <c r="JO9" s="192">
        <f>JO12+JO16+JO25+JO39+JO51+JO56+JO74+JO80+JO97+JO102+JO114+JO123+JO136+JO147+JO158+JO171+JO184+JO198+JO202+JO214+JO223+JO230+JO243+JO256+JO270+JO278+JO288+JO299+JO309+JO317+JO326+JO336+JO345+JO354+JO361+JO374+JO383</f>
        <v>0</v>
      </c>
      <c r="JP9" s="192">
        <f>JP12+JP16+JP25+JP39+JP51+JP56+JP74+JP80+JP97+JP102+JP114+JP123+JP136+JP147+JP158+JP171+JP184+JP198+JP202+JP214+JP223+JP230+JP243+JP256+JP270+JP278+JP288+JP299+JP309+JP317+JP326+JP336+JP345+JP354+JP361+JP374+JP383</f>
        <v>0</v>
      </c>
      <c r="JQ9" s="193"/>
    </row>
    <row r="10" spans="1:277" s="30" customFormat="1" ht="15.75" x14ac:dyDescent="0.25">
      <c r="A10" s="37" t="s">
        <v>106</v>
      </c>
      <c r="B10" s="193">
        <f t="shared" si="86"/>
        <v>3035529.4530799999</v>
      </c>
      <c r="C10" s="193">
        <f t="shared" si="87"/>
        <v>4451083.0353799993</v>
      </c>
      <c r="D10" s="193">
        <f t="shared" si="88"/>
        <v>4174769.7424499998</v>
      </c>
      <c r="E10" s="193">
        <f t="shared" si="0"/>
        <v>93.792223359265876</v>
      </c>
      <c r="F10" s="192">
        <f t="shared" si="1"/>
        <v>0</v>
      </c>
      <c r="G10" s="192">
        <f t="shared" si="1"/>
        <v>0</v>
      </c>
      <c r="H10" s="192">
        <f t="shared" si="1"/>
        <v>0</v>
      </c>
      <c r="I10" s="193"/>
      <c r="J10" s="193">
        <f>SUM(J13:J14)+SUM(J17:J23)+SUM(J26:J37)+SUM(J40:J49)+SUM(J52:J54)+SUM(J57:J72)+SUM(J75:J78)+SUM(J81:J95)+SUM(J98:J100)+SUM(J103:J112)+SUM(J115:J121)+SUM(J124:J134)+SUM(J137:J145)+SUM(J148:J156)+SUM(J159:J169)+SUM(J172:J182)+SUM(J185:J196)+SUM(J199:J200)+SUM(J203:J212)+SUM(J215:J221)+SUM(J224:J228)+SUM(J231:J241)+SUM(J231:J241)+SUM(J244:J254)+SUM(J257:J268)+SUM(J271:J276)+SUM(J279:J286)+SUM(J289:J297)+SUM(J300:J307)+SUM(J311:J315)+SUM(J318:J324)+SUM(J327:J334)+SUM(J337:J343)+SUM(J346:J352)+SUM(J355:J359)+SUM(J362:J372)+SUM(J375:J381)+SUM(J384:J388)</f>
        <v>0</v>
      </c>
      <c r="K10" s="193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193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192"/>
      <c r="N10" s="192"/>
      <c r="O10" s="193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193">
        <f>SUM(P13:P14)+SUM(P17:P23)+SUM(P26:P37)+SUM(P40:P49)+SUM(P52:P54)+SUM(P57:P72)+SUM(P75:P78)+SUM(P81:P95)+SUM(P98:P100)+SUM(P103:P112)+SUM(P115:P121)+SUM(P124:P134)+SUM(P137:P145)+SUM(P148:P156)+SUM(P159:P169)+SUM(P172:P182)+SUM(P185:P196)+SUM(P199:P200)+SUM(P203:P212)+SUM(P215:P221)+SUM(P224:P228)+SUM(P231:P241)+SUM(P231:P241)+SUM(P244:P254)+SUM(P257:P268)+SUM(P271:P276)+SUM(P279:P286)+SUM(P289:P297)+SUM(P300:P307)+SUM(P311:P315)+SUM(P318:P324)+SUM(P327:P334)+SUM(P337:P343)+SUM(P346:P352)+SUM(P355:P359)+SUM(P362:P372)+SUM(P375:P381)+SUM(P384:P388)</f>
        <v>0</v>
      </c>
      <c r="Q10" s="192"/>
      <c r="R10" s="130"/>
      <c r="S10" s="193">
        <f>SUM(S13:S14)+SUM(S17:S23)+SUM(S26:S37)+SUM(S40:S49)+SUM(S52:S54)+SUM(S57:S72)+SUM(S75:S78)+SUM(S81:S95)+SUM(S98:S100)+SUM(S103:S112)+SUM(S115:S121)+SUM(S124:S134)+SUM(S137:S145)+SUM(S148:S156)+SUM(S159:S169)+SUM(S172:S182)+SUM(S185:S196)+SUM(S199:S200)+SUM(S203:S212)+SUM(S215:S221)+SUM(S224:S228)+SUM(S231:S241)+SUM(S231:S241)+SUM(S244:S254)+SUM(S257:S268)+SUM(S271:S276)+SUM(S279:S286)+SUM(S289:S297)+SUM(S300:S307)+SUM(S311:S315)+SUM(S318:S324)+SUM(S327:S334)+SUM(S337:S343)+SUM(S346:S352)+SUM(S355:S359)+SUM(S362:S372)+SUM(S375:S381)+SUM(S384:S388)</f>
        <v>0</v>
      </c>
      <c r="T10" s="193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192"/>
      <c r="V10" s="192"/>
      <c r="W10" s="193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193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192"/>
      <c r="Z10" s="192"/>
      <c r="AA10" s="193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0</v>
      </c>
      <c r="AB10" s="193">
        <f>SUM(AB13:AB14)+SUM(AB17:AB23)+SUM(AB26:AB37)+SUM(AB40:AB49)+SUM(AB52:AB54)+SUM(AB57:AB72)+SUM(AB75:AB78)+SUM(AB81:AB95)+SUM(AB98:AB100)+SUM(AB103:AB112)+SUM(AB115:AB121)+SUM(AB124:AB134)+SUM(AB137:AB145)+SUM(AB148:AB156)+SUM(AB159:AB169)+SUM(AB172:AB182)+SUM(AB185:AB196)+SUM(AB199:AB200)+SUM(AB203:AB212)+SUM(AB215:AB221)+SUM(AB224:AB228)+SUM(AB231:AB241)+SUM(AB231:AB241)+SUM(AB244:AB254)+SUM(AB257:AB268)+SUM(AB271:AB276)+SUM(AB279:AB286)+SUM(AB289:AB297)+SUM(AB300:AB307)+SUM(AB311:AB315)+SUM(AB318:AB324)+SUM(AB327:AB334)+SUM(AB337:AB343)+SUM(AB346:AB352)+SUM(AB355:AB359)+SUM(AB362:AB372)+SUM(AB375:AB381)+SUM(AB384:AB388)</f>
        <v>0</v>
      </c>
      <c r="AC10" s="192"/>
      <c r="AD10" s="130"/>
      <c r="AE10" s="193">
        <f>SUM(AE13:AE14)+SUM(AE17:AE23)+SUM(AE26:AE37)+SUM(AE40:AE49)+SUM(AE52:AE54)+SUM(AE57:AE72)+SUM(AE75:AE78)+SUM(AE81:AE95)+SUM(AE98:AE100)+SUM(AE103:AE112)+SUM(AE115:AE121)+SUM(AE124:AE134)+SUM(AE137:AE145)+SUM(AE148:AE156)+SUM(AE159:AE169)+SUM(AE172:AE182)+SUM(AE185:AE196)+SUM(AE199:AE200)+SUM(AE203:AE212)+SUM(AE215:AE221)+SUM(AE224:AE228)+SUM(AE231:AE241)+SUM(AE231:AE241)+SUM(AE244:AE254)+SUM(AE257:AE268)+SUM(AE271:AE276)+SUM(AE279:AE286)+SUM(AE289:AE297)+SUM(AE300:AE307)+SUM(AE311:AE315)+SUM(AE318:AE324)+SUM(AE327:AE334)+SUM(AE337:AE343)+SUM(AE346:AE352)+SUM(AE355:AE359)+SUM(AE362:AE372)+SUM(AE375:AE381)+SUM(AE384:AE388)</f>
        <v>0</v>
      </c>
      <c r="AF10" s="193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0</v>
      </c>
      <c r="AG10" s="192"/>
      <c r="AH10" s="193">
        <f>SUM(AH13:AH14)+SUM(AH17:AH23)+SUM(AH26:AH37)+SUM(AH40:AH49)+SUM(AH52:AH54)+SUM(AH57:AH72)+SUM(AH75:AH78)+SUM(AH81:AH95)+SUM(AH98:AH100)+SUM(AH103:AH112)+SUM(AH115:AH121)+SUM(AH124:AH134)+SUM(AH137:AH145)+SUM(AH148:AH156)+SUM(AH159:AH169)+SUM(AH172:AH182)+SUM(AH185:AH196)+SUM(AH199:AH200)+SUM(AH203:AH212)+SUM(AH215:AH221)+SUM(AH224:AH228)+SUM(AH231:AH241)+SUM(AH231:AH241)+SUM(AH244:AH254)+SUM(AH257:AH268)+SUM(AH271:AH276)+SUM(AH279:AH286)+SUM(AH289:AH297)+SUM(AH300:AH307)+SUM(AH311:AH315)+SUM(AH318:AH324)+SUM(AH327:AH334)+SUM(AH337:AH343)+SUM(AH346:AH352)+SUM(AH355:AH359)+SUM(AH362:AH372)+SUM(AH375:AH381)+SUM(AH384:AH388)</f>
        <v>0</v>
      </c>
      <c r="AI10" s="193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0</v>
      </c>
      <c r="AJ10" s="193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0</v>
      </c>
      <c r="AK10" s="192"/>
      <c r="AL10" s="130"/>
      <c r="AM10" s="193">
        <f>SUM(AM13:AM14)+SUM(AM17:AM23)+SUM(AM26:AM37)+SUM(AM40:AM49)+SUM(AM52:AM54)+SUM(AM57:AM72)+SUM(AM75:AM78)+SUM(AM81:AM95)+SUM(AM98:AM100)+SUM(AM103:AM112)+SUM(AM115:AM121)+SUM(AM124:AM134)+SUM(AM137:AM145)+SUM(AM148:AM156)+SUM(AM159:AM169)+SUM(AM172:AM182)+SUM(AM185:AM196)+SUM(AM199:AM200)+SUM(AM203:AM212)+SUM(AM215:AM221)+SUM(AM224:AM228)+SUM(AM231:AM241)+SUM(AM231:AM241)+SUM(AM244:AM254)+SUM(AM257:AM268)+SUM(AM271:AM276)+SUM(AM279:AM286)+SUM(AM289:AM297)+SUM(AM300:AM307)+SUM(AM311:AM315)+SUM(AM318:AM324)+SUM(AM327:AM334)+SUM(AM337:AM343)+SUM(AM346:AM352)+SUM(AM355:AM359)+SUM(AM362:AM372)+SUM(AM375:AM381)+SUM(AM384:AM388)</f>
        <v>582035.51057000004</v>
      </c>
      <c r="AN10" s="193">
        <f>SUM(AN13:AN14)+SUM(AN17:AN23)+SUM(AN26:AN37)+SUM(AN40:AN49)+SUM(AN52:AN54)+SUM(AN57:AN72)+SUM(AN75:AN78)+SUM(AN81:AN95)+SUM(AN98:AN100)+SUM(AN103:AN112)+SUM(AN115:AN121)+SUM(AN124:AN134)+SUM(AN137:AN145)+SUM(AN148:AN156)+SUM(AN159:AN169)+SUM(AN172:AN182)+SUM(AN185:AN196)+SUM(AN199:AN200)+SUM(AN203:AN212)+SUM(AN215:AN221)+SUM(AN224:AN228)+SUM(AN231:AN241)+SUM(AN231:AN241)+SUM(AN244:AN254)+SUM(AN257:AN268)+SUM(AN271:AN276)+SUM(AN279:AN286)+SUM(AN289:AN297)+SUM(AN300:AN307)+SUM(AN311:AN315)+SUM(AN318:AN324)+SUM(AN327:AN334)+SUM(AN337:AN343)+SUM(AN346:AN352)+SUM(AN355:AN359)+SUM(AN362:AN372)+SUM(AN375:AN381)+SUM(AN384:AN388)</f>
        <v>582035.51018999994</v>
      </c>
      <c r="AO10" s="192">
        <f t="shared" ref="AO10" si="90">AN10/AM10*100</f>
        <v>99.999999934711866</v>
      </c>
      <c r="AP10" s="193">
        <f>SUM(AP13:AP14)+SUM(AP17:AP23)+SUM(AP26:AP37)+SUM(AP40:AP49)+SUM(AP52:AP54)+SUM(AP57:AP72)+SUM(AP75:AP78)+SUM(AP81:AP95)+SUM(AP98:AP100)+SUM(AP103:AP112)+SUM(AP115:AP121)+SUM(AP124:AP134)+SUM(AP137:AP145)+SUM(AP148:AP156)+SUM(AP159:AP169)+SUM(AP172:AP182)+SUM(AP185:AP196)+SUM(AP199:AP200)+SUM(AP203:AP212)+SUM(AP215:AP221)+SUM(AP224:AP228)+SUM(AP231:AP241)+SUM(AP231:AP241)+SUM(AP244:AP254)+SUM(AP257:AP268)+SUM(AP271:AP276)+SUM(AP279:AP286)+SUM(AP289:AP297)+SUM(AP300:AP307)+SUM(AP311:AP315)+SUM(AP318:AP324)+SUM(AP327:AP334)+SUM(AP337:AP343)+SUM(AP346:AP352)+SUM(AP355:AP359)+SUM(AP362:AP372)+SUM(AP375:AP381)+SUM(AP384:AP388)</f>
        <v>3129.6629199999998</v>
      </c>
      <c r="AQ10" s="193">
        <f>SUM(AQ13:AQ14)+SUM(AQ17:AQ23)+SUM(AQ26:AQ37)+SUM(AQ40:AQ49)+SUM(AQ52:AQ54)+SUM(AQ57:AQ72)+SUM(AQ75:AQ78)+SUM(AQ81:AQ95)+SUM(AQ98:AQ100)+SUM(AQ103:AQ112)+SUM(AQ115:AQ121)+SUM(AQ124:AQ134)+SUM(AQ137:AQ145)+SUM(AQ148:AQ156)+SUM(AQ159:AQ169)+SUM(AQ172:AQ182)+SUM(AQ185:AQ196)+SUM(AQ199:AQ200)+SUM(AQ203:AQ212)+SUM(AQ215:AQ221)+SUM(AQ224:AQ228)+SUM(AQ231:AQ241)+SUM(AQ231:AQ241)+SUM(AQ244:AQ254)+SUM(AQ257:AQ268)+SUM(AQ271:AQ276)+SUM(AQ279:AQ286)+SUM(AQ289:AQ297)+SUM(AQ300:AQ307)+SUM(AQ311:AQ315)+SUM(AQ318:AQ324)+SUM(AQ327:AQ334)+SUM(AQ337:AQ343)+SUM(AQ346:AQ352)+SUM(AQ355:AQ359)+SUM(AQ362:AQ372)+SUM(AQ375:AQ381)+SUM(AQ384:AQ388)</f>
        <v>3129.6629199999998</v>
      </c>
      <c r="AR10" s="193">
        <f>SUM(AR13:AR14)+SUM(AR17:AR23)+SUM(AR26:AR37)+SUM(AR40:AR49)+SUM(AR52:AR54)+SUM(AR57:AR72)+SUM(AR75:AR78)+SUM(AR81:AR95)+SUM(AR98:AR100)+SUM(AR103:AR112)+SUM(AR115:AR121)+SUM(AR124:AR134)+SUM(AR137:AR145)+SUM(AR148:AR156)+SUM(AR159:AR169)+SUM(AR172:AR182)+SUM(AR185:AR196)+SUM(AR199:AR200)+SUM(AR203:AR212)+SUM(AR215:AR221)+SUM(AR224:AR228)+SUM(AR231:AR241)+SUM(AR231:AR241)+SUM(AR244:AR254)+SUM(AR257:AR268)+SUM(AR271:AR276)+SUM(AR279:AR286)+SUM(AR289:AR297)+SUM(AR300:AR307)+SUM(AR311:AR315)+SUM(AR318:AR324)+SUM(AR327:AR334)+SUM(AR337:AR343)+SUM(AR346:AR352)+SUM(AR355:AR359)+SUM(AR362:AR372)+SUM(AR375:AR381)+SUM(AR384:AR388)</f>
        <v>3129.6629199999998</v>
      </c>
      <c r="AS10" s="193">
        <f>AR10/AQ10*100</f>
        <v>100</v>
      </c>
      <c r="AT10" s="193">
        <f>SUM(AT13:AT14)+SUM(AT17:AT23)+SUM(AT26:AT37)+SUM(AT40:AT49)+SUM(AT52:AT54)+SUM(AT57:AT72)+SUM(AT75:AT78)+SUM(AT81:AT95)+SUM(AT98:AT100)+SUM(AT103:AT112)+SUM(AT115:AT121)+SUM(AT124:AT134)+SUM(AT137:AT145)+SUM(AT148:AT156)+SUM(AT159:AT169)+SUM(AT172:AT182)+SUM(AT185:AT196)+SUM(AT199:AT200)+SUM(AT203:AT212)+SUM(AT215:AT221)+SUM(AT224:AT228)+SUM(AT231:AT241)+SUM(AT231:AT241)+SUM(AT244:AT254)+SUM(AT257:AT268)+SUM(AT271:AT276)+SUM(AT279:AT286)+SUM(AT289:AT297)+SUM(AT300:AT307)+SUM(AT311:AT315)+SUM(AT318:AT324)+SUM(AT327:AT334)+SUM(AT337:AT343)+SUM(AT346:AT352)+SUM(AT355:AT359)+SUM(AT362:AT372)+SUM(AT375:AT381)+SUM(AT384:AT388)</f>
        <v>3157.3879999999999</v>
      </c>
      <c r="AU10" s="193">
        <f>SUM(AU13:AU14)+SUM(AU17:AU23)+SUM(AU26:AU37)+SUM(AU40:AU49)+SUM(AU52:AU54)+SUM(AU57:AU72)+SUM(AU75:AU78)+SUM(AU81:AU95)+SUM(AU98:AU100)+SUM(AU103:AU112)+SUM(AU115:AU121)+SUM(AU124:AU134)+SUM(AU137:AU145)+SUM(AU148:AU156)+SUM(AU159:AU169)+SUM(AU172:AU182)+SUM(AU185:AU196)+SUM(AU199:AU200)+SUM(AU203:AU212)+SUM(AU215:AU221)+SUM(AU224:AU228)+SUM(AU231:AU241)+SUM(AU231:AU241)+SUM(AU244:AU254)+SUM(AU257:AU268)+SUM(AU271:AU276)+SUM(AU279:AU286)+SUM(AU289:AU297)+SUM(AU300:AU307)+SUM(AU311:AU315)+SUM(AU318:AU324)+SUM(AU327:AU334)+SUM(AU337:AU343)+SUM(AU346:AU352)+SUM(AU355:AU359)+SUM(AU362:AU372)+SUM(AU375:AU381)+SUM(AU384:AU388)</f>
        <v>3157.3879999999999</v>
      </c>
      <c r="AV10" s="193">
        <f>SUM(AV13:AV14)+SUM(AV17:AV23)+SUM(AV26:AV37)+SUM(AV40:AV49)+SUM(AV52:AV54)+SUM(AV57:AV72)+SUM(AV75:AV78)+SUM(AV81:AV95)+SUM(AV98:AV100)+SUM(AV103:AV112)+SUM(AV115:AV121)+SUM(AV124:AV134)+SUM(AV137:AV145)+SUM(AV148:AV156)+SUM(AV159:AV169)+SUM(AV172:AV182)+SUM(AV185:AV196)+SUM(AV199:AV200)+SUM(AV203:AV212)+SUM(AV215:AV221)+SUM(AV224:AV228)+SUM(AV231:AV241)+SUM(AV231:AV241)+SUM(AV244:AV254)+SUM(AV257:AV268)+SUM(AV271:AV276)+SUM(AV279:AV286)+SUM(AV289:AV297)+SUM(AV300:AV307)+SUM(AV311:AV315)+SUM(AV318:AV324)+SUM(AV327:AV334)+SUM(AV337:AV343)+SUM(AV346:AV352)+SUM(AV355:AV359)+SUM(AV362:AV372)+SUM(AV375:AV381)+SUM(AV384:AV388)</f>
        <v>3157.3879999999999</v>
      </c>
      <c r="AW10" s="193">
        <f>AV10/AU10*100</f>
        <v>100</v>
      </c>
      <c r="AX10" s="193">
        <f>SUM(AX13:AX14)+SUM(AX17:AX23)+SUM(AX26:AX37)+SUM(AX40:AX49)+SUM(AX52:AX54)+SUM(AX57:AX72)+SUM(AX75:AX78)+SUM(AX81:AX95)+SUM(AX98:AX100)+SUM(AX103:AX112)+SUM(AX115:AX121)+SUM(AX124:AX134)+SUM(AX137:AX145)+SUM(AX148:AX156)+SUM(AX159:AX169)+SUM(AX172:AX182)+SUM(AX185:AX196)+SUM(AX199:AX200)+SUM(AX203:AX212)+SUM(AX215:AX221)+SUM(AX224:AX228)+SUM(AX231:AX241)+SUM(AX231:AX241)+SUM(AX244:AX254)+SUM(AX257:AX268)+SUM(AX271:AX276)+SUM(AX279:AX286)+SUM(AX289:AX297)+SUM(AX300:AX307)+SUM(AX311:AX315)+SUM(AX318:AX324)+SUM(AX327:AX334)+SUM(AX337:AX343)+SUM(AX346:AX352)+SUM(AX355:AX359)+SUM(AX362:AX372)+SUM(AX375:AX381)+SUM(AX384:AX388)</f>
        <v>102.04082</v>
      </c>
      <c r="AY10" s="193">
        <f>SUM(AY13:AY14)+SUM(AY17:AY23)+SUM(AY26:AY37)+SUM(AY40:AY49)+SUM(AY52:AY54)+SUM(AY57:AY72)+SUM(AY75:AY78)+SUM(AY81:AY95)+SUM(AY98:AY100)+SUM(AY103:AY112)+SUM(AY115:AY121)+SUM(AY124:AY134)+SUM(AY137:AY145)+SUM(AY148:AY156)+SUM(AY159:AY169)+SUM(AY172:AY182)+SUM(AY185:AY196)+SUM(AY199:AY200)+SUM(AY203:AY212)+SUM(AY215:AY221)+SUM(AY224:AY228)+SUM(AY231:AY241)+SUM(AY231:AY241)+SUM(AY244:AY254)+SUM(AY257:AY268)+SUM(AY271:AY276)+SUM(AY279:AY286)+SUM(AY289:AY297)+SUM(AY300:AY307)+SUM(AY311:AY315)+SUM(AY318:AY324)+SUM(AY327:AY334)+SUM(AY337:AY343)+SUM(AY346:AY352)+SUM(AY355:AY359)+SUM(AY362:AY372)+SUM(AY375:AY381)+SUM(AY384:AY388)</f>
        <v>102.04082</v>
      </c>
      <c r="AZ10" s="193">
        <f>SUM(AZ13:AZ14)+SUM(AZ17:AZ23)+SUM(AZ26:AZ37)+SUM(AZ40:AZ49)+SUM(AZ52:AZ54)+SUM(AZ57:AZ72)+SUM(AZ75:AZ78)+SUM(AZ81:AZ95)+SUM(AZ98:AZ100)+SUM(AZ103:AZ112)+SUM(AZ115:AZ121)+SUM(AZ124:AZ134)+SUM(AZ137:AZ145)+SUM(AZ148:AZ156)+SUM(AZ159:AZ169)+SUM(AZ172:AZ182)+SUM(AZ185:AZ196)+SUM(AZ199:AZ200)+SUM(AZ203:AZ212)+SUM(AZ215:AZ221)+SUM(AZ224:AZ228)+SUM(AZ231:AZ241)+SUM(AZ231:AZ241)+SUM(AZ244:AZ254)+SUM(AZ257:AZ268)+SUM(AZ271:AZ276)+SUM(AZ279:AZ286)+SUM(AZ289:AZ297)+SUM(AZ300:AZ307)+SUM(AZ311:AZ315)+SUM(AZ318:AZ324)+SUM(AZ327:AZ334)+SUM(AZ337:AZ343)+SUM(AZ346:AZ352)+SUM(AZ355:AZ359)+SUM(AZ362:AZ372)+SUM(AZ375:AZ381)+SUM(AZ384:AZ388)</f>
        <v>102.04082</v>
      </c>
      <c r="BA10" s="193">
        <f t="shared" si="11"/>
        <v>100</v>
      </c>
      <c r="BB10" s="193"/>
      <c r="BC10" s="193"/>
      <c r="BD10" s="193"/>
      <c r="BE10" s="193"/>
      <c r="BF10" s="193">
        <f>SUM(BF13:BF14)+SUM(BF17:BF23)+SUM(BF26:BF37)+SUM(BF40:BF49)+SUM(BF52:BF54)+SUM(BF57:BF72)+SUM(BF75:BF78)+SUM(BF81:BF95)+SUM(BF98:BF100)+SUM(BF103:BF112)+SUM(BF115:BF121)+SUM(BF124:BF134)+SUM(BF137:BF145)+SUM(BF148:BF156)+SUM(BF159:BF169)+SUM(BF172:BF182)+SUM(BF185:BF196)+SUM(BF199:BF200)+SUM(BF203:BF212)+SUM(BF215:BF221)+SUM(BF224:BF228)+SUM(BF231:BF241)+SUM(BF231:BF241)+SUM(BF244:BF254)+SUM(BF257:BF268)+SUM(BF271:BF276)+SUM(BF279:BF286)+SUM(BF289:BF297)+SUM(BF300:BF307)+SUM(BF311:BF315)+SUM(BF318:BF324)+SUM(BF327:BF334)+SUM(BF337:BF343)+SUM(BF346:BF352)+SUM(BF355:BF359)+SUM(BF362:BF372)+SUM(BF375:BF381)+SUM(BF384:BF388)</f>
        <v>0</v>
      </c>
      <c r="BG10" s="193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236.7</v>
      </c>
      <c r="BH10" s="193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236.7</v>
      </c>
      <c r="BI10" s="193">
        <f t="shared" si="14"/>
        <v>100</v>
      </c>
      <c r="BJ10" s="129"/>
      <c r="BK10" s="193"/>
      <c r="BL10" s="193"/>
      <c r="BM10" s="193"/>
      <c r="BN10" s="193"/>
      <c r="BO10" s="193"/>
      <c r="BP10" s="193"/>
      <c r="BQ10" s="193"/>
      <c r="BR10" s="193"/>
      <c r="BS10" s="193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0</v>
      </c>
      <c r="BT10" s="193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0</v>
      </c>
      <c r="BU10" s="192"/>
      <c r="BV10" s="192"/>
      <c r="BW10" s="193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135501.13609000004</v>
      </c>
      <c r="BX10" s="193">
        <f>SUM(BX13:BX14)+SUM(BX17:BX23)+SUM(BX26:BX37)+SUM(BX40:BX49)+SUM(BX52:BX54)+SUM(BX57:BX72)+SUM(BX75:BX78)+SUM(BX81:BX95)+SUM(BX98:BX100)+SUM(BX103:BX112)+SUM(BX115:BX121)+SUM(BX124:BX134)+SUM(BX137:BX145)+SUM(BX148:BX156)+SUM(BX159:BX169)+SUM(BX172:BX182)+SUM(BX185:BX196)+SUM(BX199:BX200)+SUM(BX203:BX212)+SUM(BX215:BX221)+SUM(BX224:BX228)+SUM(BX231:BX241)+SUM(BX244:BX254)+SUM(BX257:BX268)+SUM(BX271:BX276)+SUM(BX279:BX286)+SUM(BX289:BX297)+SUM(BX300:BX307)+SUM(BX311:BX315)+SUM(BX318:BX324)+SUM(BX327:BX334)+SUM(BX337:BX343)+SUM(BX346:BX352)+SUM(BX355:BX359)+SUM(BX362:BX372)+SUM(BX375:BX381)+SUM(BX384:BX388)</f>
        <v>134001.01928000004</v>
      </c>
      <c r="BY10" s="192">
        <f t="shared" si="19"/>
        <v>98.892912005546847</v>
      </c>
      <c r="BZ10" s="193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494283.70885</v>
      </c>
      <c r="CA10" s="193">
        <f>SUM(CA13:CA14)+SUM(CA17:CA23)+SUM(CA26:CA37)+SUM(CA40:CA49)+SUM(CA52:CA54)+SUM(CA57:CA72)+SUM(CA75:CA78)+SUM(CA81:CA95)+SUM(CA98:CA100)+SUM(CA103:CA112)+SUM(CA115:CA121)+SUM(CA124:CA134)+SUM(CA137:CA145)+SUM(CA148:CA156)+SUM(CA159:CA169)+SUM(CA172:CA182)+SUM(CA185:CA196)+SUM(CA199:CA200)+SUM(CA203:CA212)+SUM(CA215:CA221)+SUM(CA224:CA228)+SUM(CA231:CA241)+SUM(CA244:CA254)+SUM(CA257:CA268)+SUM(CA271:CA276)+SUM(CA279:CA286)+SUM(CA289:CA297)+SUM(CA300:CA307)+SUM(CA311:CA315)+SUM(CA318:CA324)+SUM(CA327:CA334)+SUM(CA337:CA343)+SUM(CA346:CA352)+SUM(CA355:CA359)+SUM(CA362:CA372)+SUM(CA375:CA381)+SUM(CA384:CA388)</f>
        <v>494283.70885000005</v>
      </c>
      <c r="CB10" s="193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494283.70490000007</v>
      </c>
      <c r="CC10" s="193">
        <f t="shared" si="21"/>
        <v>99.999999200863812</v>
      </c>
      <c r="CD10" s="193">
        <f>SUM(CD13:CD14)+SUM(CD17:CD23)+SUM(CD26:CD37)+SUM(CD40:CD49)+SUM(CD52:CD54)+SUM(CD57:CD72)+SUM(CD75:CD78)+SUM(CD81:CD95)+SUM(CD98:CD100)+SUM(CD103:CD112)+SUM(CD115:CD121)+SUM(CD124:CD134)+SUM(CD137:CD145)+SUM(CD148:CD156)+SUM(CD159:CD169)+SUM(CD172:CD182)+SUM(CD185:CD196)+SUM(CD199:CD200)+SUM(CD203:CD212)+SUM(CD215:CD221)+SUM(CD224:CD228)+SUM(CD231:CD241)+SUM(CD244:CD254)+SUM(CD257:CD268)+SUM(CD271:CD276)+SUM(CD279:CD286)+SUM(CD289:CD297)+SUM(CD300:CD307)+SUM(CD311:CD315)+SUM(CD318:CD324)+SUM(CD327:CD334)+SUM(CD337:CD343)+SUM(CD346:CD352)+SUM(CD355:CD359)+SUM(CD362:CD372)+SUM(CD375:CD381)+SUM(CD384:CD388)</f>
        <v>0</v>
      </c>
      <c r="CE10" s="193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0</v>
      </c>
      <c r="CF10" s="193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0</v>
      </c>
      <c r="CG10" s="193"/>
      <c r="CH10" s="193"/>
      <c r="CI10" s="193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0</v>
      </c>
      <c r="CJ10" s="193">
        <f>SUM(CJ13:CJ14)+SUM(CJ17:CJ23)+SUM(CJ26:CJ37)+SUM(CJ40:CJ49)+SUM(CJ52:CJ54)+SUM(CJ57:CJ72)+SUM(CJ75:CJ78)+SUM(CJ81:CJ95)+SUM(CJ98:CJ100)+SUM(CJ103:CJ112)+SUM(CJ115:CJ121)+SUM(CJ124:CJ134)+SUM(CJ137:CJ145)+SUM(CJ148:CJ156)+SUM(CJ159:CJ169)+SUM(CJ172:CJ182)+SUM(CJ185:CJ196)+SUM(CJ199:CJ200)+SUM(CJ203:CJ212)+SUM(CJ215:CJ221)+SUM(CJ224:CJ228)+SUM(CJ231:CJ241)+SUM(CJ244:CJ254)+SUM(CJ257:CJ268)+SUM(CJ271:CJ276)+SUM(CJ279:CJ286)+SUM(CJ289:CJ297)+SUM(CJ300:CJ307)+SUM(CJ311:CJ315)+SUM(CJ318:CJ324)+SUM(CJ327:CJ334)+SUM(CJ337:CJ343)+SUM(CJ346:CJ352)+SUM(CJ355:CJ359)+SUM(CJ362:CJ372)+SUM(CJ375:CJ381)+SUM(CJ384:CJ388)</f>
        <v>0</v>
      </c>
      <c r="CK10" s="193"/>
      <c r="CL10" s="193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0</v>
      </c>
      <c r="CM10" s="193">
        <f>SUM(CM13:CM14)+SUM(CM17:CM23)+SUM(CM26:CM37)+SUM(CM40:CM49)+SUM(CM52:CM54)+SUM(CM57:CM72)+SUM(CM75:CM78)+SUM(CM81:CM95)+SUM(CM98:CM100)+SUM(CM103:CM112)+SUM(CM115:CM121)+SUM(CM124:CM134)+SUM(CM137:CM145)+SUM(CM148:CM156)+SUM(CM159:CM169)+SUM(CM172:CM182)+SUM(CM185:CM196)+SUM(CM199:CM200)+SUM(CM203:CM212)+SUM(CM215:CM221)+SUM(CM224:CM228)+SUM(CM231:CM241)+SUM(CM244:CM254)+SUM(CM257:CM268)+SUM(CM271:CM276)+SUM(CM279:CM286)+SUM(CM289:CM297)+SUM(CM300:CM307)+SUM(CM311:CM315)+SUM(CM318:CM324)+SUM(CM327:CM334)+SUM(CM337:CM343)+SUM(CM346:CM352)+SUM(CM355:CM359)+SUM(CM362:CM372)+SUM(CM375:CM381)+SUM(CM384:CM388)</f>
        <v>0</v>
      </c>
      <c r="CN10" s="193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193"/>
      <c r="CP10" s="193">
        <f>SUM(CP13:CP14)+SUM(CP17:CP23)+SUM(CP26:CP37)+SUM(CP40:CP49)+SUM(CP52:CP54)+SUM(CP57:CP72)+SUM(CP75:CP78)+SUM(CP81:CP95)+SUM(CP98:CP100)+SUM(CP103:CP112)+SUM(CP115:CP121)+SUM(CP124:CP134)+SUM(CP137:CP145)+SUM(CP148:CP156)+SUM(CP159:CP169)+SUM(CP172:CP182)+SUM(CP185:CP196)+SUM(CP199:CP200)+SUM(CP203:CP212)+SUM(CP215:CP221)+SUM(CP224:CP228)+SUM(CP231:CP241)+SUM(CP244:CP254)+SUM(CP257:CP268)+SUM(CP271:CP276)+SUM(CP279:CP286)+SUM(CP289:CP297)+SUM(CP300:CP307)+SUM(CP311:CP315)+SUM(CP318:CP324)+SUM(CP327:CP334)+SUM(CP337:CP343)+SUM(CP346:CP352)+SUM(CP355:CP359)+SUM(CP362:CP372)+SUM(CP375:CP381)+SUM(CP384:CP388)</f>
        <v>48011.199999999997</v>
      </c>
      <c r="CQ10" s="193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48011.199999999997</v>
      </c>
      <c r="CR10" s="193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48011.199999999997</v>
      </c>
      <c r="CS10" s="193">
        <f t="shared" si="28"/>
        <v>100</v>
      </c>
      <c r="CT10" s="193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0</v>
      </c>
      <c r="CU10" s="193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0</v>
      </c>
      <c r="CV10" s="193">
        <f>SUM(CV13:CV14)+SUM(CV17:CV23)+SUM(CV26:CV37)+SUM(CV40:CV49)+SUM(CV52:CV54)+SUM(CV57:CV72)+SUM(CV75:CV78)+SUM(CV81:CV95)+SUM(CV98:CV100)+SUM(CV103:CV112)+SUM(CV115:CV121)+SUM(CV124:CV134)+SUM(CV137:CV145)+SUM(CV148:CV156)+SUM(CV159:CV169)+SUM(CV172:CV182)+SUM(CV185:CV196)+SUM(CV199:CV200)+SUM(CV203:CV212)+SUM(CV215:CV221)+SUM(CV224:CV228)+SUM(CV231:CV241)+SUM(CV244:CV254)+SUM(CV257:CV268)+SUM(CV271:CV276)+SUM(CV279:CV286)+SUM(CV289:CV297)+SUM(CV300:CV307)+SUM(CV311:CV315)+SUM(CV318:CV324)+SUM(CV327:CV334)+SUM(CV337:CV343)+SUM(CV346:CV352)+SUM(CV355:CV359)+SUM(CV362:CV372)+SUM(CV375:CV381)+SUM(CV384:CV388)</f>
        <v>0</v>
      </c>
      <c r="CW10" s="193"/>
      <c r="CX10" s="193"/>
      <c r="CY10" s="193"/>
      <c r="CZ10" s="193"/>
      <c r="DA10" s="193"/>
      <c r="DB10" s="129"/>
      <c r="DC10" s="193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193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193"/>
      <c r="DF10" s="193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615971.9</v>
      </c>
      <c r="DG10" s="193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223514.47857999997</v>
      </c>
      <c r="DH10" s="193">
        <f>SUM(DH13:DH14)+SUM(DH17:DH23)+SUM(DH26:DH37)+SUM(DH40:DH49)+SUM(DH52:DH54)+SUM(DH57:DH72)+SUM(DH75:DH78)+SUM(DH81:DH95)+SUM(DH98:DH100)+SUM(DH103:DH112)+SUM(DH115:DH121)+SUM(DH124:DH134)+SUM(DH137:DH145)+SUM(DH148:DH156)+SUM(DH159:DH169)+SUM(DH172:DH182)+SUM(DH185:DH196)+SUM(DH199:DH200)+SUM(DH203:DH212)+SUM(DH215:DH221)+SUM(DH224:DH228)+SUM(DH231:DH241)+SUM(DH244:DH254)+SUM(DH257:DH268)+SUM(DH271:DH276)+SUM(DH279:DH286)+SUM(DH289:DH297)+SUM(DH300:DH307)+SUM(DH311:DH315)+SUM(DH318:DH324)+SUM(DH327:DH334)+SUM(DH337:DH343)+SUM(DH346:DH352)+SUM(DH355:DH359)+SUM(DH362:DH372)+SUM(DH375:DH381)+SUM(DH384:DH388)</f>
        <v>216845.89489000003</v>
      </c>
      <c r="DI10" s="193">
        <f>DH10/DG10*100</f>
        <v>97.016486926320908</v>
      </c>
      <c r="DJ10" s="193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44510.9</v>
      </c>
      <c r="DK10" s="193">
        <f>SUM(DK13:DK14)+SUM(DK17:DK23)+SUM(DK26:DK37)+SUM(DK40:DK49)+SUM(DK52:DK54)+SUM(DK57:DK72)+SUM(DK75:DK78)+SUM(DK81:DK95)+SUM(DK98:DK100)+SUM(DK103:DK112)+SUM(DK115:DK121)+SUM(DK124:DK134)+SUM(DK137:DK145)+SUM(DK148:DK156)+SUM(DK159:DK169)+SUM(DK172:DK182)+SUM(DK185:DK196)+SUM(DK199:DK200)+SUM(DK203:DK212)+SUM(DK215:DK221)+SUM(DK224:DK228)+SUM(DK231:DK241)+SUM(DK244:DK254)+SUM(DK257:DK268)+SUM(DK271:DK276)+SUM(DK279:DK286)+SUM(DK289:DK297)+SUM(DK300:DK307)+SUM(DK311:DK315)+SUM(DK318:DK324)+SUM(DK327:DK334)+SUM(DK337:DK343)+SUM(DK346:DK352)+SUM(DK355:DK359)+SUM(DK362:DK372)+SUM(DK375:DK381)+SUM(DK384:DK388)</f>
        <v>89494.5</v>
      </c>
      <c r="DL10" s="193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89494.493000000002</v>
      </c>
      <c r="DM10" s="193">
        <f>DL10/DK10*100</f>
        <v>99.999992178290285</v>
      </c>
      <c r="DN10" s="193"/>
      <c r="DO10" s="193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25855.41</v>
      </c>
      <c r="DP10" s="193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25855.41</v>
      </c>
      <c r="DQ10" s="193">
        <f>DP10/DO10*100</f>
        <v>100</v>
      </c>
      <c r="DR10" s="193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7142.9524899999988</v>
      </c>
      <c r="DS10" s="193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7142.9524899999988</v>
      </c>
      <c r="DT10" s="193">
        <f>SUM(DT13:DT14)+SUM(DT17:DT23)+SUM(DT26:DT37)+SUM(DT40:DT49)+SUM(DT52:DT54)+SUM(DT57:DT72)+SUM(DT75:DT78)+SUM(DT81:DT95)+SUM(DT98:DT100)+SUM(DT103:DT112)+SUM(DT115:DT121)+SUM(DT124:DT134)+SUM(DT137:DT145)+SUM(DT148:DT156)+SUM(DT159:DT169)+SUM(DT172:DT182)+SUM(DT185:DT196)+SUM(DT199:DT200)+SUM(DT203:DT212)+SUM(DT215:DT221)+SUM(DT224:DT228)+SUM(DT231:DT241)+SUM(DT244:DT254)+SUM(DT257:DT268)+SUM(DT271:DT276)+SUM(DT279:DT286)+SUM(DT289:DT297)+SUM(DT300:DT307)+SUM(DT311:DT315)+SUM(DT318:DT324)+SUM(DT327:DT334)+SUM(DT337:DT343)+SUM(DT346:DT352)+SUM(DT355:DT359)+SUM(DT362:DT372)+SUM(DT375:DT381)+SUM(DT384:DT388)</f>
        <v>7142.9524899999988</v>
      </c>
      <c r="DU10" s="193">
        <f>DT10/DS10*100</f>
        <v>100</v>
      </c>
      <c r="DV10" s="193"/>
      <c r="DW10" s="193">
        <f>SUM(DW13:DW14)+SUM(DW17:DW23)+SUM(DW26:DW37)+SUM(DW40:DW49)+SUM(DW52:DW54)+SUM(DW57:DW72)+SUM(DW75:DW78)+SUM(DW81:DW95)+SUM(DW98:DW100)+SUM(DW103:DW112)+SUM(DW115:DW121)+SUM(DW124:DW134)+SUM(DW137:DW145)+SUM(DW148:DW156)+SUM(DW159:DW169)+SUM(DW172:DW182)+SUM(DW185:DW196)+SUM(DW199:DW200)+SUM(DW203:DW212)+SUM(DW215:DW221)+SUM(DW224:DW228)+SUM(DW231:DW241)+SUM(DW244:DW254)+SUM(DW257:DW268)+SUM(DW271:DW276)+SUM(DW279:DW286)+SUM(DW289:DW297)+SUM(DW300:DW307)+SUM(DW311:DW315)+SUM(DW318:DW324)+SUM(DW327:DW334)+SUM(DW337:DW343)+SUM(DW346:DW352)+SUM(DW355:DW359)+SUM(DW362:DW372)+SUM(DW375:DW381)+SUM(DW384:DW388)</f>
        <v>0</v>
      </c>
      <c r="DX10" s="193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192"/>
      <c r="DZ10" s="193">
        <f>SUM(DZ13:DZ14)+SUM(DZ17:DZ23)+SUM(DZ26:DZ37)+SUM(DZ40:DZ49)+SUM(DZ52:DZ54)+SUM(DZ57:DZ72)+SUM(DZ75:DZ78)+SUM(DZ81:DZ95)+SUM(DZ98:DZ100)+SUM(DZ103:DZ112)+SUM(DZ115:DZ121)+SUM(DZ124:DZ134)+SUM(DZ137:DZ145)+SUM(DZ148:DZ156)+SUM(DZ159:DZ169)+SUM(DZ172:DZ182)+SUM(DZ185:DZ196)+SUM(DZ199:DZ200)+SUM(DZ203:DZ212)+SUM(DZ215:DZ221)+SUM(DZ224:DZ228)+SUM(DZ231:DZ241)+SUM(DZ244:DZ254)+SUM(DZ257:DZ268)+SUM(DZ271:DZ276)+SUM(DZ279:DZ286)+SUM(DZ289:DZ297)+SUM(DZ300:DZ307)+SUM(DZ311:DZ315)+SUM(DZ318:DZ324)+SUM(DZ327:DZ334)+SUM(DZ337:DZ343)+SUM(DZ346:DZ352)+SUM(DZ355:DZ359)+SUM(DZ362:DZ372)+SUM(DZ375:DZ381)+SUM(DZ384:DZ388)</f>
        <v>300000</v>
      </c>
      <c r="EA10" s="193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305000</v>
      </c>
      <c r="EB10" s="193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305000</v>
      </c>
      <c r="EC10" s="192"/>
      <c r="ED10" s="193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0</v>
      </c>
      <c r="EE10" s="193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8897.2000000000007</v>
      </c>
      <c r="EF10" s="193">
        <f>SUM(EF13:EF14)+SUM(EF17:EF23)+SUM(EF26:EF37)+SUM(EF40:EF49)+SUM(EF52:EF54)+SUM(EF57:EF72)+SUM(EF75:EF78)+SUM(EF81:EF95)+SUM(EF98:EF100)+SUM(EF103:EF112)+SUM(EF115:EF121)+SUM(EF124:EF134)+SUM(EF137:EF145)+SUM(EF148:EF156)+SUM(EF159:EF169)+SUM(EF172:EF182)+SUM(EF185:EF196)+SUM(EF199:EF200)+SUM(EF203:EF212)+SUM(EF215:EF221)+SUM(EF224:EF228)+SUM(EF231:EF241)+SUM(EF244:EF254)+SUM(EF257:EF268)+SUM(EF271:EF276)+SUM(EF279:EF286)+SUM(EF289:EF297)+SUM(EF300:EF307)+SUM(EF311:EF315)+SUM(EF318:EF324)+SUM(EF327:EF334)+SUM(EF337:EF343)+SUM(EF346:EF352)+SUM(EF355:EF359)+SUM(EF362:EF372)+SUM(EF375:EF381)+SUM(EF384:EF388)</f>
        <v>8897.23</v>
      </c>
      <c r="EG10" s="193">
        <f>EF10/EE10*100</f>
        <v>100.00033718473227</v>
      </c>
      <c r="EH10" s="193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23915.200000000001</v>
      </c>
      <c r="EI10" s="193">
        <f>SUM(EI13:EI14)+SUM(EI17:EI23)+SUM(EI26:EI37)+SUM(EI40:EI49)+SUM(EI52:EI54)+SUM(EI57:EI72)+SUM(EI75:EI78)+SUM(EI81:EI95)+SUM(EI98:EI100)+SUM(EI103:EI112)+SUM(EI115:EI121)+SUM(EI124:EI134)+SUM(EI137:EI145)+SUM(EI148:EI156)+SUM(EI159:EI169)+SUM(EI172:EI182)+SUM(EI185:EI196)+SUM(EI199:EI200)+SUM(EI203:EI212)+SUM(EI215:EI221)+SUM(EI224:EI228)+SUM(EI231:EI241)+SUM(EI244:EI254)+SUM(EI257:EI268)+SUM(EI271:EI276)+SUM(EI279:EI286)+SUM(EI289:EI297)+SUM(EI300:EI307)+SUM(EI311:EI315)+SUM(EI318:EI324)+SUM(EI327:EI334)+SUM(EI337:EI343)+SUM(EI346:EI352)+SUM(EI355:EI359)+SUM(EI362:EI372)+SUM(EI375:EI381)+SUM(EI384:EI388)</f>
        <v>23915.200000000001</v>
      </c>
      <c r="EJ10" s="193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23915.200000000001</v>
      </c>
      <c r="EK10" s="193">
        <f>EJ10/EI10*100</f>
        <v>100</v>
      </c>
      <c r="EL10" s="193">
        <f>SUM(EL13:EL14)+SUM(EL17:EL23)+SUM(EL26:EL37)+SUM(EL40:EL49)+SUM(EL52:EL54)+SUM(EL57:EL72)+SUM(EL75:EL78)+SUM(EL81:EL95)+SUM(EL98:EL100)+SUM(EL103:EL112)+SUM(EL115:EL121)+SUM(EL124:EL134)+SUM(EL137:EL145)+SUM(EL148:EL156)+SUM(EL159:EL169)+SUM(EL172:EL182)+SUM(EL185:EL196)+SUM(EL199:EL200)+SUM(EL203:EL212)+SUM(EL215:EL221)+SUM(EL224:EL228)+SUM(EL231:EL241)+SUM(EL244:EL254)+SUM(EL257:EL268)+SUM(EL271:EL276)+SUM(EL279:EL286)+SUM(EL289:EL297)+SUM(EL300:EL307)+SUM(EL311:EL315)+SUM(EL318:EL324)+SUM(EL327:EL334)+SUM(EL337:EL343)+SUM(EL346:EL352)+SUM(EL355:EL359)+SUM(EL362:EL372)+SUM(EL375:EL381)+SUM(EL384:EL388)</f>
        <v>5615.9</v>
      </c>
      <c r="EM10" s="193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5615.9</v>
      </c>
      <c r="EN10" s="193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5615.9</v>
      </c>
      <c r="EO10" s="193">
        <f t="shared" si="45"/>
        <v>100</v>
      </c>
      <c r="EP10" s="193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0</v>
      </c>
      <c r="EQ10" s="193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0</v>
      </c>
      <c r="ER10" s="193">
        <f>SUM(ER13:ER14)+SUM(ER17:ER23)+SUM(ER26:ER37)+SUM(ER40:ER49)+SUM(ER52:ER54)+SUM(ER57:ER72)+SUM(ER75:ER78)+SUM(ER81:ER95)+SUM(ER98:ER100)+SUM(ER103:ER112)+SUM(ER115:ER121)+SUM(ER124:ER134)+SUM(ER137:ER145)+SUM(ER148:ER156)+SUM(ER159:ER169)+SUM(ER172:ER182)+SUM(ER185:ER196)+SUM(ER199:ER200)+SUM(ER203:ER212)+SUM(ER215:ER221)+SUM(ER224:ER228)+SUM(ER231:ER241)+SUM(ER244:ER254)+SUM(ER257:ER268)+SUM(ER271:ER276)+SUM(ER279:ER286)+SUM(ER289:ER297)+SUM(ER300:ER307)+SUM(ER311:ER315)+SUM(ER318:ER324)+SUM(ER327:ER334)+SUM(ER337:ER343)+SUM(ER346:ER352)+SUM(ER355:ER359)+SUM(ER362:ER372)+SUM(ER375:ER381)+SUM(ER384:ER388)</f>
        <v>0</v>
      </c>
      <c r="ES10" s="192"/>
      <c r="ET10" s="193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0</v>
      </c>
      <c r="EU10" s="193">
        <f>SUM(EU13:EU14)+SUM(EU17:EU23)+SUM(EU26:EU37)+SUM(EU40:EU49)+SUM(EU52:EU54)+SUM(EU57:EU72)+SUM(EU75:EU78)+SUM(EU81:EU95)+SUM(EU98:EU100)+SUM(EU103:EU112)+SUM(EU115:EU121)+SUM(EU124:EU134)+SUM(EU137:EU145)+SUM(EU148:EU156)+SUM(EU159:EU169)+SUM(EU172:EU182)+SUM(EU185:EU196)+SUM(EU199:EU200)+SUM(EU203:EU212)+SUM(EU215:EU221)+SUM(EU224:EU228)+SUM(EU231:EU241)+SUM(EU244:EU254)+SUM(EU257:EU268)+SUM(EU271:EU276)+SUM(EU279:EU286)+SUM(EU289:EU297)+SUM(EU300:EU307)+SUM(EU311:EU315)+SUM(EU318:EU324)+SUM(EU327:EU334)+SUM(EU337:EU343)+SUM(EU346:EU352)+SUM(EU355:EU359)+SUM(EU362:EU372)+SUM(EU375:EU381)+SUM(EU384:EU388)</f>
        <v>0</v>
      </c>
      <c r="EV10" s="193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0</v>
      </c>
      <c r="EW10" s="192"/>
      <c r="EX10" s="192"/>
      <c r="EY10" s="193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0</v>
      </c>
      <c r="EZ10" s="193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0</v>
      </c>
      <c r="FA10" s="192"/>
      <c r="FB10" s="192"/>
      <c r="FC10" s="193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0</v>
      </c>
      <c r="FD10" s="193">
        <f>SUM(FD13:FD14)+SUM(FD17:FD23)+SUM(FD26:FD37)+SUM(FD40:FD49)+SUM(FD52:FD54)+SUM(FD57:FD72)+SUM(FD75:FD78)+SUM(FD81:FD95)+SUM(FD98:FD100)+SUM(FD103:FD112)+SUM(FD115:FD121)+SUM(FD124:FD134)+SUM(FD137:FD145)+SUM(FD148:FD156)+SUM(FD159:FD169)+SUM(FD172:FD182)+SUM(FD185:FD196)+SUM(FD199:FD200)+SUM(FD203:FD212)+SUM(FD215:FD221)+SUM(FD224:FD228)+SUM(FD231:FD241)+SUM(FD244:FD254)+SUM(FD257:FD268)+SUM(FD271:FD276)+SUM(FD279:FD286)+SUM(FD289:FD297)+SUM(FD300:FD307)+SUM(FD311:FD315)+SUM(FD318:FD324)+SUM(FD327:FD334)+SUM(FD337:FD343)+SUM(FD346:FD352)+SUM(FD355:FD359)+SUM(FD362:FD372)+SUM(FD375:FD381)+SUM(FD384:FD388)</f>
        <v>0</v>
      </c>
      <c r="FE10" s="192"/>
      <c r="FF10" s="193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193">
        <f>SUM(FG13:FG14)+SUM(FG17:FG23)+SUM(FG26:FG37)+SUM(FG40:FG49)+SUM(FG52:FG54)+SUM(FG57:FG72)+SUM(FG75:FG78)+SUM(FG81:FG95)+SUM(FG98:FG100)+SUM(FG103:FG112)+SUM(FG115:FG121)+SUM(FG124:FG134)+SUM(FG137:FG145)+SUM(FG148:FG156)+SUM(FG159:FG169)+SUM(FG172:FG182)+SUM(FG185:FG196)+SUM(FG199:FG200)+SUM(FG203:FG212)+SUM(FG215:FG221)+SUM(FG224:FG228)+SUM(FG231:FG241)+SUM(FG244:FG254)+SUM(FG257:FG268)+SUM(FG271:FG276)+SUM(FG279:FG286)+SUM(FG289:FG297)+SUM(FG300:FG307)+SUM(FG311:FG315)+SUM(FG318:FG324)+SUM(FG327:FG334)+SUM(FG337:FG343)+SUM(FG346:FG352)+SUM(FG355:FG359)+SUM(FG362:FG372)+SUM(FG375:FG381)+SUM(FG384:FG388)</f>
        <v>0</v>
      </c>
      <c r="FH10" s="193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193"/>
      <c r="FJ10" s="193">
        <f>SUM(FJ13:FJ14)+SUM(FJ17:FJ23)+SUM(FJ26:FJ37)+SUM(FJ40:FJ49)+SUM(FJ52:FJ54)+SUM(FJ57:FJ72)+SUM(FJ75:FJ78)+SUM(FJ81:FJ95)+SUM(FJ98:FJ100)+SUM(FJ103:FJ112)+SUM(FJ115:FJ121)+SUM(FJ124:FJ134)+SUM(FJ137:FJ145)+SUM(FJ148:FJ156)+SUM(FJ159:FJ169)+SUM(FJ172:FJ182)+SUM(FJ185:FJ196)+SUM(FJ199:FJ200)+SUM(FJ203:FJ212)+SUM(FJ215:FJ221)+SUM(FJ224:FJ228)+SUM(FJ231:FJ241)+SUM(FJ244:FJ254)+SUM(FJ257:FJ268)+SUM(FJ271:FJ276)+SUM(FJ279:FJ286)+SUM(FJ289:FJ297)+SUM(FJ300:FJ307)+SUM(FJ310:FJ315)+SUM(FJ318:FJ324)+SUM(FJ327:FJ334)+SUM(FJ337:FJ343)+SUM(FJ346:FJ352)+SUM(FJ355:FJ359)+SUM(FJ362:FJ372)+SUM(FJ375:FJ381)+SUM(FJ384:FJ388)</f>
        <v>1477908</v>
      </c>
      <c r="FK10" s="193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310:FK315)+SUM(FK318:FK324)+SUM(FK327:FK334)+SUM(FK337:FK343)+SUM(FK346:FK352)+SUM(FK355:FK359)+SUM(FK362:FK372)+SUM(FK375:FK381)+SUM(FK384:FK388)</f>
        <v>1477908</v>
      </c>
      <c r="FL10" s="193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310:FL315)+SUM(FL318:FL324)+SUM(FL327:FL334)+SUM(FL337:FL343)+SUM(FL346:FL352)+SUM(FL355:FL359)+SUM(FL362:FL372)+SUM(FL375:FL381)+SUM(FL384:FL388)</f>
        <v>1477906.7128300003</v>
      </c>
      <c r="FM10" s="192">
        <f t="shared" ref="FM10:FM11" si="91">FL10/FK10*100</f>
        <v>99.99991290594545</v>
      </c>
      <c r="FN10" s="193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193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193">
        <f>SUM(FP13:FP14)+SUM(FP17:FP23)+SUM(FP26:FP37)+SUM(FP40:FP49)+SUM(FP52:FP54)+SUM(FP57:FP72)+SUM(FP75:FP78)+SUM(FP81:FP95)+SUM(FP98:FP100)+SUM(FP103:FP112)+SUM(FP115:FP121)+SUM(FP124:FP134)+SUM(FP137:FP145)+SUM(FP148:FP156)+SUM(FP159:FP169)+SUM(FP172:FP182)+SUM(FP185:FP196)+SUM(FP199:FP200)+SUM(FP203:FP212)+SUM(FP215:FP221)+SUM(FP224:FP228)+SUM(FP231:FP241)+SUM(FP244:FP254)+SUM(FP257:FP268)+SUM(FP271:FP276)+SUM(FP279:FP286)+SUM(FP289:FP297)+SUM(FP300:FP307)+SUM(FP311:FP315)+SUM(FP318:FP324)+SUM(FP327:FP334)+SUM(FP337:FP343)+SUM(FP346:FP352)+SUM(FP355:FP359)+SUM(FP362:FP372)+SUM(FP375:FP381)+SUM(FP384:FP388)</f>
        <v>0</v>
      </c>
      <c r="FQ10" s="193"/>
      <c r="FR10" s="193"/>
      <c r="FS10" s="193">
        <f>SUM(FS13:FS14)+SUM(FS17:FS23)+SUM(FS26:FS37)+SUM(FS40:FS49)+SUM(FS52:FS54)+SUM(FS57:FS72)+SUM(FS75:FS78)+SUM(FS81:FS95)+SUM(FS98:FS100)+SUM(FS103:FS112)+SUM(FS115:FS121)+SUM(FS124:FS134)+SUM(FS137:FS145)+SUM(FS148:FS156)+SUM(FS159:FS169)+SUM(FS172:FS182)+SUM(FS185:FS196)+SUM(FS199:FS200)+SUM(FS203:FS212)+SUM(FS215:FS221)+SUM(FS224:FS228)+SUM(FS231:FS241)+SUM(FS244:FS254)+SUM(FS257:FS268)+SUM(FS271:FS276)+SUM(FS279:FS286)+SUM(FS289:FS297)+SUM(FS300:FS307)+SUM(FS311:FS315)+SUM(FS318:FS324)+SUM(FS327:FS334)+SUM(FS337:FS343)+SUM(FS346:FS352)+SUM(FS355:FS359)+SUM(FS362:FS372)+SUM(FS375:FS381)+SUM(FS384:FS388)</f>
        <v>0</v>
      </c>
      <c r="FT10" s="193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193"/>
      <c r="FV10" s="193">
        <f>SUM(FV13:FV14)+SUM(FV17:FV23)+SUM(FV26:FV37)+SUM(FV40:FV49)+SUM(FV52:FV54)+SUM(FV57:FV72)+SUM(FV75:FV78)+SUM(FV81:FV95)+SUM(FV98:FV100)+SUM(FV103:FV112)+SUM(FV115:FV121)+SUM(FV124:FV134)+SUM(FV137:FV145)+SUM(FV148:FV156)+SUM(FV159:FV169)+SUM(FV172:FV182)+SUM(FV185:FV196)+SUM(FV199:FV200)+SUM(FV203:FV212)+SUM(FV215:FV221)+SUM(FV224:FV228)+SUM(FV231:FV241)+SUM(FV244:FV254)+SUM(FV257:FV268)+SUM(FV271:FV276)+SUM(FV279:FV286)+SUM(FV289:FV297)+SUM(FV300:FV307)+SUM(FV311:FV315)+SUM(FV318:FV324)+SUM(FV327:FV334)+SUM(FV337:FV343)+SUM(FV346:FV352)+SUM(FV355:FV359)+SUM(FV362:FV372)+SUM(FV375:FV381)+SUM(FV384:FV388)</f>
        <v>0</v>
      </c>
      <c r="FW10" s="193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0</v>
      </c>
      <c r="FX10" s="193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0</v>
      </c>
      <c r="FY10" s="193"/>
      <c r="FZ10" s="193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0</v>
      </c>
      <c r="GA10" s="193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0</v>
      </c>
      <c r="GB10" s="193">
        <f>SUM(GB13:GB14)+SUM(GB17:GB23)+SUM(GB26:GB37)+SUM(GB40:GB49)+SUM(GB52:GB54)+SUM(GB57:GB72)+SUM(GB75:GB78)+SUM(GB81:GB95)+SUM(GB98:GB100)+SUM(GB103:GB112)+SUM(GB115:GB121)+SUM(GB124:GB134)+SUM(GB137:GB145)+SUM(GB148:GB156)+SUM(GB159:GB169)+SUM(GB172:GB182)+SUM(GB185:GB196)+SUM(GB199:GB200)+SUM(GB203:GB212)+SUM(GB215:GB221)+SUM(GB224:GB228)+SUM(GB231:GB241)+SUM(GB244:GB254)+SUM(GB257:GB268)+SUM(GB271:GB276)+SUM(GB279:GB286)+SUM(GB289:GB297)+SUM(GB300:GB307)+SUM(GB311:GB315)+SUM(GB318:GB324)+SUM(GB327:GB334)+SUM(GB337:GB343)+SUM(GB346:GB352)+SUM(GB355:GB359)+SUM(GB362:GB372)+SUM(GB375:GB381)+SUM(GB384:GB388)</f>
        <v>0</v>
      </c>
      <c r="GC10" s="193"/>
      <c r="GD10" s="193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0</v>
      </c>
      <c r="GE10" s="193">
        <f>SUM(GE13:GE14)+SUM(GE17:GE23)+SUM(GE26:GE37)+SUM(GE40:GE49)+SUM(GE52:GE54)+SUM(GE57:GE72)+SUM(GE75:GE78)+SUM(GE81:GE95)+SUM(GE98:GE100)+SUM(GE103:GE112)+SUM(GE115:GE121)+SUM(GE124:GE134)+SUM(GE137:GE145)+SUM(GE148:GE156)+SUM(GE159:GE169)+SUM(GE172:GE182)+SUM(GE185:GE196)+SUM(GE199:GE200)+SUM(GE203:GE212)+SUM(GE215:GE221)+SUM(GE224:GE228)+SUM(GE231:GE241)+SUM(GE244:GE254)+SUM(GE257:GE268)+SUM(GE271:GE276)+SUM(GE279:GE286)+SUM(GE289:GE297)+SUM(GE300:GE307)+SUM(GE311:GE315)+SUM(GE318:GE324)+SUM(GE327:GE334)+SUM(GE337:GE343)+SUM(GE346:GE352)+SUM(GE355:GE359)+SUM(GE362:GE372)+SUM(GE375:GE381)+SUM(GE384:GE388)</f>
        <v>0</v>
      </c>
      <c r="GF10" s="193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0</v>
      </c>
      <c r="GG10" s="193"/>
      <c r="GH10" s="193">
        <f>SUM(GH13:GH14)+SUM(GH17:GH23)+SUM(GH26:GH37)+SUM(GH40:GH49)+SUM(GH52:GH54)+SUM(GH57:GH72)+SUM(GH75:GH78)+SUM(GH81:GH95)+SUM(GH98:GH100)+SUM(GH103:GH112)+SUM(GH115:GH121)+SUM(GH124:GH134)+SUM(GH137:GH145)+SUM(GH148:GH156)+SUM(GH159:GH169)+SUM(GH172:GH182)+SUM(GH185:GH196)+SUM(GH199:GH200)+SUM(GH203:GH212)+SUM(GH215:GH221)+SUM(GH224:GH228)+SUM(GH231:GH241)+SUM(GH244:GH254)+SUM(GH257:GH268)+SUM(GH271:GH276)+SUM(GH279:GH286)+SUM(GH289:GH297)+SUM(GH300:GH307)+SUM(GH311:GH315)+SUM(GH318:GH324)+SUM(GH327:GH334)+SUM(GH337:GH343)+SUM(GH346:GH352)+SUM(GH355:GH359)+SUM(GH362:GH372)+SUM(GH375:GH381)+SUM(GH384:GH388)</f>
        <v>0</v>
      </c>
      <c r="GI10" s="193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193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193"/>
      <c r="GL10" s="193"/>
      <c r="GM10" s="193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193">
        <f>SUM(GN13:GN14)+SUM(GN17:GN23)+SUM(GN26:GN37)+SUM(GN40:GN49)+SUM(GN52:GN54)+SUM(GN57:GN72)+SUM(GN75:GN78)+SUM(GN81:GN95)+SUM(GN98:GN100)+SUM(GN103:GN112)+SUM(GN115:GN121)+SUM(GN124:GN134)+SUM(GN137:GN145)+SUM(GN148:GN156)+SUM(GN159:GN169)+SUM(GN172:GN182)+SUM(GN185:GN196)+SUM(GN199:GN200)+SUM(GN203:GN212)+SUM(GN215:GN221)+SUM(GN224:GN228)+SUM(GN231:GN241)+SUM(GN244:GN254)+SUM(GN257:GN268)+SUM(GN271:GN276)+SUM(GN279:GN286)+SUM(GN289:GN297)+SUM(GN300:GN307)+SUM(GN311:GN315)+SUM(GN318:GN324)+SUM(GN327:GN334)+SUM(GN337:GN343)+SUM(GN346:GN352)+SUM(GN355:GN359)+SUM(GN362:GN372)+SUM(GN375:GN381)+SUM(GN384:GN388)</f>
        <v>0</v>
      </c>
      <c r="GO10" s="193"/>
      <c r="GP10" s="193"/>
      <c r="GQ10" s="193">
        <f>SUM(GQ13:GQ14)+SUM(GQ17:GQ23)+SUM(GQ26:GQ37)+SUM(GQ40:GQ49)+SUM(GQ52:GQ54)+SUM(GQ57:GQ72)+SUM(GQ75:GQ78)+SUM(GQ81:GQ95)+SUM(GQ98:GQ100)+SUM(GQ103:GQ112)+SUM(GQ115:GQ121)+SUM(GQ124:GQ134)+SUM(GQ137:GQ145)+SUM(GQ148:GQ156)+SUM(GQ159:GQ169)+SUM(GQ172:GQ182)+SUM(GQ185:GQ196)+SUM(GQ199:GQ200)+SUM(GQ203:GQ212)+SUM(GQ215:GQ221)+SUM(GQ224:GQ228)+SUM(GQ231:GQ241)+SUM(GQ244:GQ254)+SUM(GQ257:GQ268)+SUM(GQ271:GQ276)+SUM(GQ279:GQ286)+SUM(GQ289:GQ297)+SUM(GQ300:GQ307)+SUM(GQ311:GQ315)+SUM(GQ318:GQ324)+SUM(GQ327:GQ334)+SUM(GQ337:GQ343)+SUM(GQ346:GQ352)+SUM(GQ355:GQ359)+SUM(GQ362:GQ372)+SUM(GQ375:GQ381)+SUM(GQ384:GQ388)</f>
        <v>0</v>
      </c>
      <c r="GR10" s="193">
        <f>SUM(GR13:GR14)+SUM(GR17:GR23)+SUM(GR26:GR37)+SUM(GR40:GR49)+SUM(GR52:GR54)+SUM(GR57:GR72)+SUM(GR75:GR78)+SUM(GR81:GR95)+SUM(GR98:GR100)+SUM(GR103:GR112)+SUM(GR115:GR121)+SUM(GR124:GR134)+SUM(GR137:GR145)+SUM(GR148:GR156)+SUM(GR159:GR169)+SUM(GR172:GR182)+SUM(GR185:GR196)+SUM(GR199:GR200)+SUM(GR203:GR212)+SUM(GR215:GR221)+SUM(GR224:GR228)+SUM(GR231:GR241)+SUM(GR244:GR254)+SUM(GR257:GR268)+SUM(GR271:GR276)+SUM(GR279:GR286)+SUM(GR289:GR297)+SUM(GR300:GR307)+SUM(GR311:GR315)+SUM(GR318:GR324)+SUM(GR327:GR334)+SUM(GR337:GR343)+SUM(GR346:GR352)+SUM(GR355:GR359)+SUM(GR362:GR372)+SUM(GR375:GR381)+SUM(GR384:GR388)</f>
        <v>0</v>
      </c>
      <c r="GS10" s="193"/>
      <c r="GT10" s="193"/>
      <c r="GU10" s="193">
        <f>SUM(GU13:GU14)+SUM(GU17:GU23)+SUM(GU26:GU37)+SUM(GU40:GU49)+SUM(GU52:GU54)+SUM(GU57:GU72)+SUM(GU75:GU78)+SUM(GU81:GU95)+SUM(GU98:GU100)+SUM(GU103:GU112)+SUM(GU115:GU121)+SUM(GU124:GU134)+SUM(GU137:GU145)+SUM(GU148:GU156)+SUM(GU159:GU169)+SUM(GU172:GU182)+SUM(GU185:GU196)+SUM(GU199:GU200)+SUM(GU203:GU212)+SUM(GU215:GU221)+SUM(GU224:GU228)+SUM(GU231:GU241)+SUM(GU244:GU254)+SUM(GU257:GU268)+SUM(GU271:GU276)+SUM(GU279:GU286)+SUM(GU289:GU297)+SUM(GU300:GU307)+SUM(GU311:GU315)+SUM(GU318:GU324)+SUM(GU327:GU334)+SUM(GU337:GU343)+SUM(GU346:GU352)+SUM(GU355:GU359)+SUM(GU362:GU372)+SUM(GU375:GU381)+SUM(GU384:GU388)</f>
        <v>0</v>
      </c>
      <c r="GV10" s="193">
        <f>SUM(GV13:GV14)+SUM(GV17:GV23)+SUM(GV26:GV37)+SUM(GV40:GV49)+SUM(GV52:GV54)+SUM(GV57:GV72)+SUM(GV75:GV78)+SUM(GV81:GV95)+SUM(GV98:GV100)+SUM(GV103:GV112)+SUM(GV115:GV121)+SUM(GV124:GV134)+SUM(GV137:GV145)+SUM(GV148:GV156)+SUM(GV159:GV169)+SUM(GV172:GV182)+SUM(GV185:GV196)+SUM(GV199:GV200)+SUM(GV203:GV212)+SUM(GV215:GV221)+SUM(GV224:GV228)+SUM(GV231:GV241)+SUM(GV244:GV254)+SUM(GV257:GV268)+SUM(GV271:GV276)+SUM(GV279:GV286)+SUM(GV289:GV297)+SUM(GV300:GV307)+SUM(GV311:GV315)+SUM(GV318:GV324)+SUM(GV327:GV334)+SUM(GV337:GV343)+SUM(GV346:GV352)+SUM(GV355:GV359)+SUM(GV362:GV372)+SUM(GV375:GV381)+SUM(GV384:GV388)</f>
        <v>0</v>
      </c>
      <c r="GW10" s="193"/>
      <c r="GX10" s="193"/>
      <c r="GY10" s="193">
        <f>SUM(GY13:GY14)+SUM(GY17:GY23)+SUM(GY26:GY37)+SUM(GY40:GY49)+SUM(GY52:GY54)+SUM(GY57:GY72)+SUM(GY75:GY78)+SUM(GY81:GY95)+SUM(GY98:GY100)+SUM(GY103:GY112)+SUM(GY115:GY121)+SUM(GY124:GY134)+SUM(GY137:GY145)+SUM(GY148:GY156)+SUM(GY159:GY169)+SUM(GY172:GY182)+SUM(GY185:GY196)+SUM(GY199:GY200)+SUM(GY203:GY212)+SUM(GY215:GY221)+SUM(GY224:GY228)+SUM(GY231:GY241)+SUM(GY244:GY254)+SUM(GY257:GY268)+SUM(GY271:GY276)+SUM(GY279:GY286)+SUM(GY289:GY297)+SUM(GY300:GY307)+SUM(GY311:GY315)+SUM(GY318:GY324)+SUM(GY327:GY334)+SUM(GY337:GY343)+SUM(GY346:GY352)+SUM(GY355:GY359)+SUM(GY362:GY372)+SUM(GY375:GY381)+SUM(GY384:GY388)</f>
        <v>0</v>
      </c>
      <c r="GZ10" s="193">
        <f>SUM(GZ13:GZ14)+SUM(GZ17:GZ23)+SUM(GZ26:GZ37)+SUM(GZ40:GZ49)+SUM(GZ52:GZ54)+SUM(GZ57:GZ72)+SUM(GZ75:GZ78)+SUM(GZ81:GZ95)+SUM(GZ98:GZ100)+SUM(GZ103:GZ112)+SUM(GZ115:GZ121)+SUM(GZ124:GZ134)+SUM(GZ137:GZ145)+SUM(GZ148:GZ156)+SUM(GZ159:GZ169)+SUM(GZ172:GZ182)+SUM(GZ185:GZ196)+SUM(GZ199:GZ200)+SUM(GZ203:GZ212)+SUM(GZ215:GZ221)+SUM(GZ224:GZ228)+SUM(GZ231:GZ241)+SUM(GZ244:GZ254)+SUM(GZ257:GZ268)+SUM(GZ271:GZ276)+SUM(GZ279:GZ286)+SUM(GZ289:GZ297)+SUM(GZ300:GZ307)+SUM(GZ311:GZ315)+SUM(GZ318:GZ324)+SUM(GZ327:GZ334)+SUM(GZ337:GZ343)+SUM(GZ346:GZ352)+SUM(GZ355:GZ359)+SUM(GZ362:GZ372)+SUM(GZ375:GZ381)+SUM(GZ384:GZ388)</f>
        <v>0</v>
      </c>
      <c r="HA10" s="193"/>
      <c r="HB10" s="193">
        <f>SUM(HB13:HB14)+SUM(HB17:HB23)+SUM(HB26:HB37)+SUM(HB40:HB49)+SUM(HB52:HB54)+SUM(HB57:HB72)+SUM(HB75:HB78)+SUM(HB81:HB95)+SUM(HB98:HB100)+SUM(HB103:HB112)+SUM(HB115:HB121)+SUM(HB124:HB134)+SUM(HB137:HB145)+SUM(HB148:HB156)+SUM(HB159:HB169)+SUM(HB172:HB182)+SUM(HB185:HB196)+SUM(HB199:HB200)+SUM(HB203:HB212)+SUM(HB215:HB221)+SUM(HB224:HB228)+SUM(HB231:HB241)+SUM(HB244:HB254)+SUM(HB257:HB268)+SUM(HB271:HB276)+SUM(HB279:HB286)+SUM(HB289:HB297)+SUM(HB300:HB307)+SUM(HB311:HB315)+SUM(HB318:HB324)+SUM(HB327:HB334)+SUM(HB337:HB343)+SUM(HB346:HB352)+SUM(HB355:HB359)+SUM(HB362:HB372)+SUM(HB375:HB381)+SUM(HB384:HB388)</f>
        <v>0</v>
      </c>
      <c r="HC10" s="193">
        <f>SUM(HC13:HC14)+SUM(HC17:HC23)+SUM(HC26:HC37)+SUM(HC40:HC49)+SUM(HC52:HC54)+SUM(HC57:HC72)+SUM(HC75:HC78)+SUM(HC81:HC95)+SUM(HC98:HC100)+SUM(HC103:HC112)+SUM(HC115:HC121)+SUM(HC124:HC134)+SUM(HC137:HC145)+SUM(HC148:HC156)+SUM(HC159:HC169)+SUM(HC172:HC182)+SUM(HC185:HC196)+SUM(HC199:HC200)+SUM(HC203:HC212)+SUM(HC215:HC221)+SUM(HC224:HC228)+SUM(HC231:HC241)+SUM(HC244:HC254)+SUM(HC257:HC268)+SUM(HC271:HC276)+SUM(HC279:HC286)+SUM(HC289:HC297)+SUM(HC300:HC307)+SUM(HC311:HC315)+SUM(HC318:HC324)+SUM(HC327:HC334)+SUM(HC337:HC343)+SUM(HC346:HC352)+SUM(HC355:HC359)+SUM(HC362:HC372)+SUM(HC375:HC381)+SUM(HC384:HC388)</f>
        <v>0</v>
      </c>
      <c r="HD10" s="193">
        <f>SUM(HD13:HD14)+SUM(HD17:HD23)+SUM(HD26:HD37)+SUM(HD40:HD49)+SUM(HD52:HD54)+SUM(HD57:HD72)+SUM(HD75:HD78)+SUM(HD81:HD95)+SUM(HD98:HD100)+SUM(HD103:HD112)+SUM(HD115:HD121)+SUM(HD124:HD134)+SUM(HD137:HD145)+SUM(HD148:HD156)+SUM(HD159:HD169)+SUM(HD172:HD182)+SUM(HD185:HD196)+SUM(HD199:HD200)+SUM(HD203:HD212)+SUM(HD215:HD221)+SUM(HD224:HD228)+SUM(HD231:HD241)+SUM(HD244:HD254)+SUM(HD257:HD268)+SUM(HD271:HD276)+SUM(HD279:HD286)+SUM(HD289:HD297)+SUM(HD300:HD307)+SUM(HD311:HD315)+SUM(HD318:HD324)+SUM(HD327:HD334)+SUM(HD337:HD343)+SUM(HD346:HD352)+SUM(HD355:HD359)+SUM(HD362:HD372)+SUM(HD375:HD381)+SUM(HD384:HD388)</f>
        <v>0</v>
      </c>
      <c r="HE10" s="193"/>
      <c r="HF10" s="193">
        <f>SUM(HF13:HF14)+SUM(HF17:HF23)+SUM(HF26:HF37)+SUM(HF40:HF49)+SUM(HF52:HF54)+SUM(HF57:HF72)+SUM(HF75:HF78)+SUM(HF81:HF95)+SUM(HF98:HF100)+SUM(HF103:HF112)+SUM(HF115:HF121)+SUM(HF124:HF134)+SUM(HF137:HF145)+SUM(HF148:HF156)+SUM(HF159:HF169)+SUM(HF172:HF182)+SUM(HF185:HF196)+SUM(HF199:HF200)+SUM(HF203:HF212)+SUM(HF215:HF221)+SUM(HF224:HF228)+SUM(HF231:HF241)+SUM(HF244:HF254)+SUM(HF257:HF268)+SUM(HF271:HF276)+SUM(HF279:HF286)+SUM(HF289:HF297)+SUM(HF300:HF307)+SUM(HF311:HF315)+SUM(HF318:HF324)+SUM(HF327:HF334)+SUM(HF337:HF343)+SUM(HF346:HF352)+SUM(HF355:HF359)+SUM(HF362:HF372)+SUM(HF375:HF381)+SUM(HF384:HF388)</f>
        <v>0</v>
      </c>
      <c r="HG10" s="193">
        <f>SUM(HG13:HG14)+SUM(HG17:HG23)+SUM(HG26:HG37)+SUM(HG40:HG49)+SUM(HG52:HG54)+SUM(HG57:HG72)+SUM(HG75:HG78)+SUM(HG81:HG95)+SUM(HG98:HG100)+SUM(HG103:HG112)+SUM(HG115:HG121)+SUM(HG124:HG134)+SUM(HG137:HG145)+SUM(HG148:HG156)+SUM(HG159:HG169)+SUM(HG172:HG182)+SUM(HG185:HG196)+SUM(HG199:HG200)+SUM(HG203:HG212)+SUM(HG215:HG221)+SUM(HG224:HG228)+SUM(HG231:HG241)+SUM(HG244:HG254)+SUM(HG257:HG268)+SUM(HG271:HG276)+SUM(HG279:HG286)+SUM(HG289:HG297)+SUM(HG300:HG307)+SUM(HG311:HG315)+SUM(HG318:HG324)+SUM(HG327:HG334)+SUM(HG337:HG343)+SUM(HG346:HG352)+SUM(HG355:HG359)+SUM(HG362:HG372)+SUM(HG375:HG381)+SUM(HG384:HG388)</f>
        <v>0</v>
      </c>
      <c r="HH10" s="193">
        <f>SUM(HH13:HH14)+SUM(HH17:HH23)+SUM(HH26:HH37)+SUM(HH40:HH49)+SUM(HH52:HH54)+SUM(HH57:HH72)+SUM(HH75:HH78)+SUM(HH81:HH95)+SUM(HH98:HH100)+SUM(HH103:HH112)+SUM(HH115:HH121)+SUM(HH124:HH134)+SUM(HH137:HH145)+SUM(HH148:HH156)+SUM(HH159:HH169)+SUM(HH172:HH182)+SUM(HH185:HH196)+SUM(HH199:HH200)+SUM(HH203:HH212)+SUM(HH215:HH221)+SUM(HH224:HH228)+SUM(HH231:HH241)+SUM(HH244:HH254)+SUM(HH257:HH268)+SUM(HH271:HH276)+SUM(HH279:HH286)+SUM(HH289:HH297)+SUM(HH300:HH307)+SUM(HH311:HH315)+SUM(HH318:HH324)+SUM(HH327:HH334)+SUM(HH337:HH343)+SUM(HH346:HH352)+SUM(HH355:HH359)+SUM(HH362:HH372)+SUM(HH375:HH381)+SUM(HH384:HH388)</f>
        <v>0</v>
      </c>
      <c r="HI10" s="193"/>
      <c r="HJ10" s="129"/>
      <c r="HK10" s="193">
        <f>SUM(HK13:HK14)+SUM(HK17:HK23)+SUM(HK26:HK37)+SUM(HK40:HK49)+SUM(HK52:HK54)+SUM(HK57:HK72)+SUM(HK75:HK78)+SUM(HK81:HK95)+SUM(HK98:HK100)+SUM(HK103:HK112)+SUM(HK115:HK121)+SUM(HK124:HK134)+SUM(HK137:HK145)+SUM(HK148:HK156)+SUM(HK159:HK169)+SUM(HK172:HK182)+SUM(HK185:HK196)+SUM(HK199:HK200)+SUM(HK203:HK212)+SUM(HK215:HK221)+SUM(HK224:HK228)+SUM(HK231:HK241)+SUM(HK244:HK254)+SUM(HK257:HK268)+SUM(HK271:HK276)+SUM(HK279:HK286)+SUM(HK289:HK297)+SUM(HK300:HK307)+SUM(HK311:HK315)+SUM(HK318:HK324)+SUM(HK327:HK334)+SUM(HK337:HK343)+SUM(HK346:HK352)+SUM(HK355:HK359)+SUM(HK362:HK372)+SUM(HK375:HK381)+SUM(HK384:HK388)</f>
        <v>0</v>
      </c>
      <c r="HL10" s="193">
        <f>SUM(HL13:HL14)+SUM(HL17:HL23)+SUM(HL26:HL37)+SUM(HL40:HL49)+SUM(HL52:HL54)+SUM(HL57:HL72)+SUM(HL75:HL78)+SUM(HL81:HL95)+SUM(HL98:HL100)+SUM(HL103:HL112)+SUM(HL115:HL121)+SUM(HL124:HL134)+SUM(HL137:HL145)+SUM(HL148:HL156)+SUM(HL159:HL169)+SUM(HL172:HL182)+SUM(HL185:HL196)+SUM(HL199:HL200)+SUM(HL203:HL212)+SUM(HL215:HL221)+SUM(HL224:HL228)+SUM(HL231:HL241)+SUM(HL244:HL254)+SUM(HL257:HL268)+SUM(HL271:HL276)+SUM(HL279:HL286)+SUM(HL289:HL297)+SUM(HL300:HL307)+SUM(HL311:HL315)+SUM(HL318:HL324)+SUM(HL327:HL334)+SUM(HL337:HL343)+SUM(HL346:HL352)+SUM(HL355:HL359)+SUM(HL362:HL372)+SUM(HL375:HL381)+SUM(HL384:HL388)</f>
        <v>0</v>
      </c>
      <c r="HM10" s="193"/>
      <c r="HN10" s="193">
        <f>SUM(HN13:HN14)+SUM(HN17:HN23)+SUM(HN26:HN37)+SUM(HN40:HN49)+SUM(HN52:HN54)+SUM(HN57:HN72)+SUM(HN75:HN78)+SUM(HN81:HN95)+SUM(HN98:HN100)+SUM(HN103:HN112)+SUM(HN115:HN121)+SUM(HN124:HN134)+SUM(HN137:HN145)+SUM(HN148:HN156)+SUM(HN159:HN169)+SUM(HN172:HN182)+SUM(HN185:HN196)+SUM(HN199:HN200)+SUM(HN203:HN212)+SUM(HN215:HN221)+SUM(HN224:HN228)+SUM(HN231:HN241)+SUM(HN244:HN254)+SUM(HN257:HN268)+SUM(HN271:HN276)+SUM(HN279:HN286)+SUM(HN289:HN297)+SUM(HN300:HN307)+SUM(HN311:HN315)+SUM(HN318:HN324)+SUM(HN327:HN334)+SUM(HN337:HN343)+SUM(HN346:HN352)+SUM(HN355:HN359)+SUM(HN362:HN372)+SUM(HN375:HN381)+SUM(HN384:HN388)</f>
        <v>11780.6</v>
      </c>
      <c r="HO10" s="193">
        <f>SUM(HO13:HO14)+SUM(HO17:HO23)+SUM(HO26:HO37)+SUM(HO40:HO49)+SUM(HO52:HO54)+SUM(HO57:HO72)+SUM(HO75:HO78)+SUM(HO81:HO95)+SUM(HO98:HO100)+SUM(HO103:HO112)+SUM(HO115:HO121)+SUM(HO124:HO134)+SUM(HO137:HO145)+SUM(HO148:HO156)+SUM(HO159:HO169)+SUM(HO172:HO182)+SUM(HO185:HO196)+SUM(HO199:HO200)+SUM(HO203:HO212)+SUM(HO215:HO221)+SUM(HO224:HO228)+SUM(HO231:HO241)+SUM(HO244:HO254)+SUM(HO257:HO268)+SUM(HO271:HO276)+SUM(HO279:HO286)+SUM(HO289:HO297)+SUM(HO300:HO307)+SUM(HO311:HO315)+SUM(HO318:HO324)+SUM(HO327:HO334)+SUM(HO337:HO343)+SUM(HO346:HO352)+SUM(HO355:HO359)+SUM(HO362:HO372)+SUM(HO375:HO381)+SUM(HO384:HO388)</f>
        <v>9548.1397500000003</v>
      </c>
      <c r="HP10" s="193">
        <f>SUM(HP13:HP14)+SUM(HP17:HP23)+SUM(HP26:HP37)+SUM(HP40:HP49)+SUM(HP52:HP54)+SUM(HP57:HP72)+SUM(HP75:HP78)+SUM(HP81:HP95)+SUM(HP98:HP100)+SUM(HP103:HP112)+SUM(HP115:HP121)+SUM(HP124:HP134)+SUM(HP137:HP145)+SUM(HP148:HP156)+SUM(HP159:HP169)+SUM(HP172:HP182)+SUM(HP185:HP196)+SUM(HP199:HP200)+SUM(HP203:HP212)+SUM(HP215:HP221)+SUM(HP224:HP228)+SUM(HP231:HP241)+SUM(HP244:HP254)+SUM(HP257:HP268)+SUM(HP271:HP276)+SUM(HP279:HP286)+SUM(HP289:HP297)+SUM(HP300:HP307)+SUM(HP311:HP315)+SUM(HP318:HP324)+SUM(HP327:HP334)+SUM(HP337:HP343)+SUM(HP346:HP352)+SUM(HP355:HP359)+SUM(HP362:HP372)+SUM(HP375:HP381)+SUM(HP384:HP388)</f>
        <v>9547.9610500000017</v>
      </c>
      <c r="HQ10" s="193">
        <f t="shared" si="74"/>
        <v>99.998128431247579</v>
      </c>
      <c r="HR10" s="193"/>
      <c r="HS10" s="193">
        <f>SUM(HS13:HS14)+SUM(HS17:HS23)+SUM(HS26:HS37)+SUM(HS40:HS49)+SUM(HS52:HS54)+SUM(HS57:HS72)+SUM(HS75:HS78)+SUM(HS81:HS95)+SUM(HS98:HS100)+SUM(HS103:HS112)+SUM(HS115:HS121)+SUM(HS124:HS134)+SUM(HS137:HS145)+SUM(HS148:HS156)+SUM(HS159:HS169)+SUM(HS172:HS182)+SUM(HS185:HS196)+SUM(HS199:HS200)+SUM(HS203:HS212)+SUM(HS215:HS221)+SUM(HS224:HS228)+SUM(HS231:HS241)+SUM(HS244:HS254)+SUM(HS257:HS268)+SUM(HS271:HS276)+SUM(HS279:HS286)+SUM(HS289:HS297)+SUM(HS300:HS307)+SUM(HS311:HS315)+SUM(HS318:HS324)+SUM(HS327:HS334)+SUM(HS337:HS343)+SUM(HS346:HS352)+SUM(HS355:HS359)+SUM(HS362:HS372)+SUM(HS375:HS381)+SUM(HS384:HS388)</f>
        <v>211021</v>
      </c>
      <c r="HT10" s="193">
        <f>SUM(HT13:HT14)+SUM(HT17:HT23)+SUM(HT26:HT37)+SUM(HT40:HT49)+SUM(HT52:HT54)+SUM(HT57:HT72)+SUM(HT75:HT78)+SUM(HT81:HT95)+SUM(HT98:HT100)+SUM(HT103:HT112)+SUM(HT115:HT121)+SUM(HT124:HT134)+SUM(HT137:HT145)+SUM(HT148:HT156)+SUM(HT159:HT169)+SUM(HT172:HT182)+SUM(HT185:HT196)+SUM(HT199:HT200)+SUM(HT203:HT212)+SUM(HT215:HT221)+SUM(HT224:HT228)+SUM(HT231:HT241)+SUM(HT244:HT254)+SUM(HT257:HT268)+SUM(HT271:HT276)+SUM(HT279:HT286)+SUM(HT289:HT297)+SUM(HT300:HT307)+SUM(HT311:HT315)+SUM(HT318:HT324)+SUM(HT327:HT334)+SUM(HT337:HT343)+SUM(HT346:HT352)+SUM(HT355:HT359)+SUM(HT362:HT372)+SUM(HT375:HT381)+SUM(HT384:HT388)</f>
        <v>207552.61983000001</v>
      </c>
      <c r="HU10" s="193">
        <f t="shared" si="75"/>
        <v>98.356381511792662</v>
      </c>
      <c r="HV10" s="129"/>
      <c r="HW10" s="193">
        <f>SUM(HW13:HW14)+SUM(HW17:HW23)+SUM(HW26:HW37)+SUM(HW40:HW49)+SUM(HW52:HW54)+SUM(HW57:HW72)+SUM(HW75:HW78)+SUM(HW81:HW95)+SUM(HW98:HW100)+SUM(HW103:HW112)+SUM(HW115:HW121)+SUM(HW124:HW134)+SUM(HW137:HW145)+SUM(HW148:HW156)+SUM(HW159:HW169)+SUM(HW172:HW182)+SUM(HW185:HW196)+SUM(HW199:HW200)+SUM(HW203:HW212)+SUM(HW215:HW221)+SUM(HW224:HW228)+SUM(HW231:HW241)+SUM(HW244:HW254)+SUM(HW257:HW268)+SUM(HW271:HW276)+SUM(HW279:HW286)+SUM(HW289:HW297)+SUM(HW300:HW307)+SUM(HW311:HW315)+SUM(HW318:HW324)+SUM(HW327:HW334)+SUM(HW337:HW343)+SUM(HW346:HW352)+SUM(HW355:HW359)+SUM(HW362:HW372)+SUM(HW375:HW381)+SUM(HW384:HW388)</f>
        <v>0</v>
      </c>
      <c r="HX10" s="193">
        <f>SUM(HX13:HX14)+SUM(HX17:HX23)+SUM(HX26:HX37)+SUM(HX40:HX49)+SUM(HX52:HX54)+SUM(HX57:HX72)+SUM(HX75:HX78)+SUM(HX81:HX95)+SUM(HX98:HX100)+SUM(HX103:HX112)+SUM(HX115:HX121)+SUM(HX124:HX134)+SUM(HX137:HX145)+SUM(HX148:HX156)+SUM(HX159:HX169)+SUM(HX172:HX182)+SUM(HX185:HX196)+SUM(HX199:HX200)+SUM(HX203:HX212)+SUM(HX215:HX221)+SUM(HX224:HX228)+SUM(HX231:HX241)+SUM(HX244:HX254)+SUM(HX257:HX268)+SUM(HX271:HX276)+SUM(HX279:HX286)+SUM(HX289:HX297)+SUM(HX300:HX307)+SUM(HX311:HX315)+SUM(HX318:HX324)+SUM(HX327:HX334)+SUM(HX337:HX343)+SUM(HX346:HX352)+SUM(HX355:HX359)+SUM(HX362:HX372)+SUM(HX375:HX381)+SUM(HX384:HX388)</f>
        <v>0</v>
      </c>
      <c r="HY10" s="193"/>
      <c r="HZ10" s="129"/>
      <c r="IA10" s="193">
        <f>SUM(IA13:IA14)+SUM(IA17:IA23)+SUM(IA26:IA37)+SUM(IA40:IA49)+SUM(IA52:IA54)+SUM(IA57:IA72)+SUM(IA75:IA78)+SUM(IA81:IA95)+SUM(IA98:IA100)+SUM(IA103:IA112)+SUM(IA115:IA121)+SUM(IA124:IA134)+SUM(IA137:IA145)+SUM(IA148:IA156)+SUM(IA159:IA169)+SUM(IA172:IA182)+SUM(IA185:IA196)+SUM(IA199:IA200)+SUM(IA203:IA212)+SUM(IA215:IA221)+SUM(IA224:IA228)+SUM(IA231:IA241)+SUM(IA244:IA254)+SUM(IA257:IA268)+SUM(IA271:IA276)+SUM(IA279:IA286)+SUM(IA289:IA297)+SUM(IA300:IA307)+SUM(IA311:IA315)+SUM(IA318:IA324)+SUM(IA327:IA334)+SUM(IA337:IA343)+SUM(IA346:IA352)+SUM(IA355:IA359)+SUM(IA362:IA372)+SUM(IA375:IA381)+SUM(IA384:IA388)</f>
        <v>0</v>
      </c>
      <c r="IB10" s="193">
        <f>SUM(IB13:IB14)+SUM(IB17:IB23)+SUM(IB26:IB37)+SUM(IB40:IB49)+SUM(IB52:IB54)+SUM(IB57:IB72)+SUM(IB75:IB78)+SUM(IB81:IB95)+SUM(IB98:IB100)+SUM(IB103:IB112)+SUM(IB115:IB121)+SUM(IB124:IB134)+SUM(IB137:IB145)+SUM(IB148:IB156)+SUM(IB159:IB169)+SUM(IB172:IB182)+SUM(IB185:IB196)+SUM(IB199:IB200)+SUM(IB203:IB212)+SUM(IB215:IB221)+SUM(IB224:IB228)+SUM(IB231:IB241)+SUM(IB244:IB254)+SUM(IB257:IB268)+SUM(IB271:IB276)+SUM(IB279:IB286)+SUM(IB289:IB297)+SUM(IB300:IB307)+SUM(IB311:IB315)+SUM(IB318:IB324)+SUM(IB327:IB334)+SUM(IB337:IB343)+SUM(IB346:IB352)+SUM(IB355:IB359)+SUM(IB362:IB372)+SUM(IB375:IB381)+SUM(IB384:IB388)</f>
        <v>0</v>
      </c>
      <c r="IC10" s="193"/>
      <c r="ID10" s="193"/>
      <c r="IE10" s="193">
        <f>SUM(IE13:IE14)+SUM(IE17:IE23)+SUM(IE26:IE37)+SUM(IE40:IE49)+SUM(IE52:IE54)+SUM(IE57:IE72)+SUM(IE75:IE78)+SUM(IE81:IE95)+SUM(IE98:IE100)+SUM(IE103:IE112)+SUM(IE115:IE121)+SUM(IE124:IE134)+SUM(IE137:IE145)+SUM(IE148:IE156)+SUM(IE159:IE169)+SUM(IE172:IE182)+SUM(IE185:IE196)+SUM(IE199:IE200)+SUM(IE203:IE212)+SUM(IE215:IE221)+SUM(IE224:IE228)+SUM(IE231:IE241)+SUM(IE244:IE254)+SUM(IE257:IE268)+SUM(IE271:IE276)+SUM(IE279:IE286)+SUM(IE289:IE297)+SUM(IE300:IE307)+SUM(IE311:IE315)+SUM(IE318:IE324)+SUM(IE327:IE334)+SUM(IE337:IE343)+SUM(IE346:IE352)+SUM(IE355:IE359)+SUM(IE362:IE372)+SUM(IE375:IE381)+SUM(IE384:IE388)</f>
        <v>436071.92207999999</v>
      </c>
      <c r="IF10" s="193">
        <f>SUM(IF13:IF14)+SUM(IF17:IF23)+SUM(IF26:IF37)+SUM(IF40:IF49)+SUM(IF52:IF54)+SUM(IF57:IF72)+SUM(IF75:IF78)+SUM(IF81:IF95)+SUM(IF98:IF100)+SUM(IF103:IF112)+SUM(IF115:IF121)+SUM(IF124:IF134)+SUM(IF137:IF145)+SUM(IF148:IF156)+SUM(IF159:IF169)+SUM(IF172:IF182)+SUM(IF185:IF196)+SUM(IF199:IF200)+SUM(IF203:IF212)+SUM(IF215:IF221)+SUM(IF224:IF228)+SUM(IF231:IF241)+SUM(IF244:IF254)+SUM(IF257:IF268)+SUM(IF271:IF276)+SUM(IF279:IF286)+SUM(IF289:IF297)+SUM(IF300:IF307)+SUM(IF311:IF315)+SUM(IF318:IF324)+SUM(IF327:IF334)+SUM(IF337:IF343)+SUM(IF346:IF352)+SUM(IF355:IF359)+SUM(IF362:IF372)+SUM(IF375:IF381)+SUM(IF384:IF388)</f>
        <v>260625.39187999998</v>
      </c>
      <c r="IG10" s="193">
        <f t="shared" si="78"/>
        <v>59.766606993831331</v>
      </c>
      <c r="IH10" s="193"/>
      <c r="II10" s="193">
        <f>SUM(II13:II14)+SUM(II17:II23)+SUM(II26:II37)+SUM(II40:II49)+SUM(II52:II54)+SUM(II57:II72)+SUM(II75:II78)+SUM(II81:II95)+SUM(II98:II100)+SUM(II103:II112)+SUM(II115:II121)+SUM(II124:II134)+SUM(II137:II145)+SUM(II148:II156)+SUM(II159:II169)+SUM(II172:II182)+SUM(II185:II196)+SUM(II199:II200)+SUM(II203:II212)+SUM(II215:II221)+SUM(II224:II228)+SUM(II231:II241)+SUM(II244:II254)+SUM(II257:II268)+SUM(II271:II276)+SUM(II279:II286)+SUM(II289:II297)+SUM(II300:II307)+SUM(II311:II315)+SUM(II318:II324)+SUM(II327:II334)+SUM(II337:II343)+SUM(II346:II352)+SUM(II355:II359)+SUM(II362:II372)+SUM(II375:II381)+SUM(II384:II388)</f>
        <v>238596.23447</v>
      </c>
      <c r="IJ10" s="193">
        <f>SUM(IJ13:IJ14)+SUM(IJ17:IJ23)+SUM(IJ26:IJ37)+SUM(IJ40:IJ49)+SUM(IJ52:IJ54)+SUM(IJ57:IJ72)+SUM(IJ75:IJ78)+SUM(IJ81:IJ95)+SUM(IJ98:IJ100)+SUM(IJ103:IJ112)+SUM(IJ115:IJ121)+SUM(IJ124:IJ134)+SUM(IJ137:IJ145)+SUM(IJ148:IJ156)+SUM(IJ159:IJ169)+SUM(IJ172:IJ182)+SUM(IJ185:IJ196)+SUM(IJ199:IJ200)+SUM(IJ203:IJ212)+SUM(IJ215:IJ221)+SUM(IJ224:IJ228)+SUM(IJ231:IJ241)+SUM(IJ244:IJ254)+SUM(IJ257:IJ268)+SUM(IJ271:IJ276)+SUM(IJ279:IJ286)+SUM(IJ289:IJ297)+SUM(IJ300:IJ307)+SUM(IJ311:IJ315)+SUM(IJ318:IJ324)+SUM(IJ327:IJ334)+SUM(IJ337:IJ343)+SUM(IJ346:IJ352)+SUM(IJ355:IJ359)+SUM(IJ362:IJ372)+SUM(IJ375:IJ381)+SUM(IJ384:IJ388)</f>
        <v>149516.32968</v>
      </c>
      <c r="IK10" s="193">
        <f t="shared" si="79"/>
        <v>62.664999727311077</v>
      </c>
      <c r="IL10" s="193"/>
      <c r="IM10" s="193">
        <f>SUM(IM13:IM14)+SUM(IM17:IM23)+SUM(IM26:IM37)+SUM(IM40:IM49)+SUM(IM52:IM54)+SUM(IM57:IM72)+SUM(IM75:IM78)+SUM(IM81:IM95)+SUM(IM98:IM100)+SUM(IM103:IM112)+SUM(IM115:IM121)+SUM(IM124:IM134)+SUM(IM137:IM145)+SUM(IM148:IM156)+SUM(IM159:IM169)+SUM(IM172:IM182)+SUM(IM185:IM196)+SUM(IM199:IM200)+SUM(IM203:IM212)+SUM(IM215:IM221)+SUM(IM224:IM228)+SUM(IM231:IM241)+SUM(IM244:IM254)+SUM(IM257:IM268)+SUM(IM271:IM276)+SUM(IM279:IM286)+SUM(IM289:IM297)+SUM(IM300:IM307)+SUM(IM311:IM315)+SUM(IM318:IM324)+SUM(IM327:IM334)+SUM(IM337:IM343)+SUM(IM346:IM352)+SUM(IM355:IM359)+SUM(IM362:IM372)+SUM(IM375:IM381)+SUM(IM384:IM388)</f>
        <v>922.12699999999995</v>
      </c>
      <c r="IN10" s="193">
        <f>SUM(IN13:IN14)+SUM(IN17:IN23)+SUM(IN26:IN37)+SUM(IN40:IN49)+SUM(IN52:IN54)+SUM(IN57:IN72)+SUM(IN75:IN78)+SUM(IN81:IN95)+SUM(IN98:IN100)+SUM(IN103:IN112)+SUM(IN115:IN121)+SUM(IN124:IN134)+SUM(IN137:IN145)+SUM(IN148:IN156)+SUM(IN159:IN169)+SUM(IN172:IN182)+SUM(IN185:IN196)+SUM(IN199:IN200)+SUM(IN203:IN212)+SUM(IN215:IN221)+SUM(IN224:IN228)+SUM(IN231:IN241)+SUM(IN244:IN254)+SUM(IN257:IN268)+SUM(IN271:IN276)+SUM(IN279:IN286)+SUM(IN289:IN297)+SUM(IN300:IN307)+SUM(IN311:IN315)+SUM(IN318:IN324)+SUM(IN327:IN334)+SUM(IN337:IN343)+SUM(IN346:IN352)+SUM(IN355:IN359)+SUM(IN362:IN372)+SUM(IN375:IN381)+SUM(IN384:IN388)</f>
        <v>774.40000000000009</v>
      </c>
      <c r="IO10" s="193">
        <f t="shared" si="80"/>
        <v>83.979755500055859</v>
      </c>
      <c r="IP10" s="193"/>
      <c r="IQ10" s="193">
        <f>SUM(IQ13:IQ14)+SUM(IQ17:IQ23)+SUM(IQ26:IQ37)+SUM(IQ40:IQ49)+SUM(IQ52:IQ54)+SUM(IQ57:IQ72)+SUM(IQ75:IQ78)+SUM(IQ81:IQ95)+SUM(IQ98:IQ100)+SUM(IQ103:IQ112)+SUM(IQ115:IQ121)+SUM(IQ124:IQ134)+SUM(IQ137:IQ145)+SUM(IQ148:IQ156)+SUM(IQ159:IQ169)+SUM(IQ172:IQ182)+SUM(IQ185:IQ196)+SUM(IQ199:IQ200)+SUM(IQ203:IQ212)+SUM(IQ215:IQ221)+SUM(IQ224:IQ228)+SUM(IQ231:IQ241)+SUM(IQ244:IQ254)+SUM(IQ257:IQ268)+SUM(IQ271:IQ276)+SUM(IQ279:IQ286)+SUM(IQ289:IQ297)+SUM(IQ300:IQ307)+SUM(IQ311:IQ315)+SUM(IQ318:IQ324)+SUM(IQ327:IQ334)+SUM(IQ337:IQ343)+SUM(IQ346:IQ352)+SUM(IQ355:IQ359)+SUM(IQ362:IQ372)+SUM(IQ375:IQ381)+SUM(IQ384:IQ388)</f>
        <v>0</v>
      </c>
      <c r="IR10" s="193">
        <f>SUM(IR13:IR14)+SUM(IR17:IR23)+SUM(IR26:IR37)+SUM(IR40:IR49)+SUM(IR52:IR54)+SUM(IR57:IR72)+SUM(IR75:IR78)+SUM(IR81:IR95)+SUM(IR98:IR100)+SUM(IR103:IR112)+SUM(IR115:IR121)+SUM(IR124:IR134)+SUM(IR137:IR145)+SUM(IR148:IR156)+SUM(IR159:IR169)+SUM(IR172:IR182)+SUM(IR185:IR196)+SUM(IR199:IR200)+SUM(IR203:IR212)+SUM(IR215:IR221)+SUM(IR224:IR228)+SUM(IR231:IR241)+SUM(IR244:IR254)+SUM(IR257:IR268)+SUM(IR271:IR276)+SUM(IR279:IR286)+SUM(IR289:IR297)+SUM(IR300:IR307)+SUM(IR311:IR315)+SUM(IR318:IR324)+SUM(IR327:IR334)+SUM(IR337:IR343)+SUM(IR346:IR352)+SUM(IR355:IR359)+SUM(IR362:IR372)+SUM(IR375:IR381)+SUM(IR384:IR388)</f>
        <v>0</v>
      </c>
      <c r="IS10" s="193"/>
      <c r="IT10" s="193"/>
      <c r="IU10" s="193">
        <f>SUM(IU13:IU14)+SUM(IU17:IU23)+SUM(IU26:IU37)+SUM(IU40:IU49)+SUM(IU52:IU54)+SUM(IU57:IU72)+SUM(IU75:IU78)+SUM(IU81:IU95)+SUM(IU98:IU100)+SUM(IU103:IU112)+SUM(IU115:IU121)+SUM(IU124:IU134)+SUM(IU137:IU145)+SUM(IU148:IU156)+SUM(IU159:IU169)+SUM(IU172:IU182)+SUM(IU185:IU196)+SUM(IU199:IU200)+SUM(IU203:IU212)+SUM(IU215:IU221)+SUM(IU224:IU228)+SUM(IU231:IU241)+SUM(IU244:IU254)+SUM(IU257:IU268)+SUM(IU271:IU276)+SUM(IU279:IU286)+SUM(IU289:IU297)+SUM(IU300:IU307)+SUM(IU311:IU315)+SUM(IU318:IU324)+SUM(IU327:IU334)+SUM(IU337:IU343)+SUM(IU346:IU352)+SUM(IU355:IU359)+SUM(IU362:IU372)+SUM(IU375:IU381)+SUM(IU384:IU388)</f>
        <v>0</v>
      </c>
      <c r="IV10" s="193">
        <f>SUM(IV13:IV14)+SUM(IV17:IV23)+SUM(IV26:IV37)+SUM(IV40:IV49)+SUM(IV52:IV54)+SUM(IV57:IV72)+SUM(IV75:IV78)+SUM(IV81:IV95)+SUM(IV98:IV100)+SUM(IV103:IV112)+SUM(IV115:IV121)+SUM(IV124:IV134)+SUM(IV137:IV145)+SUM(IV148:IV156)+SUM(IV159:IV169)+SUM(IV172:IV182)+SUM(IV185:IV196)+SUM(IV199:IV200)+SUM(IV203:IV212)+SUM(IV215:IV221)+SUM(IV224:IV228)+SUM(IV231:IV241)+SUM(IV244:IV254)+SUM(IV257:IV268)+SUM(IV271:IV276)+SUM(IV279:IV286)+SUM(IV289:IV297)+SUM(IV300:IV307)+SUM(IV311:IV315)+SUM(IV318:IV324)+SUM(IV327:IV334)+SUM(IV337:IV343)+SUM(IV346:IV352)+SUM(IV355:IV359)+SUM(IV362:IV372)+SUM(IV375:IV381)+SUM(IV384:IV388)</f>
        <v>0</v>
      </c>
      <c r="IW10" s="193"/>
      <c r="IX10" s="193"/>
      <c r="IY10" s="193">
        <f>SUM(IY13:IY14)+SUM(IY17:IY23)+SUM(IY26:IY37)+SUM(IY40:IY49)+SUM(IY52:IY54)+SUM(IY57:IY72)+SUM(IY75:IY78)+SUM(IY81:IY95)+SUM(IY98:IY100)+SUM(IY103:IY112)+SUM(IY115:IY121)+SUM(IY124:IY134)+SUM(IY137:IY145)+SUM(IY148:IY156)+SUM(IY159:IY169)+SUM(IY172:IY182)+SUM(IY185:IY196)+SUM(IY199:IY200)+SUM(IY203:IY212)+SUM(IY215:IY221)+SUM(IY224:IY228)+SUM(IY231:IY241)+SUM(IY231:IY241)+SUM(IY244:IY254)+SUM(IY257:IY268)+SUM(IY271:IY276)+SUM(IY279:IY286)+SUM(IY289:IY297)+SUM(IY300:IY307)+SUM(IY311:IY315)+SUM(IY318:IY324)+SUM(IY327:IY334)+SUM(IY337:IY343)+SUM(IY346:IY352)+SUM(IY355:IY359)+SUM(IY362:IY372)+SUM(IY375:IY381)+SUM(IY384:IY388)</f>
        <v>85550</v>
      </c>
      <c r="IZ10" s="193">
        <f>SUM(IZ13:IZ14)+SUM(IZ17:IZ23)+SUM(IZ26:IZ37)+SUM(IZ40:IZ49)+SUM(IZ52:IZ54)+SUM(IZ57:IZ72)+SUM(IZ75:IZ78)+SUM(IZ81:IZ95)+SUM(IZ98:IZ100)+SUM(IZ103:IZ112)+SUM(IZ115:IZ121)+SUM(IZ124:IZ134)+SUM(IZ137:IZ145)+SUM(IZ148:IZ156)+SUM(IZ159:IZ169)+SUM(IZ172:IZ182)+SUM(IZ185:IZ196)+SUM(IZ199:IZ200)+SUM(IZ203:IZ212)+SUM(IZ215:IZ221)+SUM(IZ224:IZ228)+SUM(IZ231:IZ241)+SUM(IZ231:IZ241)+SUM(IZ244:IZ254)+SUM(IZ257:IZ268)+SUM(IZ271:IZ276)+SUM(IZ279:IZ286)+SUM(IZ289:IZ297)+SUM(IZ300:IZ307)+SUM(IZ311:IZ315)+SUM(IZ318:IZ324)+SUM(IZ327:IZ334)+SUM(IZ337:IZ343)+SUM(IZ346:IZ352)+SUM(IZ355:IZ359)+SUM(IZ362:IZ372)+SUM(IZ375:IZ381)+SUM(IZ384:IZ388)</f>
        <v>85549.406180000005</v>
      </c>
      <c r="JA10" s="193">
        <f>IZ10/IY10*100</f>
        <v>99.999305879602574</v>
      </c>
      <c r="JB10" s="193"/>
      <c r="JC10" s="193">
        <f>SUM(JC13:JC14)+SUM(JC17:JC23)+SUM(JC26:JC37)+SUM(JC40:JC49)+SUM(JC52:JC54)+SUM(JC57:JC72)+SUM(JC75:JC78)+SUM(JC81:JC95)+SUM(JC98:JC100)+SUM(JC103:JC112)+SUM(JC115:JC121)+SUM(JC124:JC134)+SUM(JC137:JC145)+SUM(JC148:JC156)+SUM(JC159:JC169)+SUM(JC172:JC182)+SUM(JC185:JC196)+SUM(JC199:JC200)+SUM(JC203:JC212)+SUM(JC215:JC221)+SUM(JC224:JC228)+SUM(JC231:JC241)+SUM(JC231:JC241)+SUM(JC244:JC254)+SUM(JC257:JC268)+SUM(JC271:JC276)+SUM(JC279:JC286)+SUM(JC289:JC297)+SUM(JC300:JC307)+SUM(JC311:JC315)+SUM(JC318:JC324)+SUM(JC327:JC334)+SUM(JC337:JC343)+SUM(JC346:JC352)+SUM(JC355:JC359)+SUM(JC362:JC372)+SUM(JC375:JC381)+SUM(JC384:JC388)</f>
        <v>15639.1</v>
      </c>
      <c r="JD10" s="193">
        <f>SUM(JD13:JD14)+SUM(JD17:JD23)+SUM(JD26:JD37)+SUM(JD40:JD49)+SUM(JD52:JD54)+SUM(JD57:JD72)+SUM(JD75:JD78)+SUM(JD81:JD95)+SUM(JD98:JD100)+SUM(JD103:JD112)+SUM(JD115:JD121)+SUM(JD124:JD134)+SUM(JD137:JD145)+SUM(JD148:JD156)+SUM(JD159:JD169)+SUM(JD172:JD182)+SUM(JD185:JD196)+SUM(JD199:JD200)+SUM(JD203:JD212)+SUM(JD215:JD221)+SUM(JD224:JD228)+SUM(JD231:JD241)+SUM(JD231:JD241)+SUM(JD244:JD254)+SUM(JD257:JD268)+SUM(JD271:JD276)+SUM(JD279:JD286)+SUM(JD289:JD297)+SUM(JD300:JD307)+SUM(JD311:JD315)+SUM(JD318:JD324)+SUM(JD327:JD334)+SUM(JD337:JD343)+SUM(JD346:JD352)+SUM(JD355:JD359)+SUM(JD362:JD372)+SUM(JD375:JD381)+SUM(JD384:JD388)</f>
        <v>15639.090749999999</v>
      </c>
      <c r="JE10" s="193">
        <f>JD10/JC10*100</f>
        <v>99.999940853373914</v>
      </c>
      <c r="JF10" s="193"/>
      <c r="JG10" s="193">
        <f>SUM(JG13:JG14)+SUM(JG17:JG23)+SUM(JG26:JG37)+SUM(JG40:JG49)+SUM(JG52:JG54)+SUM(JG57:JG72)+SUM(JG75:JG78)+SUM(JG81:JG95)+SUM(JG98:JG100)+SUM(JG103:JG112)+SUM(JG115:JG121)+SUM(JG124:JG134)+SUM(JG137:JG145)+SUM(JG148:JG156)+SUM(JG159:JG169)+SUM(JG172:JG182)+SUM(JG185:JG196)+SUM(JG199:JG200)+SUM(JG203:JG212)+SUM(JG215:JG221)+SUM(JG224:JG228)+SUM(JG231:JG241)+SUM(JG231:JG241)+SUM(JG244:JG254)+SUM(JG257:JG268)+SUM(JG271:JG276)+SUM(JG279:JG286)+SUM(JG289:JG297)+SUM(JG300:JG307)+SUM(JG311:JG315)+SUM(JG318:JG324)+SUM(JG327:JG334)+SUM(JG337:JG343)+SUM(JG346:JG352)+SUM(JG355:JG359)+SUM(JG362:JG372)+SUM(JG375:JG381)+SUM(JG384:JG388)</f>
        <v>19933.52376</v>
      </c>
      <c r="JH10" s="193">
        <f>SUM(JH13:JH14)+SUM(JH17:JH23)+SUM(JH26:JH37)+SUM(JH40:JH49)+SUM(JH52:JH54)+SUM(JH57:JH72)+SUM(JH75:JH78)+SUM(JH81:JH95)+SUM(JH98:JH100)+SUM(JH103:JH112)+SUM(JH115:JH121)+SUM(JH124:JH134)+SUM(JH137:JH145)+SUM(JH148:JH156)+SUM(JH159:JH169)+SUM(JH172:JH182)+SUM(JH185:JH196)+SUM(JH199:JH200)+SUM(JH203:JH212)+SUM(JH215:JH221)+SUM(JH224:JH228)+SUM(JH231:JH241)+SUM(JH231:JH241)+SUM(JH244:JH254)+SUM(JH257:JH268)+SUM(JH271:JH276)+SUM(JH279:JH286)+SUM(JH289:JH297)+SUM(JH300:JH307)+SUM(JH311:JH315)+SUM(JH318:JH324)+SUM(JH327:JH334)+SUM(JH337:JH343)+SUM(JH346:JH352)+SUM(JH355:JH359)+SUM(JH362:JH372)+SUM(JH375:JH381)+SUM(JH384:JH388)</f>
        <v>19933.52376</v>
      </c>
      <c r="JI10" s="193">
        <f>JH10/JG10*100</f>
        <v>100</v>
      </c>
      <c r="JJ10" s="193"/>
      <c r="JK10" s="193">
        <f>SUM(JK13:JK14)+SUM(JK17:JK23)+SUM(JK26:JK37)+SUM(JK40:JK49)+SUM(JK52:JK54)+SUM(JK57:JK72)+SUM(JK75:JK78)+SUM(JK81:JK95)+SUM(JK98:JK100)+SUM(JK103:JK112)+SUM(JK115:JK121)+SUM(JK124:JK134)+SUM(JK137:JK145)+SUM(JK148:JK156)+SUM(JK159:JK169)+SUM(JK172:JK182)+SUM(JK185:JK196)+SUM(JK199:JK200)+SUM(JK203:JK212)+SUM(JK215:JK221)+SUM(JK224:JK228)+SUM(JK231:JK241)+SUM(JK244:JK254)+SUM(JK257:JK268)+SUM(JK271:JK276)+SUM(JK279:JK286)+SUM(JK289:JK297)+SUM(JK300:JK307)+SUM(JK311:JK315)+SUM(JK318:JK324)+SUM(JK327:JK334)+SUM(JK337:JK343)+SUM(JK346:JK352)+SUM(JK355:JK359)+SUM(JK362:JK372)+SUM(JK375:JK381)+SUM(JK384:JK388)</f>
        <v>0</v>
      </c>
      <c r="JL10" s="193">
        <f>SUM(JL13:JL14)+SUM(JL17:JL23)+SUM(JL26:JL37)+SUM(JL40:JL49)+SUM(JL52:JL54)+SUM(JL57:JL72)+SUM(JL75:JL78)+SUM(JL81:JL95)+SUM(JL98:JL100)+SUM(JL103:JL112)+SUM(JL115:JL121)+SUM(JL124:JL134)+SUM(JL137:JL145)+SUM(JL148:JL156)+SUM(JL159:JL169)+SUM(JL172:JL182)+SUM(JL185:JL196)+SUM(JL199:JL200)+SUM(JL203:JL212)+SUM(JL215:JL221)+SUM(JL224:JL228)+SUM(JL231:JL241)+SUM(JL244:JL254)+SUM(JL257:JL268)+SUM(JL271:JL276)+SUM(JL279:JL286)+SUM(JL289:JL297)+SUM(JL300:JL307)+SUM(JL311:JL315)+SUM(JL318:JL324)+SUM(JL327:JL334)+SUM(JL337:JL343)+SUM(JL346:JL352)+SUM(JL355:JL359)+SUM(JL362:JL372)+SUM(JL375:JL381)+SUM(JL384:JL388)</f>
        <v>0</v>
      </c>
      <c r="JM10" s="193"/>
      <c r="JN10" s="193"/>
      <c r="JO10" s="193">
        <f>SUM(JO13:JO14)+SUM(JO17:JO23)+SUM(JO26:JO37)+SUM(JO40:JO49)+SUM(JO52:JO54)+SUM(JO57:JO72)+SUM(JO75:JO78)+SUM(JO81:JO95)+SUM(JO98:JO100)+SUM(JO103:JO112)+SUM(JO115:JO121)+SUM(JO124:JO134)+SUM(JO137:JO145)+SUM(JO148:JO156)+SUM(JO159:JO169)+SUM(JO172:JO182)+SUM(JO185:JO196)+SUM(JO199:JO200)+SUM(JO203:JO212)+SUM(JO215:JO221)+SUM(JO224:JO228)+SUM(JO231:JO241)+SUM(JO244:JO254)+SUM(JO257:JO268)+SUM(JO271:JO276)+SUM(JO279:JO286)+SUM(JO289:JO297)+SUM(JO300:JO307)+SUM(JO311:JO315)+SUM(JO318:JO324)+SUM(JO327:JO334)+SUM(JO337:JO343)+SUM(JO346:JO352)+SUM(JO355:JO359)+SUM(JO362:JO372)+SUM(JO375:JO381)+SUM(JO384:JO388)</f>
        <v>0</v>
      </c>
      <c r="JP10" s="193">
        <f>SUM(JP13:JP14)+SUM(JP17:JP23)+SUM(JP26:JP37)+SUM(JP40:JP49)+SUM(JP52:JP54)+SUM(JP57:JP72)+SUM(JP75:JP78)+SUM(JP81:JP95)+SUM(JP98:JP100)+SUM(JP103:JP112)+SUM(JP115:JP121)+SUM(JP124:JP134)+SUM(JP137:JP145)+SUM(JP148:JP156)+SUM(JP159:JP169)+SUM(JP172:JP182)+SUM(JP185:JP196)+SUM(JP199:JP200)+SUM(JP203:JP212)+SUM(JP215:JP221)+SUM(JP224:JP228)+SUM(JP231:JP241)+SUM(JP244:JP254)+SUM(JP257:JP268)+SUM(JP271:JP276)+SUM(JP279:JP286)+SUM(JP289:JP297)+SUM(JP300:JP307)+SUM(JP311:JP315)+SUM(JP318:JP324)+SUM(JP327:JP334)+SUM(JP337:JP343)+SUM(JP346:JP352)+SUM(JP355:JP359)+SUM(JP362:JP372)+SUM(JP375:JP381)+SUM(JP384:JP388)</f>
        <v>0</v>
      </c>
      <c r="JQ10" s="193"/>
    </row>
    <row r="11" spans="1:277" s="30" customFormat="1" ht="31.5" x14ac:dyDescent="0.25">
      <c r="A11" s="38" t="s">
        <v>221</v>
      </c>
      <c r="B11" s="231">
        <f t="shared" si="86"/>
        <v>100100.83742</v>
      </c>
      <c r="C11" s="231">
        <f t="shared" si="87"/>
        <v>153460.39258999997</v>
      </c>
      <c r="D11" s="231">
        <f t="shared" si="88"/>
        <v>150672.10845</v>
      </c>
      <c r="E11" s="79">
        <f t="shared" ref="E11" si="92">D11/C11*100</f>
        <v>98.183059424688537</v>
      </c>
      <c r="F11" s="198">
        <f t="shared" ref="F11" si="93">F12+F13+F14</f>
        <v>0</v>
      </c>
      <c r="G11" s="198">
        <f t="shared" ref="G11:CF11" si="94">G12+G13+G14</f>
        <v>0</v>
      </c>
      <c r="H11" s="198">
        <f t="shared" si="94"/>
        <v>0</v>
      </c>
      <c r="I11" s="79"/>
      <c r="J11" s="198">
        <f t="shared" ref="J11" si="95">J12+J13+J14</f>
        <v>0</v>
      </c>
      <c r="K11" s="198">
        <f t="shared" si="94"/>
        <v>0</v>
      </c>
      <c r="L11" s="198">
        <f t="shared" si="94"/>
        <v>0</v>
      </c>
      <c r="M11" s="198">
        <f t="shared" si="94"/>
        <v>0</v>
      </c>
      <c r="N11" s="198"/>
      <c r="O11" s="198">
        <f t="shared" ref="O11:Q11" si="96">O12+O13+O14</f>
        <v>0</v>
      </c>
      <c r="P11" s="198">
        <f t="shared" si="96"/>
        <v>0</v>
      </c>
      <c r="Q11" s="198">
        <f t="shared" si="96"/>
        <v>0</v>
      </c>
      <c r="R11" s="131"/>
      <c r="S11" s="198">
        <f t="shared" ref="S11:U11" si="97">S12+S13+S14</f>
        <v>0</v>
      </c>
      <c r="T11" s="198">
        <f t="shared" si="97"/>
        <v>0</v>
      </c>
      <c r="U11" s="198">
        <f t="shared" si="97"/>
        <v>0</v>
      </c>
      <c r="V11" s="198"/>
      <c r="W11" s="198">
        <f t="shared" ref="W11:Y11" si="98">W12+W13+W14</f>
        <v>0</v>
      </c>
      <c r="X11" s="198">
        <f t="shared" si="98"/>
        <v>0</v>
      </c>
      <c r="Y11" s="198">
        <f t="shared" si="98"/>
        <v>0</v>
      </c>
      <c r="Z11" s="198"/>
      <c r="AA11" s="198">
        <f t="shared" ref="AA11:AC11" si="99">AA12+AA13+AA14</f>
        <v>0</v>
      </c>
      <c r="AB11" s="198">
        <f t="shared" si="99"/>
        <v>0</v>
      </c>
      <c r="AC11" s="198">
        <f t="shared" si="99"/>
        <v>0</v>
      </c>
      <c r="AD11" s="131"/>
      <c r="AE11" s="198">
        <f t="shared" ref="AE11:AH11" si="100">AE12+AE13+AE14</f>
        <v>0</v>
      </c>
      <c r="AF11" s="198">
        <f t="shared" si="100"/>
        <v>0</v>
      </c>
      <c r="AG11" s="198">
        <f t="shared" si="100"/>
        <v>0</v>
      </c>
      <c r="AH11" s="198">
        <f t="shared" si="100"/>
        <v>0</v>
      </c>
      <c r="AI11" s="198">
        <f t="shared" si="94"/>
        <v>0</v>
      </c>
      <c r="AJ11" s="198">
        <f t="shared" si="94"/>
        <v>0</v>
      </c>
      <c r="AK11" s="198">
        <f t="shared" si="94"/>
        <v>0</v>
      </c>
      <c r="AL11" s="131"/>
      <c r="AM11" s="198">
        <f t="shared" si="94"/>
        <v>0</v>
      </c>
      <c r="AN11" s="198">
        <f t="shared" si="94"/>
        <v>0</v>
      </c>
      <c r="AO11" s="198">
        <f t="shared" si="94"/>
        <v>0</v>
      </c>
      <c r="AP11" s="198">
        <f t="shared" ref="AP11" si="101">AP12+AP13+AP14</f>
        <v>0</v>
      </c>
      <c r="AQ11" s="198">
        <f t="shared" si="94"/>
        <v>0</v>
      </c>
      <c r="AR11" s="198">
        <f t="shared" si="94"/>
        <v>0</v>
      </c>
      <c r="AS11" s="198">
        <f t="shared" si="94"/>
        <v>0</v>
      </c>
      <c r="AT11" s="198">
        <f t="shared" ref="AT11" si="102">AT12+AT13+AT14</f>
        <v>2069</v>
      </c>
      <c r="AU11" s="198">
        <f t="shared" si="94"/>
        <v>2069</v>
      </c>
      <c r="AV11" s="198">
        <f t="shared" si="94"/>
        <v>2069</v>
      </c>
      <c r="AW11" s="79">
        <f>AV11/AU11*100</f>
        <v>100</v>
      </c>
      <c r="AX11" s="198">
        <f t="shared" ref="AX11" si="103">AX12+AX13+AX14</f>
        <v>0</v>
      </c>
      <c r="AY11" s="198">
        <f t="shared" si="94"/>
        <v>0</v>
      </c>
      <c r="AZ11" s="198">
        <f t="shared" si="94"/>
        <v>0</v>
      </c>
      <c r="BA11" s="79"/>
      <c r="BB11" s="79">
        <v>51.020420000000001</v>
      </c>
      <c r="BC11" s="198">
        <f t="shared" si="94"/>
        <v>51.020420000000001</v>
      </c>
      <c r="BD11" s="198">
        <f t="shared" si="94"/>
        <v>51.020420000000001</v>
      </c>
      <c r="BE11" s="79">
        <f>BD11/BC11*100</f>
        <v>100</v>
      </c>
      <c r="BF11" s="198">
        <f t="shared" ref="BF11" si="104">BF12+BF13+BF14</f>
        <v>68.224999999999994</v>
      </c>
      <c r="BG11" s="198">
        <f t="shared" ref="BG11:BH11" si="105">BG12+BG13+BG14</f>
        <v>68.224999999999994</v>
      </c>
      <c r="BH11" s="198">
        <f t="shared" si="105"/>
        <v>68.224999999999994</v>
      </c>
      <c r="BI11" s="79">
        <f>BH11/BG11*100</f>
        <v>100</v>
      </c>
      <c r="BJ11" s="121"/>
      <c r="BK11" s="198">
        <f t="shared" ref="BK11:BL11" si="106">BK12+BK13+BK14</f>
        <v>0</v>
      </c>
      <c r="BL11" s="198">
        <f t="shared" si="106"/>
        <v>0</v>
      </c>
      <c r="BM11" s="79"/>
      <c r="BN11" s="198"/>
      <c r="BO11" s="198"/>
      <c r="BP11" s="198"/>
      <c r="BQ11" s="79"/>
      <c r="BR11" s="79"/>
      <c r="BS11" s="198">
        <f t="shared" si="94"/>
        <v>0</v>
      </c>
      <c r="BT11" s="198">
        <f t="shared" si="94"/>
        <v>0</v>
      </c>
      <c r="BU11" s="198">
        <f t="shared" si="94"/>
        <v>0</v>
      </c>
      <c r="BV11" s="198"/>
      <c r="BW11" s="198">
        <f>BW12+BW13+BW14</f>
        <v>3925.6120000000001</v>
      </c>
      <c r="BX11" s="198">
        <f t="shared" si="94"/>
        <v>3925.6120000000001</v>
      </c>
      <c r="BY11" s="79">
        <f t="shared" si="19"/>
        <v>100</v>
      </c>
      <c r="BZ11" s="198">
        <f t="shared" ref="BZ11" si="107">BZ12+BZ13+BZ14</f>
        <v>11000</v>
      </c>
      <c r="CA11" s="198">
        <f t="shared" si="94"/>
        <v>11000</v>
      </c>
      <c r="CB11" s="198">
        <f t="shared" si="94"/>
        <v>11000</v>
      </c>
      <c r="CC11" s="79">
        <f t="shared" si="21"/>
        <v>100</v>
      </c>
      <c r="CD11" s="198">
        <f t="shared" ref="CD11" si="108">CD12+CD13+CD14</f>
        <v>16541.3</v>
      </c>
      <c r="CE11" s="198">
        <f t="shared" si="94"/>
        <v>16541.3</v>
      </c>
      <c r="CF11" s="198">
        <f t="shared" si="94"/>
        <v>14058.88551</v>
      </c>
      <c r="CG11" s="80">
        <f t="shared" si="23"/>
        <v>84.992627604843634</v>
      </c>
      <c r="CH11" s="198"/>
      <c r="CI11" s="198">
        <f t="shared" ref="CI11:CJ11" si="109">CI12+CI13+CI14</f>
        <v>1648.8</v>
      </c>
      <c r="CJ11" s="198">
        <f t="shared" si="109"/>
        <v>1648.8</v>
      </c>
      <c r="CK11" s="80">
        <f t="shared" ref="CK11" si="110">CJ11/CI11*100</f>
        <v>100</v>
      </c>
      <c r="CL11" s="198">
        <f t="shared" ref="CL11" si="111">CL12+CL13+CL14</f>
        <v>0</v>
      </c>
      <c r="CM11" s="198">
        <f t="shared" ref="CM11:EV11" si="112">CM12+CM13+CM14</f>
        <v>0</v>
      </c>
      <c r="CN11" s="198">
        <f t="shared" si="112"/>
        <v>0</v>
      </c>
      <c r="CO11" s="198">
        <f t="shared" si="112"/>
        <v>0</v>
      </c>
      <c r="CP11" s="198"/>
      <c r="CQ11" s="198">
        <f t="shared" ref="CQ11:CT11" si="113">CQ12+CQ13+CQ14</f>
        <v>0</v>
      </c>
      <c r="CR11" s="198">
        <f t="shared" si="113"/>
        <v>0</v>
      </c>
      <c r="CS11" s="198">
        <f t="shared" si="113"/>
        <v>0</v>
      </c>
      <c r="CT11" s="198">
        <f t="shared" si="113"/>
        <v>6192.5</v>
      </c>
      <c r="CU11" s="198">
        <f t="shared" si="112"/>
        <v>5352.5</v>
      </c>
      <c r="CV11" s="198">
        <f t="shared" si="112"/>
        <v>5352.5</v>
      </c>
      <c r="CW11" s="80">
        <f t="shared" si="30"/>
        <v>100</v>
      </c>
      <c r="CX11" s="80"/>
      <c r="CY11" s="198"/>
      <c r="CZ11" s="198"/>
      <c r="DA11" s="80"/>
      <c r="DB11" s="122"/>
      <c r="DC11" s="198">
        <f t="shared" ref="DC11:DD11" si="114">DC12+DC13+DC14</f>
        <v>240</v>
      </c>
      <c r="DD11" s="198">
        <f t="shared" si="114"/>
        <v>240</v>
      </c>
      <c r="DE11" s="80">
        <f t="shared" ref="DE11" si="115">DD11/DC11*100</f>
        <v>100</v>
      </c>
      <c r="DF11" s="198">
        <f t="shared" ref="DF11" si="116">DF12+DF13+DF14</f>
        <v>0</v>
      </c>
      <c r="DG11" s="198">
        <f t="shared" si="112"/>
        <v>0</v>
      </c>
      <c r="DH11" s="198">
        <f t="shared" si="112"/>
        <v>0</v>
      </c>
      <c r="DI11" s="198">
        <f t="shared" si="112"/>
        <v>0</v>
      </c>
      <c r="DJ11" s="198"/>
      <c r="DK11" s="198">
        <f t="shared" si="112"/>
        <v>0</v>
      </c>
      <c r="DL11" s="198">
        <f t="shared" si="112"/>
        <v>0</v>
      </c>
      <c r="DM11" s="198">
        <f t="shared" si="112"/>
        <v>0</v>
      </c>
      <c r="DN11" s="198"/>
      <c r="DO11" s="198">
        <f t="shared" ref="DO11:DR11" si="117">DO12+DO13+DO14</f>
        <v>0</v>
      </c>
      <c r="DP11" s="198">
        <f t="shared" si="117"/>
        <v>0</v>
      </c>
      <c r="DQ11" s="198">
        <f t="shared" si="117"/>
        <v>0</v>
      </c>
      <c r="DR11" s="198">
        <f t="shared" si="117"/>
        <v>0</v>
      </c>
      <c r="DS11" s="198">
        <f t="shared" si="112"/>
        <v>0</v>
      </c>
      <c r="DT11" s="198">
        <f t="shared" si="112"/>
        <v>0</v>
      </c>
      <c r="DU11" s="198">
        <f t="shared" si="112"/>
        <v>0</v>
      </c>
      <c r="DV11" s="198"/>
      <c r="DW11" s="198">
        <f t="shared" si="112"/>
        <v>0</v>
      </c>
      <c r="DX11" s="198">
        <f t="shared" si="112"/>
        <v>0</v>
      </c>
      <c r="DY11" s="198">
        <f t="shared" si="112"/>
        <v>0</v>
      </c>
      <c r="DZ11" s="198"/>
      <c r="EA11" s="198">
        <f t="shared" ref="EA11:EC11" si="118">EA12+EA13+EA14</f>
        <v>0</v>
      </c>
      <c r="EB11" s="198">
        <f t="shared" si="118"/>
        <v>0</v>
      </c>
      <c r="EC11" s="198">
        <f t="shared" si="118"/>
        <v>0</v>
      </c>
      <c r="ED11" s="198"/>
      <c r="EE11" s="198">
        <f t="shared" si="112"/>
        <v>0</v>
      </c>
      <c r="EF11" s="198">
        <f t="shared" si="112"/>
        <v>0</v>
      </c>
      <c r="EG11" s="198">
        <f t="shared" si="112"/>
        <v>0</v>
      </c>
      <c r="EH11" s="198">
        <f t="shared" ref="EH11" si="119">EH12+EH13+EH14</f>
        <v>0</v>
      </c>
      <c r="EI11" s="198">
        <f t="shared" si="112"/>
        <v>0</v>
      </c>
      <c r="EJ11" s="198">
        <f t="shared" si="112"/>
        <v>0</v>
      </c>
      <c r="EK11" s="198">
        <f t="shared" si="112"/>
        <v>0</v>
      </c>
      <c r="EL11" s="198">
        <f t="shared" ref="EL11" si="120">EL12+EL13+EL14</f>
        <v>0</v>
      </c>
      <c r="EM11" s="198">
        <f t="shared" si="112"/>
        <v>0</v>
      </c>
      <c r="EN11" s="198">
        <f t="shared" si="112"/>
        <v>0</v>
      </c>
      <c r="EO11" s="79"/>
      <c r="EP11" s="198">
        <f t="shared" ref="EP11" si="121">EP12+EP13+EP14</f>
        <v>291</v>
      </c>
      <c r="EQ11" s="198">
        <f t="shared" si="112"/>
        <v>261.89999999999998</v>
      </c>
      <c r="ER11" s="198">
        <f t="shared" si="112"/>
        <v>200.01</v>
      </c>
      <c r="ES11" s="80">
        <f t="shared" ref="ES11:ES25" si="122">ER11/EQ11*100</f>
        <v>76.368843069874004</v>
      </c>
      <c r="ET11" s="198">
        <f t="shared" ref="ET11" si="123">ET12+ET13+ET14</f>
        <v>4753.2</v>
      </c>
      <c r="EU11" s="198">
        <f t="shared" si="112"/>
        <v>3107.8602999999998</v>
      </c>
      <c r="EV11" s="198">
        <f t="shared" si="112"/>
        <v>3107.8602999999998</v>
      </c>
      <c r="EW11" s="80">
        <f t="shared" ref="EW11:EW12" si="124">EV11/EU11*100</f>
        <v>100</v>
      </c>
      <c r="EX11" s="80"/>
      <c r="EY11" s="198">
        <f t="shared" ref="EY11:FL11" si="125">EY12+EY13+EY14</f>
        <v>0</v>
      </c>
      <c r="EZ11" s="198">
        <f t="shared" si="125"/>
        <v>0</v>
      </c>
      <c r="FA11" s="198">
        <f t="shared" si="125"/>
        <v>0</v>
      </c>
      <c r="FB11" s="198"/>
      <c r="FC11" s="198">
        <f t="shared" ref="FC11:FE11" si="126">FC12+FC13+FC14</f>
        <v>0</v>
      </c>
      <c r="FD11" s="198">
        <f t="shared" si="126"/>
        <v>0</v>
      </c>
      <c r="FE11" s="198">
        <f t="shared" si="126"/>
        <v>0</v>
      </c>
      <c r="FF11" s="198">
        <f t="shared" ref="FF11" si="127">FF12+FF13+FF14</f>
        <v>6112.8</v>
      </c>
      <c r="FG11" s="198">
        <f t="shared" si="125"/>
        <v>6261.8</v>
      </c>
      <c r="FH11" s="198">
        <f t="shared" si="125"/>
        <v>6261.8</v>
      </c>
      <c r="FI11" s="80">
        <f t="shared" si="50"/>
        <v>100</v>
      </c>
      <c r="FJ11" s="198">
        <f>FJ12+FJ13+FJ14</f>
        <v>44397</v>
      </c>
      <c r="FK11" s="198">
        <f t="shared" si="125"/>
        <v>44397</v>
      </c>
      <c r="FL11" s="198">
        <f t="shared" si="125"/>
        <v>44397</v>
      </c>
      <c r="FM11" s="79">
        <f t="shared" si="91"/>
        <v>100</v>
      </c>
      <c r="FN11" s="198">
        <f t="shared" ref="FN11" si="128">FN12+FN13+FN14</f>
        <v>3573.7</v>
      </c>
      <c r="FO11" s="198">
        <f t="shared" ref="FO11:FP11" si="129">FO12+FO13+FO14</f>
        <v>2766.2</v>
      </c>
      <c r="FP11" s="198">
        <f t="shared" si="129"/>
        <v>2730.33122</v>
      </c>
      <c r="FQ11" s="198">
        <f>FP11/FO11*100</f>
        <v>98.703319355071955</v>
      </c>
      <c r="FR11" s="198"/>
      <c r="FS11" s="198">
        <f t="shared" ref="FS11:FT11" si="130">FS12+FS13+FS14</f>
        <v>268</v>
      </c>
      <c r="FT11" s="198">
        <f t="shared" si="130"/>
        <v>216.08</v>
      </c>
      <c r="FU11" s="198">
        <f>FT11/FS11*100</f>
        <v>80.626865671641795</v>
      </c>
      <c r="FV11" s="198">
        <f t="shared" ref="FV11" si="131">FV12+FV13+FV14</f>
        <v>3137.4920000000002</v>
      </c>
      <c r="FW11" s="198">
        <f t="shared" ref="FW11:FX11" si="132">FW12+FW13+FW14</f>
        <v>3137.4920000000002</v>
      </c>
      <c r="FX11" s="198">
        <f t="shared" si="132"/>
        <v>3137.4920000000002</v>
      </c>
      <c r="FY11" s="198">
        <f>FX11/FW11*100</f>
        <v>100</v>
      </c>
      <c r="FZ11" s="198">
        <f t="shared" ref="FZ11" si="133">FZ12+FZ13+FZ14</f>
        <v>0</v>
      </c>
      <c r="GA11" s="198">
        <f t="shared" ref="GA11:GF11" si="134">GA12+GA13+GA14</f>
        <v>0</v>
      </c>
      <c r="GB11" s="198">
        <f t="shared" si="134"/>
        <v>0</v>
      </c>
      <c r="GC11" s="198">
        <f t="shared" si="134"/>
        <v>0</v>
      </c>
      <c r="GD11" s="198">
        <f t="shared" ref="GD11" si="135">GD12+GD13+GD14</f>
        <v>909.1</v>
      </c>
      <c r="GE11" s="198">
        <f t="shared" si="134"/>
        <v>3900</v>
      </c>
      <c r="GF11" s="198">
        <f t="shared" si="134"/>
        <v>3900</v>
      </c>
      <c r="GG11" s="80">
        <f t="shared" ref="GG11" si="136">GF11/GE11*100</f>
        <v>100</v>
      </c>
      <c r="GH11" s="198">
        <f t="shared" ref="GH11" si="137">GH12+GH13+GH14</f>
        <v>1004.5</v>
      </c>
      <c r="GI11" s="198">
        <f t="shared" ref="GI11:GJ11" si="138">GI12+GI13+GI14</f>
        <v>3800</v>
      </c>
      <c r="GJ11" s="198">
        <f t="shared" si="138"/>
        <v>3800</v>
      </c>
      <c r="GK11" s="80">
        <f t="shared" ref="GK11" si="139">GJ11/GI11*100</f>
        <v>100</v>
      </c>
      <c r="GL11" s="80"/>
      <c r="GM11" s="198">
        <f t="shared" ref="GM11:GO11" si="140">GM12+GM13+GM14</f>
        <v>0</v>
      </c>
      <c r="GN11" s="198">
        <f t="shared" si="140"/>
        <v>0</v>
      </c>
      <c r="GO11" s="198">
        <f t="shared" si="140"/>
        <v>0</v>
      </c>
      <c r="GP11" s="198"/>
      <c r="GQ11" s="198">
        <f t="shared" ref="GQ11:GS11" si="141">GQ12+GQ13+GQ14</f>
        <v>0</v>
      </c>
      <c r="GR11" s="198">
        <f t="shared" si="141"/>
        <v>0</v>
      </c>
      <c r="GS11" s="198">
        <f t="shared" si="141"/>
        <v>0</v>
      </c>
      <c r="GT11" s="198"/>
      <c r="GU11" s="198">
        <f t="shared" ref="GU11:GW11" si="142">GU12+GU13+GU14</f>
        <v>0</v>
      </c>
      <c r="GV11" s="198">
        <f t="shared" si="142"/>
        <v>0</v>
      </c>
      <c r="GW11" s="198">
        <f t="shared" si="142"/>
        <v>0</v>
      </c>
      <c r="GX11" s="198"/>
      <c r="GY11" s="198">
        <f t="shared" ref="GY11:HB11" si="143">GY12+GY13+GY14</f>
        <v>0</v>
      </c>
      <c r="GZ11" s="198">
        <f t="shared" si="143"/>
        <v>0</v>
      </c>
      <c r="HA11" s="198">
        <f t="shared" si="143"/>
        <v>0</v>
      </c>
      <c r="HB11" s="198">
        <f t="shared" si="143"/>
        <v>0</v>
      </c>
      <c r="HC11" s="198">
        <f t="shared" ref="HC11:HH11" si="144">HC12+HC13+HC14</f>
        <v>0</v>
      </c>
      <c r="HD11" s="198">
        <f t="shared" si="144"/>
        <v>0</v>
      </c>
      <c r="HE11" s="198">
        <f t="shared" si="144"/>
        <v>0</v>
      </c>
      <c r="HF11" s="198">
        <f t="shared" ref="HF11" si="145">HF12+HF13+HF14</f>
        <v>0</v>
      </c>
      <c r="HG11" s="198">
        <f t="shared" si="144"/>
        <v>0</v>
      </c>
      <c r="HH11" s="198">
        <f t="shared" si="144"/>
        <v>0</v>
      </c>
      <c r="HI11" s="80"/>
      <c r="HJ11" s="122"/>
      <c r="HK11" s="198">
        <f t="shared" ref="HK11:HP11" si="146">HK12+HK13+HK14</f>
        <v>0</v>
      </c>
      <c r="HL11" s="198">
        <f t="shared" si="146"/>
        <v>0</v>
      </c>
      <c r="HM11" s="198">
        <f t="shared" si="146"/>
        <v>0</v>
      </c>
      <c r="HN11" s="198">
        <f t="shared" ref="HN11" si="147">HN12+HN13+HN14</f>
        <v>0</v>
      </c>
      <c r="HO11" s="198">
        <f t="shared" si="146"/>
        <v>0</v>
      </c>
      <c r="HP11" s="198">
        <f t="shared" si="146"/>
        <v>0</v>
      </c>
      <c r="HQ11" s="80"/>
      <c r="HR11" s="80"/>
      <c r="HS11" s="198">
        <f t="shared" ref="HS11:HT11" si="148">HS12+HS13+HS14</f>
        <v>44397</v>
      </c>
      <c r="HT11" s="198">
        <f t="shared" si="148"/>
        <v>44396.692000000003</v>
      </c>
      <c r="HU11" s="80">
        <f>HT11/HS11*100</f>
        <v>99.999306259431947</v>
      </c>
      <c r="HV11" s="122"/>
      <c r="HW11" s="198">
        <f t="shared" ref="HW11:HX11" si="149">HW12+HW13+HW14</f>
        <v>0</v>
      </c>
      <c r="HX11" s="198">
        <f t="shared" si="149"/>
        <v>0</v>
      </c>
      <c r="HY11" s="80"/>
      <c r="HZ11" s="122"/>
      <c r="IA11" s="198">
        <f t="shared" ref="IA11:IB11" si="150">IA12+IA13+IA14</f>
        <v>0</v>
      </c>
      <c r="IB11" s="198">
        <f t="shared" si="150"/>
        <v>0</v>
      </c>
      <c r="IC11" s="80"/>
      <c r="ID11" s="80"/>
      <c r="IE11" s="198">
        <f t="shared" ref="IE11:IF11" si="151">IE12+IE13+IE14</f>
        <v>0</v>
      </c>
      <c r="IF11" s="198">
        <f t="shared" si="151"/>
        <v>0</v>
      </c>
      <c r="IG11" s="80"/>
      <c r="IH11" s="80"/>
      <c r="II11" s="198">
        <f t="shared" ref="II11:IJ11" si="152">II12+II13+II14</f>
        <v>0</v>
      </c>
      <c r="IJ11" s="198">
        <f t="shared" si="152"/>
        <v>0</v>
      </c>
      <c r="IK11" s="80"/>
      <c r="IL11" s="80"/>
      <c r="IM11" s="198">
        <f t="shared" ref="IM11:IN11" si="153">IM12+IM13+IM14</f>
        <v>66</v>
      </c>
      <c r="IN11" s="198">
        <f t="shared" si="153"/>
        <v>66</v>
      </c>
      <c r="IO11" s="80">
        <f>IN11/IM11*100</f>
        <v>100</v>
      </c>
      <c r="IP11" s="80"/>
      <c r="IQ11" s="198">
        <f t="shared" ref="IQ11:IR11" si="154">IQ12+IQ13+IQ14</f>
        <v>0</v>
      </c>
      <c r="IR11" s="198">
        <f t="shared" si="154"/>
        <v>0</v>
      </c>
      <c r="IS11" s="80"/>
      <c r="IT11" s="80"/>
      <c r="IU11" s="198">
        <f t="shared" ref="IU11:IV11" si="155">IU12+IU13+IU14</f>
        <v>0</v>
      </c>
      <c r="IV11" s="198">
        <f t="shared" si="155"/>
        <v>0</v>
      </c>
      <c r="IW11" s="80"/>
      <c r="IX11" s="80"/>
      <c r="IY11" s="198">
        <f t="shared" ref="IY11:JA11" si="156">IY12+IY13+IY14</f>
        <v>0</v>
      </c>
      <c r="IZ11" s="198">
        <f t="shared" si="156"/>
        <v>0</v>
      </c>
      <c r="JA11" s="198">
        <f t="shared" si="156"/>
        <v>0</v>
      </c>
      <c r="JB11" s="198"/>
      <c r="JC11" s="198">
        <f t="shared" ref="JC11:JE11" si="157">JC12+JC13+JC14</f>
        <v>0</v>
      </c>
      <c r="JD11" s="198">
        <f t="shared" si="157"/>
        <v>0</v>
      </c>
      <c r="JE11" s="198">
        <f t="shared" si="157"/>
        <v>0</v>
      </c>
      <c r="JF11" s="198"/>
      <c r="JG11" s="198">
        <f t="shared" ref="JG11:JL11" si="158">JG12+JG13+JG14</f>
        <v>0</v>
      </c>
      <c r="JH11" s="198">
        <f t="shared" si="158"/>
        <v>0</v>
      </c>
      <c r="JI11" s="198">
        <f t="shared" si="158"/>
        <v>0</v>
      </c>
      <c r="JJ11" s="198"/>
      <c r="JK11" s="198">
        <f t="shared" si="158"/>
        <v>200.68287000000001</v>
      </c>
      <c r="JL11" s="198">
        <f t="shared" si="158"/>
        <v>44.8</v>
      </c>
      <c r="JM11" s="79">
        <f t="shared" ref="JM11" si="159">JL11/JK11*100</f>
        <v>22.323778805834298</v>
      </c>
      <c r="JN11" s="79"/>
      <c r="JO11" s="198"/>
      <c r="JP11" s="198"/>
      <c r="JQ11" s="79"/>
    </row>
    <row r="12" spans="1:277" s="29" customFormat="1" ht="30.75" customHeight="1" x14ac:dyDescent="0.25">
      <c r="A12" s="39" t="s">
        <v>220</v>
      </c>
      <c r="B12" s="230">
        <f t="shared" ref="B12:B75" si="160">F12+J12+N12+R12+V12+Z12+AD12+AH12+AL12+AP12+AT12+AX12+BB12+BF12+BJ12+BN12+BR12+BV12+BZ12+CD12+CH12+CL12+CP12+CT12+CX12+DB12+DF12+DJ12+DN12+DR12+DV12+DZ12+ED12+EH12+EL12+EP12+ET12+EX12+FB12+FF12+FJ12+FN12+FR12+FV12+FZ12+GD12+GH12+GL12+GP12+GT12+GX12+HB12+HF12+HJ12+HN12+HR12+HV12+HZ12+ID12+IH12+IL12+IP12+IT12+IX12+JB12+JF12+JJ12+JN12</f>
        <v>44703.837419999996</v>
      </c>
      <c r="C12" s="230">
        <f t="shared" ref="C12:C75" si="161">G12+K12+O12+S12+W12+AA12+AE12+AI12+AM12+AQ12+AU12+AY12+BC12+BG12+BK12+BO12+BS12+BW12+CA12+CE12+CI12+CM12+CQ12+CU12+CY12+DC12+DG12+DK12+DO12+DS12+DW12+EA12+EE12+EI12+EM12+EQ12+EU12+EY12+FC12+FG12+FK12+FO12+FS12+FW12+GA12+GE12+GI12+GM12+GQ12+GU12+GY12+HC12+HG12+HK12+HO12+HS12+HW12+IA12+IE12+II12+IM12+IQ12+IU12+IY12+JC12+JG12+JK12+JO12</f>
        <v>49740.780589999995</v>
      </c>
      <c r="D12" s="230">
        <f t="shared" ref="D12:D75" si="162">H12+L12+P12+T12+X12+AB12+AF12+AJ12+AN12+AR12+AV12+AZ12+BD12+BH12+BL12+BP12+BT12+BX12+CB12+CF12+CJ12+CN12+CR12+CV12+CZ12+DD12+DH12+DL12+DP12+DT12+DX12+EB12+EF12+EJ12+EN12+ER12+EV12+EZ12+FD12+FH12+FL12+FP12+FT12+FX12+GB12+GF12+GJ12+GN12+GR12+GV12+GZ12+HD12+HH12+HL12+HP12+HT12+HX12+IB12+IF12+IJ12+IN12+IR12+IV12+IZ12+JD12+JH12+JL12+JP12</f>
        <v>46952.804450000003</v>
      </c>
      <c r="E12" s="66">
        <f t="shared" ref="E12:E393" si="163">D12/C12*100</f>
        <v>94.39498916798162</v>
      </c>
      <c r="F12" s="66"/>
      <c r="G12" s="66"/>
      <c r="H12" s="66"/>
      <c r="I12" s="66"/>
      <c r="J12" s="70"/>
      <c r="K12" s="70"/>
      <c r="L12" s="70"/>
      <c r="M12" s="66"/>
      <c r="N12" s="66"/>
      <c r="O12" s="70"/>
      <c r="P12" s="70"/>
      <c r="Q12" s="66"/>
      <c r="R12" s="123"/>
      <c r="S12" s="70"/>
      <c r="T12" s="70"/>
      <c r="U12" s="66"/>
      <c r="V12" s="66"/>
      <c r="W12" s="70"/>
      <c r="X12" s="70"/>
      <c r="Y12" s="66"/>
      <c r="Z12" s="66"/>
      <c r="AA12" s="70"/>
      <c r="AB12" s="70"/>
      <c r="AC12" s="66"/>
      <c r="AD12" s="123"/>
      <c r="AE12" s="70"/>
      <c r="AF12" s="70"/>
      <c r="AG12" s="66"/>
      <c r="AH12" s="70"/>
      <c r="AI12" s="70"/>
      <c r="AJ12" s="70"/>
      <c r="AK12" s="66"/>
      <c r="AL12" s="123"/>
      <c r="AM12" s="70"/>
      <c r="AN12" s="70"/>
      <c r="AO12" s="66"/>
      <c r="AP12" s="70">
        <v>0</v>
      </c>
      <c r="AQ12" s="70">
        <v>0</v>
      </c>
      <c r="AR12" s="70">
        <v>0</v>
      </c>
      <c r="AS12" s="66"/>
      <c r="AT12" s="70">
        <v>2069</v>
      </c>
      <c r="AU12" s="70">
        <v>2069</v>
      </c>
      <c r="AV12" s="70">
        <v>2069</v>
      </c>
      <c r="AW12" s="66">
        <f>AV12/AU12*100</f>
        <v>100</v>
      </c>
      <c r="AX12" s="70"/>
      <c r="AY12" s="70"/>
      <c r="AZ12" s="70"/>
      <c r="BA12" s="66"/>
      <c r="BB12" s="66">
        <v>51.020420000000001</v>
      </c>
      <c r="BC12" s="70">
        <v>51.020420000000001</v>
      </c>
      <c r="BD12" s="70">
        <v>51.020420000000001</v>
      </c>
      <c r="BE12" s="66">
        <f>BD12/BC12*100</f>
        <v>100</v>
      </c>
      <c r="BF12" s="70">
        <v>68.224999999999994</v>
      </c>
      <c r="BG12" s="70">
        <v>68.224999999999994</v>
      </c>
      <c r="BH12" s="70">
        <v>68.224999999999994</v>
      </c>
      <c r="BI12" s="66">
        <f>BH12/BG12*100</f>
        <v>100</v>
      </c>
      <c r="BJ12" s="123"/>
      <c r="BK12" s="70"/>
      <c r="BL12" s="70"/>
      <c r="BM12" s="66"/>
      <c r="BN12" s="70"/>
      <c r="BO12" s="70"/>
      <c r="BP12" s="70"/>
      <c r="BQ12" s="66"/>
      <c r="BR12" s="66"/>
      <c r="BS12" s="70"/>
      <c r="BT12" s="70"/>
      <c r="BU12" s="66"/>
      <c r="BV12" s="66"/>
      <c r="BW12" s="66"/>
      <c r="BX12" s="66"/>
      <c r="BY12" s="66"/>
      <c r="BZ12" s="70">
        <v>0</v>
      </c>
      <c r="CA12" s="70">
        <v>0</v>
      </c>
      <c r="CB12" s="70"/>
      <c r="CC12" s="66"/>
      <c r="CD12" s="70">
        <v>16541.3</v>
      </c>
      <c r="CE12" s="70">
        <v>16541.3</v>
      </c>
      <c r="CF12" s="66">
        <v>14058.88551</v>
      </c>
      <c r="CG12" s="70">
        <f>CF12/CE12*100</f>
        <v>84.992627604843634</v>
      </c>
      <c r="CH12" s="70"/>
      <c r="CI12" s="70">
        <v>1648.8</v>
      </c>
      <c r="CJ12" s="66">
        <v>1648.8</v>
      </c>
      <c r="CK12" s="70">
        <f>CJ12/CI12*100</f>
        <v>100</v>
      </c>
      <c r="CL12" s="70"/>
      <c r="CM12" s="70"/>
      <c r="CN12" s="70"/>
      <c r="CO12" s="70"/>
      <c r="CP12" s="70"/>
      <c r="CQ12" s="70"/>
      <c r="CR12" s="70"/>
      <c r="CS12" s="70"/>
      <c r="CT12" s="70">
        <v>6192.5</v>
      </c>
      <c r="CU12" s="70">
        <v>5352.5</v>
      </c>
      <c r="CV12" s="70">
        <v>5352.5</v>
      </c>
      <c r="CW12" s="70">
        <f>CV12/CU12*100</f>
        <v>100</v>
      </c>
      <c r="CX12" s="70"/>
      <c r="CY12" s="70"/>
      <c r="CZ12" s="70"/>
      <c r="DA12" s="70"/>
      <c r="DB12" s="124"/>
      <c r="DC12" s="70">
        <v>240</v>
      </c>
      <c r="DD12" s="70">
        <v>240</v>
      </c>
      <c r="DE12" s="70">
        <f>DD12/DC12*100</f>
        <v>100</v>
      </c>
      <c r="DF12" s="70"/>
      <c r="DG12" s="70"/>
      <c r="DH12" s="200"/>
      <c r="DI12" s="200"/>
      <c r="DJ12" s="200"/>
      <c r="DK12" s="70"/>
      <c r="DL12" s="200"/>
      <c r="DM12" s="200"/>
      <c r="DN12" s="200"/>
      <c r="DO12" s="70"/>
      <c r="DP12" s="200"/>
      <c r="DQ12" s="200"/>
      <c r="DR12" s="70"/>
      <c r="DS12" s="70"/>
      <c r="DT12" s="200"/>
      <c r="DU12" s="200"/>
      <c r="DV12" s="200"/>
      <c r="DW12" s="70"/>
      <c r="DX12" s="200"/>
      <c r="DY12" s="200"/>
      <c r="DZ12" s="200"/>
      <c r="EA12" s="70"/>
      <c r="EB12" s="200"/>
      <c r="EC12" s="200"/>
      <c r="ED12" s="200"/>
      <c r="EE12" s="70"/>
      <c r="EF12" s="200"/>
      <c r="EG12" s="200"/>
      <c r="EH12" s="70"/>
      <c r="EI12" s="70"/>
      <c r="EJ12" s="200"/>
      <c r="EK12" s="200"/>
      <c r="EL12" s="70"/>
      <c r="EM12" s="70"/>
      <c r="EN12" s="200"/>
      <c r="EO12" s="66"/>
      <c r="EP12" s="70">
        <v>291</v>
      </c>
      <c r="EQ12" s="70">
        <v>261.89999999999998</v>
      </c>
      <c r="ER12" s="70">
        <v>200.01</v>
      </c>
      <c r="ES12" s="70">
        <f t="shared" si="122"/>
        <v>76.368843069874004</v>
      </c>
      <c r="ET12" s="70">
        <v>4753.2</v>
      </c>
      <c r="EU12" s="70">
        <v>3107.8602999999998</v>
      </c>
      <c r="EV12" s="70">
        <v>3107.8602999999998</v>
      </c>
      <c r="EW12" s="70">
        <f t="shared" si="124"/>
        <v>100</v>
      </c>
      <c r="EX12" s="70"/>
      <c r="EY12" s="70"/>
      <c r="EZ12" s="200"/>
      <c r="FA12" s="70"/>
      <c r="FB12" s="70"/>
      <c r="FC12" s="70"/>
      <c r="FD12" s="200"/>
      <c r="FE12" s="70"/>
      <c r="FF12" s="70">
        <v>6112.8</v>
      </c>
      <c r="FG12" s="70">
        <v>6261.8</v>
      </c>
      <c r="FH12" s="70">
        <v>6261.8</v>
      </c>
      <c r="FI12" s="70">
        <f>FH12/FG12*100</f>
        <v>100</v>
      </c>
      <c r="FJ12" s="70"/>
      <c r="FK12" s="70"/>
      <c r="FL12" s="200"/>
      <c r="FM12" s="66"/>
      <c r="FN12" s="70">
        <v>3573.7</v>
      </c>
      <c r="FO12" s="70">
        <v>2766.2</v>
      </c>
      <c r="FP12" s="70">
        <v>2730.33122</v>
      </c>
      <c r="FQ12" s="82">
        <f>FP12/FO12*100</f>
        <v>98.703319355071955</v>
      </c>
      <c r="FR12" s="82"/>
      <c r="FS12" s="70">
        <v>268</v>
      </c>
      <c r="FT12" s="70">
        <v>216.08</v>
      </c>
      <c r="FU12" s="82">
        <f>FT12/FS12*100</f>
        <v>80.626865671641795</v>
      </c>
      <c r="FV12" s="70">
        <v>3137.4920000000002</v>
      </c>
      <c r="FW12" s="70">
        <v>3137.4920000000002</v>
      </c>
      <c r="FX12" s="70">
        <v>3137.4920000000002</v>
      </c>
      <c r="FY12" s="82">
        <f>FX12/FW12*100</f>
        <v>100</v>
      </c>
      <c r="FZ12" s="70"/>
      <c r="GA12" s="70"/>
      <c r="GB12" s="200"/>
      <c r="GC12" s="200"/>
      <c r="GD12" s="70">
        <v>909.1</v>
      </c>
      <c r="GE12" s="70">
        <v>3900</v>
      </c>
      <c r="GF12" s="70">
        <v>3900</v>
      </c>
      <c r="GG12" s="70">
        <f>GF12/GE12*100</f>
        <v>100</v>
      </c>
      <c r="GH12" s="70">
        <v>1004.5</v>
      </c>
      <c r="GI12" s="70">
        <v>3800</v>
      </c>
      <c r="GJ12" s="70">
        <v>3800</v>
      </c>
      <c r="GK12" s="70">
        <f>GJ12/GI12*100</f>
        <v>100</v>
      </c>
      <c r="GL12" s="70"/>
      <c r="GM12" s="70"/>
      <c r="GN12" s="200"/>
      <c r="GO12" s="200"/>
      <c r="GP12" s="200"/>
      <c r="GQ12" s="70"/>
      <c r="GR12" s="200"/>
      <c r="GS12" s="200"/>
      <c r="GT12" s="200"/>
      <c r="GU12" s="70"/>
      <c r="GV12" s="200"/>
      <c r="GW12" s="200"/>
      <c r="GX12" s="200"/>
      <c r="GY12" s="70"/>
      <c r="GZ12" s="200"/>
      <c r="HA12" s="200"/>
      <c r="HB12" s="70"/>
      <c r="HC12" s="70"/>
      <c r="HD12" s="200"/>
      <c r="HE12" s="200"/>
      <c r="HF12" s="70"/>
      <c r="HG12" s="70"/>
      <c r="HH12" s="70"/>
      <c r="HI12" s="70"/>
      <c r="HJ12" s="124"/>
      <c r="HK12" s="70"/>
      <c r="HL12" s="200"/>
      <c r="HM12" s="200"/>
      <c r="HN12" s="70"/>
      <c r="HO12" s="70"/>
      <c r="HP12" s="70"/>
      <c r="HQ12" s="70"/>
      <c r="HR12" s="70"/>
      <c r="HS12" s="70"/>
      <c r="HT12" s="70"/>
      <c r="HU12" s="70"/>
      <c r="HV12" s="124"/>
      <c r="HW12" s="70"/>
      <c r="HX12" s="70"/>
      <c r="HY12" s="70"/>
      <c r="HZ12" s="124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>
        <v>66</v>
      </c>
      <c r="IN12" s="70">
        <v>66</v>
      </c>
      <c r="IO12" s="70">
        <f>IN12/IM12*100</f>
        <v>100</v>
      </c>
      <c r="IP12" s="70"/>
      <c r="IQ12" s="70"/>
      <c r="IR12" s="70"/>
      <c r="IS12" s="70"/>
      <c r="IT12" s="70"/>
      <c r="IU12" s="70"/>
      <c r="IV12" s="70"/>
      <c r="IW12" s="70"/>
      <c r="IX12" s="70"/>
      <c r="IY12" s="70">
        <v>0</v>
      </c>
      <c r="IZ12" s="70">
        <v>0</v>
      </c>
      <c r="JA12" s="66"/>
      <c r="JB12" s="66"/>
      <c r="JC12" s="70">
        <v>0</v>
      </c>
      <c r="JD12" s="70">
        <v>0</v>
      </c>
      <c r="JE12" s="66"/>
      <c r="JF12" s="66"/>
      <c r="JG12" s="70">
        <v>0</v>
      </c>
      <c r="JH12" s="70">
        <v>0</v>
      </c>
      <c r="JI12" s="66"/>
      <c r="JJ12" s="66"/>
      <c r="JK12" s="70">
        <v>200.68287000000001</v>
      </c>
      <c r="JL12" s="70">
        <v>44.8</v>
      </c>
      <c r="JM12" s="66">
        <f t="shared" ref="JM12" si="164">JL12/JK12*100</f>
        <v>22.323778805834298</v>
      </c>
      <c r="JN12" s="66"/>
      <c r="JO12" s="70"/>
      <c r="JP12" s="70"/>
      <c r="JQ12" s="66"/>
    </row>
    <row r="13" spans="1:277" s="29" customFormat="1" ht="15.75" x14ac:dyDescent="0.25">
      <c r="A13" s="39" t="s">
        <v>222</v>
      </c>
      <c r="B13" s="230">
        <f t="shared" si="160"/>
        <v>51644</v>
      </c>
      <c r="C13" s="230">
        <f t="shared" si="161"/>
        <v>94861.587</v>
      </c>
      <c r="D13" s="230">
        <f t="shared" si="162"/>
        <v>94861.587</v>
      </c>
      <c r="E13" s="66">
        <f>D13/C13*100</f>
        <v>100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123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123"/>
      <c r="AE13" s="66"/>
      <c r="AF13" s="66"/>
      <c r="AG13" s="66"/>
      <c r="AH13" s="66"/>
      <c r="AI13" s="66"/>
      <c r="AJ13" s="66"/>
      <c r="AK13" s="66"/>
      <c r="AL13" s="123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79"/>
      <c r="AX13" s="79"/>
      <c r="AY13" s="79"/>
      <c r="AZ13" s="79"/>
      <c r="BA13" s="66"/>
      <c r="BB13" s="66"/>
      <c r="BC13" s="79"/>
      <c r="BD13" s="79"/>
      <c r="BE13" s="66"/>
      <c r="BF13" s="79"/>
      <c r="BG13" s="79"/>
      <c r="BH13" s="79"/>
      <c r="BI13" s="66"/>
      <c r="BJ13" s="123"/>
      <c r="BK13" s="79"/>
      <c r="BL13" s="79"/>
      <c r="BM13" s="66"/>
      <c r="BN13" s="79"/>
      <c r="BO13" s="79"/>
      <c r="BP13" s="79"/>
      <c r="BQ13" s="66"/>
      <c r="BR13" s="66"/>
      <c r="BS13" s="66"/>
      <c r="BT13" s="66"/>
      <c r="BU13" s="66"/>
      <c r="BV13" s="66"/>
      <c r="BW13" s="66">
        <v>2573.587</v>
      </c>
      <c r="BX13" s="66">
        <v>2573.587</v>
      </c>
      <c r="BY13" s="66">
        <f t="shared" si="19"/>
        <v>100</v>
      </c>
      <c r="BZ13" s="66">
        <v>11000</v>
      </c>
      <c r="CA13" s="66">
        <v>11000</v>
      </c>
      <c r="CB13" s="66">
        <v>11000</v>
      </c>
      <c r="CC13" s="66">
        <f t="shared" ref="CC13" si="165">CB13/CA13*100</f>
        <v>100</v>
      </c>
      <c r="CD13" s="206"/>
      <c r="CE13" s="206"/>
      <c r="CF13" s="206"/>
      <c r="CG13" s="206"/>
      <c r="CH13" s="206"/>
      <c r="CI13" s="206"/>
      <c r="CJ13" s="206"/>
      <c r="CK13" s="206"/>
      <c r="CL13" s="66"/>
      <c r="CM13" s="66"/>
      <c r="CN13" s="66"/>
      <c r="CO13" s="204"/>
      <c r="CP13" s="204"/>
      <c r="CQ13" s="66"/>
      <c r="CR13" s="66"/>
      <c r="CS13" s="204"/>
      <c r="CT13" s="66"/>
      <c r="CU13" s="66"/>
      <c r="CV13" s="66"/>
      <c r="CW13" s="204"/>
      <c r="CX13" s="204"/>
      <c r="CY13" s="66"/>
      <c r="CZ13" s="66"/>
      <c r="DA13" s="204"/>
      <c r="DB13" s="133"/>
      <c r="DC13" s="66"/>
      <c r="DD13" s="66"/>
      <c r="DE13" s="204"/>
      <c r="DF13" s="66"/>
      <c r="DG13" s="66"/>
      <c r="DH13" s="66"/>
      <c r="DI13" s="204"/>
      <c r="DJ13" s="204"/>
      <c r="DK13" s="66"/>
      <c r="DL13" s="66"/>
      <c r="DM13" s="204"/>
      <c r="DN13" s="204"/>
      <c r="DO13" s="66"/>
      <c r="DP13" s="66"/>
      <c r="DQ13" s="204"/>
      <c r="DR13" s="66"/>
      <c r="DS13" s="66"/>
      <c r="DT13" s="66"/>
      <c r="DU13" s="204"/>
      <c r="DV13" s="204"/>
      <c r="DW13" s="66"/>
      <c r="DX13" s="66"/>
      <c r="DY13" s="204"/>
      <c r="DZ13" s="204"/>
      <c r="EA13" s="66"/>
      <c r="EB13" s="66"/>
      <c r="EC13" s="204"/>
      <c r="ED13" s="204"/>
      <c r="EE13" s="66"/>
      <c r="EF13" s="66"/>
      <c r="EG13" s="204"/>
      <c r="EH13" s="66"/>
      <c r="EI13" s="66"/>
      <c r="EJ13" s="66"/>
      <c r="EK13" s="204"/>
      <c r="EL13" s="66"/>
      <c r="EM13" s="66"/>
      <c r="EN13" s="66"/>
      <c r="EO13" s="66"/>
      <c r="EP13" s="66"/>
      <c r="EQ13" s="66"/>
      <c r="ER13" s="66"/>
      <c r="ES13" s="70"/>
      <c r="ET13" s="66"/>
      <c r="EU13" s="66"/>
      <c r="EV13" s="66"/>
      <c r="EW13" s="70"/>
      <c r="EX13" s="70"/>
      <c r="EY13" s="66"/>
      <c r="EZ13" s="66"/>
      <c r="FA13" s="204"/>
      <c r="FB13" s="204"/>
      <c r="FC13" s="66"/>
      <c r="FD13" s="66"/>
      <c r="FE13" s="204"/>
      <c r="FF13" s="66"/>
      <c r="FG13" s="66"/>
      <c r="FH13" s="66"/>
      <c r="FI13" s="204"/>
      <c r="FJ13" s="66">
        <v>40644</v>
      </c>
      <c r="FK13" s="66">
        <v>40644</v>
      </c>
      <c r="FL13" s="66">
        <v>40644</v>
      </c>
      <c r="FM13" s="66">
        <f>FL13/FK13*100</f>
        <v>100</v>
      </c>
      <c r="FN13" s="70"/>
      <c r="FO13" s="70"/>
      <c r="FP13" s="66"/>
      <c r="FQ13" s="82"/>
      <c r="FR13" s="82"/>
      <c r="FS13" s="70"/>
      <c r="FT13" s="66"/>
      <c r="FU13" s="82"/>
      <c r="FV13" s="70"/>
      <c r="FW13" s="70"/>
      <c r="FX13" s="66"/>
      <c r="FY13" s="82"/>
      <c r="FZ13" s="70"/>
      <c r="GA13" s="70"/>
      <c r="GB13" s="66"/>
      <c r="GC13" s="204"/>
      <c r="GD13" s="66"/>
      <c r="GE13" s="66"/>
      <c r="GF13" s="66"/>
      <c r="GG13" s="204"/>
      <c r="GH13" s="66"/>
      <c r="GI13" s="66"/>
      <c r="GJ13" s="66"/>
      <c r="GK13" s="204"/>
      <c r="GL13" s="204"/>
      <c r="GM13" s="70"/>
      <c r="GN13" s="66"/>
      <c r="GO13" s="204"/>
      <c r="GP13" s="204"/>
      <c r="GQ13" s="70"/>
      <c r="GR13" s="66"/>
      <c r="GS13" s="204"/>
      <c r="GT13" s="204"/>
      <c r="GU13" s="70"/>
      <c r="GV13" s="66"/>
      <c r="GW13" s="204"/>
      <c r="GX13" s="204"/>
      <c r="GY13" s="70"/>
      <c r="GZ13" s="66"/>
      <c r="HA13" s="204"/>
      <c r="HB13" s="70"/>
      <c r="HC13" s="70"/>
      <c r="HD13" s="66"/>
      <c r="HE13" s="204"/>
      <c r="HF13" s="66"/>
      <c r="HG13" s="66"/>
      <c r="HH13" s="66"/>
      <c r="HI13" s="204"/>
      <c r="HJ13" s="133"/>
      <c r="HK13" s="70"/>
      <c r="HL13" s="66"/>
      <c r="HM13" s="204"/>
      <c r="HN13" s="66"/>
      <c r="HO13" s="66"/>
      <c r="HP13" s="66"/>
      <c r="HQ13" s="204"/>
      <c r="HR13" s="204"/>
      <c r="HS13" s="66">
        <v>40644</v>
      </c>
      <c r="HT13" s="66">
        <v>40644</v>
      </c>
      <c r="HU13" s="66">
        <f>HT13/HS13*100</f>
        <v>100</v>
      </c>
      <c r="HV13" s="123"/>
      <c r="HW13" s="66"/>
      <c r="HX13" s="66"/>
      <c r="HY13" s="204"/>
      <c r="HZ13" s="133"/>
      <c r="IA13" s="66"/>
      <c r="IB13" s="66"/>
      <c r="IC13" s="204"/>
      <c r="ID13" s="204"/>
      <c r="IE13" s="66"/>
      <c r="IF13" s="66"/>
      <c r="IG13" s="204"/>
      <c r="IH13" s="204"/>
      <c r="II13" s="66"/>
      <c r="IJ13" s="66"/>
      <c r="IK13" s="204"/>
      <c r="IL13" s="204"/>
      <c r="IM13" s="66"/>
      <c r="IN13" s="66"/>
      <c r="IO13" s="70"/>
      <c r="IP13" s="204"/>
      <c r="IQ13" s="66"/>
      <c r="IR13" s="66"/>
      <c r="IS13" s="204"/>
      <c r="IT13" s="204"/>
      <c r="IU13" s="66"/>
      <c r="IV13" s="66"/>
      <c r="IW13" s="204"/>
      <c r="IX13" s="204"/>
      <c r="IY13" s="66"/>
      <c r="IZ13" s="66"/>
      <c r="JA13" s="66"/>
      <c r="JB13" s="66"/>
      <c r="JC13" s="66"/>
      <c r="JD13" s="66"/>
      <c r="JE13" s="66"/>
      <c r="JF13" s="66"/>
      <c r="JG13" s="66"/>
      <c r="JH13" s="66"/>
      <c r="JI13" s="66"/>
      <c r="JJ13" s="66"/>
      <c r="JK13" s="66"/>
      <c r="JL13" s="66"/>
      <c r="JM13" s="66"/>
      <c r="JN13" s="66"/>
      <c r="JO13" s="66"/>
      <c r="JP13" s="66"/>
      <c r="JQ13" s="66"/>
    </row>
    <row r="14" spans="1:277" s="29" customFormat="1" ht="15.75" x14ac:dyDescent="0.25">
      <c r="A14" s="39" t="s">
        <v>382</v>
      </c>
      <c r="B14" s="230">
        <f t="shared" si="160"/>
        <v>3753</v>
      </c>
      <c r="C14" s="230">
        <f t="shared" si="161"/>
        <v>8858.0249999999996</v>
      </c>
      <c r="D14" s="230">
        <f t="shared" si="162"/>
        <v>8857.7170000000006</v>
      </c>
      <c r="E14" s="66">
        <f t="shared" ref="E14:E23" si="166">D14/C14*100</f>
        <v>99.996522926950433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123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123"/>
      <c r="AE14" s="66"/>
      <c r="AF14" s="66"/>
      <c r="AG14" s="66"/>
      <c r="AH14" s="66"/>
      <c r="AI14" s="66"/>
      <c r="AJ14" s="66"/>
      <c r="AK14" s="66"/>
      <c r="AL14" s="123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79"/>
      <c r="AX14" s="79"/>
      <c r="AY14" s="79"/>
      <c r="AZ14" s="79"/>
      <c r="BA14" s="66"/>
      <c r="BB14" s="66"/>
      <c r="BC14" s="79"/>
      <c r="BD14" s="79"/>
      <c r="BE14" s="66"/>
      <c r="BF14" s="79"/>
      <c r="BG14" s="79"/>
      <c r="BH14" s="79"/>
      <c r="BI14" s="66"/>
      <c r="BJ14" s="123"/>
      <c r="BK14" s="79"/>
      <c r="BL14" s="79"/>
      <c r="BM14" s="66"/>
      <c r="BN14" s="79"/>
      <c r="BO14" s="79"/>
      <c r="BP14" s="79"/>
      <c r="BQ14" s="66"/>
      <c r="BR14" s="66"/>
      <c r="BS14" s="66"/>
      <c r="BT14" s="66"/>
      <c r="BU14" s="66"/>
      <c r="BV14" s="66"/>
      <c r="BW14" s="66">
        <v>1352.0250000000001</v>
      </c>
      <c r="BX14" s="66">
        <v>1352.0250000000001</v>
      </c>
      <c r="BY14" s="66">
        <f t="shared" si="19"/>
        <v>100</v>
      </c>
      <c r="BZ14" s="66"/>
      <c r="CA14" s="66"/>
      <c r="CB14" s="66"/>
      <c r="CC14" s="66"/>
      <c r="CD14" s="206"/>
      <c r="CE14" s="206"/>
      <c r="CF14" s="206"/>
      <c r="CG14" s="206"/>
      <c r="CH14" s="206"/>
      <c r="CI14" s="206"/>
      <c r="CJ14" s="206"/>
      <c r="CK14" s="206"/>
      <c r="CL14" s="66"/>
      <c r="CM14" s="66"/>
      <c r="CN14" s="66"/>
      <c r="CO14" s="204"/>
      <c r="CP14" s="204"/>
      <c r="CQ14" s="66"/>
      <c r="CR14" s="66"/>
      <c r="CS14" s="204"/>
      <c r="CT14" s="66"/>
      <c r="CU14" s="66"/>
      <c r="CV14" s="66"/>
      <c r="CW14" s="204"/>
      <c r="CX14" s="204"/>
      <c r="CY14" s="66"/>
      <c r="CZ14" s="66"/>
      <c r="DA14" s="204"/>
      <c r="DB14" s="133"/>
      <c r="DC14" s="66"/>
      <c r="DD14" s="66"/>
      <c r="DE14" s="204"/>
      <c r="DF14" s="66"/>
      <c r="DG14" s="66"/>
      <c r="DH14" s="66"/>
      <c r="DI14" s="204"/>
      <c r="DJ14" s="204"/>
      <c r="DK14" s="66"/>
      <c r="DL14" s="66"/>
      <c r="DM14" s="204"/>
      <c r="DN14" s="204"/>
      <c r="DO14" s="66"/>
      <c r="DP14" s="66"/>
      <c r="DQ14" s="204"/>
      <c r="DR14" s="66"/>
      <c r="DS14" s="66"/>
      <c r="DT14" s="66"/>
      <c r="DU14" s="204"/>
      <c r="DV14" s="204"/>
      <c r="DW14" s="66"/>
      <c r="DX14" s="66"/>
      <c r="DY14" s="204"/>
      <c r="DZ14" s="204"/>
      <c r="EA14" s="66"/>
      <c r="EB14" s="66"/>
      <c r="EC14" s="204"/>
      <c r="ED14" s="204"/>
      <c r="EE14" s="66"/>
      <c r="EF14" s="66"/>
      <c r="EG14" s="204"/>
      <c r="EH14" s="66"/>
      <c r="EI14" s="66"/>
      <c r="EJ14" s="66"/>
      <c r="EK14" s="204"/>
      <c r="EL14" s="66"/>
      <c r="EM14" s="66"/>
      <c r="EN14" s="66"/>
      <c r="EO14" s="66"/>
      <c r="EP14" s="66"/>
      <c r="EQ14" s="66"/>
      <c r="ER14" s="66"/>
      <c r="ES14" s="70"/>
      <c r="ET14" s="66"/>
      <c r="EU14" s="66"/>
      <c r="EV14" s="66"/>
      <c r="EW14" s="70"/>
      <c r="EX14" s="70"/>
      <c r="EY14" s="66"/>
      <c r="EZ14" s="66"/>
      <c r="FA14" s="204"/>
      <c r="FB14" s="204"/>
      <c r="FC14" s="66"/>
      <c r="FD14" s="66"/>
      <c r="FE14" s="204"/>
      <c r="FF14" s="66"/>
      <c r="FG14" s="66"/>
      <c r="FH14" s="66"/>
      <c r="FI14" s="204"/>
      <c r="FJ14" s="66">
        <v>3753</v>
      </c>
      <c r="FK14" s="66">
        <v>3753</v>
      </c>
      <c r="FL14" s="66">
        <v>3753</v>
      </c>
      <c r="FM14" s="66">
        <f>FL14/FK14*100</f>
        <v>100</v>
      </c>
      <c r="FN14" s="70"/>
      <c r="FO14" s="70"/>
      <c r="FP14" s="66"/>
      <c r="FQ14" s="82"/>
      <c r="FR14" s="82"/>
      <c r="FS14" s="70"/>
      <c r="FT14" s="66"/>
      <c r="FU14" s="82"/>
      <c r="FV14" s="70"/>
      <c r="FW14" s="70"/>
      <c r="FX14" s="66"/>
      <c r="FY14" s="82"/>
      <c r="FZ14" s="70"/>
      <c r="GA14" s="70"/>
      <c r="GB14" s="66"/>
      <c r="GC14" s="204"/>
      <c r="GD14" s="66"/>
      <c r="GE14" s="66"/>
      <c r="GF14" s="66"/>
      <c r="GG14" s="204"/>
      <c r="GH14" s="66"/>
      <c r="GI14" s="66"/>
      <c r="GJ14" s="66"/>
      <c r="GK14" s="204"/>
      <c r="GL14" s="204"/>
      <c r="GM14" s="70"/>
      <c r="GN14" s="66"/>
      <c r="GO14" s="204"/>
      <c r="GP14" s="204"/>
      <c r="GQ14" s="70"/>
      <c r="GR14" s="66"/>
      <c r="GS14" s="204"/>
      <c r="GT14" s="204"/>
      <c r="GU14" s="70"/>
      <c r="GV14" s="66"/>
      <c r="GW14" s="204"/>
      <c r="GX14" s="204"/>
      <c r="GY14" s="70"/>
      <c r="GZ14" s="66"/>
      <c r="HA14" s="204"/>
      <c r="HB14" s="70"/>
      <c r="HC14" s="70"/>
      <c r="HD14" s="66"/>
      <c r="HE14" s="204"/>
      <c r="HF14" s="66"/>
      <c r="HG14" s="66"/>
      <c r="HH14" s="66"/>
      <c r="HI14" s="204"/>
      <c r="HJ14" s="133"/>
      <c r="HK14" s="70"/>
      <c r="HL14" s="66"/>
      <c r="HM14" s="204"/>
      <c r="HN14" s="66"/>
      <c r="HO14" s="66"/>
      <c r="HP14" s="66"/>
      <c r="HQ14" s="204"/>
      <c r="HR14" s="204"/>
      <c r="HS14" s="66">
        <v>3753</v>
      </c>
      <c r="HT14" s="66">
        <v>3752.692</v>
      </c>
      <c r="HU14" s="66">
        <f>HT14/HS14*100</f>
        <v>99.991793232081008</v>
      </c>
      <c r="HV14" s="123"/>
      <c r="HW14" s="66"/>
      <c r="HX14" s="66"/>
      <c r="HY14" s="204"/>
      <c r="HZ14" s="133"/>
      <c r="IA14" s="66"/>
      <c r="IB14" s="66"/>
      <c r="IC14" s="204"/>
      <c r="ID14" s="204"/>
      <c r="IE14" s="66"/>
      <c r="IF14" s="66"/>
      <c r="IG14" s="204"/>
      <c r="IH14" s="204"/>
      <c r="II14" s="66"/>
      <c r="IJ14" s="66"/>
      <c r="IK14" s="204"/>
      <c r="IL14" s="204"/>
      <c r="IM14" s="66"/>
      <c r="IN14" s="66"/>
      <c r="IO14" s="70"/>
      <c r="IP14" s="204"/>
      <c r="IQ14" s="66"/>
      <c r="IR14" s="66"/>
      <c r="IS14" s="204"/>
      <c r="IT14" s="204"/>
      <c r="IU14" s="66"/>
      <c r="IV14" s="66"/>
      <c r="IW14" s="204"/>
      <c r="IX14" s="204"/>
      <c r="IY14" s="66"/>
      <c r="IZ14" s="66"/>
      <c r="JA14" s="66"/>
      <c r="JB14" s="66"/>
      <c r="JC14" s="66"/>
      <c r="JD14" s="66"/>
      <c r="JE14" s="66"/>
      <c r="JF14" s="66"/>
      <c r="JG14" s="66"/>
      <c r="JH14" s="66"/>
      <c r="JI14" s="66"/>
      <c r="JJ14" s="66"/>
      <c r="JK14" s="66"/>
      <c r="JL14" s="66"/>
      <c r="JM14" s="66"/>
      <c r="JN14" s="66"/>
      <c r="JO14" s="66"/>
      <c r="JP14" s="66"/>
      <c r="JQ14" s="66"/>
    </row>
    <row r="15" spans="1:277" s="30" customFormat="1" ht="31.5" x14ac:dyDescent="0.25">
      <c r="A15" s="40" t="s">
        <v>224</v>
      </c>
      <c r="B15" s="231">
        <f t="shared" si="160"/>
        <v>115673.91041999999</v>
      </c>
      <c r="C15" s="231">
        <f t="shared" si="161"/>
        <v>122458.09371</v>
      </c>
      <c r="D15" s="231">
        <f t="shared" si="162"/>
        <v>122263.17880000001</v>
      </c>
      <c r="E15" s="79">
        <f t="shared" si="166"/>
        <v>99.840831337402989</v>
      </c>
      <c r="F15" s="79">
        <f t="shared" ref="F15" si="167">F16+F17+F18+F19+F20+F21+F22+F23</f>
        <v>0</v>
      </c>
      <c r="G15" s="79">
        <f t="shared" ref="G15:CF15" si="168">G16+G17+G18+G19+G20+G21+G22+G23</f>
        <v>0</v>
      </c>
      <c r="H15" s="79">
        <f t="shared" si="168"/>
        <v>0</v>
      </c>
      <c r="I15" s="79">
        <f t="shared" si="168"/>
        <v>0</v>
      </c>
      <c r="J15" s="79">
        <f t="shared" ref="J15" si="169">J16+J17+J18+J19+J20+J21+J22+J23</f>
        <v>0</v>
      </c>
      <c r="K15" s="79">
        <f t="shared" si="168"/>
        <v>0</v>
      </c>
      <c r="L15" s="79">
        <f t="shared" si="168"/>
        <v>0</v>
      </c>
      <c r="M15" s="79">
        <f t="shared" si="168"/>
        <v>0</v>
      </c>
      <c r="N15" s="79"/>
      <c r="O15" s="79">
        <f t="shared" ref="O15:Q15" si="170">O16+O17+O18+O19+O20+O21+O22+O23</f>
        <v>0</v>
      </c>
      <c r="P15" s="79">
        <f t="shared" si="170"/>
        <v>0</v>
      </c>
      <c r="Q15" s="79">
        <f t="shared" si="170"/>
        <v>0</v>
      </c>
      <c r="R15" s="121"/>
      <c r="S15" s="79">
        <f t="shared" ref="S15:U15" si="171">S16+S17+S18+S19+S20+S21+S22+S23</f>
        <v>0</v>
      </c>
      <c r="T15" s="79">
        <f t="shared" si="171"/>
        <v>0</v>
      </c>
      <c r="U15" s="79">
        <f t="shared" si="171"/>
        <v>0</v>
      </c>
      <c r="V15" s="79"/>
      <c r="W15" s="79">
        <f t="shared" ref="W15:Y15" si="172">W16+W17+W18+W19+W20+W21+W22+W23</f>
        <v>0</v>
      </c>
      <c r="X15" s="79">
        <f t="shared" si="172"/>
        <v>0</v>
      </c>
      <c r="Y15" s="79">
        <f t="shared" si="172"/>
        <v>0</v>
      </c>
      <c r="Z15" s="79"/>
      <c r="AA15" s="79">
        <f t="shared" ref="AA15:AC15" si="173">AA16+AA17+AA18+AA19+AA20+AA21+AA22+AA23</f>
        <v>0</v>
      </c>
      <c r="AB15" s="79">
        <f t="shared" si="173"/>
        <v>0</v>
      </c>
      <c r="AC15" s="79">
        <f t="shared" si="173"/>
        <v>0</v>
      </c>
      <c r="AD15" s="121"/>
      <c r="AE15" s="79">
        <f t="shared" ref="AE15:AH15" si="174">AE16+AE17+AE18+AE19+AE20+AE21+AE22+AE23</f>
        <v>0</v>
      </c>
      <c r="AF15" s="79">
        <f t="shared" si="174"/>
        <v>0</v>
      </c>
      <c r="AG15" s="79">
        <f t="shared" si="174"/>
        <v>0</v>
      </c>
      <c r="AH15" s="79">
        <f t="shared" si="174"/>
        <v>182.7</v>
      </c>
      <c r="AI15" s="79">
        <f t="shared" si="168"/>
        <v>196.27439999999999</v>
      </c>
      <c r="AJ15" s="79">
        <f t="shared" si="168"/>
        <v>196.27439999999999</v>
      </c>
      <c r="AK15" s="79">
        <f>AJ15/AI15*100</f>
        <v>100</v>
      </c>
      <c r="AL15" s="121"/>
      <c r="AM15" s="79">
        <f t="shared" si="168"/>
        <v>0</v>
      </c>
      <c r="AN15" s="79">
        <f t="shared" si="168"/>
        <v>0</v>
      </c>
      <c r="AO15" s="79">
        <f t="shared" si="168"/>
        <v>0</v>
      </c>
      <c r="AP15" s="79">
        <f t="shared" ref="AP15" si="175">AP16+AP17+AP18+AP19+AP20+AP21+AP22+AP23</f>
        <v>0</v>
      </c>
      <c r="AQ15" s="79">
        <f t="shared" si="168"/>
        <v>0</v>
      </c>
      <c r="AR15" s="79">
        <f t="shared" si="168"/>
        <v>0</v>
      </c>
      <c r="AS15" s="79">
        <f t="shared" si="168"/>
        <v>0</v>
      </c>
      <c r="AT15" s="79">
        <f t="shared" ref="AT15" si="176">AT16+AT17+AT18+AT19+AT20+AT21+AT22+AT23</f>
        <v>0</v>
      </c>
      <c r="AU15" s="79">
        <f t="shared" si="168"/>
        <v>0</v>
      </c>
      <c r="AV15" s="79">
        <f t="shared" si="168"/>
        <v>0</v>
      </c>
      <c r="AW15" s="79">
        <f t="shared" si="168"/>
        <v>0</v>
      </c>
      <c r="AX15" s="79">
        <f t="shared" ref="AX15" si="177">AX16+AX17+AX18+AX19+AX20+AX21+AX22+AX23</f>
        <v>0</v>
      </c>
      <c r="AY15" s="79">
        <f t="shared" si="168"/>
        <v>0</v>
      </c>
      <c r="AZ15" s="79">
        <f t="shared" si="168"/>
        <v>0</v>
      </c>
      <c r="BA15" s="79">
        <f t="shared" si="168"/>
        <v>0</v>
      </c>
      <c r="BB15" s="79">
        <v>51.020420000000001</v>
      </c>
      <c r="BC15" s="79">
        <f t="shared" si="168"/>
        <v>51.020420000000001</v>
      </c>
      <c r="BD15" s="79">
        <f t="shared" si="168"/>
        <v>51.020420000000001</v>
      </c>
      <c r="BE15" s="79">
        <f t="shared" ref="BE15:BE16" si="178">BD15/BC15*100</f>
        <v>100</v>
      </c>
      <c r="BF15" s="79">
        <f t="shared" ref="BF15" si="179">BF16+BF17+BF18+BF19+BF20+BF21+BF22+BF23</f>
        <v>95.897999999999996</v>
      </c>
      <c r="BG15" s="79">
        <f t="shared" ref="BG15:BH15" si="180">BG16+BG17+BG18+BG19+BG20+BG21+BG22+BG23</f>
        <v>95.897999999999996</v>
      </c>
      <c r="BH15" s="79">
        <f t="shared" si="180"/>
        <v>95.897999999999996</v>
      </c>
      <c r="BI15" s="79">
        <f t="shared" ref="BI15:BI16" si="181">BH15/BG15*100</f>
        <v>100</v>
      </c>
      <c r="BJ15" s="121"/>
      <c r="BK15" s="79"/>
      <c r="BL15" s="79"/>
      <c r="BM15" s="79"/>
      <c r="BN15" s="79"/>
      <c r="BO15" s="79"/>
      <c r="BP15" s="79"/>
      <c r="BQ15" s="79"/>
      <c r="BR15" s="79"/>
      <c r="BS15" s="79">
        <f t="shared" si="168"/>
        <v>0</v>
      </c>
      <c r="BT15" s="79">
        <f t="shared" si="168"/>
        <v>0</v>
      </c>
      <c r="BU15" s="79">
        <f t="shared" si="168"/>
        <v>0</v>
      </c>
      <c r="BV15" s="79"/>
      <c r="BW15" s="79">
        <f t="shared" si="168"/>
        <v>357.29521</v>
      </c>
      <c r="BX15" s="79">
        <f t="shared" si="168"/>
        <v>357.29521</v>
      </c>
      <c r="BY15" s="79">
        <f t="shared" si="19"/>
        <v>100</v>
      </c>
      <c r="BZ15" s="79">
        <f t="shared" ref="BZ15" si="182">BZ16+BZ17+BZ18+BZ19+BZ20+BZ21+BZ22+BZ23</f>
        <v>40000</v>
      </c>
      <c r="CA15" s="79">
        <f t="shared" si="168"/>
        <v>40000</v>
      </c>
      <c r="CB15" s="79">
        <f t="shared" si="168"/>
        <v>40000</v>
      </c>
      <c r="CC15" s="79">
        <f t="shared" ref="CC15" si="183">CB15/CA15*100</f>
        <v>100</v>
      </c>
      <c r="CD15" s="79">
        <f t="shared" ref="CD15" si="184">CD16+CD17+CD18+CD19+CD20+CD21+CD22+CD23</f>
        <v>16211.6</v>
      </c>
      <c r="CE15" s="79">
        <f t="shared" si="168"/>
        <v>16211.6</v>
      </c>
      <c r="CF15" s="79">
        <f t="shared" si="168"/>
        <v>16211.6</v>
      </c>
      <c r="CG15" s="80">
        <f t="shared" ref="CG15:CG383" si="185">CF15/CE15*100</f>
        <v>100</v>
      </c>
      <c r="CH15" s="79"/>
      <c r="CI15" s="79">
        <f t="shared" ref="CI15:CJ15" si="186">CI16+CI17+CI18+CI19+CI20+CI21+CI22+CI23</f>
        <v>2034.8</v>
      </c>
      <c r="CJ15" s="79">
        <f t="shared" si="186"/>
        <v>2034.8</v>
      </c>
      <c r="CK15" s="80">
        <f t="shared" ref="CK15:CK16" si="187">CJ15/CI15*100</f>
        <v>100</v>
      </c>
      <c r="CL15" s="79">
        <f t="shared" ref="CL15" si="188">CL16+CL17+CL18+CL19+CL20+CL21+CL22+CL23</f>
        <v>0</v>
      </c>
      <c r="CM15" s="79">
        <f t="shared" ref="CM15:EV15" si="189">CM16+CM17+CM18+CM19+CM20+CM21+CM22+CM23</f>
        <v>0</v>
      </c>
      <c r="CN15" s="79">
        <f t="shared" si="189"/>
        <v>0</v>
      </c>
      <c r="CO15" s="79">
        <f t="shared" si="189"/>
        <v>0</v>
      </c>
      <c r="CP15" s="79"/>
      <c r="CQ15" s="79">
        <f t="shared" ref="CQ15:CT15" si="190">CQ16+CQ17+CQ18+CQ19+CQ20+CQ21+CQ22+CQ23</f>
        <v>0</v>
      </c>
      <c r="CR15" s="79">
        <f t="shared" si="190"/>
        <v>0</v>
      </c>
      <c r="CS15" s="79">
        <f t="shared" si="190"/>
        <v>0</v>
      </c>
      <c r="CT15" s="79">
        <f t="shared" si="190"/>
        <v>3662.9</v>
      </c>
      <c r="CU15" s="79">
        <f t="shared" si="189"/>
        <v>2300</v>
      </c>
      <c r="CV15" s="79">
        <f t="shared" si="189"/>
        <v>2300</v>
      </c>
      <c r="CW15" s="80">
        <f t="shared" ref="CW15:CW391" si="191">CV15/CU15*100</f>
        <v>100</v>
      </c>
      <c r="CX15" s="80"/>
      <c r="CY15" s="79"/>
      <c r="CZ15" s="79"/>
      <c r="DA15" s="80"/>
      <c r="DB15" s="122"/>
      <c r="DC15" s="79">
        <f t="shared" ref="DC15:DD15" si="192">DC16+DC17+DC18+DC19+DC20+DC21+DC22+DC23</f>
        <v>160</v>
      </c>
      <c r="DD15" s="79">
        <f t="shared" si="192"/>
        <v>160</v>
      </c>
      <c r="DE15" s="80">
        <f t="shared" ref="DE15:DE16" si="193">DD15/DC15*100</f>
        <v>100</v>
      </c>
      <c r="DF15" s="79">
        <f t="shared" ref="DF15" si="194">DF16+DF17+DF18+DF19+DF20+DF21+DF22+DF23</f>
        <v>0</v>
      </c>
      <c r="DG15" s="79">
        <f t="shared" si="189"/>
        <v>0</v>
      </c>
      <c r="DH15" s="79">
        <f t="shared" si="189"/>
        <v>0</v>
      </c>
      <c r="DI15" s="79">
        <f t="shared" si="189"/>
        <v>0</v>
      </c>
      <c r="DJ15" s="79"/>
      <c r="DK15" s="79">
        <f t="shared" si="189"/>
        <v>0</v>
      </c>
      <c r="DL15" s="79">
        <f t="shared" si="189"/>
        <v>0</v>
      </c>
      <c r="DM15" s="79">
        <f t="shared" si="189"/>
        <v>0</v>
      </c>
      <c r="DN15" s="79"/>
      <c r="DO15" s="79">
        <f t="shared" ref="DO15:DR15" si="195">DO16+DO17+DO18+DO19+DO20+DO21+DO22+DO23</f>
        <v>0</v>
      </c>
      <c r="DP15" s="79">
        <f t="shared" si="195"/>
        <v>0</v>
      </c>
      <c r="DQ15" s="79">
        <f t="shared" si="195"/>
        <v>0</v>
      </c>
      <c r="DR15" s="79">
        <f t="shared" si="195"/>
        <v>0</v>
      </c>
      <c r="DS15" s="79">
        <f t="shared" si="189"/>
        <v>0</v>
      </c>
      <c r="DT15" s="79">
        <f t="shared" si="189"/>
        <v>0</v>
      </c>
      <c r="DU15" s="79">
        <f t="shared" si="189"/>
        <v>0</v>
      </c>
      <c r="DV15" s="79"/>
      <c r="DW15" s="79">
        <f t="shared" si="189"/>
        <v>0</v>
      </c>
      <c r="DX15" s="79">
        <f t="shared" si="189"/>
        <v>0</v>
      </c>
      <c r="DY15" s="79">
        <f t="shared" si="189"/>
        <v>0</v>
      </c>
      <c r="DZ15" s="79"/>
      <c r="EA15" s="79">
        <f t="shared" ref="EA15:EC15" si="196">EA16+EA17+EA18+EA19+EA20+EA21+EA22+EA23</f>
        <v>0</v>
      </c>
      <c r="EB15" s="79">
        <f t="shared" si="196"/>
        <v>0</v>
      </c>
      <c r="EC15" s="79">
        <f t="shared" si="196"/>
        <v>0</v>
      </c>
      <c r="ED15" s="79"/>
      <c r="EE15" s="79">
        <f t="shared" si="189"/>
        <v>0</v>
      </c>
      <c r="EF15" s="79">
        <f t="shared" si="189"/>
        <v>0</v>
      </c>
      <c r="EG15" s="79">
        <f t="shared" si="189"/>
        <v>0</v>
      </c>
      <c r="EH15" s="79">
        <f t="shared" ref="EH15" si="197">EH16+EH17+EH18+EH19+EH20+EH21+EH22+EH23</f>
        <v>0</v>
      </c>
      <c r="EI15" s="79">
        <f t="shared" si="189"/>
        <v>0</v>
      </c>
      <c r="EJ15" s="79">
        <f t="shared" si="189"/>
        <v>0</v>
      </c>
      <c r="EK15" s="79">
        <f t="shared" si="189"/>
        <v>0</v>
      </c>
      <c r="EL15" s="79">
        <f t="shared" ref="EL15" si="198">EL16+EL17+EL18+EL19+EL20+EL21+EL22+EL23</f>
        <v>0</v>
      </c>
      <c r="EM15" s="79">
        <f t="shared" si="189"/>
        <v>0</v>
      </c>
      <c r="EN15" s="79">
        <f t="shared" si="189"/>
        <v>0</v>
      </c>
      <c r="EO15" s="79"/>
      <c r="EP15" s="79">
        <f t="shared" ref="EP15" si="199">EP16+EP17+EP18+EP19+EP20+EP21+EP22+EP23</f>
        <v>291</v>
      </c>
      <c r="EQ15" s="79">
        <f t="shared" si="189"/>
        <v>282.8</v>
      </c>
      <c r="ER15" s="79">
        <f t="shared" si="189"/>
        <v>282.74</v>
      </c>
      <c r="ES15" s="80">
        <f t="shared" si="122"/>
        <v>99.978783592644987</v>
      </c>
      <c r="ET15" s="79">
        <f t="shared" ref="ET15" si="200">ET16+ET17+ET18+ET19+ET20+ET21+ET22+ET23</f>
        <v>4753.2</v>
      </c>
      <c r="EU15" s="79">
        <f t="shared" si="189"/>
        <v>3107.8602999999998</v>
      </c>
      <c r="EV15" s="79">
        <f t="shared" si="189"/>
        <v>3107.8602999999998</v>
      </c>
      <c r="EW15" s="80">
        <f>EV15/EU15*100</f>
        <v>100</v>
      </c>
      <c r="EX15" s="80"/>
      <c r="EY15" s="79">
        <f t="shared" ref="EY15:FL15" si="201">EY16+EY17+EY18+EY19+EY20+EY21+EY22+EY23</f>
        <v>0</v>
      </c>
      <c r="EZ15" s="79">
        <f t="shared" si="201"/>
        <v>0</v>
      </c>
      <c r="FA15" s="79">
        <f t="shared" si="201"/>
        <v>0</v>
      </c>
      <c r="FB15" s="79"/>
      <c r="FC15" s="79">
        <f t="shared" ref="FC15:FE15" si="202">FC16+FC17+FC18+FC19+FC20+FC21+FC22+FC23</f>
        <v>0</v>
      </c>
      <c r="FD15" s="79">
        <f t="shared" si="202"/>
        <v>0</v>
      </c>
      <c r="FE15" s="79">
        <f t="shared" si="202"/>
        <v>0</v>
      </c>
      <c r="FF15" s="79">
        <f t="shared" ref="FF15" si="203">FF16+FF17+FF18+FF19+FF20+FF21+FF22+FF23</f>
        <v>8453.2000000000007</v>
      </c>
      <c r="FG15" s="79">
        <f t="shared" si="201"/>
        <v>8659.2000000000007</v>
      </c>
      <c r="FH15" s="79">
        <f t="shared" si="201"/>
        <v>8659.2000000000007</v>
      </c>
      <c r="FI15" s="80">
        <f t="shared" ref="FI15:FI393" si="204">FH15/FG15*100</f>
        <v>100</v>
      </c>
      <c r="FJ15" s="79">
        <f t="shared" ref="FJ15" si="205">FJ16+FJ17+FJ18+FJ19+FJ20+FJ21+FJ22+FJ23</f>
        <v>27792</v>
      </c>
      <c r="FK15" s="79">
        <f t="shared" si="201"/>
        <v>27792</v>
      </c>
      <c r="FL15" s="79">
        <f t="shared" si="201"/>
        <v>27792</v>
      </c>
      <c r="FM15" s="79">
        <f t="shared" ref="FM15" si="206">FL15/FK15*100</f>
        <v>100</v>
      </c>
      <c r="FN15" s="79">
        <f t="shared" ref="FN15" si="207">FN16+FN17+FN18+FN19+FN20+FN21+FN22+FN23</f>
        <v>5017.2</v>
      </c>
      <c r="FO15" s="79">
        <f t="shared" ref="FO15:FP15" si="208">FO16+FO17+FO18+FO19+FO20+FO21+FO22+FO23</f>
        <v>2650</v>
      </c>
      <c r="FP15" s="79">
        <f t="shared" si="208"/>
        <v>2650</v>
      </c>
      <c r="FQ15" s="198">
        <f t="shared" ref="FQ15:FQ25" si="209">FP15/FO15*100</f>
        <v>100</v>
      </c>
      <c r="FR15" s="198"/>
      <c r="FS15" s="79">
        <f t="shared" ref="FS15:FT15" si="210">FS16+FS17+FS18+FS19+FS20+FS21+FS22+FS23</f>
        <v>270</v>
      </c>
      <c r="FT15" s="79">
        <f t="shared" si="210"/>
        <v>269.99849999999998</v>
      </c>
      <c r="FU15" s="198">
        <f t="shared" ref="FU15:FU16" si="211">FT15/FS15*100</f>
        <v>99.999444444444435</v>
      </c>
      <c r="FV15" s="79">
        <f t="shared" ref="FV15" si="212">FV16+FV17+FV18+FV19+FV20+FV21+FV22+FV23</f>
        <v>3137.4920000000002</v>
      </c>
      <c r="FW15" s="79">
        <f t="shared" ref="FW15:FX15" si="213">FW16+FW17+FW18+FW19+FW20+FW21+FW22+FW23</f>
        <v>3137.4920000000002</v>
      </c>
      <c r="FX15" s="79">
        <f t="shared" si="213"/>
        <v>3137.4920000000002</v>
      </c>
      <c r="FY15" s="198">
        <f t="shared" ref="FY15:FY25" si="214">FX15/FW15*100</f>
        <v>100</v>
      </c>
      <c r="FZ15" s="79">
        <f t="shared" ref="FZ15" si="215">FZ16+FZ17+FZ18+FZ19+FZ20+FZ21+FZ22+FZ23</f>
        <v>0</v>
      </c>
      <c r="GA15" s="79">
        <f t="shared" ref="GA15:GF15" si="216">GA16+GA17+GA18+GA19+GA20+GA21+GA22+GA23</f>
        <v>0</v>
      </c>
      <c r="GB15" s="79">
        <f t="shared" si="216"/>
        <v>0</v>
      </c>
      <c r="GC15" s="79">
        <f t="shared" si="216"/>
        <v>0</v>
      </c>
      <c r="GD15" s="79">
        <f t="shared" ref="GD15" si="217">GD16+GD17+GD18+GD19+GD20+GD21+GD22+GD23</f>
        <v>1181.8</v>
      </c>
      <c r="GE15" s="79">
        <f t="shared" si="216"/>
        <v>5800</v>
      </c>
      <c r="GF15" s="79">
        <f t="shared" si="216"/>
        <v>5800</v>
      </c>
      <c r="GG15" s="80">
        <f t="shared" ref="GG15:GG16" si="218">GF15/GE15*100</f>
        <v>100</v>
      </c>
      <c r="GH15" s="79">
        <f t="shared" ref="GH15" si="219">GH16+GH17+GH18+GH19+GH20+GH21+GH22+GH23</f>
        <v>1562.5</v>
      </c>
      <c r="GI15" s="79">
        <f t="shared" ref="GI15:GJ15" si="220">GI16+GI17+GI18+GI19+GI20+GI21+GI22+GI23</f>
        <v>5700</v>
      </c>
      <c r="GJ15" s="79">
        <f t="shared" si="220"/>
        <v>5700</v>
      </c>
      <c r="GK15" s="80">
        <f t="shared" ref="GK15:GK16" si="221">GJ15/GI15*100</f>
        <v>100</v>
      </c>
      <c r="GL15" s="80"/>
      <c r="GM15" s="79">
        <f t="shared" ref="GM15:GO15" si="222">GM16+GM17+GM18+GM19+GM20+GM21+GM22+GM23</f>
        <v>0</v>
      </c>
      <c r="GN15" s="79">
        <f t="shared" si="222"/>
        <v>0</v>
      </c>
      <c r="GO15" s="79">
        <f t="shared" si="222"/>
        <v>0</v>
      </c>
      <c r="GP15" s="79"/>
      <c r="GQ15" s="79">
        <f t="shared" ref="GQ15:GS15" si="223">GQ16+GQ17+GQ18+GQ19+GQ20+GQ21+GQ22+GQ23</f>
        <v>0</v>
      </c>
      <c r="GR15" s="79">
        <f t="shared" si="223"/>
        <v>0</v>
      </c>
      <c r="GS15" s="79">
        <f t="shared" si="223"/>
        <v>0</v>
      </c>
      <c r="GT15" s="79"/>
      <c r="GU15" s="79">
        <f t="shared" ref="GU15:GW15" si="224">GU16+GU17+GU18+GU19+GU20+GU21+GU22+GU23</f>
        <v>0</v>
      </c>
      <c r="GV15" s="79">
        <f t="shared" si="224"/>
        <v>0</v>
      </c>
      <c r="GW15" s="79">
        <f t="shared" si="224"/>
        <v>0</v>
      </c>
      <c r="GX15" s="79"/>
      <c r="GY15" s="79">
        <f t="shared" ref="GY15:HB15" si="225">GY16+GY17+GY18+GY19+GY20+GY21+GY22+GY23</f>
        <v>0</v>
      </c>
      <c r="GZ15" s="79">
        <f t="shared" si="225"/>
        <v>0</v>
      </c>
      <c r="HA15" s="79">
        <f t="shared" si="225"/>
        <v>0</v>
      </c>
      <c r="HB15" s="79">
        <f t="shared" si="225"/>
        <v>0</v>
      </c>
      <c r="HC15" s="79">
        <f t="shared" ref="HC15:HH15" si="226">HC16+HC17+HC18+HC19+HC20+HC21+HC22+HC23</f>
        <v>0</v>
      </c>
      <c r="HD15" s="79">
        <f t="shared" si="226"/>
        <v>0</v>
      </c>
      <c r="HE15" s="79">
        <f t="shared" si="226"/>
        <v>0</v>
      </c>
      <c r="HF15" s="79">
        <f t="shared" ref="HF15" si="227">HF16+HF17+HF18+HF19+HF20+HF21+HF22+HF23</f>
        <v>336.2</v>
      </c>
      <c r="HG15" s="79">
        <f t="shared" si="226"/>
        <v>1070</v>
      </c>
      <c r="HH15" s="79">
        <f t="shared" si="226"/>
        <v>1070</v>
      </c>
      <c r="HI15" s="80">
        <f t="shared" ref="HI15:HI16" si="228">HH15/HG15*100</f>
        <v>100</v>
      </c>
      <c r="HJ15" s="122"/>
      <c r="HK15" s="79">
        <f t="shared" ref="HK15:HP15" si="229">HK16+HK17+HK18+HK19+HK20+HK21+HK22+HK23</f>
        <v>0</v>
      </c>
      <c r="HL15" s="79">
        <f t="shared" si="229"/>
        <v>0</v>
      </c>
      <c r="HM15" s="79">
        <f t="shared" si="229"/>
        <v>0</v>
      </c>
      <c r="HN15" s="79">
        <f t="shared" ref="HN15" si="230">HN16+HN17+HN18+HN19+HN20+HN21+HN22+HN23</f>
        <v>2945.2</v>
      </c>
      <c r="HO15" s="79">
        <f t="shared" si="229"/>
        <v>2386.9999699999998</v>
      </c>
      <c r="HP15" s="79">
        <f t="shared" si="229"/>
        <v>2386.9999700000003</v>
      </c>
      <c r="HQ15" s="80">
        <f t="shared" ref="HQ15:HQ22" si="231">HP15/HO15*100</f>
        <v>100.00000000000003</v>
      </c>
      <c r="HR15" s="80"/>
      <c r="HS15" s="79">
        <f t="shared" ref="HS15:HT15" si="232">HS16+HS17+HS18+HS19+HS20+HS21+HS22+HS23</f>
        <v>0</v>
      </c>
      <c r="HT15" s="79">
        <f t="shared" si="232"/>
        <v>0</v>
      </c>
      <c r="HU15" s="80"/>
      <c r="HV15" s="122"/>
      <c r="HW15" s="79">
        <f t="shared" ref="HW15:HX15" si="233">HW16+HW17+HW18+HW19+HW20+HW21+HW22+HW23</f>
        <v>0</v>
      </c>
      <c r="HX15" s="79">
        <f t="shared" si="233"/>
        <v>0</v>
      </c>
      <c r="HY15" s="80"/>
      <c r="HZ15" s="122"/>
      <c r="IA15" s="79">
        <f t="shared" ref="IA15:IB15" si="234">IA16+IA17+IA18+IA19+IA20+IA21+IA22+IA23</f>
        <v>0</v>
      </c>
      <c r="IB15" s="79">
        <f t="shared" si="234"/>
        <v>0</v>
      </c>
      <c r="IC15" s="80"/>
      <c r="ID15" s="80"/>
      <c r="IE15" s="79">
        <f t="shared" ref="IE15:IF15" si="235">IE16+IE17+IE18+IE19+IE20+IE21+IE22+IE23</f>
        <v>0</v>
      </c>
      <c r="IF15" s="79">
        <f t="shared" si="235"/>
        <v>0</v>
      </c>
      <c r="IG15" s="80"/>
      <c r="IH15" s="80"/>
      <c r="II15" s="79">
        <f t="shared" ref="II15:IJ15" si="236">II16+II17+II18+II19+II20+II21+II22+II23</f>
        <v>0</v>
      </c>
      <c r="IJ15" s="79">
        <f t="shared" si="236"/>
        <v>0</v>
      </c>
      <c r="IK15" s="80"/>
      <c r="IL15" s="80"/>
      <c r="IM15" s="79">
        <f t="shared" ref="IM15:IN15" si="237">IM16+IM17+IM18+IM19+IM20+IM21+IM22+IM23</f>
        <v>0</v>
      </c>
      <c r="IN15" s="79">
        <f t="shared" si="237"/>
        <v>0</v>
      </c>
      <c r="IO15" s="80"/>
      <c r="IP15" s="80"/>
      <c r="IQ15" s="79">
        <f t="shared" ref="IQ15:IR15" si="238">IQ16+IQ17+IQ18+IQ19+IQ20+IQ21+IQ22+IQ23</f>
        <v>0</v>
      </c>
      <c r="IR15" s="79">
        <f t="shared" si="238"/>
        <v>0</v>
      </c>
      <c r="IS15" s="80"/>
      <c r="IT15" s="80"/>
      <c r="IU15" s="79">
        <f t="shared" ref="IU15:IV15" si="239">IU16+IU17+IU18+IU19+IU20+IU21+IU22+IU23</f>
        <v>0</v>
      </c>
      <c r="IV15" s="79">
        <f t="shared" si="239"/>
        <v>0</v>
      </c>
      <c r="IW15" s="80"/>
      <c r="IX15" s="80"/>
      <c r="IY15" s="79">
        <f t="shared" ref="IY15:JA15" si="240">IY16+IY17+IY18+IY19+IY20+IY21+IY22+IY23</f>
        <v>0</v>
      </c>
      <c r="IZ15" s="79">
        <f t="shared" si="240"/>
        <v>0</v>
      </c>
      <c r="JA15" s="79">
        <f t="shared" si="240"/>
        <v>0</v>
      </c>
      <c r="JB15" s="79"/>
      <c r="JC15" s="79">
        <f t="shared" ref="JC15:JE15" si="241">JC16+JC17+JC18+JC19+JC20+JC21+JC22+JC23</f>
        <v>0</v>
      </c>
      <c r="JD15" s="79">
        <f t="shared" si="241"/>
        <v>0</v>
      </c>
      <c r="JE15" s="79">
        <f t="shared" si="241"/>
        <v>0</v>
      </c>
      <c r="JF15" s="79"/>
      <c r="JG15" s="79">
        <f t="shared" ref="JG15:JL15" si="242">JG16+JG17+JG18+JG19+JG20+JG21+JG22+JG23</f>
        <v>0</v>
      </c>
      <c r="JH15" s="79">
        <f t="shared" si="242"/>
        <v>0</v>
      </c>
      <c r="JI15" s="79">
        <f t="shared" si="242"/>
        <v>0</v>
      </c>
      <c r="JJ15" s="79"/>
      <c r="JK15" s="79">
        <f t="shared" si="242"/>
        <v>194.85341</v>
      </c>
      <c r="JL15" s="79">
        <f t="shared" si="242"/>
        <v>0</v>
      </c>
      <c r="JM15" s="79">
        <f t="shared" ref="JM15" si="243">JL15/JK15*100</f>
        <v>0</v>
      </c>
      <c r="JN15" s="79"/>
      <c r="JO15" s="79"/>
      <c r="JP15" s="79"/>
      <c r="JQ15" s="79"/>
    </row>
    <row r="16" spans="1:277" s="29" customFormat="1" ht="33" customHeight="1" x14ac:dyDescent="0.25">
      <c r="A16" s="39" t="s">
        <v>223</v>
      </c>
      <c r="B16" s="230">
        <f t="shared" si="160"/>
        <v>44936.710420000003</v>
      </c>
      <c r="C16" s="230">
        <f t="shared" si="161"/>
        <v>51921.79853</v>
      </c>
      <c r="D16" s="230">
        <f t="shared" si="162"/>
        <v>51726.883620000001</v>
      </c>
      <c r="E16" s="66">
        <f t="shared" si="166"/>
        <v>99.624599078771553</v>
      </c>
      <c r="F16" s="66"/>
      <c r="G16" s="66"/>
      <c r="H16" s="66"/>
      <c r="I16" s="66"/>
      <c r="J16" s="70"/>
      <c r="K16" s="70"/>
      <c r="L16" s="70"/>
      <c r="M16" s="66"/>
      <c r="N16" s="66"/>
      <c r="O16" s="70"/>
      <c r="P16" s="70"/>
      <c r="Q16" s="66"/>
      <c r="R16" s="123"/>
      <c r="S16" s="70"/>
      <c r="T16" s="70"/>
      <c r="U16" s="66"/>
      <c r="V16" s="66"/>
      <c r="W16" s="70"/>
      <c r="X16" s="70"/>
      <c r="Y16" s="66"/>
      <c r="Z16" s="66"/>
      <c r="AA16" s="70"/>
      <c r="AB16" s="70"/>
      <c r="AC16" s="66"/>
      <c r="AD16" s="123"/>
      <c r="AE16" s="70"/>
      <c r="AF16" s="70"/>
      <c r="AG16" s="66"/>
      <c r="AH16" s="66">
        <v>182.7</v>
      </c>
      <c r="AI16" s="66">
        <v>196.27439999999999</v>
      </c>
      <c r="AJ16" s="66">
        <v>196.27439999999999</v>
      </c>
      <c r="AK16" s="66">
        <f>AJ16/AI16*100</f>
        <v>100</v>
      </c>
      <c r="AL16" s="123"/>
      <c r="AM16" s="66"/>
      <c r="AN16" s="70"/>
      <c r="AO16" s="70"/>
      <c r="AP16" s="70">
        <v>0</v>
      </c>
      <c r="AQ16" s="70">
        <v>0</v>
      </c>
      <c r="AR16" s="70">
        <v>0</v>
      </c>
      <c r="AS16" s="66"/>
      <c r="AT16" s="70"/>
      <c r="AU16" s="70"/>
      <c r="AV16" s="70"/>
      <c r="AW16" s="66"/>
      <c r="AX16" s="70"/>
      <c r="AY16" s="70"/>
      <c r="AZ16" s="70"/>
      <c r="BA16" s="70"/>
      <c r="BB16" s="70">
        <v>51.020420000000001</v>
      </c>
      <c r="BC16" s="70">
        <v>51.020420000000001</v>
      </c>
      <c r="BD16" s="70">
        <v>51.020420000000001</v>
      </c>
      <c r="BE16" s="66">
        <f t="shared" si="178"/>
        <v>100</v>
      </c>
      <c r="BF16" s="70">
        <v>95.897999999999996</v>
      </c>
      <c r="BG16" s="70">
        <v>95.897999999999996</v>
      </c>
      <c r="BH16" s="70">
        <v>95.897999999999996</v>
      </c>
      <c r="BI16" s="66">
        <f t="shared" si="181"/>
        <v>100</v>
      </c>
      <c r="BJ16" s="123"/>
      <c r="BK16" s="70"/>
      <c r="BL16" s="70"/>
      <c r="BM16" s="66"/>
      <c r="BN16" s="70"/>
      <c r="BO16" s="70"/>
      <c r="BP16" s="70"/>
      <c r="BQ16" s="66"/>
      <c r="BR16" s="66"/>
      <c r="BS16" s="70"/>
      <c r="BT16" s="70"/>
      <c r="BU16" s="66"/>
      <c r="BV16" s="66"/>
      <c r="BW16" s="66"/>
      <c r="BX16" s="66"/>
      <c r="BY16" s="66"/>
      <c r="BZ16" s="70">
        <v>0</v>
      </c>
      <c r="CA16" s="70">
        <v>0</v>
      </c>
      <c r="CB16" s="70"/>
      <c r="CC16" s="66"/>
      <c r="CD16" s="70">
        <v>16211.6</v>
      </c>
      <c r="CE16" s="70">
        <v>16211.6</v>
      </c>
      <c r="CF16" s="66">
        <v>16211.6</v>
      </c>
      <c r="CG16" s="70">
        <f t="shared" si="185"/>
        <v>100</v>
      </c>
      <c r="CH16" s="70"/>
      <c r="CI16" s="70">
        <v>2034.8</v>
      </c>
      <c r="CJ16" s="66">
        <v>2034.8</v>
      </c>
      <c r="CK16" s="70">
        <f t="shared" si="187"/>
        <v>100</v>
      </c>
      <c r="CL16" s="70"/>
      <c r="CM16" s="70"/>
      <c r="CN16" s="70"/>
      <c r="CO16" s="70"/>
      <c r="CP16" s="70"/>
      <c r="CQ16" s="70"/>
      <c r="CR16" s="70"/>
      <c r="CS16" s="70"/>
      <c r="CT16" s="70">
        <v>3662.9</v>
      </c>
      <c r="CU16" s="70">
        <v>2300</v>
      </c>
      <c r="CV16" s="70">
        <v>2300</v>
      </c>
      <c r="CW16" s="70">
        <f t="shared" si="191"/>
        <v>100</v>
      </c>
      <c r="CX16" s="70"/>
      <c r="CY16" s="70"/>
      <c r="CZ16" s="70"/>
      <c r="DA16" s="70"/>
      <c r="DB16" s="124"/>
      <c r="DC16" s="70">
        <v>160</v>
      </c>
      <c r="DD16" s="70">
        <v>160</v>
      </c>
      <c r="DE16" s="70">
        <f t="shared" si="193"/>
        <v>100</v>
      </c>
      <c r="DF16" s="70"/>
      <c r="DG16" s="70"/>
      <c r="DH16" s="70"/>
      <c r="DI16" s="200"/>
      <c r="DJ16" s="200"/>
      <c r="DK16" s="70"/>
      <c r="DL16" s="70"/>
      <c r="DM16" s="200"/>
      <c r="DN16" s="200"/>
      <c r="DO16" s="70"/>
      <c r="DP16" s="70"/>
      <c r="DQ16" s="200"/>
      <c r="DR16" s="70"/>
      <c r="DS16" s="70"/>
      <c r="DT16" s="70"/>
      <c r="DU16" s="200"/>
      <c r="DV16" s="200"/>
      <c r="DW16" s="70"/>
      <c r="DX16" s="200"/>
      <c r="DY16" s="200"/>
      <c r="DZ16" s="200"/>
      <c r="EA16" s="70"/>
      <c r="EB16" s="200"/>
      <c r="EC16" s="200"/>
      <c r="ED16" s="200"/>
      <c r="EE16" s="70"/>
      <c r="EF16" s="200"/>
      <c r="EG16" s="200"/>
      <c r="EH16" s="70"/>
      <c r="EI16" s="70"/>
      <c r="EJ16" s="200"/>
      <c r="EK16" s="200"/>
      <c r="EL16" s="70"/>
      <c r="EM16" s="70"/>
      <c r="EN16" s="200"/>
      <c r="EO16" s="66"/>
      <c r="EP16" s="70">
        <v>291</v>
      </c>
      <c r="EQ16" s="70">
        <v>282.8</v>
      </c>
      <c r="ER16" s="200">
        <v>282.74</v>
      </c>
      <c r="ES16" s="70">
        <f t="shared" si="122"/>
        <v>99.978783592644987</v>
      </c>
      <c r="ET16" s="70">
        <v>4753.2</v>
      </c>
      <c r="EU16" s="70">
        <v>3107.8602999999998</v>
      </c>
      <c r="EV16" s="70">
        <v>3107.8602999999998</v>
      </c>
      <c r="EW16" s="70">
        <f>EV16/EU16*100</f>
        <v>100</v>
      </c>
      <c r="EX16" s="70"/>
      <c r="EY16" s="70"/>
      <c r="EZ16" s="200"/>
      <c r="FA16" s="70"/>
      <c r="FB16" s="70"/>
      <c r="FC16" s="70"/>
      <c r="FD16" s="200"/>
      <c r="FE16" s="70"/>
      <c r="FF16" s="70">
        <v>8453.2000000000007</v>
      </c>
      <c r="FG16" s="70">
        <v>8659.2000000000007</v>
      </c>
      <c r="FH16" s="70">
        <v>8659.2000000000007</v>
      </c>
      <c r="FI16" s="70">
        <f t="shared" si="204"/>
        <v>100</v>
      </c>
      <c r="FJ16" s="70"/>
      <c r="FK16" s="70"/>
      <c r="FL16" s="200"/>
      <c r="FM16" s="66"/>
      <c r="FN16" s="70">
        <v>5017.2</v>
      </c>
      <c r="FO16" s="70">
        <v>2650</v>
      </c>
      <c r="FP16" s="70">
        <v>2650</v>
      </c>
      <c r="FQ16" s="82">
        <f t="shared" si="209"/>
        <v>100</v>
      </c>
      <c r="FR16" s="82"/>
      <c r="FS16" s="70">
        <v>270</v>
      </c>
      <c r="FT16" s="70">
        <v>269.99849999999998</v>
      </c>
      <c r="FU16" s="82">
        <f t="shared" si="211"/>
        <v>99.999444444444435</v>
      </c>
      <c r="FV16" s="70">
        <v>3137.4920000000002</v>
      </c>
      <c r="FW16" s="70">
        <v>3137.4920000000002</v>
      </c>
      <c r="FX16" s="70">
        <v>3137.4920000000002</v>
      </c>
      <c r="FY16" s="82">
        <f t="shared" si="214"/>
        <v>100</v>
      </c>
      <c r="FZ16" s="70"/>
      <c r="GA16" s="70"/>
      <c r="GB16" s="200"/>
      <c r="GC16" s="200"/>
      <c r="GD16" s="70">
        <v>1181.8</v>
      </c>
      <c r="GE16" s="70">
        <v>5800</v>
      </c>
      <c r="GF16" s="70">
        <v>5800</v>
      </c>
      <c r="GG16" s="70">
        <f t="shared" si="218"/>
        <v>100</v>
      </c>
      <c r="GH16" s="70">
        <v>1562.5</v>
      </c>
      <c r="GI16" s="70">
        <v>5700</v>
      </c>
      <c r="GJ16" s="70">
        <v>5700</v>
      </c>
      <c r="GK16" s="70">
        <f t="shared" si="221"/>
        <v>100</v>
      </c>
      <c r="GL16" s="70"/>
      <c r="GM16" s="70"/>
      <c r="GN16" s="200"/>
      <c r="GO16" s="200"/>
      <c r="GP16" s="200"/>
      <c r="GQ16" s="70"/>
      <c r="GR16" s="200"/>
      <c r="GS16" s="200"/>
      <c r="GT16" s="200"/>
      <c r="GU16" s="70"/>
      <c r="GV16" s="200"/>
      <c r="GW16" s="200"/>
      <c r="GX16" s="200"/>
      <c r="GY16" s="70"/>
      <c r="GZ16" s="200"/>
      <c r="HA16" s="200"/>
      <c r="HB16" s="70"/>
      <c r="HC16" s="70"/>
      <c r="HD16" s="200"/>
      <c r="HE16" s="200"/>
      <c r="HF16" s="70">
        <v>336.2</v>
      </c>
      <c r="HG16" s="70">
        <v>1070</v>
      </c>
      <c r="HH16" s="70">
        <v>1070</v>
      </c>
      <c r="HI16" s="70">
        <f t="shared" si="228"/>
        <v>100</v>
      </c>
      <c r="HJ16" s="124"/>
      <c r="HK16" s="70"/>
      <c r="HL16" s="200"/>
      <c r="HM16" s="200"/>
      <c r="HN16" s="70"/>
      <c r="HO16" s="70"/>
      <c r="HP16" s="70"/>
      <c r="HQ16" s="70"/>
      <c r="HR16" s="70"/>
      <c r="HS16" s="70"/>
      <c r="HT16" s="70"/>
      <c r="HU16" s="70"/>
      <c r="HV16" s="124"/>
      <c r="HW16" s="70"/>
      <c r="HX16" s="70"/>
      <c r="HY16" s="70"/>
      <c r="HZ16" s="124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70"/>
      <c r="IV16" s="70"/>
      <c r="IW16" s="70"/>
      <c r="IX16" s="70"/>
      <c r="IY16" s="70">
        <v>0</v>
      </c>
      <c r="IZ16" s="70">
        <v>0</v>
      </c>
      <c r="JA16" s="66"/>
      <c r="JB16" s="66"/>
      <c r="JC16" s="70">
        <v>0</v>
      </c>
      <c r="JD16" s="70">
        <v>0</v>
      </c>
      <c r="JE16" s="66"/>
      <c r="JF16" s="66"/>
      <c r="JG16" s="70">
        <v>0</v>
      </c>
      <c r="JH16" s="70">
        <v>0</v>
      </c>
      <c r="JI16" s="66"/>
      <c r="JJ16" s="66"/>
      <c r="JK16" s="70">
        <v>194.85341</v>
      </c>
      <c r="JL16" s="70"/>
      <c r="JM16" s="66">
        <f>JL16/JK16*100</f>
        <v>0</v>
      </c>
      <c r="JN16" s="66"/>
      <c r="JO16" s="70"/>
      <c r="JP16" s="70"/>
      <c r="JQ16" s="66"/>
    </row>
    <row r="17" spans="1:277" s="29" customFormat="1" ht="15.75" x14ac:dyDescent="0.25">
      <c r="A17" s="39" t="s">
        <v>383</v>
      </c>
      <c r="B17" s="230">
        <f t="shared" si="160"/>
        <v>40000</v>
      </c>
      <c r="C17" s="230">
        <f t="shared" si="161"/>
        <v>40000</v>
      </c>
      <c r="D17" s="230">
        <f t="shared" si="162"/>
        <v>40000</v>
      </c>
      <c r="E17" s="66">
        <f t="shared" si="166"/>
        <v>100</v>
      </c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23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123"/>
      <c r="AE17" s="66"/>
      <c r="AF17" s="66"/>
      <c r="AG17" s="66"/>
      <c r="AH17" s="66"/>
      <c r="AI17" s="66"/>
      <c r="AJ17" s="66"/>
      <c r="AK17" s="66"/>
      <c r="AL17" s="123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79"/>
      <c r="AX17" s="79"/>
      <c r="AY17" s="79"/>
      <c r="AZ17" s="79"/>
      <c r="BA17" s="66"/>
      <c r="BB17" s="66"/>
      <c r="BC17" s="79"/>
      <c r="BD17" s="79"/>
      <c r="BE17" s="66"/>
      <c r="BF17" s="79"/>
      <c r="BG17" s="79"/>
      <c r="BH17" s="79"/>
      <c r="BI17" s="66"/>
      <c r="BJ17" s="123"/>
      <c r="BK17" s="79"/>
      <c r="BL17" s="79"/>
      <c r="BM17" s="66"/>
      <c r="BN17" s="79"/>
      <c r="BO17" s="79"/>
      <c r="BP17" s="79"/>
      <c r="BQ17" s="66"/>
      <c r="BR17" s="66"/>
      <c r="BS17" s="66"/>
      <c r="BT17" s="66"/>
      <c r="BU17" s="66"/>
      <c r="BV17" s="66"/>
      <c r="BW17" s="66"/>
      <c r="BX17" s="66"/>
      <c r="BY17" s="66"/>
      <c r="BZ17" s="66">
        <v>40000</v>
      </c>
      <c r="CA17" s="66">
        <v>40000</v>
      </c>
      <c r="CB17" s="66">
        <v>40000</v>
      </c>
      <c r="CC17" s="66">
        <f>CB17/CA17*100</f>
        <v>100</v>
      </c>
      <c r="CD17" s="206"/>
      <c r="CE17" s="206"/>
      <c r="CF17" s="206"/>
      <c r="CG17" s="206"/>
      <c r="CH17" s="206"/>
      <c r="CI17" s="206"/>
      <c r="CJ17" s="206"/>
      <c r="CK17" s="206"/>
      <c r="CL17" s="66"/>
      <c r="CM17" s="66"/>
      <c r="CN17" s="66"/>
      <c r="CO17" s="204"/>
      <c r="CP17" s="204"/>
      <c r="CQ17" s="66"/>
      <c r="CR17" s="66"/>
      <c r="CS17" s="204"/>
      <c r="CT17" s="66"/>
      <c r="CU17" s="66"/>
      <c r="CV17" s="66"/>
      <c r="CW17" s="204"/>
      <c r="CX17" s="204"/>
      <c r="CY17" s="66"/>
      <c r="CZ17" s="66"/>
      <c r="DA17" s="204"/>
      <c r="DB17" s="133"/>
      <c r="DC17" s="66"/>
      <c r="DD17" s="66"/>
      <c r="DE17" s="204"/>
      <c r="DF17" s="66"/>
      <c r="DG17" s="66"/>
      <c r="DH17" s="66"/>
      <c r="DI17" s="204"/>
      <c r="DJ17" s="204"/>
      <c r="DK17" s="66"/>
      <c r="DL17" s="66"/>
      <c r="DM17" s="204"/>
      <c r="DN17" s="204"/>
      <c r="DO17" s="66"/>
      <c r="DP17" s="66"/>
      <c r="DQ17" s="204"/>
      <c r="DR17" s="66"/>
      <c r="DS17" s="66"/>
      <c r="DT17" s="66"/>
      <c r="DU17" s="204"/>
      <c r="DV17" s="204"/>
      <c r="DW17" s="66"/>
      <c r="DX17" s="66"/>
      <c r="DY17" s="204"/>
      <c r="DZ17" s="204"/>
      <c r="EA17" s="66"/>
      <c r="EB17" s="66"/>
      <c r="EC17" s="204"/>
      <c r="ED17" s="204"/>
      <c r="EE17" s="66"/>
      <c r="EF17" s="66"/>
      <c r="EG17" s="204"/>
      <c r="EH17" s="66"/>
      <c r="EI17" s="66"/>
      <c r="EJ17" s="66"/>
      <c r="EK17" s="204"/>
      <c r="EL17" s="66"/>
      <c r="EM17" s="66"/>
      <c r="EN17" s="66"/>
      <c r="EO17" s="66"/>
      <c r="EP17" s="66"/>
      <c r="EQ17" s="66"/>
      <c r="ER17" s="66"/>
      <c r="ES17" s="70"/>
      <c r="ET17" s="66"/>
      <c r="EU17" s="66"/>
      <c r="EV17" s="66"/>
      <c r="EW17" s="70"/>
      <c r="EX17" s="70"/>
      <c r="EY17" s="66"/>
      <c r="EZ17" s="66"/>
      <c r="FA17" s="204"/>
      <c r="FB17" s="204"/>
      <c r="FC17" s="66"/>
      <c r="FD17" s="66"/>
      <c r="FE17" s="204"/>
      <c r="FF17" s="66"/>
      <c r="FG17" s="66"/>
      <c r="FH17" s="66"/>
      <c r="FI17" s="204"/>
      <c r="FJ17" s="66"/>
      <c r="FK17" s="66"/>
      <c r="FL17" s="66"/>
      <c r="FM17" s="66"/>
      <c r="FN17" s="70"/>
      <c r="FO17" s="70"/>
      <c r="FP17" s="66"/>
      <c r="FQ17" s="82"/>
      <c r="FR17" s="204"/>
      <c r="FS17" s="70"/>
      <c r="FT17" s="66"/>
      <c r="FU17" s="204"/>
      <c r="FV17" s="70"/>
      <c r="FW17" s="70"/>
      <c r="FX17" s="66"/>
      <c r="FY17" s="82"/>
      <c r="FZ17" s="70"/>
      <c r="GA17" s="70"/>
      <c r="GB17" s="66"/>
      <c r="GC17" s="204"/>
      <c r="GD17" s="66"/>
      <c r="GE17" s="66"/>
      <c r="GF17" s="66"/>
      <c r="GG17" s="204"/>
      <c r="GH17" s="66"/>
      <c r="GI17" s="66"/>
      <c r="GJ17" s="66"/>
      <c r="GK17" s="204"/>
      <c r="GL17" s="204"/>
      <c r="GM17" s="70"/>
      <c r="GN17" s="66"/>
      <c r="GO17" s="204"/>
      <c r="GP17" s="204"/>
      <c r="GQ17" s="70"/>
      <c r="GR17" s="66"/>
      <c r="GS17" s="204"/>
      <c r="GT17" s="204"/>
      <c r="GU17" s="70"/>
      <c r="GV17" s="66"/>
      <c r="GW17" s="204"/>
      <c r="GX17" s="204"/>
      <c r="GY17" s="70"/>
      <c r="GZ17" s="66"/>
      <c r="HA17" s="204"/>
      <c r="HB17" s="70"/>
      <c r="HC17" s="70"/>
      <c r="HD17" s="66"/>
      <c r="HE17" s="204"/>
      <c r="HF17" s="66"/>
      <c r="HG17" s="66"/>
      <c r="HH17" s="66"/>
      <c r="HI17" s="204"/>
      <c r="HJ17" s="133"/>
      <c r="HK17" s="70"/>
      <c r="HL17" s="66"/>
      <c r="HM17" s="204"/>
      <c r="HN17" s="66"/>
      <c r="HO17" s="66"/>
      <c r="HP17" s="66"/>
      <c r="HQ17" s="70"/>
      <c r="HR17" s="70"/>
      <c r="HS17" s="66"/>
      <c r="HT17" s="66"/>
      <c r="HU17" s="204"/>
      <c r="HV17" s="133"/>
      <c r="HW17" s="66"/>
      <c r="HX17" s="66"/>
      <c r="HY17" s="204"/>
      <c r="HZ17" s="133"/>
      <c r="IA17" s="66"/>
      <c r="IB17" s="66"/>
      <c r="IC17" s="204"/>
      <c r="ID17" s="204"/>
      <c r="IE17" s="66"/>
      <c r="IF17" s="66"/>
      <c r="IG17" s="204"/>
      <c r="IH17" s="204"/>
      <c r="II17" s="66"/>
      <c r="IJ17" s="66"/>
      <c r="IK17" s="204"/>
      <c r="IL17" s="204"/>
      <c r="IM17" s="66"/>
      <c r="IN17" s="66"/>
      <c r="IO17" s="70"/>
      <c r="IP17" s="204"/>
      <c r="IQ17" s="66"/>
      <c r="IR17" s="66"/>
      <c r="IS17" s="204"/>
      <c r="IT17" s="204"/>
      <c r="IU17" s="66"/>
      <c r="IV17" s="66"/>
      <c r="IW17" s="204"/>
      <c r="IX17" s="204"/>
      <c r="IY17" s="66"/>
      <c r="IZ17" s="66"/>
      <c r="JA17" s="66"/>
      <c r="JB17" s="66"/>
      <c r="JC17" s="66"/>
      <c r="JD17" s="66"/>
      <c r="JE17" s="66"/>
      <c r="JF17" s="66"/>
      <c r="JG17" s="66"/>
      <c r="JH17" s="66"/>
      <c r="JI17" s="66"/>
      <c r="JJ17" s="66"/>
      <c r="JK17" s="66"/>
      <c r="JL17" s="66"/>
      <c r="JM17" s="66"/>
      <c r="JN17" s="66"/>
      <c r="JO17" s="66"/>
      <c r="JP17" s="66"/>
      <c r="JQ17" s="66"/>
    </row>
    <row r="18" spans="1:277" s="29" customFormat="1" ht="15.75" x14ac:dyDescent="0.25">
      <c r="A18" s="39" t="s">
        <v>384</v>
      </c>
      <c r="B18" s="230">
        <f t="shared" si="160"/>
        <v>2880</v>
      </c>
      <c r="C18" s="230">
        <f t="shared" si="161"/>
        <v>2880</v>
      </c>
      <c r="D18" s="230">
        <f t="shared" si="162"/>
        <v>2880</v>
      </c>
      <c r="E18" s="66">
        <f t="shared" si="166"/>
        <v>100</v>
      </c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123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123"/>
      <c r="AE18" s="66"/>
      <c r="AF18" s="66"/>
      <c r="AG18" s="66"/>
      <c r="AH18" s="66"/>
      <c r="AI18" s="66"/>
      <c r="AJ18" s="66"/>
      <c r="AK18" s="66"/>
      <c r="AL18" s="123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79"/>
      <c r="AX18" s="79"/>
      <c r="AY18" s="79"/>
      <c r="AZ18" s="79"/>
      <c r="BA18" s="66"/>
      <c r="BB18" s="66"/>
      <c r="BC18" s="79"/>
      <c r="BD18" s="79"/>
      <c r="BE18" s="66"/>
      <c r="BF18" s="79"/>
      <c r="BG18" s="79"/>
      <c r="BH18" s="79"/>
      <c r="BI18" s="66"/>
      <c r="BJ18" s="123"/>
      <c r="BK18" s="79"/>
      <c r="BL18" s="79"/>
      <c r="BM18" s="66"/>
      <c r="BN18" s="79"/>
      <c r="BO18" s="79"/>
      <c r="BP18" s="79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206"/>
      <c r="CE18" s="206"/>
      <c r="CF18" s="206"/>
      <c r="CG18" s="206"/>
      <c r="CH18" s="206"/>
      <c r="CI18" s="206"/>
      <c r="CJ18" s="206"/>
      <c r="CK18" s="206"/>
      <c r="CL18" s="66"/>
      <c r="CM18" s="66"/>
      <c r="CN18" s="66"/>
      <c r="CO18" s="204"/>
      <c r="CP18" s="204"/>
      <c r="CQ18" s="66"/>
      <c r="CR18" s="66"/>
      <c r="CS18" s="204"/>
      <c r="CT18" s="66"/>
      <c r="CU18" s="66"/>
      <c r="CV18" s="66"/>
      <c r="CW18" s="204"/>
      <c r="CX18" s="204"/>
      <c r="CY18" s="66"/>
      <c r="CZ18" s="66"/>
      <c r="DA18" s="204"/>
      <c r="DB18" s="133"/>
      <c r="DC18" s="66"/>
      <c r="DD18" s="66"/>
      <c r="DE18" s="204"/>
      <c r="DF18" s="66"/>
      <c r="DG18" s="66"/>
      <c r="DH18" s="66"/>
      <c r="DI18" s="204"/>
      <c r="DJ18" s="204"/>
      <c r="DK18" s="66"/>
      <c r="DL18" s="66"/>
      <c r="DM18" s="204"/>
      <c r="DN18" s="204"/>
      <c r="DO18" s="66"/>
      <c r="DP18" s="66"/>
      <c r="DQ18" s="204"/>
      <c r="DR18" s="66"/>
      <c r="DS18" s="66"/>
      <c r="DT18" s="66"/>
      <c r="DU18" s="204"/>
      <c r="DV18" s="204"/>
      <c r="DW18" s="66"/>
      <c r="DX18" s="66"/>
      <c r="DY18" s="204"/>
      <c r="DZ18" s="204"/>
      <c r="EA18" s="66"/>
      <c r="EB18" s="66"/>
      <c r="EC18" s="204"/>
      <c r="ED18" s="204"/>
      <c r="EE18" s="66"/>
      <c r="EF18" s="66"/>
      <c r="EG18" s="204"/>
      <c r="EH18" s="66"/>
      <c r="EI18" s="66"/>
      <c r="EJ18" s="66"/>
      <c r="EK18" s="204"/>
      <c r="EL18" s="66"/>
      <c r="EM18" s="66"/>
      <c r="EN18" s="66"/>
      <c r="EO18" s="66"/>
      <c r="EP18" s="66"/>
      <c r="EQ18" s="66"/>
      <c r="ER18" s="66"/>
      <c r="ES18" s="70"/>
      <c r="ET18" s="66"/>
      <c r="EU18" s="66"/>
      <c r="EV18" s="66"/>
      <c r="EW18" s="70"/>
      <c r="EX18" s="70"/>
      <c r="EY18" s="66"/>
      <c r="EZ18" s="66"/>
      <c r="FA18" s="204"/>
      <c r="FB18" s="204"/>
      <c r="FC18" s="66"/>
      <c r="FD18" s="66"/>
      <c r="FE18" s="204"/>
      <c r="FF18" s="66"/>
      <c r="FG18" s="66"/>
      <c r="FH18" s="66"/>
      <c r="FI18" s="204"/>
      <c r="FJ18" s="66">
        <v>2880</v>
      </c>
      <c r="FK18" s="66">
        <v>2880</v>
      </c>
      <c r="FL18" s="66">
        <v>2880</v>
      </c>
      <c r="FM18" s="66">
        <f>FL18/FK18*100</f>
        <v>100</v>
      </c>
      <c r="FN18" s="70"/>
      <c r="FO18" s="70"/>
      <c r="FP18" s="66"/>
      <c r="FQ18" s="82"/>
      <c r="FR18" s="204"/>
      <c r="FS18" s="70"/>
      <c r="FT18" s="66"/>
      <c r="FU18" s="204"/>
      <c r="FV18" s="70"/>
      <c r="FW18" s="70"/>
      <c r="FX18" s="66"/>
      <c r="FY18" s="82"/>
      <c r="FZ18" s="70"/>
      <c r="GA18" s="70"/>
      <c r="GB18" s="66"/>
      <c r="GC18" s="204"/>
      <c r="GD18" s="66"/>
      <c r="GE18" s="66"/>
      <c r="GF18" s="66"/>
      <c r="GG18" s="204"/>
      <c r="GH18" s="66"/>
      <c r="GI18" s="66"/>
      <c r="GJ18" s="66"/>
      <c r="GK18" s="204"/>
      <c r="GL18" s="204"/>
      <c r="GM18" s="70"/>
      <c r="GN18" s="66"/>
      <c r="GO18" s="204"/>
      <c r="GP18" s="204"/>
      <c r="GQ18" s="70"/>
      <c r="GR18" s="66"/>
      <c r="GS18" s="204"/>
      <c r="GT18" s="204"/>
      <c r="GU18" s="70"/>
      <c r="GV18" s="66"/>
      <c r="GW18" s="204"/>
      <c r="GX18" s="204"/>
      <c r="GY18" s="70"/>
      <c r="GZ18" s="66"/>
      <c r="HA18" s="204"/>
      <c r="HB18" s="70"/>
      <c r="HC18" s="70"/>
      <c r="HD18" s="66"/>
      <c r="HE18" s="204"/>
      <c r="HF18" s="66"/>
      <c r="HG18" s="66"/>
      <c r="HH18" s="66"/>
      <c r="HI18" s="204"/>
      <c r="HJ18" s="133"/>
      <c r="HK18" s="70"/>
      <c r="HL18" s="66"/>
      <c r="HM18" s="204"/>
      <c r="HN18" s="66"/>
      <c r="HO18" s="66"/>
      <c r="HP18" s="66"/>
      <c r="HQ18" s="70"/>
      <c r="HR18" s="70"/>
      <c r="HS18" s="66"/>
      <c r="HT18" s="66"/>
      <c r="HU18" s="204"/>
      <c r="HV18" s="133"/>
      <c r="HW18" s="66"/>
      <c r="HX18" s="66"/>
      <c r="HY18" s="204"/>
      <c r="HZ18" s="133"/>
      <c r="IA18" s="66"/>
      <c r="IB18" s="66"/>
      <c r="IC18" s="204"/>
      <c r="ID18" s="204"/>
      <c r="IE18" s="66"/>
      <c r="IF18" s="66"/>
      <c r="IG18" s="204"/>
      <c r="IH18" s="204"/>
      <c r="II18" s="66"/>
      <c r="IJ18" s="66"/>
      <c r="IK18" s="204"/>
      <c r="IL18" s="204"/>
      <c r="IM18" s="66"/>
      <c r="IN18" s="66"/>
      <c r="IO18" s="70"/>
      <c r="IP18" s="204"/>
      <c r="IQ18" s="66"/>
      <c r="IR18" s="66"/>
      <c r="IS18" s="204"/>
      <c r="IT18" s="204"/>
      <c r="IU18" s="66"/>
      <c r="IV18" s="66"/>
      <c r="IW18" s="204"/>
      <c r="IX18" s="204"/>
      <c r="IY18" s="66"/>
      <c r="IZ18" s="66"/>
      <c r="JA18" s="66"/>
      <c r="JB18" s="66"/>
      <c r="JC18" s="66"/>
      <c r="JD18" s="66"/>
      <c r="JE18" s="66"/>
      <c r="JF18" s="66"/>
      <c r="JG18" s="66"/>
      <c r="JH18" s="66"/>
      <c r="JI18" s="66"/>
      <c r="JJ18" s="66"/>
      <c r="JK18" s="66"/>
      <c r="JL18" s="66"/>
      <c r="JM18" s="66"/>
      <c r="JN18" s="66"/>
      <c r="JO18" s="66"/>
      <c r="JP18" s="66"/>
      <c r="JQ18" s="66"/>
    </row>
    <row r="19" spans="1:277" s="29" customFormat="1" ht="15.75" x14ac:dyDescent="0.25">
      <c r="A19" s="39" t="s">
        <v>385</v>
      </c>
      <c r="B19" s="230">
        <f t="shared" si="160"/>
        <v>5031</v>
      </c>
      <c r="C19" s="230">
        <f t="shared" si="161"/>
        <v>5251</v>
      </c>
      <c r="D19" s="230">
        <f t="shared" si="162"/>
        <v>5251</v>
      </c>
      <c r="E19" s="66">
        <f t="shared" si="166"/>
        <v>100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123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123"/>
      <c r="AE19" s="66"/>
      <c r="AF19" s="66"/>
      <c r="AG19" s="66"/>
      <c r="AH19" s="66"/>
      <c r="AI19" s="66"/>
      <c r="AJ19" s="66"/>
      <c r="AK19" s="66"/>
      <c r="AL19" s="123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79"/>
      <c r="AX19" s="79"/>
      <c r="AY19" s="79"/>
      <c r="AZ19" s="79"/>
      <c r="BA19" s="66"/>
      <c r="BB19" s="66"/>
      <c r="BC19" s="79"/>
      <c r="BD19" s="79"/>
      <c r="BE19" s="66"/>
      <c r="BF19" s="79"/>
      <c r="BG19" s="79"/>
      <c r="BH19" s="79"/>
      <c r="BI19" s="66"/>
      <c r="BJ19" s="123"/>
      <c r="BK19" s="79"/>
      <c r="BL19" s="79"/>
      <c r="BM19" s="66"/>
      <c r="BN19" s="79"/>
      <c r="BO19" s="79"/>
      <c r="BP19" s="79"/>
      <c r="BQ19" s="66"/>
      <c r="BR19" s="66"/>
      <c r="BS19" s="66"/>
      <c r="BT19" s="66"/>
      <c r="BU19" s="66"/>
      <c r="BV19" s="66"/>
      <c r="BW19" s="66">
        <v>220</v>
      </c>
      <c r="BX19" s="66">
        <v>220</v>
      </c>
      <c r="BY19" s="66">
        <f t="shared" si="19"/>
        <v>100</v>
      </c>
      <c r="BZ19" s="66"/>
      <c r="CA19" s="66"/>
      <c r="CB19" s="66"/>
      <c r="CC19" s="66"/>
      <c r="CD19" s="206"/>
      <c r="CE19" s="206"/>
      <c r="CF19" s="206"/>
      <c r="CG19" s="206"/>
      <c r="CH19" s="206"/>
      <c r="CI19" s="206"/>
      <c r="CJ19" s="206"/>
      <c r="CK19" s="206"/>
      <c r="CL19" s="66"/>
      <c r="CM19" s="66"/>
      <c r="CN19" s="66"/>
      <c r="CO19" s="204"/>
      <c r="CP19" s="204"/>
      <c r="CQ19" s="66"/>
      <c r="CR19" s="66"/>
      <c r="CS19" s="204"/>
      <c r="CT19" s="66"/>
      <c r="CU19" s="66"/>
      <c r="CV19" s="66"/>
      <c r="CW19" s="204"/>
      <c r="CX19" s="204"/>
      <c r="CY19" s="66"/>
      <c r="CZ19" s="66"/>
      <c r="DA19" s="204"/>
      <c r="DB19" s="133"/>
      <c r="DC19" s="66"/>
      <c r="DD19" s="66"/>
      <c r="DE19" s="204"/>
      <c r="DF19" s="66"/>
      <c r="DG19" s="66"/>
      <c r="DH19" s="66"/>
      <c r="DI19" s="204"/>
      <c r="DJ19" s="204"/>
      <c r="DK19" s="66"/>
      <c r="DL19" s="66"/>
      <c r="DM19" s="204"/>
      <c r="DN19" s="204"/>
      <c r="DO19" s="66"/>
      <c r="DP19" s="66"/>
      <c r="DQ19" s="204"/>
      <c r="DR19" s="66"/>
      <c r="DS19" s="66"/>
      <c r="DT19" s="66"/>
      <c r="DU19" s="204"/>
      <c r="DV19" s="204"/>
      <c r="DW19" s="66"/>
      <c r="DX19" s="66"/>
      <c r="DY19" s="204"/>
      <c r="DZ19" s="204"/>
      <c r="EA19" s="66"/>
      <c r="EB19" s="66"/>
      <c r="EC19" s="204"/>
      <c r="ED19" s="204"/>
      <c r="EE19" s="66"/>
      <c r="EF19" s="66"/>
      <c r="EG19" s="204"/>
      <c r="EH19" s="66"/>
      <c r="EI19" s="66"/>
      <c r="EJ19" s="66"/>
      <c r="EK19" s="204"/>
      <c r="EL19" s="66"/>
      <c r="EM19" s="66"/>
      <c r="EN19" s="66"/>
      <c r="EO19" s="66"/>
      <c r="EP19" s="66"/>
      <c r="EQ19" s="66"/>
      <c r="ER19" s="66"/>
      <c r="ES19" s="70"/>
      <c r="ET19" s="66"/>
      <c r="EU19" s="66"/>
      <c r="EV19" s="66"/>
      <c r="EW19" s="70"/>
      <c r="EX19" s="70"/>
      <c r="EY19" s="66"/>
      <c r="EZ19" s="66"/>
      <c r="FA19" s="204"/>
      <c r="FB19" s="204"/>
      <c r="FC19" s="66"/>
      <c r="FD19" s="66"/>
      <c r="FE19" s="204"/>
      <c r="FF19" s="66"/>
      <c r="FG19" s="66"/>
      <c r="FH19" s="66"/>
      <c r="FI19" s="204"/>
      <c r="FJ19" s="66">
        <v>5031</v>
      </c>
      <c r="FK19" s="66">
        <v>5031</v>
      </c>
      <c r="FL19" s="66">
        <v>5031</v>
      </c>
      <c r="FM19" s="66">
        <f t="shared" ref="FM19:FM33" si="244">FL19/FK19*100</f>
        <v>100</v>
      </c>
      <c r="FN19" s="70"/>
      <c r="FO19" s="70"/>
      <c r="FP19" s="66"/>
      <c r="FQ19" s="82"/>
      <c r="FR19" s="204"/>
      <c r="FS19" s="70"/>
      <c r="FT19" s="66"/>
      <c r="FU19" s="204"/>
      <c r="FV19" s="70"/>
      <c r="FW19" s="70"/>
      <c r="FX19" s="66"/>
      <c r="FY19" s="82"/>
      <c r="FZ19" s="70"/>
      <c r="GA19" s="70"/>
      <c r="GB19" s="66"/>
      <c r="GC19" s="204"/>
      <c r="GD19" s="66"/>
      <c r="GE19" s="66"/>
      <c r="GF19" s="66"/>
      <c r="GG19" s="204"/>
      <c r="GH19" s="66"/>
      <c r="GI19" s="66"/>
      <c r="GJ19" s="66"/>
      <c r="GK19" s="204"/>
      <c r="GL19" s="204"/>
      <c r="GM19" s="70"/>
      <c r="GN19" s="66"/>
      <c r="GO19" s="204"/>
      <c r="GP19" s="204"/>
      <c r="GQ19" s="70"/>
      <c r="GR19" s="66"/>
      <c r="GS19" s="204"/>
      <c r="GT19" s="204"/>
      <c r="GU19" s="70"/>
      <c r="GV19" s="66"/>
      <c r="GW19" s="204"/>
      <c r="GX19" s="204"/>
      <c r="GY19" s="70"/>
      <c r="GZ19" s="66"/>
      <c r="HA19" s="204"/>
      <c r="HB19" s="70"/>
      <c r="HC19" s="70"/>
      <c r="HD19" s="66"/>
      <c r="HE19" s="204"/>
      <c r="HF19" s="66"/>
      <c r="HG19" s="66"/>
      <c r="HH19" s="66"/>
      <c r="HI19" s="204"/>
      <c r="HJ19" s="133"/>
      <c r="HK19" s="70"/>
      <c r="HL19" s="66"/>
      <c r="HM19" s="204"/>
      <c r="HN19" s="66"/>
      <c r="HO19" s="66"/>
      <c r="HP19" s="66"/>
      <c r="HQ19" s="70"/>
      <c r="HR19" s="70"/>
      <c r="HS19" s="66"/>
      <c r="HT19" s="66"/>
      <c r="HU19" s="204"/>
      <c r="HV19" s="133"/>
      <c r="HW19" s="66"/>
      <c r="HX19" s="66"/>
      <c r="HY19" s="204"/>
      <c r="HZ19" s="133"/>
      <c r="IA19" s="66"/>
      <c r="IB19" s="66"/>
      <c r="IC19" s="204"/>
      <c r="ID19" s="204"/>
      <c r="IE19" s="66"/>
      <c r="IF19" s="66"/>
      <c r="IG19" s="204"/>
      <c r="IH19" s="204"/>
      <c r="II19" s="66"/>
      <c r="IJ19" s="66"/>
      <c r="IK19" s="204"/>
      <c r="IL19" s="204"/>
      <c r="IM19" s="66"/>
      <c r="IN19" s="66"/>
      <c r="IO19" s="70"/>
      <c r="IP19" s="204"/>
      <c r="IQ19" s="66"/>
      <c r="IR19" s="66"/>
      <c r="IS19" s="204"/>
      <c r="IT19" s="204"/>
      <c r="IU19" s="66"/>
      <c r="IV19" s="66"/>
      <c r="IW19" s="204"/>
      <c r="IX19" s="204"/>
      <c r="IY19" s="66"/>
      <c r="IZ19" s="66"/>
      <c r="JA19" s="66"/>
      <c r="JB19" s="66"/>
      <c r="JC19" s="66"/>
      <c r="JD19" s="66"/>
      <c r="JE19" s="66"/>
      <c r="JF19" s="66"/>
      <c r="JG19" s="66"/>
      <c r="JH19" s="66"/>
      <c r="JI19" s="66"/>
      <c r="JJ19" s="66"/>
      <c r="JK19" s="66"/>
      <c r="JL19" s="66"/>
      <c r="JM19" s="66"/>
      <c r="JN19" s="66"/>
      <c r="JO19" s="66"/>
      <c r="JP19" s="66"/>
      <c r="JQ19" s="66"/>
    </row>
    <row r="20" spans="1:277" s="29" customFormat="1" ht="15.75" x14ac:dyDescent="0.25">
      <c r="A20" s="39" t="s">
        <v>386</v>
      </c>
      <c r="B20" s="230">
        <f t="shared" si="160"/>
        <v>3468</v>
      </c>
      <c r="C20" s="230">
        <f t="shared" si="161"/>
        <v>3605.2952100000002</v>
      </c>
      <c r="D20" s="230">
        <f t="shared" si="162"/>
        <v>3605.2952100000002</v>
      </c>
      <c r="E20" s="66">
        <f t="shared" si="166"/>
        <v>100</v>
      </c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123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123"/>
      <c r="AE20" s="66"/>
      <c r="AF20" s="66"/>
      <c r="AG20" s="66"/>
      <c r="AH20" s="66"/>
      <c r="AI20" s="66"/>
      <c r="AJ20" s="66"/>
      <c r="AK20" s="66"/>
      <c r="AL20" s="123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79"/>
      <c r="AX20" s="79"/>
      <c r="AY20" s="79"/>
      <c r="AZ20" s="79"/>
      <c r="BA20" s="66"/>
      <c r="BB20" s="66"/>
      <c r="BC20" s="79"/>
      <c r="BD20" s="79"/>
      <c r="BE20" s="66"/>
      <c r="BF20" s="79"/>
      <c r="BG20" s="79"/>
      <c r="BH20" s="79"/>
      <c r="BI20" s="66"/>
      <c r="BJ20" s="123"/>
      <c r="BK20" s="79"/>
      <c r="BL20" s="79"/>
      <c r="BM20" s="66"/>
      <c r="BN20" s="79"/>
      <c r="BO20" s="79"/>
      <c r="BP20" s="79"/>
      <c r="BQ20" s="66"/>
      <c r="BR20" s="66"/>
      <c r="BS20" s="66"/>
      <c r="BT20" s="66"/>
      <c r="BU20" s="66"/>
      <c r="BV20" s="66"/>
      <c r="BW20" s="66">
        <v>137.29521</v>
      </c>
      <c r="BX20" s="66">
        <v>137.29521</v>
      </c>
      <c r="BY20" s="66">
        <f t="shared" si="19"/>
        <v>100</v>
      </c>
      <c r="BZ20" s="66"/>
      <c r="CA20" s="66"/>
      <c r="CB20" s="66"/>
      <c r="CC20" s="66"/>
      <c r="CD20" s="206"/>
      <c r="CE20" s="206"/>
      <c r="CF20" s="206"/>
      <c r="CG20" s="206"/>
      <c r="CH20" s="206"/>
      <c r="CI20" s="206"/>
      <c r="CJ20" s="206"/>
      <c r="CK20" s="206"/>
      <c r="CL20" s="66"/>
      <c r="CM20" s="66"/>
      <c r="CN20" s="66"/>
      <c r="CO20" s="204"/>
      <c r="CP20" s="204"/>
      <c r="CQ20" s="66"/>
      <c r="CR20" s="66"/>
      <c r="CS20" s="204"/>
      <c r="CT20" s="66"/>
      <c r="CU20" s="66"/>
      <c r="CV20" s="66"/>
      <c r="CW20" s="204"/>
      <c r="CX20" s="204"/>
      <c r="CY20" s="66"/>
      <c r="CZ20" s="66"/>
      <c r="DA20" s="204"/>
      <c r="DB20" s="133"/>
      <c r="DC20" s="66"/>
      <c r="DD20" s="66"/>
      <c r="DE20" s="204"/>
      <c r="DF20" s="66"/>
      <c r="DG20" s="66"/>
      <c r="DH20" s="66"/>
      <c r="DI20" s="204"/>
      <c r="DJ20" s="204"/>
      <c r="DK20" s="66"/>
      <c r="DL20" s="66"/>
      <c r="DM20" s="204"/>
      <c r="DN20" s="204"/>
      <c r="DO20" s="66"/>
      <c r="DP20" s="66"/>
      <c r="DQ20" s="204"/>
      <c r="DR20" s="66"/>
      <c r="DS20" s="66"/>
      <c r="DT20" s="66"/>
      <c r="DU20" s="204"/>
      <c r="DV20" s="204"/>
      <c r="DW20" s="66"/>
      <c r="DX20" s="66"/>
      <c r="DY20" s="204"/>
      <c r="DZ20" s="204"/>
      <c r="EA20" s="66"/>
      <c r="EB20" s="66"/>
      <c r="EC20" s="204"/>
      <c r="ED20" s="204"/>
      <c r="EE20" s="66"/>
      <c r="EF20" s="66"/>
      <c r="EG20" s="204"/>
      <c r="EH20" s="66"/>
      <c r="EI20" s="66"/>
      <c r="EJ20" s="66"/>
      <c r="EK20" s="204"/>
      <c r="EL20" s="66"/>
      <c r="EM20" s="66"/>
      <c r="EN20" s="66"/>
      <c r="EO20" s="66"/>
      <c r="EP20" s="66"/>
      <c r="EQ20" s="66"/>
      <c r="ER20" s="66"/>
      <c r="ES20" s="70"/>
      <c r="ET20" s="66"/>
      <c r="EU20" s="66"/>
      <c r="EV20" s="66"/>
      <c r="EW20" s="70"/>
      <c r="EX20" s="70"/>
      <c r="EY20" s="66"/>
      <c r="EZ20" s="66"/>
      <c r="FA20" s="204"/>
      <c r="FB20" s="204"/>
      <c r="FC20" s="66"/>
      <c r="FD20" s="66"/>
      <c r="FE20" s="204"/>
      <c r="FF20" s="66"/>
      <c r="FG20" s="66"/>
      <c r="FH20" s="66"/>
      <c r="FI20" s="204"/>
      <c r="FJ20" s="66">
        <v>3468</v>
      </c>
      <c r="FK20" s="66">
        <v>3468</v>
      </c>
      <c r="FL20" s="66">
        <v>3468</v>
      </c>
      <c r="FM20" s="66">
        <f t="shared" si="244"/>
        <v>100</v>
      </c>
      <c r="FN20" s="70"/>
      <c r="FO20" s="70"/>
      <c r="FP20" s="66"/>
      <c r="FQ20" s="82"/>
      <c r="FR20" s="204"/>
      <c r="FS20" s="70"/>
      <c r="FT20" s="66"/>
      <c r="FU20" s="204"/>
      <c r="FV20" s="70"/>
      <c r="FW20" s="70"/>
      <c r="FX20" s="66"/>
      <c r="FY20" s="82"/>
      <c r="FZ20" s="70"/>
      <c r="GA20" s="70"/>
      <c r="GB20" s="66"/>
      <c r="GC20" s="204"/>
      <c r="GD20" s="66"/>
      <c r="GE20" s="66"/>
      <c r="GF20" s="66"/>
      <c r="GG20" s="204"/>
      <c r="GH20" s="66"/>
      <c r="GI20" s="66"/>
      <c r="GJ20" s="66"/>
      <c r="GK20" s="204"/>
      <c r="GL20" s="204"/>
      <c r="GM20" s="70"/>
      <c r="GN20" s="66"/>
      <c r="GO20" s="204"/>
      <c r="GP20" s="204"/>
      <c r="GQ20" s="70"/>
      <c r="GR20" s="66"/>
      <c r="GS20" s="204"/>
      <c r="GT20" s="204"/>
      <c r="GU20" s="70"/>
      <c r="GV20" s="66"/>
      <c r="GW20" s="204"/>
      <c r="GX20" s="204"/>
      <c r="GY20" s="70"/>
      <c r="GZ20" s="66"/>
      <c r="HA20" s="204"/>
      <c r="HB20" s="70"/>
      <c r="HC20" s="70"/>
      <c r="HD20" s="66"/>
      <c r="HE20" s="204"/>
      <c r="HF20" s="66"/>
      <c r="HG20" s="66"/>
      <c r="HH20" s="66"/>
      <c r="HI20" s="204"/>
      <c r="HJ20" s="133"/>
      <c r="HK20" s="70"/>
      <c r="HL20" s="66"/>
      <c r="HM20" s="204"/>
      <c r="HN20" s="66"/>
      <c r="HO20" s="66"/>
      <c r="HP20" s="66"/>
      <c r="HQ20" s="70"/>
      <c r="HR20" s="70"/>
      <c r="HS20" s="66"/>
      <c r="HT20" s="66"/>
      <c r="HU20" s="204"/>
      <c r="HV20" s="133"/>
      <c r="HW20" s="66"/>
      <c r="HX20" s="66"/>
      <c r="HY20" s="204"/>
      <c r="HZ20" s="133"/>
      <c r="IA20" s="66"/>
      <c r="IB20" s="66"/>
      <c r="IC20" s="204"/>
      <c r="ID20" s="204"/>
      <c r="IE20" s="66"/>
      <c r="IF20" s="66"/>
      <c r="IG20" s="204"/>
      <c r="IH20" s="204"/>
      <c r="II20" s="66"/>
      <c r="IJ20" s="66"/>
      <c r="IK20" s="204"/>
      <c r="IL20" s="204"/>
      <c r="IM20" s="66"/>
      <c r="IN20" s="66"/>
      <c r="IO20" s="70"/>
      <c r="IP20" s="204"/>
      <c r="IQ20" s="66"/>
      <c r="IR20" s="66"/>
      <c r="IS20" s="204"/>
      <c r="IT20" s="204"/>
      <c r="IU20" s="66"/>
      <c r="IV20" s="66"/>
      <c r="IW20" s="204"/>
      <c r="IX20" s="204"/>
      <c r="IY20" s="66"/>
      <c r="IZ20" s="66"/>
      <c r="JA20" s="66"/>
      <c r="JB20" s="66"/>
      <c r="JC20" s="66"/>
      <c r="JD20" s="66"/>
      <c r="JE20" s="66"/>
      <c r="JF20" s="66"/>
      <c r="JG20" s="66"/>
      <c r="JH20" s="66"/>
      <c r="JI20" s="66"/>
      <c r="JJ20" s="66"/>
      <c r="JK20" s="66"/>
      <c r="JL20" s="66"/>
      <c r="JM20" s="66"/>
      <c r="JN20" s="66"/>
      <c r="JO20" s="66"/>
      <c r="JP20" s="66"/>
      <c r="JQ20" s="66"/>
    </row>
    <row r="21" spans="1:277" s="29" customFormat="1" ht="15.75" x14ac:dyDescent="0.25">
      <c r="A21" s="39" t="s">
        <v>387</v>
      </c>
      <c r="B21" s="230">
        <f t="shared" si="160"/>
        <v>5130</v>
      </c>
      <c r="C21" s="230">
        <f t="shared" si="161"/>
        <v>5130</v>
      </c>
      <c r="D21" s="230">
        <f t="shared" si="162"/>
        <v>5130</v>
      </c>
      <c r="E21" s="66">
        <f t="shared" si="166"/>
        <v>100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123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123"/>
      <c r="AE21" s="66"/>
      <c r="AF21" s="66"/>
      <c r="AG21" s="66"/>
      <c r="AH21" s="66"/>
      <c r="AI21" s="66"/>
      <c r="AJ21" s="66"/>
      <c r="AK21" s="66"/>
      <c r="AL21" s="123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79"/>
      <c r="AX21" s="79"/>
      <c r="AY21" s="79"/>
      <c r="AZ21" s="79"/>
      <c r="BA21" s="66"/>
      <c r="BB21" s="66"/>
      <c r="BC21" s="79"/>
      <c r="BD21" s="79"/>
      <c r="BE21" s="66"/>
      <c r="BF21" s="79"/>
      <c r="BG21" s="79"/>
      <c r="BH21" s="79"/>
      <c r="BI21" s="66"/>
      <c r="BJ21" s="123"/>
      <c r="BK21" s="79"/>
      <c r="BL21" s="79"/>
      <c r="BM21" s="66"/>
      <c r="BN21" s="79"/>
      <c r="BO21" s="79"/>
      <c r="BP21" s="79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206"/>
      <c r="CE21" s="206"/>
      <c r="CF21" s="206"/>
      <c r="CG21" s="206"/>
      <c r="CH21" s="206"/>
      <c r="CI21" s="206"/>
      <c r="CJ21" s="206"/>
      <c r="CK21" s="206"/>
      <c r="CL21" s="66"/>
      <c r="CM21" s="66"/>
      <c r="CN21" s="66"/>
      <c r="CO21" s="204"/>
      <c r="CP21" s="204"/>
      <c r="CQ21" s="66"/>
      <c r="CR21" s="66"/>
      <c r="CS21" s="204"/>
      <c r="CT21" s="66"/>
      <c r="CU21" s="66"/>
      <c r="CV21" s="66"/>
      <c r="CW21" s="204"/>
      <c r="CX21" s="204"/>
      <c r="CY21" s="66"/>
      <c r="CZ21" s="66"/>
      <c r="DA21" s="204"/>
      <c r="DB21" s="133"/>
      <c r="DC21" s="66"/>
      <c r="DD21" s="66"/>
      <c r="DE21" s="204"/>
      <c r="DF21" s="66"/>
      <c r="DG21" s="66"/>
      <c r="DH21" s="66"/>
      <c r="DI21" s="204"/>
      <c r="DJ21" s="204"/>
      <c r="DK21" s="66"/>
      <c r="DL21" s="66"/>
      <c r="DM21" s="204"/>
      <c r="DN21" s="204"/>
      <c r="DO21" s="66"/>
      <c r="DP21" s="66"/>
      <c r="DQ21" s="204"/>
      <c r="DR21" s="66"/>
      <c r="DS21" s="66"/>
      <c r="DT21" s="66"/>
      <c r="DU21" s="204"/>
      <c r="DV21" s="204"/>
      <c r="DW21" s="66"/>
      <c r="DX21" s="66"/>
      <c r="DY21" s="204"/>
      <c r="DZ21" s="204"/>
      <c r="EA21" s="66"/>
      <c r="EB21" s="66"/>
      <c r="EC21" s="204"/>
      <c r="ED21" s="204"/>
      <c r="EE21" s="66"/>
      <c r="EF21" s="66"/>
      <c r="EG21" s="204"/>
      <c r="EH21" s="66"/>
      <c r="EI21" s="66"/>
      <c r="EJ21" s="66"/>
      <c r="EK21" s="204"/>
      <c r="EL21" s="66"/>
      <c r="EM21" s="66"/>
      <c r="EN21" s="66"/>
      <c r="EO21" s="66"/>
      <c r="EP21" s="66"/>
      <c r="EQ21" s="66"/>
      <c r="ER21" s="66"/>
      <c r="ES21" s="70"/>
      <c r="ET21" s="66"/>
      <c r="EU21" s="66"/>
      <c r="EV21" s="66"/>
      <c r="EW21" s="70"/>
      <c r="EX21" s="70"/>
      <c r="EY21" s="66"/>
      <c r="EZ21" s="66"/>
      <c r="FA21" s="204"/>
      <c r="FB21" s="204"/>
      <c r="FC21" s="66"/>
      <c r="FD21" s="66"/>
      <c r="FE21" s="204"/>
      <c r="FF21" s="66"/>
      <c r="FG21" s="66"/>
      <c r="FH21" s="66"/>
      <c r="FI21" s="204"/>
      <c r="FJ21" s="66">
        <v>5130</v>
      </c>
      <c r="FK21" s="66">
        <v>5130</v>
      </c>
      <c r="FL21" s="66">
        <v>5130</v>
      </c>
      <c r="FM21" s="66">
        <f t="shared" si="244"/>
        <v>100</v>
      </c>
      <c r="FN21" s="70"/>
      <c r="FO21" s="70"/>
      <c r="FP21" s="66"/>
      <c r="FQ21" s="82"/>
      <c r="FR21" s="204"/>
      <c r="FS21" s="70"/>
      <c r="FT21" s="66"/>
      <c r="FU21" s="204"/>
      <c r="FV21" s="70"/>
      <c r="FW21" s="70"/>
      <c r="FX21" s="66"/>
      <c r="FY21" s="82"/>
      <c r="FZ21" s="70"/>
      <c r="GA21" s="70"/>
      <c r="GB21" s="66"/>
      <c r="GC21" s="204"/>
      <c r="GD21" s="66"/>
      <c r="GE21" s="66"/>
      <c r="GF21" s="66"/>
      <c r="GG21" s="204"/>
      <c r="GH21" s="66"/>
      <c r="GI21" s="66"/>
      <c r="GJ21" s="66"/>
      <c r="GK21" s="204"/>
      <c r="GL21" s="204"/>
      <c r="GM21" s="70"/>
      <c r="GN21" s="66"/>
      <c r="GO21" s="204"/>
      <c r="GP21" s="204"/>
      <c r="GQ21" s="70"/>
      <c r="GR21" s="66"/>
      <c r="GS21" s="204"/>
      <c r="GT21" s="204"/>
      <c r="GU21" s="70"/>
      <c r="GV21" s="66"/>
      <c r="GW21" s="204"/>
      <c r="GX21" s="204"/>
      <c r="GY21" s="70"/>
      <c r="GZ21" s="66"/>
      <c r="HA21" s="204"/>
      <c r="HB21" s="70"/>
      <c r="HC21" s="70"/>
      <c r="HD21" s="66"/>
      <c r="HE21" s="204"/>
      <c r="HF21" s="66"/>
      <c r="HG21" s="66"/>
      <c r="HH21" s="66"/>
      <c r="HI21" s="204"/>
      <c r="HJ21" s="133"/>
      <c r="HK21" s="70"/>
      <c r="HL21" s="66"/>
      <c r="HM21" s="204"/>
      <c r="HN21" s="66"/>
      <c r="HO21" s="66"/>
      <c r="HP21" s="66"/>
      <c r="HQ21" s="70"/>
      <c r="HR21" s="70"/>
      <c r="HS21" s="66"/>
      <c r="HT21" s="66"/>
      <c r="HU21" s="204"/>
      <c r="HV21" s="133"/>
      <c r="HW21" s="66"/>
      <c r="HX21" s="66"/>
      <c r="HY21" s="204"/>
      <c r="HZ21" s="133"/>
      <c r="IA21" s="66"/>
      <c r="IB21" s="66"/>
      <c r="IC21" s="204"/>
      <c r="ID21" s="204"/>
      <c r="IE21" s="66"/>
      <c r="IF21" s="66"/>
      <c r="IG21" s="204"/>
      <c r="IH21" s="204"/>
      <c r="II21" s="66"/>
      <c r="IJ21" s="66"/>
      <c r="IK21" s="204"/>
      <c r="IL21" s="204"/>
      <c r="IM21" s="66"/>
      <c r="IN21" s="66"/>
      <c r="IO21" s="70"/>
      <c r="IP21" s="204"/>
      <c r="IQ21" s="66"/>
      <c r="IR21" s="66"/>
      <c r="IS21" s="204"/>
      <c r="IT21" s="204"/>
      <c r="IU21" s="66"/>
      <c r="IV21" s="66"/>
      <c r="IW21" s="204"/>
      <c r="IX21" s="204"/>
      <c r="IY21" s="66"/>
      <c r="IZ21" s="66"/>
      <c r="JA21" s="66"/>
      <c r="JB21" s="66"/>
      <c r="JC21" s="66"/>
      <c r="JD21" s="66"/>
      <c r="JE21" s="66"/>
      <c r="JF21" s="66"/>
      <c r="JG21" s="66"/>
      <c r="JH21" s="66"/>
      <c r="JI21" s="66"/>
      <c r="JJ21" s="66"/>
      <c r="JK21" s="66"/>
      <c r="JL21" s="66"/>
      <c r="JM21" s="66"/>
      <c r="JN21" s="66"/>
      <c r="JO21" s="66"/>
      <c r="JP21" s="66"/>
      <c r="JQ21" s="66"/>
    </row>
    <row r="22" spans="1:277" s="29" customFormat="1" ht="15.75" x14ac:dyDescent="0.25">
      <c r="A22" s="39" t="s">
        <v>389</v>
      </c>
      <c r="B22" s="230">
        <f t="shared" si="160"/>
        <v>9011.2000000000007</v>
      </c>
      <c r="C22" s="230">
        <f t="shared" si="161"/>
        <v>8452.9999700000008</v>
      </c>
      <c r="D22" s="230">
        <f t="shared" si="162"/>
        <v>8452.9999700000008</v>
      </c>
      <c r="E22" s="66">
        <f t="shared" si="166"/>
        <v>100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123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123"/>
      <c r="AE22" s="66"/>
      <c r="AF22" s="66"/>
      <c r="AG22" s="66"/>
      <c r="AH22" s="66"/>
      <c r="AI22" s="66"/>
      <c r="AJ22" s="66"/>
      <c r="AK22" s="66"/>
      <c r="AL22" s="123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79"/>
      <c r="AX22" s="79"/>
      <c r="AY22" s="79"/>
      <c r="AZ22" s="79"/>
      <c r="BA22" s="66"/>
      <c r="BB22" s="66"/>
      <c r="BC22" s="79"/>
      <c r="BD22" s="79"/>
      <c r="BE22" s="66"/>
      <c r="BF22" s="79"/>
      <c r="BG22" s="79"/>
      <c r="BH22" s="79"/>
      <c r="BI22" s="66"/>
      <c r="BJ22" s="123"/>
      <c r="BK22" s="79"/>
      <c r="BL22" s="79"/>
      <c r="BM22" s="66"/>
      <c r="BN22" s="79"/>
      <c r="BO22" s="79"/>
      <c r="BP22" s="79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206"/>
      <c r="CE22" s="206"/>
      <c r="CF22" s="206"/>
      <c r="CG22" s="206"/>
      <c r="CH22" s="206"/>
      <c r="CI22" s="206"/>
      <c r="CJ22" s="206"/>
      <c r="CK22" s="206"/>
      <c r="CL22" s="66"/>
      <c r="CM22" s="66"/>
      <c r="CN22" s="66"/>
      <c r="CO22" s="204"/>
      <c r="CP22" s="204"/>
      <c r="CQ22" s="66"/>
      <c r="CR22" s="66"/>
      <c r="CS22" s="204"/>
      <c r="CT22" s="66"/>
      <c r="CU22" s="66"/>
      <c r="CV22" s="66"/>
      <c r="CW22" s="204"/>
      <c r="CX22" s="204"/>
      <c r="CY22" s="66"/>
      <c r="CZ22" s="66"/>
      <c r="DA22" s="204"/>
      <c r="DB22" s="133"/>
      <c r="DC22" s="66"/>
      <c r="DD22" s="66"/>
      <c r="DE22" s="204"/>
      <c r="DF22" s="66"/>
      <c r="DG22" s="66"/>
      <c r="DH22" s="66"/>
      <c r="DI22" s="204"/>
      <c r="DJ22" s="204"/>
      <c r="DK22" s="66"/>
      <c r="DL22" s="66"/>
      <c r="DM22" s="204"/>
      <c r="DN22" s="204"/>
      <c r="DO22" s="66"/>
      <c r="DP22" s="66"/>
      <c r="DQ22" s="204"/>
      <c r="DR22" s="66"/>
      <c r="DS22" s="66"/>
      <c r="DT22" s="66"/>
      <c r="DU22" s="204"/>
      <c r="DV22" s="204"/>
      <c r="DW22" s="66"/>
      <c r="DX22" s="66"/>
      <c r="DY22" s="204"/>
      <c r="DZ22" s="204"/>
      <c r="EA22" s="66"/>
      <c r="EB22" s="66"/>
      <c r="EC22" s="204"/>
      <c r="ED22" s="204"/>
      <c r="EE22" s="66"/>
      <c r="EF22" s="66"/>
      <c r="EG22" s="204"/>
      <c r="EH22" s="66"/>
      <c r="EI22" s="66"/>
      <c r="EJ22" s="66"/>
      <c r="EK22" s="204"/>
      <c r="EL22" s="66"/>
      <c r="EM22" s="66"/>
      <c r="EN22" s="66"/>
      <c r="EO22" s="66"/>
      <c r="EP22" s="66"/>
      <c r="EQ22" s="66"/>
      <c r="ER22" s="66"/>
      <c r="ES22" s="70"/>
      <c r="ET22" s="66"/>
      <c r="EU22" s="66"/>
      <c r="EV22" s="66"/>
      <c r="EW22" s="70"/>
      <c r="EX22" s="70"/>
      <c r="EY22" s="66"/>
      <c r="EZ22" s="66"/>
      <c r="FA22" s="204"/>
      <c r="FB22" s="204"/>
      <c r="FC22" s="66"/>
      <c r="FD22" s="66"/>
      <c r="FE22" s="204"/>
      <c r="FF22" s="66"/>
      <c r="FG22" s="66"/>
      <c r="FH22" s="66"/>
      <c r="FI22" s="204"/>
      <c r="FJ22" s="66">
        <v>6066</v>
      </c>
      <c r="FK22" s="66">
        <v>6066</v>
      </c>
      <c r="FL22" s="66">
        <v>6066</v>
      </c>
      <c r="FM22" s="66">
        <f t="shared" si="244"/>
        <v>100</v>
      </c>
      <c r="FN22" s="70"/>
      <c r="FO22" s="70"/>
      <c r="FP22" s="66"/>
      <c r="FQ22" s="82"/>
      <c r="FR22" s="204"/>
      <c r="FS22" s="70"/>
      <c r="FT22" s="66"/>
      <c r="FU22" s="204"/>
      <c r="FV22" s="70"/>
      <c r="FW22" s="70"/>
      <c r="FX22" s="66"/>
      <c r="FY22" s="82"/>
      <c r="FZ22" s="70"/>
      <c r="GA22" s="70"/>
      <c r="GB22" s="66"/>
      <c r="GC22" s="204"/>
      <c r="GD22" s="66"/>
      <c r="GE22" s="66"/>
      <c r="GF22" s="66"/>
      <c r="GG22" s="204"/>
      <c r="GH22" s="66"/>
      <c r="GI22" s="66"/>
      <c r="GJ22" s="66"/>
      <c r="GK22" s="204"/>
      <c r="GL22" s="204"/>
      <c r="GM22" s="70"/>
      <c r="GN22" s="66"/>
      <c r="GO22" s="204"/>
      <c r="GP22" s="204"/>
      <c r="GQ22" s="70"/>
      <c r="GR22" s="66"/>
      <c r="GS22" s="204"/>
      <c r="GT22" s="204"/>
      <c r="GU22" s="70"/>
      <c r="GV22" s="66"/>
      <c r="GW22" s="204"/>
      <c r="GX22" s="204"/>
      <c r="GY22" s="70"/>
      <c r="GZ22" s="66"/>
      <c r="HA22" s="204"/>
      <c r="HB22" s="70"/>
      <c r="HC22" s="70"/>
      <c r="HD22" s="66"/>
      <c r="HE22" s="204"/>
      <c r="HF22" s="66"/>
      <c r="HG22" s="66"/>
      <c r="HH22" s="66"/>
      <c r="HI22" s="204"/>
      <c r="HJ22" s="133"/>
      <c r="HK22" s="70"/>
      <c r="HL22" s="66"/>
      <c r="HM22" s="204"/>
      <c r="HN22" s="66">
        <v>2945.2</v>
      </c>
      <c r="HO22" s="66">
        <v>2386.9999699999998</v>
      </c>
      <c r="HP22" s="66">
        <v>2386.9999700000003</v>
      </c>
      <c r="HQ22" s="70">
        <f t="shared" si="231"/>
        <v>100.00000000000003</v>
      </c>
      <c r="HR22" s="70"/>
      <c r="HS22" s="66"/>
      <c r="HT22" s="66"/>
      <c r="HU22" s="204"/>
      <c r="HV22" s="133"/>
      <c r="HW22" s="66"/>
      <c r="HX22" s="66"/>
      <c r="HY22" s="204"/>
      <c r="HZ22" s="133"/>
      <c r="IA22" s="66"/>
      <c r="IB22" s="66"/>
      <c r="IC22" s="204"/>
      <c r="ID22" s="204"/>
      <c r="IE22" s="66"/>
      <c r="IF22" s="66"/>
      <c r="IG22" s="204"/>
      <c r="IH22" s="204"/>
      <c r="II22" s="66"/>
      <c r="IJ22" s="66"/>
      <c r="IK22" s="204"/>
      <c r="IL22" s="204"/>
      <c r="IM22" s="66"/>
      <c r="IN22" s="66"/>
      <c r="IO22" s="70"/>
      <c r="IP22" s="204"/>
      <c r="IQ22" s="66"/>
      <c r="IR22" s="66"/>
      <c r="IS22" s="204"/>
      <c r="IT22" s="204"/>
      <c r="IU22" s="66"/>
      <c r="IV22" s="66"/>
      <c r="IW22" s="204"/>
      <c r="IX22" s="204"/>
      <c r="IY22" s="66"/>
      <c r="IZ22" s="66"/>
      <c r="JA22" s="66"/>
      <c r="JB22" s="66"/>
      <c r="JC22" s="66"/>
      <c r="JD22" s="66"/>
      <c r="JE22" s="66"/>
      <c r="JF22" s="66"/>
      <c r="JG22" s="66"/>
      <c r="JH22" s="66"/>
      <c r="JI22" s="66"/>
      <c r="JJ22" s="66"/>
      <c r="JK22" s="66"/>
      <c r="JL22" s="66"/>
      <c r="JM22" s="66"/>
      <c r="JN22" s="66"/>
      <c r="JO22" s="66"/>
      <c r="JP22" s="66"/>
      <c r="JQ22" s="66"/>
    </row>
    <row r="23" spans="1:277" s="29" customFormat="1" ht="15.75" x14ac:dyDescent="0.25">
      <c r="A23" s="39" t="s">
        <v>388</v>
      </c>
      <c r="B23" s="230">
        <f t="shared" si="160"/>
        <v>5217</v>
      </c>
      <c r="C23" s="230">
        <f t="shared" si="161"/>
        <v>5217</v>
      </c>
      <c r="D23" s="230">
        <f t="shared" si="162"/>
        <v>5217</v>
      </c>
      <c r="E23" s="66">
        <f t="shared" si="166"/>
        <v>100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123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123"/>
      <c r="AE23" s="66"/>
      <c r="AF23" s="66"/>
      <c r="AG23" s="66"/>
      <c r="AH23" s="66"/>
      <c r="AI23" s="66"/>
      <c r="AJ23" s="66"/>
      <c r="AK23" s="66"/>
      <c r="AL23" s="123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79"/>
      <c r="AX23" s="79"/>
      <c r="AY23" s="79"/>
      <c r="AZ23" s="79"/>
      <c r="BA23" s="66"/>
      <c r="BB23" s="66"/>
      <c r="BC23" s="79"/>
      <c r="BD23" s="79"/>
      <c r="BE23" s="66"/>
      <c r="BF23" s="79"/>
      <c r="BG23" s="79"/>
      <c r="BH23" s="79"/>
      <c r="BI23" s="66"/>
      <c r="BJ23" s="123"/>
      <c r="BK23" s="79"/>
      <c r="BL23" s="79"/>
      <c r="BM23" s="66"/>
      <c r="BN23" s="79"/>
      <c r="BO23" s="79"/>
      <c r="BP23" s="79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206"/>
      <c r="CE23" s="206"/>
      <c r="CF23" s="206"/>
      <c r="CG23" s="206"/>
      <c r="CH23" s="206"/>
      <c r="CI23" s="206"/>
      <c r="CJ23" s="206"/>
      <c r="CK23" s="206"/>
      <c r="CL23" s="66"/>
      <c r="CM23" s="66"/>
      <c r="CN23" s="66"/>
      <c r="CO23" s="204"/>
      <c r="CP23" s="204"/>
      <c r="CQ23" s="66"/>
      <c r="CR23" s="66"/>
      <c r="CS23" s="204"/>
      <c r="CT23" s="66"/>
      <c r="CU23" s="66"/>
      <c r="CV23" s="66"/>
      <c r="CW23" s="204"/>
      <c r="CX23" s="204"/>
      <c r="CY23" s="66"/>
      <c r="CZ23" s="66"/>
      <c r="DA23" s="204"/>
      <c r="DB23" s="133"/>
      <c r="DC23" s="66"/>
      <c r="DD23" s="66"/>
      <c r="DE23" s="204"/>
      <c r="DF23" s="66"/>
      <c r="DG23" s="66"/>
      <c r="DH23" s="66"/>
      <c r="DI23" s="204"/>
      <c r="DJ23" s="204"/>
      <c r="DK23" s="66"/>
      <c r="DL23" s="66"/>
      <c r="DM23" s="204"/>
      <c r="DN23" s="204"/>
      <c r="DO23" s="66"/>
      <c r="DP23" s="66"/>
      <c r="DQ23" s="204"/>
      <c r="DR23" s="66"/>
      <c r="DS23" s="66"/>
      <c r="DT23" s="66"/>
      <c r="DU23" s="204"/>
      <c r="DV23" s="204"/>
      <c r="DW23" s="66"/>
      <c r="DX23" s="66"/>
      <c r="DY23" s="204"/>
      <c r="DZ23" s="204"/>
      <c r="EA23" s="66"/>
      <c r="EB23" s="66"/>
      <c r="EC23" s="204"/>
      <c r="ED23" s="204"/>
      <c r="EE23" s="66"/>
      <c r="EF23" s="66"/>
      <c r="EG23" s="204"/>
      <c r="EH23" s="66"/>
      <c r="EI23" s="66"/>
      <c r="EJ23" s="66"/>
      <c r="EK23" s="204"/>
      <c r="EL23" s="66"/>
      <c r="EM23" s="66"/>
      <c r="EN23" s="66"/>
      <c r="EO23" s="66"/>
      <c r="EP23" s="66"/>
      <c r="EQ23" s="66"/>
      <c r="ER23" s="66"/>
      <c r="ES23" s="70"/>
      <c r="ET23" s="66"/>
      <c r="EU23" s="66"/>
      <c r="EV23" s="66"/>
      <c r="EW23" s="70"/>
      <c r="EX23" s="70"/>
      <c r="EY23" s="66"/>
      <c r="EZ23" s="66"/>
      <c r="FA23" s="204"/>
      <c r="FB23" s="204"/>
      <c r="FC23" s="66"/>
      <c r="FD23" s="66"/>
      <c r="FE23" s="204"/>
      <c r="FF23" s="66"/>
      <c r="FG23" s="66"/>
      <c r="FH23" s="66"/>
      <c r="FI23" s="204"/>
      <c r="FJ23" s="66">
        <v>5217</v>
      </c>
      <c r="FK23" s="66">
        <v>5217</v>
      </c>
      <c r="FL23" s="66">
        <v>5217</v>
      </c>
      <c r="FM23" s="66">
        <f t="shared" si="244"/>
        <v>100</v>
      </c>
      <c r="FN23" s="70"/>
      <c r="FO23" s="70"/>
      <c r="FP23" s="66"/>
      <c r="FQ23" s="82"/>
      <c r="FR23" s="204"/>
      <c r="FS23" s="70"/>
      <c r="FT23" s="66"/>
      <c r="FU23" s="204"/>
      <c r="FV23" s="70"/>
      <c r="FW23" s="70"/>
      <c r="FX23" s="66"/>
      <c r="FY23" s="82"/>
      <c r="FZ23" s="70"/>
      <c r="GA23" s="70"/>
      <c r="GB23" s="66"/>
      <c r="GC23" s="204"/>
      <c r="GD23" s="66"/>
      <c r="GE23" s="66"/>
      <c r="GF23" s="66"/>
      <c r="GG23" s="204"/>
      <c r="GH23" s="66"/>
      <c r="GI23" s="66"/>
      <c r="GJ23" s="66"/>
      <c r="GK23" s="204"/>
      <c r="GL23" s="204"/>
      <c r="GM23" s="70"/>
      <c r="GN23" s="66"/>
      <c r="GO23" s="204"/>
      <c r="GP23" s="204"/>
      <c r="GQ23" s="70"/>
      <c r="GR23" s="66"/>
      <c r="GS23" s="204"/>
      <c r="GT23" s="204"/>
      <c r="GU23" s="70"/>
      <c r="GV23" s="66"/>
      <c r="GW23" s="204"/>
      <c r="GX23" s="204"/>
      <c r="GY23" s="70"/>
      <c r="GZ23" s="66"/>
      <c r="HA23" s="204"/>
      <c r="HB23" s="70"/>
      <c r="HC23" s="70"/>
      <c r="HD23" s="66"/>
      <c r="HE23" s="204"/>
      <c r="HF23" s="66"/>
      <c r="HG23" s="66"/>
      <c r="HH23" s="66"/>
      <c r="HI23" s="204"/>
      <c r="HJ23" s="133"/>
      <c r="HK23" s="70"/>
      <c r="HL23" s="66"/>
      <c r="HM23" s="204"/>
      <c r="HN23" s="66"/>
      <c r="HO23" s="66"/>
      <c r="HP23" s="66"/>
      <c r="HQ23" s="204"/>
      <c r="HR23" s="204"/>
      <c r="HS23" s="66"/>
      <c r="HT23" s="66"/>
      <c r="HU23" s="204"/>
      <c r="HV23" s="133"/>
      <c r="HW23" s="66"/>
      <c r="HX23" s="66"/>
      <c r="HY23" s="204"/>
      <c r="HZ23" s="133"/>
      <c r="IA23" s="66"/>
      <c r="IB23" s="66"/>
      <c r="IC23" s="204"/>
      <c r="ID23" s="204"/>
      <c r="IE23" s="66"/>
      <c r="IF23" s="66"/>
      <c r="IG23" s="204"/>
      <c r="IH23" s="204"/>
      <c r="II23" s="66"/>
      <c r="IJ23" s="66"/>
      <c r="IK23" s="204"/>
      <c r="IL23" s="204"/>
      <c r="IM23" s="66"/>
      <c r="IN23" s="66"/>
      <c r="IO23" s="70"/>
      <c r="IP23" s="204"/>
      <c r="IQ23" s="66"/>
      <c r="IR23" s="66"/>
      <c r="IS23" s="204"/>
      <c r="IT23" s="204"/>
      <c r="IU23" s="66"/>
      <c r="IV23" s="66"/>
      <c r="IW23" s="204"/>
      <c r="IX23" s="204"/>
      <c r="IY23" s="66"/>
      <c r="IZ23" s="66"/>
      <c r="JA23" s="66"/>
      <c r="JB23" s="66"/>
      <c r="JC23" s="66"/>
      <c r="JD23" s="66"/>
      <c r="JE23" s="66"/>
      <c r="JF23" s="66"/>
      <c r="JG23" s="66"/>
      <c r="JH23" s="66"/>
      <c r="JI23" s="66"/>
      <c r="JJ23" s="66"/>
      <c r="JK23" s="66"/>
      <c r="JL23" s="66"/>
      <c r="JM23" s="66"/>
      <c r="JN23" s="66"/>
      <c r="JO23" s="66"/>
      <c r="JP23" s="66"/>
      <c r="JQ23" s="66"/>
    </row>
    <row r="24" spans="1:277" s="30" customFormat="1" ht="31.5" x14ac:dyDescent="0.25">
      <c r="A24" s="38" t="s">
        <v>227</v>
      </c>
      <c r="B24" s="231">
        <f t="shared" si="160"/>
        <v>113349.28452</v>
      </c>
      <c r="C24" s="231">
        <f t="shared" si="161"/>
        <v>127278.7133</v>
      </c>
      <c r="D24" s="231">
        <f t="shared" si="162"/>
        <v>126981.41112</v>
      </c>
      <c r="E24" s="79">
        <f t="shared" ref="E24" si="245">D24/C24*100</f>
        <v>99.766416416153376</v>
      </c>
      <c r="F24" s="80">
        <f t="shared" ref="F24" si="246">F25+F26+F27+F28+F29+F30+F31+F32+F33+F34+F35+F36+F37</f>
        <v>1516.2527</v>
      </c>
      <c r="G24" s="80">
        <f t="shared" ref="G24:CG24" si="247">G25+G26+G27+G28+G29+G30+G31+G32+G33+G34+G35+G36+G37</f>
        <v>1516.2527</v>
      </c>
      <c r="H24" s="80">
        <f t="shared" si="247"/>
        <v>1516.2527</v>
      </c>
      <c r="I24" s="79">
        <f t="shared" ref="I24:I38" si="248">H24/G24*100</f>
        <v>100</v>
      </c>
      <c r="J24" s="80">
        <f t="shared" ref="J24" si="249">J25+J26+J27+J28+J29+J30+J31+J32+J33+J34+J35+J36+J37</f>
        <v>160</v>
      </c>
      <c r="K24" s="80">
        <f t="shared" si="247"/>
        <v>160</v>
      </c>
      <c r="L24" s="80">
        <f t="shared" si="247"/>
        <v>160</v>
      </c>
      <c r="M24" s="79">
        <f>L24/K24*100</f>
        <v>100</v>
      </c>
      <c r="N24" s="79"/>
      <c r="O24" s="80">
        <f t="shared" ref="O24:Q24" si="250">O25+O26+O27+O28+O29+O30+O31+O32+O33+O34+O35+O36+O37</f>
        <v>0</v>
      </c>
      <c r="P24" s="80">
        <f t="shared" si="250"/>
        <v>0</v>
      </c>
      <c r="Q24" s="80">
        <f t="shared" si="250"/>
        <v>0</v>
      </c>
      <c r="R24" s="122"/>
      <c r="S24" s="80">
        <f t="shared" ref="S24:U24" si="251">S25+S26+S27+S28+S29+S30+S31+S32+S33+S34+S35+S36+S37</f>
        <v>0</v>
      </c>
      <c r="T24" s="80">
        <f t="shared" si="251"/>
        <v>0</v>
      </c>
      <c r="U24" s="80">
        <f t="shared" si="251"/>
        <v>0</v>
      </c>
      <c r="V24" s="80"/>
      <c r="W24" s="80">
        <f t="shared" ref="W24:Y24" si="252">W25+W26+W27+W28+W29+W30+W31+W32+W33+W34+W35+W36+W37</f>
        <v>0</v>
      </c>
      <c r="X24" s="80">
        <f t="shared" si="252"/>
        <v>0</v>
      </c>
      <c r="Y24" s="80">
        <f t="shared" si="252"/>
        <v>0</v>
      </c>
      <c r="Z24" s="80"/>
      <c r="AA24" s="80">
        <f t="shared" ref="AA24:AC24" si="253">AA25+AA26+AA27+AA28+AA29+AA30+AA31+AA32+AA33+AA34+AA35+AA36+AA37</f>
        <v>0</v>
      </c>
      <c r="AB24" s="80">
        <f t="shared" si="253"/>
        <v>0</v>
      </c>
      <c r="AC24" s="80">
        <f t="shared" si="253"/>
        <v>0</v>
      </c>
      <c r="AD24" s="122"/>
      <c r="AE24" s="80">
        <f t="shared" ref="AE24:AH24" si="254">AE25+AE26+AE27+AE28+AE29+AE30+AE31+AE32+AE33+AE34+AE35+AE36+AE37</f>
        <v>0</v>
      </c>
      <c r="AF24" s="80">
        <f t="shared" si="254"/>
        <v>0</v>
      </c>
      <c r="AG24" s="80">
        <f t="shared" si="254"/>
        <v>0</v>
      </c>
      <c r="AH24" s="80">
        <f t="shared" si="254"/>
        <v>0</v>
      </c>
      <c r="AI24" s="80">
        <f t="shared" si="247"/>
        <v>0</v>
      </c>
      <c r="AJ24" s="80">
        <f t="shared" si="247"/>
        <v>0</v>
      </c>
      <c r="AK24" s="80">
        <f t="shared" si="247"/>
        <v>0</v>
      </c>
      <c r="AL24" s="122"/>
      <c r="AM24" s="80">
        <f t="shared" si="247"/>
        <v>0</v>
      </c>
      <c r="AN24" s="80">
        <f t="shared" si="247"/>
        <v>0</v>
      </c>
      <c r="AO24" s="80">
        <f t="shared" si="247"/>
        <v>0</v>
      </c>
      <c r="AP24" s="80">
        <f t="shared" ref="AP24" si="255">AP25+AP26+AP27+AP28+AP29+AP30+AP31+AP32+AP33+AP34+AP35+AP36+AP37</f>
        <v>0</v>
      </c>
      <c r="AQ24" s="80">
        <f t="shared" si="247"/>
        <v>0</v>
      </c>
      <c r="AR24" s="80">
        <f t="shared" si="247"/>
        <v>0</v>
      </c>
      <c r="AS24" s="80">
        <f t="shared" si="247"/>
        <v>0</v>
      </c>
      <c r="AT24" s="80">
        <f t="shared" ref="AT24" si="256">AT25+AT26+AT27+AT28+AT29+AT30+AT31+AT32+AT33+AT34+AT35+AT36+AT37</f>
        <v>0</v>
      </c>
      <c r="AU24" s="80">
        <f t="shared" si="247"/>
        <v>0</v>
      </c>
      <c r="AV24" s="80">
        <f t="shared" si="247"/>
        <v>0</v>
      </c>
      <c r="AW24" s="80">
        <f t="shared" si="247"/>
        <v>0</v>
      </c>
      <c r="AX24" s="80">
        <f t="shared" ref="AX24" si="257">AX25+AX26+AX27+AX28+AX29+AX30+AX31+AX32+AX33+AX34+AX35+AX36+AX37</f>
        <v>102.04082</v>
      </c>
      <c r="AY24" s="80">
        <f t="shared" si="247"/>
        <v>102.04082</v>
      </c>
      <c r="AZ24" s="80">
        <f t="shared" si="247"/>
        <v>102.04082</v>
      </c>
      <c r="BA24" s="79">
        <f>AZ24/AY24*100</f>
        <v>100</v>
      </c>
      <c r="BB24" s="79">
        <v>0</v>
      </c>
      <c r="BC24" s="80">
        <f t="shared" si="247"/>
        <v>0</v>
      </c>
      <c r="BD24" s="80">
        <f t="shared" si="247"/>
        <v>0</v>
      </c>
      <c r="BE24" s="80">
        <f t="shared" si="247"/>
        <v>0</v>
      </c>
      <c r="BF24" s="80">
        <f t="shared" si="247"/>
        <v>173.399</v>
      </c>
      <c r="BG24" s="80">
        <f t="shared" ref="BG24:BH24" si="258">BG25+BG26+BG27+BG28+BG29+BG30+BG31+BG32+BG33+BG34+BG35+BG36+BG37</f>
        <v>173.399</v>
      </c>
      <c r="BH24" s="80">
        <f t="shared" si="258"/>
        <v>173.399</v>
      </c>
      <c r="BI24" s="79">
        <f>BH24/BG24*100</f>
        <v>100</v>
      </c>
      <c r="BJ24" s="121"/>
      <c r="BK24" s="80"/>
      <c r="BL24" s="80"/>
      <c r="BM24" s="79"/>
      <c r="BN24" s="80"/>
      <c r="BO24" s="80"/>
      <c r="BP24" s="80"/>
      <c r="BQ24" s="79"/>
      <c r="BR24" s="79"/>
      <c r="BS24" s="80">
        <f t="shared" si="247"/>
        <v>0</v>
      </c>
      <c r="BT24" s="80">
        <f t="shared" si="247"/>
        <v>0</v>
      </c>
      <c r="BU24" s="80">
        <f t="shared" si="247"/>
        <v>0</v>
      </c>
      <c r="BV24" s="80"/>
      <c r="BW24" s="80">
        <f t="shared" si="247"/>
        <v>3165</v>
      </c>
      <c r="BX24" s="80">
        <f t="shared" si="247"/>
        <v>3165</v>
      </c>
      <c r="BY24" s="79">
        <f t="shared" si="19"/>
        <v>100</v>
      </c>
      <c r="BZ24" s="80">
        <f t="shared" ref="BZ24" si="259">BZ25+BZ26+BZ27+BZ28+BZ29+BZ30+BZ31+BZ32+BZ33+BZ34+BZ35+BZ36+BZ37</f>
        <v>3000</v>
      </c>
      <c r="CA24" s="80">
        <f t="shared" si="247"/>
        <v>3000</v>
      </c>
      <c r="CB24" s="80">
        <f t="shared" si="247"/>
        <v>3000</v>
      </c>
      <c r="CC24" s="79">
        <f>CB24/CA24*100</f>
        <v>100</v>
      </c>
      <c r="CD24" s="80">
        <f t="shared" ref="CD24" si="260">CD25+CD26+CD27+CD28+CD29+CD30+CD31+CD32+CD33+CD34+CD35+CD36+CD37</f>
        <v>22879.5</v>
      </c>
      <c r="CE24" s="80">
        <f t="shared" si="247"/>
        <v>22879.5</v>
      </c>
      <c r="CF24" s="80">
        <f t="shared" si="247"/>
        <v>22879.5</v>
      </c>
      <c r="CG24" s="80">
        <f t="shared" si="247"/>
        <v>100</v>
      </c>
      <c r="CH24" s="80"/>
      <c r="CI24" s="80">
        <f t="shared" ref="CI24:CL24" si="261">CI25+CI26+CI27+CI28+CI29+CI30+CI31+CI32+CI33+CI34+CI35+CI36+CI37</f>
        <v>2401.6</v>
      </c>
      <c r="CJ24" s="80">
        <f t="shared" si="261"/>
        <v>2401.6</v>
      </c>
      <c r="CK24" s="80">
        <f t="shared" si="261"/>
        <v>100</v>
      </c>
      <c r="CL24" s="80">
        <f t="shared" si="261"/>
        <v>0</v>
      </c>
      <c r="CM24" s="80">
        <f t="shared" ref="CM24:EV24" si="262">CM25+CM26+CM27+CM28+CM29+CM30+CM31+CM32+CM33+CM34+CM35+CM36+CM37</f>
        <v>0</v>
      </c>
      <c r="CN24" s="80">
        <f t="shared" si="262"/>
        <v>0</v>
      </c>
      <c r="CO24" s="80">
        <f t="shared" si="262"/>
        <v>0</v>
      </c>
      <c r="CP24" s="80"/>
      <c r="CQ24" s="80">
        <f t="shared" ref="CQ24:CT24" si="263">CQ25+CQ26+CQ27+CQ28+CQ29+CQ30+CQ31+CQ32+CQ33+CQ34+CQ35+CQ36+CQ37</f>
        <v>0</v>
      </c>
      <c r="CR24" s="80">
        <f t="shared" si="263"/>
        <v>0</v>
      </c>
      <c r="CS24" s="80">
        <f t="shared" si="263"/>
        <v>0</v>
      </c>
      <c r="CT24" s="80">
        <f t="shared" si="263"/>
        <v>7325.9</v>
      </c>
      <c r="CU24" s="80">
        <f t="shared" si="262"/>
        <v>5960.1</v>
      </c>
      <c r="CV24" s="80">
        <f t="shared" si="262"/>
        <v>5930.9059999999999</v>
      </c>
      <c r="CW24" s="80">
        <f t="shared" si="262"/>
        <v>99.510176003758318</v>
      </c>
      <c r="CX24" s="80"/>
      <c r="CY24" s="80"/>
      <c r="CZ24" s="80"/>
      <c r="DA24" s="80"/>
      <c r="DB24" s="122"/>
      <c r="DC24" s="80">
        <f t="shared" ref="DC24:DD24" si="264">DC25+DC26+DC27+DC28+DC29+DC30+DC31+DC32+DC33+DC34+DC35+DC36+DC37</f>
        <v>405.2</v>
      </c>
      <c r="DD24" s="80">
        <f t="shared" si="264"/>
        <v>405.2</v>
      </c>
      <c r="DE24" s="80">
        <f t="shared" ref="DE24:DE25" si="265">DD24/DC24*100</f>
        <v>100</v>
      </c>
      <c r="DF24" s="80">
        <f t="shared" ref="DF24" si="266">DF25+DF26+DF27+DF28+DF29+DF30+DF31+DF32+DF33+DF34+DF35+DF36+DF37</f>
        <v>0</v>
      </c>
      <c r="DG24" s="80">
        <f t="shared" si="262"/>
        <v>0</v>
      </c>
      <c r="DH24" s="80">
        <f t="shared" si="262"/>
        <v>0</v>
      </c>
      <c r="DI24" s="80">
        <f t="shared" si="262"/>
        <v>0</v>
      </c>
      <c r="DJ24" s="80"/>
      <c r="DK24" s="80">
        <f t="shared" si="262"/>
        <v>0</v>
      </c>
      <c r="DL24" s="80">
        <f t="shared" si="262"/>
        <v>0</v>
      </c>
      <c r="DM24" s="80">
        <f t="shared" si="262"/>
        <v>0</v>
      </c>
      <c r="DN24" s="80"/>
      <c r="DO24" s="80">
        <f t="shared" ref="DO24:DR24" si="267">DO25+DO26+DO27+DO28+DO29+DO30+DO31+DO32+DO33+DO34+DO35+DO36+DO37</f>
        <v>0</v>
      </c>
      <c r="DP24" s="80">
        <f t="shared" si="267"/>
        <v>0</v>
      </c>
      <c r="DQ24" s="80">
        <f t="shared" si="267"/>
        <v>0</v>
      </c>
      <c r="DR24" s="80">
        <f t="shared" si="267"/>
        <v>0</v>
      </c>
      <c r="DS24" s="80">
        <f t="shared" si="262"/>
        <v>0</v>
      </c>
      <c r="DT24" s="80">
        <f t="shared" si="262"/>
        <v>0</v>
      </c>
      <c r="DU24" s="80">
        <f t="shared" si="262"/>
        <v>0</v>
      </c>
      <c r="DV24" s="80"/>
      <c r="DW24" s="80">
        <f t="shared" si="262"/>
        <v>0</v>
      </c>
      <c r="DX24" s="80">
        <f t="shared" si="262"/>
        <v>0</v>
      </c>
      <c r="DY24" s="80">
        <f t="shared" si="262"/>
        <v>0</v>
      </c>
      <c r="DZ24" s="80"/>
      <c r="EA24" s="80">
        <f t="shared" ref="EA24:EC24" si="268">EA25+EA26+EA27+EA28+EA29+EA30+EA31+EA32+EA33+EA34+EA35+EA36+EA37</f>
        <v>0</v>
      </c>
      <c r="EB24" s="80">
        <f t="shared" si="268"/>
        <v>0</v>
      </c>
      <c r="EC24" s="80">
        <f t="shared" si="268"/>
        <v>0</v>
      </c>
      <c r="ED24" s="80"/>
      <c r="EE24" s="80">
        <f t="shared" si="262"/>
        <v>0</v>
      </c>
      <c r="EF24" s="80">
        <f t="shared" si="262"/>
        <v>0</v>
      </c>
      <c r="EG24" s="80">
        <f t="shared" si="262"/>
        <v>0</v>
      </c>
      <c r="EH24" s="80">
        <f t="shared" ref="EH24" si="269">EH25+EH26+EH27+EH28+EH29+EH30+EH31+EH32+EH33+EH34+EH35+EH36+EH37</f>
        <v>0</v>
      </c>
      <c r="EI24" s="80">
        <f t="shared" si="262"/>
        <v>0</v>
      </c>
      <c r="EJ24" s="80">
        <f t="shared" si="262"/>
        <v>0</v>
      </c>
      <c r="EK24" s="80">
        <f t="shared" si="262"/>
        <v>0</v>
      </c>
      <c r="EL24" s="80">
        <f t="shared" ref="EL24" si="270">EL25+EL26+EL27+EL28+EL29+EL30+EL31+EL32+EL33+EL34+EL35+EL36+EL37</f>
        <v>0</v>
      </c>
      <c r="EM24" s="80">
        <f t="shared" si="262"/>
        <v>0</v>
      </c>
      <c r="EN24" s="80">
        <f t="shared" si="262"/>
        <v>0</v>
      </c>
      <c r="EO24" s="80">
        <f t="shared" si="262"/>
        <v>0</v>
      </c>
      <c r="EP24" s="80">
        <f t="shared" ref="EP24" si="271">EP25+EP26+EP27+EP28+EP29+EP30+EP31+EP32+EP33+EP34+EP35+EP36+EP37</f>
        <v>529.79999999999995</v>
      </c>
      <c r="EQ24" s="80">
        <f t="shared" si="262"/>
        <v>156.6</v>
      </c>
      <c r="ER24" s="80">
        <f t="shared" si="262"/>
        <v>156.6</v>
      </c>
      <c r="ES24" s="80">
        <f t="shared" si="122"/>
        <v>100</v>
      </c>
      <c r="ET24" s="80">
        <f t="shared" ref="ET24" si="272">ET25+ET26+ET27+ET28+ET29+ET30+ET31+ET32+ET33+ET34+ET35+ET36+ET37</f>
        <v>9506.4</v>
      </c>
      <c r="EU24" s="80">
        <f t="shared" si="262"/>
        <v>11705.1206</v>
      </c>
      <c r="EV24" s="80">
        <f t="shared" si="262"/>
        <v>11705.1206</v>
      </c>
      <c r="EW24" s="80">
        <f t="shared" ref="EW24:EW39" si="273">EV24/EU24*100</f>
        <v>100</v>
      </c>
      <c r="EX24" s="80"/>
      <c r="EY24" s="80">
        <f t="shared" ref="EY24:FL24" si="274">EY25+EY26+EY27+EY28+EY29+EY30+EY31+EY32+EY33+EY34+EY35+EY36+EY37</f>
        <v>0</v>
      </c>
      <c r="EZ24" s="80">
        <f t="shared" si="274"/>
        <v>0</v>
      </c>
      <c r="FA24" s="80">
        <f t="shared" si="274"/>
        <v>0</v>
      </c>
      <c r="FB24" s="80"/>
      <c r="FC24" s="80">
        <f t="shared" ref="FC24:FE24" si="275">FC25+FC26+FC27+FC28+FC29+FC30+FC31+FC32+FC33+FC34+FC35+FC36+FC37</f>
        <v>0</v>
      </c>
      <c r="FD24" s="80">
        <f t="shared" si="275"/>
        <v>0</v>
      </c>
      <c r="FE24" s="80">
        <f t="shared" si="275"/>
        <v>0</v>
      </c>
      <c r="FF24" s="80">
        <f t="shared" ref="FF24" si="276">FF25+FF26+FF27+FF28+FF29+FF30+FF31+FF32+FF33+FF34+FF35+FF36+FF37</f>
        <v>13891.8</v>
      </c>
      <c r="FG24" s="80">
        <f t="shared" si="274"/>
        <v>14230.3</v>
      </c>
      <c r="FH24" s="80">
        <f t="shared" si="274"/>
        <v>14230.3</v>
      </c>
      <c r="FI24" s="80">
        <f t="shared" si="204"/>
        <v>100</v>
      </c>
      <c r="FJ24" s="80">
        <f t="shared" ref="FJ24" si="277">FJ25+FJ26+FJ27+FJ28+FJ29+FJ30+FJ31+FJ32+FJ33+FJ34+FJ35+FJ36+FJ37</f>
        <v>41340</v>
      </c>
      <c r="FK24" s="80">
        <f t="shared" si="274"/>
        <v>41340</v>
      </c>
      <c r="FL24" s="80">
        <f t="shared" si="274"/>
        <v>41340</v>
      </c>
      <c r="FM24" s="79">
        <f t="shared" si="244"/>
        <v>100</v>
      </c>
      <c r="FN24" s="80">
        <f t="shared" ref="FN24" si="278">FN25+FN26+FN27+FN28+FN29+FN30+FN31+FN32+FN33+FN34+FN35+FN36+FN37</f>
        <v>5017.2</v>
      </c>
      <c r="FO24" s="80">
        <f t="shared" ref="FO24:FP24" si="279">FO25+FO26+FO27+FO28+FO29+FO30+FO31+FO32+FO33+FO34+FO35+FO36+FO37</f>
        <v>3160</v>
      </c>
      <c r="FP24" s="80">
        <f t="shared" si="279"/>
        <v>3160</v>
      </c>
      <c r="FQ24" s="198">
        <f t="shared" si="209"/>
        <v>100</v>
      </c>
      <c r="FR24" s="80"/>
      <c r="FS24" s="80">
        <f t="shared" ref="FS24:FT24" si="280">FS25+FS26+FS27+FS28+FS29+FS30+FS31+FS32+FS33+FS34+FS35+FS36+FS37</f>
        <v>214</v>
      </c>
      <c r="FT24" s="80">
        <f t="shared" si="280"/>
        <v>214</v>
      </c>
      <c r="FU24" s="80">
        <f>FT24/FS24*100</f>
        <v>100</v>
      </c>
      <c r="FV24" s="80">
        <f t="shared" ref="FV24" si="281">FV25+FV26+FV27+FV28+FV29+FV30+FV31+FV32+FV33+FV34+FV35+FV36+FV37</f>
        <v>3137.4920000000002</v>
      </c>
      <c r="FW24" s="80">
        <f t="shared" ref="FW24:FX24" si="282">FW25+FW26+FW27+FW28+FW29+FW30+FW31+FW32+FW33+FW34+FW35+FW36+FW37</f>
        <v>3137.4920000000002</v>
      </c>
      <c r="FX24" s="80">
        <f t="shared" si="282"/>
        <v>3137.4920000000002</v>
      </c>
      <c r="FY24" s="198">
        <f t="shared" si="214"/>
        <v>100</v>
      </c>
      <c r="FZ24" s="80">
        <f t="shared" ref="FZ24" si="283">FZ25+FZ26+FZ27+FZ28+FZ29+FZ30+FZ31+FZ32+FZ33+FZ34+FZ35+FZ36+FZ37</f>
        <v>0</v>
      </c>
      <c r="GA24" s="80">
        <f t="shared" ref="GA24:GK24" si="284">GA25+GA26+GA27+GA28+GA29+GA30+GA31+GA32+GA33+GA34+GA35+GA36+GA37</f>
        <v>0</v>
      </c>
      <c r="GB24" s="80">
        <f t="shared" si="284"/>
        <v>0</v>
      </c>
      <c r="GC24" s="80">
        <f t="shared" si="284"/>
        <v>0</v>
      </c>
      <c r="GD24" s="80">
        <f t="shared" ref="GD24" si="285">GD25+GD26+GD27+GD28+GD29+GD30+GD31+GD32+GD33+GD34+GD35+GD36+GD37</f>
        <v>2090.9</v>
      </c>
      <c r="GE24" s="80">
        <f t="shared" si="284"/>
        <v>0</v>
      </c>
      <c r="GF24" s="80">
        <f t="shared" si="284"/>
        <v>0</v>
      </c>
      <c r="GG24" s="80">
        <f t="shared" si="284"/>
        <v>0</v>
      </c>
      <c r="GH24" s="80">
        <f t="shared" ref="GH24" si="286">GH25+GH26+GH27+GH28+GH29+GH30+GH31+GH32+GH33+GH34+GH35+GH36+GH37</f>
        <v>2678.6</v>
      </c>
      <c r="GI24" s="80">
        <f t="shared" si="284"/>
        <v>13000</v>
      </c>
      <c r="GJ24" s="80">
        <f t="shared" si="284"/>
        <v>13000</v>
      </c>
      <c r="GK24" s="80">
        <f t="shared" si="284"/>
        <v>100</v>
      </c>
      <c r="GL24" s="80"/>
      <c r="GM24" s="80">
        <f t="shared" ref="GM24:GO24" si="287">GM25+GM26+GM27+GM28+GM29+GM30+GM31+GM32+GM33+GM34+GM35+GM36+GM37</f>
        <v>0</v>
      </c>
      <c r="GN24" s="80">
        <f t="shared" si="287"/>
        <v>0</v>
      </c>
      <c r="GO24" s="80">
        <f t="shared" si="287"/>
        <v>0</v>
      </c>
      <c r="GP24" s="80"/>
      <c r="GQ24" s="80">
        <f t="shared" ref="GQ24:GS24" si="288">GQ25+GQ26+GQ27+GQ28+GQ29+GQ30+GQ31+GQ32+GQ33+GQ34+GQ35+GQ36+GQ37</f>
        <v>0</v>
      </c>
      <c r="GR24" s="80">
        <f t="shared" si="288"/>
        <v>0</v>
      </c>
      <c r="GS24" s="80">
        <f t="shared" si="288"/>
        <v>0</v>
      </c>
      <c r="GT24" s="80"/>
      <c r="GU24" s="80">
        <f t="shared" ref="GU24:GW24" si="289">GU25+GU26+GU27+GU28+GU29+GU30+GU31+GU32+GU33+GU34+GU35+GU36+GU37</f>
        <v>0</v>
      </c>
      <c r="GV24" s="80">
        <f t="shared" si="289"/>
        <v>0</v>
      </c>
      <c r="GW24" s="80">
        <f t="shared" si="289"/>
        <v>0</v>
      </c>
      <c r="GX24" s="80"/>
      <c r="GY24" s="80">
        <f t="shared" ref="GY24:HB24" si="290">GY25+GY26+GY27+GY28+GY29+GY30+GY31+GY32+GY33+GY34+GY35+GY36+GY37</f>
        <v>0</v>
      </c>
      <c r="GZ24" s="80">
        <f t="shared" si="290"/>
        <v>0</v>
      </c>
      <c r="HA24" s="80">
        <f t="shared" si="290"/>
        <v>0</v>
      </c>
      <c r="HB24" s="80">
        <f t="shared" si="290"/>
        <v>0</v>
      </c>
      <c r="HC24" s="80">
        <f t="shared" ref="HC24:HI24" si="291">HC25+HC26+HC27+HC28+HC29+HC30+HC31+HC32+HC33+HC34+HC35+HC36+HC37</f>
        <v>0</v>
      </c>
      <c r="HD24" s="80">
        <f t="shared" si="291"/>
        <v>0</v>
      </c>
      <c r="HE24" s="80">
        <f t="shared" si="291"/>
        <v>0</v>
      </c>
      <c r="HF24" s="80">
        <f t="shared" ref="HF24" si="292">HF25+HF26+HF27+HF28+HF29+HF30+HF31+HF32+HF33+HF34+HF35+HF36+HF37</f>
        <v>0</v>
      </c>
      <c r="HG24" s="80">
        <f t="shared" si="291"/>
        <v>0</v>
      </c>
      <c r="HH24" s="80">
        <f t="shared" si="291"/>
        <v>0</v>
      </c>
      <c r="HI24" s="80">
        <f t="shared" si="291"/>
        <v>0</v>
      </c>
      <c r="HJ24" s="122"/>
      <c r="HK24" s="80">
        <f t="shared" ref="HK24:HY24" si="293">HK25+HK26+HK27+HK28+HK29+HK30+HK31+HK32+HK33+HK34+HK35+HK36+HK37</f>
        <v>0</v>
      </c>
      <c r="HL24" s="80">
        <f t="shared" si="293"/>
        <v>0</v>
      </c>
      <c r="HM24" s="80">
        <f t="shared" si="293"/>
        <v>0</v>
      </c>
      <c r="HN24" s="80">
        <f t="shared" ref="HN24" si="294">HN25+HN26+HN27+HN28+HN29+HN30+HN31+HN32+HN33+HN34+HN35+HN36+HN37</f>
        <v>0</v>
      </c>
      <c r="HO24" s="80">
        <f t="shared" si="293"/>
        <v>0</v>
      </c>
      <c r="HP24" s="80">
        <f t="shared" si="293"/>
        <v>0</v>
      </c>
      <c r="HQ24" s="80">
        <f t="shared" si="293"/>
        <v>0</v>
      </c>
      <c r="HR24" s="80"/>
      <c r="HS24" s="80">
        <f t="shared" si="293"/>
        <v>0</v>
      </c>
      <c r="HT24" s="80">
        <f t="shared" si="293"/>
        <v>0</v>
      </c>
      <c r="HU24" s="80">
        <f t="shared" si="293"/>
        <v>0</v>
      </c>
      <c r="HV24" s="122"/>
      <c r="HW24" s="80">
        <f t="shared" si="293"/>
        <v>0</v>
      </c>
      <c r="HX24" s="80">
        <f t="shared" si="293"/>
        <v>0</v>
      </c>
      <c r="HY24" s="80">
        <f t="shared" si="293"/>
        <v>0</v>
      </c>
      <c r="HZ24" s="122"/>
      <c r="IA24" s="80">
        <f t="shared" ref="IA24:IC24" si="295">IA25+IA26+IA27+IA28+IA29+IA30+IA31+IA32+IA33+IA34+IA35+IA36+IA37</f>
        <v>0</v>
      </c>
      <c r="IB24" s="80">
        <f t="shared" si="295"/>
        <v>0</v>
      </c>
      <c r="IC24" s="80">
        <f t="shared" si="295"/>
        <v>0</v>
      </c>
      <c r="ID24" s="80"/>
      <c r="IE24" s="80">
        <f t="shared" ref="IE24:IG24" si="296">IE25+IE26+IE27+IE28+IE29+IE30+IE31+IE32+IE33+IE34+IE35+IE36+IE37</f>
        <v>0</v>
      </c>
      <c r="IF24" s="80">
        <f t="shared" si="296"/>
        <v>0</v>
      </c>
      <c r="IG24" s="80">
        <f t="shared" si="296"/>
        <v>0</v>
      </c>
      <c r="IH24" s="80"/>
      <c r="II24" s="80">
        <f t="shared" ref="II24:IK24" si="297">II25+II26+II27+II28+II29+II30+II31+II32+II33+II34+II35+II36+II37</f>
        <v>0</v>
      </c>
      <c r="IJ24" s="80">
        <f t="shared" si="297"/>
        <v>0</v>
      </c>
      <c r="IK24" s="80">
        <f t="shared" si="297"/>
        <v>0</v>
      </c>
      <c r="IL24" s="80"/>
      <c r="IM24" s="80">
        <f t="shared" ref="IM24:JA24" si="298">IM25+IM26+IM27+IM28+IM29+IM30+IM31+IM32+IM33+IM34+IM35+IM36+IM37</f>
        <v>223.1</v>
      </c>
      <c r="IN24" s="80">
        <f t="shared" si="298"/>
        <v>223.1</v>
      </c>
      <c r="IO24" s="80">
        <f t="shared" ref="IO24:IO31" si="299">IN24/IM24*100</f>
        <v>100</v>
      </c>
      <c r="IP24" s="80"/>
      <c r="IQ24" s="80">
        <f t="shared" si="298"/>
        <v>0</v>
      </c>
      <c r="IR24" s="80">
        <f t="shared" si="298"/>
        <v>0</v>
      </c>
      <c r="IS24" s="80">
        <f t="shared" si="298"/>
        <v>0</v>
      </c>
      <c r="IT24" s="80"/>
      <c r="IU24" s="80">
        <f t="shared" si="298"/>
        <v>0</v>
      </c>
      <c r="IV24" s="80">
        <f t="shared" si="298"/>
        <v>0</v>
      </c>
      <c r="IW24" s="80">
        <f t="shared" si="298"/>
        <v>0</v>
      </c>
      <c r="IX24" s="80"/>
      <c r="IY24" s="80">
        <f t="shared" si="298"/>
        <v>0</v>
      </c>
      <c r="IZ24" s="80">
        <f t="shared" si="298"/>
        <v>0</v>
      </c>
      <c r="JA24" s="80">
        <f t="shared" si="298"/>
        <v>0</v>
      </c>
      <c r="JB24" s="80"/>
      <c r="JC24" s="80">
        <f t="shared" ref="JC24:JE24" si="300">JC25+JC26+JC27+JC28+JC29+JC30+JC31+JC32+JC33+JC34+JC35+JC36+JC37</f>
        <v>0</v>
      </c>
      <c r="JD24" s="80">
        <f t="shared" si="300"/>
        <v>0</v>
      </c>
      <c r="JE24" s="80">
        <f t="shared" si="300"/>
        <v>0</v>
      </c>
      <c r="JF24" s="80"/>
      <c r="JG24" s="80">
        <f t="shared" ref="JG24:JL24" si="301">JG25+JG26+JG27+JG28+JG29+JG30+JG31+JG32+JG33+JG34+JG35+JG36+JG37</f>
        <v>0</v>
      </c>
      <c r="JH24" s="80">
        <f t="shared" si="301"/>
        <v>0</v>
      </c>
      <c r="JI24" s="80">
        <f t="shared" si="301"/>
        <v>0</v>
      </c>
      <c r="JJ24" s="80"/>
      <c r="JK24" s="80">
        <f t="shared" si="301"/>
        <v>349.00817999999998</v>
      </c>
      <c r="JL24" s="80">
        <f t="shared" si="301"/>
        <v>80.900000000000006</v>
      </c>
      <c r="JM24" s="79">
        <f>JL24/JK24*100</f>
        <v>23.179972457952132</v>
      </c>
      <c r="JN24" s="79"/>
      <c r="JO24" s="80"/>
      <c r="JP24" s="80"/>
      <c r="JQ24" s="79"/>
    </row>
    <row r="25" spans="1:277" s="29" customFormat="1" ht="15.75" x14ac:dyDescent="0.25">
      <c r="A25" s="39" t="s">
        <v>226</v>
      </c>
      <c r="B25" s="230">
        <f t="shared" si="160"/>
        <v>69009.284519999987</v>
      </c>
      <c r="C25" s="230">
        <f t="shared" si="161"/>
        <v>79550.613299999997</v>
      </c>
      <c r="D25" s="230">
        <f t="shared" si="162"/>
        <v>79253.311119999984</v>
      </c>
      <c r="E25" s="66">
        <f t="shared" si="163"/>
        <v>99.626272925289925</v>
      </c>
      <c r="F25" s="66">
        <v>1516.2527</v>
      </c>
      <c r="G25" s="66">
        <v>1516.2527</v>
      </c>
      <c r="H25" s="66">
        <v>1516.2527</v>
      </c>
      <c r="I25" s="66">
        <f t="shared" si="248"/>
        <v>100</v>
      </c>
      <c r="J25" s="70">
        <v>160</v>
      </c>
      <c r="K25" s="70">
        <v>160</v>
      </c>
      <c r="L25" s="70">
        <v>160</v>
      </c>
      <c r="M25" s="66">
        <f>L25/K25*100</f>
        <v>100</v>
      </c>
      <c r="N25" s="66"/>
      <c r="O25" s="70"/>
      <c r="P25" s="70"/>
      <c r="Q25" s="66"/>
      <c r="R25" s="123"/>
      <c r="S25" s="70"/>
      <c r="T25" s="70"/>
      <c r="U25" s="66"/>
      <c r="V25" s="66"/>
      <c r="W25" s="70"/>
      <c r="X25" s="70"/>
      <c r="Y25" s="66"/>
      <c r="Z25" s="66"/>
      <c r="AA25" s="70"/>
      <c r="AB25" s="70"/>
      <c r="AC25" s="66"/>
      <c r="AD25" s="123"/>
      <c r="AE25" s="70"/>
      <c r="AF25" s="70"/>
      <c r="AG25" s="66"/>
      <c r="AH25" s="66"/>
      <c r="AI25" s="66"/>
      <c r="AJ25" s="66"/>
      <c r="AK25" s="70"/>
      <c r="AL25" s="124"/>
      <c r="AM25" s="70"/>
      <c r="AN25" s="70"/>
      <c r="AO25" s="70"/>
      <c r="AP25" s="70">
        <v>0</v>
      </c>
      <c r="AQ25" s="70">
        <v>0</v>
      </c>
      <c r="AR25" s="70">
        <v>0</v>
      </c>
      <c r="AS25" s="66"/>
      <c r="AT25" s="70"/>
      <c r="AU25" s="70"/>
      <c r="AV25" s="70"/>
      <c r="AW25" s="66"/>
      <c r="AX25" s="70">
        <v>102.04082</v>
      </c>
      <c r="AY25" s="70">
        <v>102.04082</v>
      </c>
      <c r="AZ25" s="70">
        <v>102.04082</v>
      </c>
      <c r="BA25" s="66">
        <f>AZ25/AY25*100</f>
        <v>100</v>
      </c>
      <c r="BB25" s="66"/>
      <c r="BC25" s="70"/>
      <c r="BD25" s="70"/>
      <c r="BE25" s="66"/>
      <c r="BF25" s="70">
        <v>173.399</v>
      </c>
      <c r="BG25" s="70">
        <v>173.399</v>
      </c>
      <c r="BH25" s="70">
        <v>173.399</v>
      </c>
      <c r="BI25" s="66">
        <f>BH25/BG25*100</f>
        <v>100</v>
      </c>
      <c r="BJ25" s="123"/>
      <c r="BK25" s="70"/>
      <c r="BL25" s="70"/>
      <c r="BM25" s="66"/>
      <c r="BN25" s="70"/>
      <c r="BO25" s="70"/>
      <c r="BP25" s="70"/>
      <c r="BQ25" s="66"/>
      <c r="BR25" s="66"/>
      <c r="BS25" s="70"/>
      <c r="BT25" s="70"/>
      <c r="BU25" s="66"/>
      <c r="BV25" s="66"/>
      <c r="BW25" s="66"/>
      <c r="BX25" s="66"/>
      <c r="BY25" s="66"/>
      <c r="BZ25" s="70">
        <v>0</v>
      </c>
      <c r="CA25" s="70">
        <v>0</v>
      </c>
      <c r="CB25" s="70"/>
      <c r="CC25" s="66"/>
      <c r="CD25" s="70">
        <v>22879.5</v>
      </c>
      <c r="CE25" s="70">
        <v>22879.5</v>
      </c>
      <c r="CF25" s="66">
        <v>22879.5</v>
      </c>
      <c r="CG25" s="70">
        <f t="shared" si="185"/>
        <v>100</v>
      </c>
      <c r="CH25" s="70"/>
      <c r="CI25" s="70">
        <v>2401.6</v>
      </c>
      <c r="CJ25" s="66">
        <v>2401.6</v>
      </c>
      <c r="CK25" s="70">
        <f t="shared" ref="CK25" si="302">CJ25/CI25*100</f>
        <v>100</v>
      </c>
      <c r="CL25" s="70"/>
      <c r="CM25" s="70"/>
      <c r="CN25" s="70"/>
      <c r="CO25" s="70"/>
      <c r="CP25" s="70"/>
      <c r="CQ25" s="70"/>
      <c r="CR25" s="70"/>
      <c r="CS25" s="70"/>
      <c r="CT25" s="70">
        <v>7325.9</v>
      </c>
      <c r="CU25" s="70">
        <v>5960.1</v>
      </c>
      <c r="CV25" s="70">
        <v>5930.9059999999999</v>
      </c>
      <c r="CW25" s="70">
        <f t="shared" si="191"/>
        <v>99.510176003758318</v>
      </c>
      <c r="CX25" s="70"/>
      <c r="CY25" s="70"/>
      <c r="CZ25" s="70"/>
      <c r="DA25" s="70"/>
      <c r="DB25" s="124"/>
      <c r="DC25" s="70">
        <v>405.2</v>
      </c>
      <c r="DD25" s="70">
        <v>405.2</v>
      </c>
      <c r="DE25" s="70">
        <f t="shared" si="265"/>
        <v>100</v>
      </c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200"/>
      <c r="DY25" s="200"/>
      <c r="DZ25" s="200"/>
      <c r="EA25" s="70"/>
      <c r="EB25" s="200"/>
      <c r="EC25" s="200"/>
      <c r="ED25" s="200"/>
      <c r="EE25" s="70"/>
      <c r="EF25" s="200"/>
      <c r="EG25" s="200"/>
      <c r="EH25" s="70"/>
      <c r="EI25" s="70"/>
      <c r="EJ25" s="200"/>
      <c r="EK25" s="200"/>
      <c r="EL25" s="70"/>
      <c r="EM25" s="70"/>
      <c r="EN25" s="200"/>
      <c r="EO25" s="200"/>
      <c r="EP25" s="70">
        <v>529.79999999999995</v>
      </c>
      <c r="EQ25" s="70">
        <v>156.6</v>
      </c>
      <c r="ER25" s="200">
        <v>156.6</v>
      </c>
      <c r="ES25" s="70">
        <f t="shared" si="122"/>
        <v>100</v>
      </c>
      <c r="ET25" s="70">
        <v>9506.4</v>
      </c>
      <c r="EU25" s="70">
        <v>11705.1206</v>
      </c>
      <c r="EV25" s="70">
        <v>11705.1206</v>
      </c>
      <c r="EW25" s="70">
        <f t="shared" si="273"/>
        <v>100</v>
      </c>
      <c r="EX25" s="70"/>
      <c r="EY25" s="70"/>
      <c r="EZ25" s="200"/>
      <c r="FA25" s="70"/>
      <c r="FB25" s="70"/>
      <c r="FC25" s="70"/>
      <c r="FD25" s="200"/>
      <c r="FE25" s="70"/>
      <c r="FF25" s="70">
        <v>13891.8</v>
      </c>
      <c r="FG25" s="70">
        <v>14230.3</v>
      </c>
      <c r="FH25" s="70">
        <v>14230.3</v>
      </c>
      <c r="FI25" s="70">
        <f t="shared" si="204"/>
        <v>100</v>
      </c>
      <c r="FJ25" s="70"/>
      <c r="FK25" s="70"/>
      <c r="FL25" s="200"/>
      <c r="FM25" s="66"/>
      <c r="FN25" s="70">
        <v>5017.2</v>
      </c>
      <c r="FO25" s="70">
        <v>3160</v>
      </c>
      <c r="FP25" s="70">
        <v>3160</v>
      </c>
      <c r="FQ25" s="82">
        <f t="shared" si="209"/>
        <v>100</v>
      </c>
      <c r="FR25" s="70"/>
      <c r="FS25" s="70">
        <v>214</v>
      </c>
      <c r="FT25" s="70">
        <v>214</v>
      </c>
      <c r="FU25" s="70">
        <f>FT25/FS25*100</f>
        <v>100</v>
      </c>
      <c r="FV25" s="70">
        <v>3137.4920000000002</v>
      </c>
      <c r="FW25" s="70">
        <v>3137.4920000000002</v>
      </c>
      <c r="FX25" s="70">
        <v>3137.4920000000002</v>
      </c>
      <c r="FY25" s="82">
        <f t="shared" si="214"/>
        <v>100</v>
      </c>
      <c r="FZ25" s="70"/>
      <c r="GA25" s="70"/>
      <c r="GB25" s="200"/>
      <c r="GC25" s="200"/>
      <c r="GD25" s="70">
        <v>2090.9</v>
      </c>
      <c r="GE25" s="70"/>
      <c r="GF25" s="70"/>
      <c r="GG25" s="70"/>
      <c r="GH25" s="70">
        <v>2678.6</v>
      </c>
      <c r="GI25" s="70">
        <v>13000</v>
      </c>
      <c r="GJ25" s="70">
        <v>13000</v>
      </c>
      <c r="GK25" s="70">
        <f t="shared" ref="GK25" si="303">GJ25/GI25*100</f>
        <v>100</v>
      </c>
      <c r="GL25" s="70"/>
      <c r="GM25" s="70"/>
      <c r="GN25" s="200"/>
      <c r="GO25" s="200"/>
      <c r="GP25" s="200"/>
      <c r="GQ25" s="70"/>
      <c r="GR25" s="200"/>
      <c r="GS25" s="200"/>
      <c r="GT25" s="200"/>
      <c r="GU25" s="70"/>
      <c r="GV25" s="200"/>
      <c r="GW25" s="200"/>
      <c r="GX25" s="200"/>
      <c r="GY25" s="70"/>
      <c r="GZ25" s="200"/>
      <c r="HA25" s="200"/>
      <c r="HB25" s="70"/>
      <c r="HC25" s="70"/>
      <c r="HD25" s="200"/>
      <c r="HE25" s="200"/>
      <c r="HF25" s="70"/>
      <c r="HG25" s="70"/>
      <c r="HH25" s="70"/>
      <c r="HI25" s="70"/>
      <c r="HJ25" s="124"/>
      <c r="HK25" s="70"/>
      <c r="HL25" s="200"/>
      <c r="HM25" s="200"/>
      <c r="HN25" s="70"/>
      <c r="HO25" s="70"/>
      <c r="HP25" s="70"/>
      <c r="HQ25" s="70"/>
      <c r="HR25" s="70"/>
      <c r="HS25" s="70"/>
      <c r="HT25" s="70"/>
      <c r="HU25" s="70"/>
      <c r="HV25" s="124"/>
      <c r="HW25" s="70"/>
      <c r="HX25" s="70"/>
      <c r="HY25" s="70"/>
      <c r="HZ25" s="124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70"/>
      <c r="IV25" s="70"/>
      <c r="IW25" s="70"/>
      <c r="IX25" s="70"/>
      <c r="IY25" s="70">
        <v>0</v>
      </c>
      <c r="IZ25" s="70">
        <v>0</v>
      </c>
      <c r="JA25" s="66"/>
      <c r="JB25" s="66"/>
      <c r="JC25" s="70">
        <v>0</v>
      </c>
      <c r="JD25" s="70">
        <v>0</v>
      </c>
      <c r="JE25" s="66"/>
      <c r="JF25" s="66"/>
      <c r="JG25" s="70">
        <v>0</v>
      </c>
      <c r="JH25" s="70">
        <v>0</v>
      </c>
      <c r="JI25" s="66"/>
      <c r="JJ25" s="66"/>
      <c r="JK25" s="70">
        <v>349.00817999999998</v>
      </c>
      <c r="JL25" s="70">
        <v>80.900000000000006</v>
      </c>
      <c r="JM25" s="66">
        <f>JL25/JK25*100</f>
        <v>23.179972457952132</v>
      </c>
      <c r="JN25" s="66"/>
      <c r="JO25" s="70"/>
      <c r="JP25" s="70"/>
      <c r="JQ25" s="66"/>
    </row>
    <row r="26" spans="1:277" s="29" customFormat="1" ht="15.75" x14ac:dyDescent="0.25">
      <c r="A26" s="39" t="s">
        <v>399</v>
      </c>
      <c r="B26" s="230">
        <f t="shared" si="160"/>
        <v>3000</v>
      </c>
      <c r="C26" s="230">
        <f t="shared" si="161"/>
        <v>3000</v>
      </c>
      <c r="D26" s="230">
        <f t="shared" si="162"/>
        <v>3000</v>
      </c>
      <c r="E26" s="66">
        <f>D26/C26*100</f>
        <v>100</v>
      </c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123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123"/>
      <c r="AE26" s="66"/>
      <c r="AF26" s="66"/>
      <c r="AG26" s="66"/>
      <c r="AH26" s="66"/>
      <c r="AI26" s="66"/>
      <c r="AJ26" s="66"/>
      <c r="AK26" s="66"/>
      <c r="AL26" s="123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79"/>
      <c r="AX26" s="79"/>
      <c r="AY26" s="79"/>
      <c r="AZ26" s="79"/>
      <c r="BA26" s="66"/>
      <c r="BB26" s="66"/>
      <c r="BC26" s="79"/>
      <c r="BD26" s="79"/>
      <c r="BE26" s="66"/>
      <c r="BF26" s="79"/>
      <c r="BG26" s="79"/>
      <c r="BH26" s="79"/>
      <c r="BI26" s="66"/>
      <c r="BJ26" s="123"/>
      <c r="BK26" s="79"/>
      <c r="BL26" s="79"/>
      <c r="BM26" s="66"/>
      <c r="BN26" s="79"/>
      <c r="BO26" s="79"/>
      <c r="BP26" s="79"/>
      <c r="BQ26" s="66"/>
      <c r="BR26" s="66"/>
      <c r="BS26" s="66"/>
      <c r="BT26" s="66"/>
      <c r="BU26" s="66"/>
      <c r="BV26" s="66"/>
      <c r="BW26" s="66"/>
      <c r="BX26" s="66"/>
      <c r="BY26" s="66"/>
      <c r="BZ26" s="66">
        <v>3000</v>
      </c>
      <c r="CA26" s="66">
        <v>3000</v>
      </c>
      <c r="CB26" s="66">
        <v>3000</v>
      </c>
      <c r="CC26" s="66">
        <f>CB26/CA26*100</f>
        <v>100</v>
      </c>
      <c r="CD26" s="206"/>
      <c r="CE26" s="206"/>
      <c r="CF26" s="206"/>
      <c r="CG26" s="206"/>
      <c r="CH26" s="206"/>
      <c r="CI26" s="206"/>
      <c r="CJ26" s="206"/>
      <c r="CK26" s="206"/>
      <c r="CL26" s="66"/>
      <c r="CM26" s="66"/>
      <c r="CN26" s="66"/>
      <c r="CO26" s="204"/>
      <c r="CP26" s="204"/>
      <c r="CQ26" s="66"/>
      <c r="CR26" s="66"/>
      <c r="CS26" s="204"/>
      <c r="CT26" s="66"/>
      <c r="CU26" s="66"/>
      <c r="CV26" s="66"/>
      <c r="CW26" s="204"/>
      <c r="CX26" s="204"/>
      <c r="CY26" s="66"/>
      <c r="CZ26" s="66"/>
      <c r="DA26" s="204"/>
      <c r="DB26" s="133"/>
      <c r="DC26" s="66"/>
      <c r="DD26" s="66"/>
      <c r="DE26" s="204"/>
      <c r="DF26" s="66"/>
      <c r="DG26" s="66"/>
      <c r="DH26" s="66"/>
      <c r="DI26" s="204"/>
      <c r="DJ26" s="204"/>
      <c r="DK26" s="66"/>
      <c r="DL26" s="66"/>
      <c r="DM26" s="204"/>
      <c r="DN26" s="204"/>
      <c r="DO26" s="66"/>
      <c r="DP26" s="66"/>
      <c r="DQ26" s="204"/>
      <c r="DR26" s="66"/>
      <c r="DS26" s="66"/>
      <c r="DT26" s="66"/>
      <c r="DU26" s="204"/>
      <c r="DV26" s="204"/>
      <c r="DW26" s="66"/>
      <c r="DX26" s="66"/>
      <c r="DY26" s="204"/>
      <c r="DZ26" s="204"/>
      <c r="EA26" s="66"/>
      <c r="EB26" s="66"/>
      <c r="EC26" s="204"/>
      <c r="ED26" s="204"/>
      <c r="EE26" s="66"/>
      <c r="EF26" s="66"/>
      <c r="EG26" s="204"/>
      <c r="EH26" s="66"/>
      <c r="EI26" s="66"/>
      <c r="EJ26" s="66"/>
      <c r="EK26" s="204"/>
      <c r="EL26" s="66"/>
      <c r="EM26" s="66"/>
      <c r="EN26" s="66"/>
      <c r="EO26" s="66"/>
      <c r="EP26" s="66"/>
      <c r="EQ26" s="66"/>
      <c r="ER26" s="66"/>
      <c r="ES26" s="70"/>
      <c r="ET26" s="66"/>
      <c r="EU26" s="66"/>
      <c r="EV26" s="66"/>
      <c r="EW26" s="70"/>
      <c r="EX26" s="70"/>
      <c r="EY26" s="70"/>
      <c r="EZ26" s="66"/>
      <c r="FA26" s="204"/>
      <c r="FB26" s="204"/>
      <c r="FC26" s="70"/>
      <c r="FD26" s="66"/>
      <c r="FE26" s="204"/>
      <c r="FF26" s="70"/>
      <c r="FG26" s="70"/>
      <c r="FH26" s="66"/>
      <c r="FI26" s="204"/>
      <c r="FJ26" s="70"/>
      <c r="FK26" s="70"/>
      <c r="FL26" s="66"/>
      <c r="FM26" s="66"/>
      <c r="FN26" s="70"/>
      <c r="FO26" s="70"/>
      <c r="FP26" s="66"/>
      <c r="FQ26" s="66"/>
      <c r="FR26" s="66"/>
      <c r="FS26" s="70"/>
      <c r="FT26" s="66"/>
      <c r="FU26" s="66"/>
      <c r="FV26" s="70"/>
      <c r="FW26" s="70"/>
      <c r="FX26" s="66"/>
      <c r="FY26" s="66"/>
      <c r="FZ26" s="70"/>
      <c r="GA26" s="70"/>
      <c r="GB26" s="66"/>
      <c r="GC26" s="66"/>
      <c r="GD26" s="66"/>
      <c r="GE26" s="66"/>
      <c r="GF26" s="66"/>
      <c r="GG26" s="204"/>
      <c r="GH26" s="66"/>
      <c r="GI26" s="66"/>
      <c r="GJ26" s="66"/>
      <c r="GK26" s="204"/>
      <c r="GL26" s="204"/>
      <c r="GM26" s="70"/>
      <c r="GN26" s="66"/>
      <c r="GO26" s="66"/>
      <c r="GP26" s="66"/>
      <c r="GQ26" s="70"/>
      <c r="GR26" s="66"/>
      <c r="GS26" s="66"/>
      <c r="GT26" s="66"/>
      <c r="GU26" s="70"/>
      <c r="GV26" s="66"/>
      <c r="GW26" s="66"/>
      <c r="GX26" s="66"/>
      <c r="GY26" s="70"/>
      <c r="GZ26" s="66"/>
      <c r="HA26" s="66"/>
      <c r="HB26" s="70"/>
      <c r="HC26" s="70"/>
      <c r="HD26" s="66"/>
      <c r="HE26" s="66"/>
      <c r="HF26" s="66"/>
      <c r="HG26" s="66"/>
      <c r="HH26" s="66"/>
      <c r="HI26" s="204"/>
      <c r="HJ26" s="133"/>
      <c r="HK26" s="70"/>
      <c r="HL26" s="66"/>
      <c r="HM26" s="66"/>
      <c r="HN26" s="66"/>
      <c r="HO26" s="66"/>
      <c r="HP26" s="66"/>
      <c r="HQ26" s="204"/>
      <c r="HR26" s="204"/>
      <c r="HS26" s="66"/>
      <c r="HT26" s="66"/>
      <c r="HU26" s="204"/>
      <c r="HV26" s="133"/>
      <c r="HW26" s="66"/>
      <c r="HX26" s="66"/>
      <c r="HY26" s="204"/>
      <c r="HZ26" s="133"/>
      <c r="IA26" s="66"/>
      <c r="IB26" s="66"/>
      <c r="IC26" s="204"/>
      <c r="ID26" s="204"/>
      <c r="IE26" s="66"/>
      <c r="IF26" s="66"/>
      <c r="IG26" s="204"/>
      <c r="IH26" s="204"/>
      <c r="II26" s="66"/>
      <c r="IJ26" s="66"/>
      <c r="IK26" s="204"/>
      <c r="IL26" s="204"/>
      <c r="IM26" s="66"/>
      <c r="IN26" s="66"/>
      <c r="IO26" s="70"/>
      <c r="IP26" s="204"/>
      <c r="IQ26" s="66"/>
      <c r="IR26" s="66"/>
      <c r="IS26" s="204"/>
      <c r="IT26" s="204"/>
      <c r="IU26" s="66"/>
      <c r="IV26" s="66"/>
      <c r="IW26" s="204"/>
      <c r="IX26" s="204"/>
      <c r="IY26" s="66"/>
      <c r="IZ26" s="66"/>
      <c r="JA26" s="66"/>
      <c r="JB26" s="66"/>
      <c r="JC26" s="66"/>
      <c r="JD26" s="66"/>
      <c r="JE26" s="66"/>
      <c r="JF26" s="66"/>
      <c r="JG26" s="66"/>
      <c r="JH26" s="66"/>
      <c r="JI26" s="66"/>
      <c r="JJ26" s="66"/>
      <c r="JK26" s="66"/>
      <c r="JL26" s="66"/>
      <c r="JM26" s="66"/>
      <c r="JN26" s="66"/>
      <c r="JO26" s="66"/>
      <c r="JP26" s="66"/>
      <c r="JQ26" s="66"/>
    </row>
    <row r="27" spans="1:277" s="29" customFormat="1" ht="15.75" x14ac:dyDescent="0.25">
      <c r="A27" s="39" t="s">
        <v>229</v>
      </c>
      <c r="B27" s="230">
        <f t="shared" si="160"/>
        <v>6279</v>
      </c>
      <c r="C27" s="230">
        <f t="shared" si="161"/>
        <v>6279</v>
      </c>
      <c r="D27" s="230">
        <f t="shared" si="162"/>
        <v>6279</v>
      </c>
      <c r="E27" s="66">
        <f>D27/C27*100</f>
        <v>100</v>
      </c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123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123"/>
      <c r="AE27" s="66"/>
      <c r="AF27" s="66"/>
      <c r="AG27" s="66"/>
      <c r="AH27" s="66"/>
      <c r="AI27" s="66"/>
      <c r="AJ27" s="66"/>
      <c r="AK27" s="66"/>
      <c r="AL27" s="123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79"/>
      <c r="AX27" s="79"/>
      <c r="AY27" s="79"/>
      <c r="AZ27" s="79"/>
      <c r="BA27" s="66"/>
      <c r="BB27" s="66"/>
      <c r="BC27" s="79"/>
      <c r="BD27" s="79"/>
      <c r="BE27" s="66"/>
      <c r="BF27" s="79"/>
      <c r="BG27" s="79"/>
      <c r="BH27" s="79"/>
      <c r="BI27" s="66"/>
      <c r="BJ27" s="123"/>
      <c r="BK27" s="79"/>
      <c r="BL27" s="79"/>
      <c r="BM27" s="66"/>
      <c r="BN27" s="79"/>
      <c r="BO27" s="79"/>
      <c r="BP27" s="79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206"/>
      <c r="CE27" s="206"/>
      <c r="CF27" s="206"/>
      <c r="CG27" s="206"/>
      <c r="CH27" s="206"/>
      <c r="CI27" s="206"/>
      <c r="CJ27" s="206"/>
      <c r="CK27" s="206"/>
      <c r="CL27" s="66"/>
      <c r="CM27" s="66"/>
      <c r="CN27" s="66"/>
      <c r="CO27" s="204"/>
      <c r="CP27" s="204"/>
      <c r="CQ27" s="66"/>
      <c r="CR27" s="66"/>
      <c r="CS27" s="204"/>
      <c r="CT27" s="66"/>
      <c r="CU27" s="66"/>
      <c r="CV27" s="66"/>
      <c r="CW27" s="204"/>
      <c r="CX27" s="204"/>
      <c r="CY27" s="66"/>
      <c r="CZ27" s="66"/>
      <c r="DA27" s="204"/>
      <c r="DB27" s="133"/>
      <c r="DC27" s="66"/>
      <c r="DD27" s="66"/>
      <c r="DE27" s="204"/>
      <c r="DF27" s="66"/>
      <c r="DG27" s="66"/>
      <c r="DH27" s="66"/>
      <c r="DI27" s="204"/>
      <c r="DJ27" s="204"/>
      <c r="DK27" s="66"/>
      <c r="DL27" s="66"/>
      <c r="DM27" s="204"/>
      <c r="DN27" s="204"/>
      <c r="DO27" s="66"/>
      <c r="DP27" s="66"/>
      <c r="DQ27" s="204"/>
      <c r="DR27" s="66"/>
      <c r="DS27" s="66"/>
      <c r="DT27" s="66"/>
      <c r="DU27" s="204"/>
      <c r="DV27" s="204"/>
      <c r="DW27" s="66"/>
      <c r="DX27" s="66"/>
      <c r="DY27" s="204"/>
      <c r="DZ27" s="204"/>
      <c r="EA27" s="66"/>
      <c r="EB27" s="66"/>
      <c r="EC27" s="204"/>
      <c r="ED27" s="204"/>
      <c r="EE27" s="66"/>
      <c r="EF27" s="66"/>
      <c r="EG27" s="204"/>
      <c r="EH27" s="66"/>
      <c r="EI27" s="66"/>
      <c r="EJ27" s="66"/>
      <c r="EK27" s="204"/>
      <c r="EL27" s="66"/>
      <c r="EM27" s="66"/>
      <c r="EN27" s="66"/>
      <c r="EO27" s="66"/>
      <c r="EP27" s="66"/>
      <c r="EQ27" s="66"/>
      <c r="ER27" s="66"/>
      <c r="ES27" s="70"/>
      <c r="ET27" s="66"/>
      <c r="EU27" s="66"/>
      <c r="EV27" s="66"/>
      <c r="EW27" s="70"/>
      <c r="EX27" s="70"/>
      <c r="EY27" s="70"/>
      <c r="EZ27" s="66"/>
      <c r="FA27" s="204"/>
      <c r="FB27" s="204"/>
      <c r="FC27" s="70"/>
      <c r="FD27" s="66"/>
      <c r="FE27" s="204"/>
      <c r="FF27" s="70"/>
      <c r="FG27" s="70"/>
      <c r="FH27" s="66"/>
      <c r="FI27" s="204"/>
      <c r="FJ27" s="70">
        <v>6279</v>
      </c>
      <c r="FK27" s="70">
        <v>6279</v>
      </c>
      <c r="FL27" s="66">
        <v>6279</v>
      </c>
      <c r="FM27" s="66">
        <f t="shared" si="244"/>
        <v>100</v>
      </c>
      <c r="FN27" s="70"/>
      <c r="FO27" s="70"/>
      <c r="FP27" s="66"/>
      <c r="FQ27" s="204"/>
      <c r="FR27" s="204"/>
      <c r="FS27" s="70"/>
      <c r="FT27" s="66"/>
      <c r="FU27" s="204"/>
      <c r="FV27" s="70"/>
      <c r="FW27" s="70"/>
      <c r="FX27" s="66"/>
      <c r="FY27" s="204"/>
      <c r="FZ27" s="70"/>
      <c r="GA27" s="70"/>
      <c r="GB27" s="66"/>
      <c r="GC27" s="204"/>
      <c r="GD27" s="66"/>
      <c r="GE27" s="66"/>
      <c r="GF27" s="66"/>
      <c r="GG27" s="204"/>
      <c r="GH27" s="66"/>
      <c r="GI27" s="66"/>
      <c r="GJ27" s="66"/>
      <c r="GK27" s="204"/>
      <c r="GL27" s="204"/>
      <c r="GM27" s="70"/>
      <c r="GN27" s="66"/>
      <c r="GO27" s="204"/>
      <c r="GP27" s="204"/>
      <c r="GQ27" s="70"/>
      <c r="GR27" s="66"/>
      <c r="GS27" s="204"/>
      <c r="GT27" s="204"/>
      <c r="GU27" s="70"/>
      <c r="GV27" s="66"/>
      <c r="GW27" s="204"/>
      <c r="GX27" s="204"/>
      <c r="GY27" s="70"/>
      <c r="GZ27" s="66"/>
      <c r="HA27" s="204"/>
      <c r="HB27" s="70"/>
      <c r="HC27" s="70"/>
      <c r="HD27" s="66"/>
      <c r="HE27" s="204"/>
      <c r="HF27" s="66"/>
      <c r="HG27" s="66"/>
      <c r="HH27" s="66"/>
      <c r="HI27" s="204"/>
      <c r="HJ27" s="133"/>
      <c r="HK27" s="70"/>
      <c r="HL27" s="66"/>
      <c r="HM27" s="204"/>
      <c r="HN27" s="66"/>
      <c r="HO27" s="66"/>
      <c r="HP27" s="66"/>
      <c r="HQ27" s="204"/>
      <c r="HR27" s="204"/>
      <c r="HS27" s="66"/>
      <c r="HT27" s="66"/>
      <c r="HU27" s="204"/>
      <c r="HV27" s="133"/>
      <c r="HW27" s="66"/>
      <c r="HX27" s="66"/>
      <c r="HY27" s="204"/>
      <c r="HZ27" s="133"/>
      <c r="IA27" s="66"/>
      <c r="IB27" s="66"/>
      <c r="IC27" s="204"/>
      <c r="ID27" s="204"/>
      <c r="IE27" s="66"/>
      <c r="IF27" s="66"/>
      <c r="IG27" s="204"/>
      <c r="IH27" s="204"/>
      <c r="II27" s="66"/>
      <c r="IJ27" s="66"/>
      <c r="IK27" s="204"/>
      <c r="IL27" s="204"/>
      <c r="IM27" s="66"/>
      <c r="IN27" s="66"/>
      <c r="IO27" s="70"/>
      <c r="IP27" s="204"/>
      <c r="IQ27" s="66"/>
      <c r="IR27" s="66"/>
      <c r="IS27" s="204"/>
      <c r="IT27" s="204"/>
      <c r="IU27" s="66"/>
      <c r="IV27" s="66"/>
      <c r="IW27" s="204"/>
      <c r="IX27" s="204"/>
      <c r="IY27" s="66"/>
      <c r="IZ27" s="66"/>
      <c r="JA27" s="66"/>
      <c r="JB27" s="66"/>
      <c r="JC27" s="66"/>
      <c r="JD27" s="66"/>
      <c r="JE27" s="66"/>
      <c r="JF27" s="66"/>
      <c r="JG27" s="66"/>
      <c r="JH27" s="66"/>
      <c r="JI27" s="66"/>
      <c r="JJ27" s="66"/>
      <c r="JK27" s="66"/>
      <c r="JL27" s="66"/>
      <c r="JM27" s="66"/>
      <c r="JN27" s="66"/>
      <c r="JO27" s="66"/>
      <c r="JP27" s="66"/>
      <c r="JQ27" s="66"/>
    </row>
    <row r="28" spans="1:277" s="29" customFormat="1" ht="15.75" x14ac:dyDescent="0.25">
      <c r="A28" s="39" t="s">
        <v>397</v>
      </c>
      <c r="B28" s="230">
        <f t="shared" si="160"/>
        <v>0</v>
      </c>
      <c r="C28" s="230">
        <f t="shared" si="161"/>
        <v>0</v>
      </c>
      <c r="D28" s="230">
        <f t="shared" si="162"/>
        <v>0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123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123"/>
      <c r="AE28" s="66"/>
      <c r="AF28" s="66"/>
      <c r="AG28" s="66"/>
      <c r="AH28" s="66"/>
      <c r="AI28" s="66"/>
      <c r="AJ28" s="66"/>
      <c r="AK28" s="66"/>
      <c r="AL28" s="123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79"/>
      <c r="AX28" s="79"/>
      <c r="AY28" s="79"/>
      <c r="AZ28" s="79"/>
      <c r="BA28" s="66"/>
      <c r="BB28" s="66"/>
      <c r="BC28" s="79"/>
      <c r="BD28" s="79"/>
      <c r="BE28" s="66"/>
      <c r="BF28" s="79"/>
      <c r="BG28" s="79"/>
      <c r="BH28" s="79"/>
      <c r="BI28" s="66"/>
      <c r="BJ28" s="123"/>
      <c r="BK28" s="79"/>
      <c r="BL28" s="79"/>
      <c r="BM28" s="66"/>
      <c r="BN28" s="79"/>
      <c r="BO28" s="79"/>
      <c r="BP28" s="79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206"/>
      <c r="CE28" s="206"/>
      <c r="CF28" s="206"/>
      <c r="CG28" s="206"/>
      <c r="CH28" s="206"/>
      <c r="CI28" s="206"/>
      <c r="CJ28" s="206"/>
      <c r="CK28" s="206"/>
      <c r="CL28" s="66"/>
      <c r="CM28" s="66"/>
      <c r="CN28" s="66"/>
      <c r="CO28" s="204"/>
      <c r="CP28" s="204"/>
      <c r="CQ28" s="66"/>
      <c r="CR28" s="66"/>
      <c r="CS28" s="204"/>
      <c r="CT28" s="66"/>
      <c r="CU28" s="66"/>
      <c r="CV28" s="66"/>
      <c r="CW28" s="204"/>
      <c r="CX28" s="204"/>
      <c r="CY28" s="66"/>
      <c r="CZ28" s="66"/>
      <c r="DA28" s="204"/>
      <c r="DB28" s="133"/>
      <c r="DC28" s="66"/>
      <c r="DD28" s="66"/>
      <c r="DE28" s="204"/>
      <c r="DF28" s="66"/>
      <c r="DG28" s="66"/>
      <c r="DH28" s="66"/>
      <c r="DI28" s="204"/>
      <c r="DJ28" s="204"/>
      <c r="DK28" s="66"/>
      <c r="DL28" s="66"/>
      <c r="DM28" s="204"/>
      <c r="DN28" s="204"/>
      <c r="DO28" s="66"/>
      <c r="DP28" s="66"/>
      <c r="DQ28" s="204"/>
      <c r="DR28" s="66"/>
      <c r="DS28" s="66"/>
      <c r="DT28" s="66"/>
      <c r="DU28" s="204"/>
      <c r="DV28" s="204"/>
      <c r="DW28" s="66"/>
      <c r="DX28" s="66"/>
      <c r="DY28" s="204"/>
      <c r="DZ28" s="204"/>
      <c r="EA28" s="66"/>
      <c r="EB28" s="66"/>
      <c r="EC28" s="204"/>
      <c r="ED28" s="204"/>
      <c r="EE28" s="66"/>
      <c r="EF28" s="66"/>
      <c r="EG28" s="204"/>
      <c r="EH28" s="66"/>
      <c r="EI28" s="66"/>
      <c r="EJ28" s="66"/>
      <c r="EK28" s="204"/>
      <c r="EL28" s="66"/>
      <c r="EM28" s="66"/>
      <c r="EN28" s="66"/>
      <c r="EO28" s="66"/>
      <c r="EP28" s="66"/>
      <c r="EQ28" s="66"/>
      <c r="ER28" s="66"/>
      <c r="ES28" s="70"/>
      <c r="ET28" s="66"/>
      <c r="EU28" s="66"/>
      <c r="EV28" s="66"/>
      <c r="EW28" s="70"/>
      <c r="EX28" s="70"/>
      <c r="EY28" s="70"/>
      <c r="EZ28" s="66"/>
      <c r="FA28" s="204"/>
      <c r="FB28" s="204"/>
      <c r="FC28" s="70"/>
      <c r="FD28" s="66"/>
      <c r="FE28" s="204"/>
      <c r="FF28" s="70"/>
      <c r="FG28" s="70"/>
      <c r="FH28" s="66"/>
      <c r="FI28" s="204"/>
      <c r="FJ28" s="70"/>
      <c r="FK28" s="70"/>
      <c r="FL28" s="66"/>
      <c r="FM28" s="66"/>
      <c r="FN28" s="70"/>
      <c r="FO28" s="70"/>
      <c r="FP28" s="66"/>
      <c r="FQ28" s="204"/>
      <c r="FR28" s="204"/>
      <c r="FS28" s="70"/>
      <c r="FT28" s="66"/>
      <c r="FU28" s="204"/>
      <c r="FV28" s="70"/>
      <c r="FW28" s="70"/>
      <c r="FX28" s="66"/>
      <c r="FY28" s="204"/>
      <c r="FZ28" s="70"/>
      <c r="GA28" s="70"/>
      <c r="GB28" s="66"/>
      <c r="GC28" s="204"/>
      <c r="GD28" s="66"/>
      <c r="GE28" s="66"/>
      <c r="GF28" s="66"/>
      <c r="GG28" s="204"/>
      <c r="GH28" s="66"/>
      <c r="GI28" s="66"/>
      <c r="GJ28" s="66"/>
      <c r="GK28" s="204"/>
      <c r="GL28" s="204"/>
      <c r="GM28" s="70"/>
      <c r="GN28" s="66"/>
      <c r="GO28" s="204"/>
      <c r="GP28" s="204"/>
      <c r="GQ28" s="70"/>
      <c r="GR28" s="66"/>
      <c r="GS28" s="204"/>
      <c r="GT28" s="204"/>
      <c r="GU28" s="70"/>
      <c r="GV28" s="66"/>
      <c r="GW28" s="204"/>
      <c r="GX28" s="204"/>
      <c r="GY28" s="70"/>
      <c r="GZ28" s="66"/>
      <c r="HA28" s="204"/>
      <c r="HB28" s="70"/>
      <c r="HC28" s="70"/>
      <c r="HD28" s="66"/>
      <c r="HE28" s="204"/>
      <c r="HF28" s="66"/>
      <c r="HG28" s="66"/>
      <c r="HH28" s="66"/>
      <c r="HI28" s="204"/>
      <c r="HJ28" s="133"/>
      <c r="HK28" s="70"/>
      <c r="HL28" s="66"/>
      <c r="HM28" s="204"/>
      <c r="HN28" s="66"/>
      <c r="HO28" s="66"/>
      <c r="HP28" s="66"/>
      <c r="HQ28" s="204"/>
      <c r="HR28" s="204"/>
      <c r="HS28" s="66"/>
      <c r="HT28" s="66"/>
      <c r="HU28" s="204"/>
      <c r="HV28" s="133"/>
      <c r="HW28" s="66"/>
      <c r="HX28" s="66"/>
      <c r="HY28" s="204"/>
      <c r="HZ28" s="133"/>
      <c r="IA28" s="66"/>
      <c r="IB28" s="66"/>
      <c r="IC28" s="204"/>
      <c r="ID28" s="204"/>
      <c r="IE28" s="66"/>
      <c r="IF28" s="66"/>
      <c r="IG28" s="204"/>
      <c r="IH28" s="204"/>
      <c r="II28" s="66"/>
      <c r="IJ28" s="66"/>
      <c r="IK28" s="204"/>
      <c r="IL28" s="204"/>
      <c r="IM28" s="66"/>
      <c r="IN28" s="66"/>
      <c r="IO28" s="70"/>
      <c r="IP28" s="204"/>
      <c r="IQ28" s="66"/>
      <c r="IR28" s="66"/>
      <c r="IS28" s="204"/>
      <c r="IT28" s="204"/>
      <c r="IU28" s="66"/>
      <c r="IV28" s="66"/>
      <c r="IW28" s="204"/>
      <c r="IX28" s="204"/>
      <c r="IY28" s="66"/>
      <c r="IZ28" s="66"/>
      <c r="JA28" s="66"/>
      <c r="JB28" s="66"/>
      <c r="JC28" s="66"/>
      <c r="JD28" s="66"/>
      <c r="JE28" s="66"/>
      <c r="JF28" s="66"/>
      <c r="JG28" s="66"/>
      <c r="JH28" s="66"/>
      <c r="JI28" s="66"/>
      <c r="JJ28" s="66"/>
      <c r="JK28" s="66"/>
      <c r="JL28" s="66"/>
      <c r="JM28" s="66"/>
      <c r="JN28" s="66"/>
      <c r="JO28" s="66"/>
      <c r="JP28" s="66"/>
      <c r="JQ28" s="66"/>
    </row>
    <row r="29" spans="1:277" s="29" customFormat="1" ht="15.75" x14ac:dyDescent="0.25">
      <c r="A29" s="39" t="s">
        <v>230</v>
      </c>
      <c r="B29" s="230">
        <f t="shared" si="160"/>
        <v>8961</v>
      </c>
      <c r="C29" s="230">
        <f t="shared" si="161"/>
        <v>8961</v>
      </c>
      <c r="D29" s="230">
        <f t="shared" si="162"/>
        <v>8961</v>
      </c>
      <c r="E29" s="66">
        <f t="shared" ref="E29:E33" si="304">D29/C29*100</f>
        <v>100</v>
      </c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123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123"/>
      <c r="AE29" s="66"/>
      <c r="AF29" s="66"/>
      <c r="AG29" s="66"/>
      <c r="AH29" s="66"/>
      <c r="AI29" s="66"/>
      <c r="AJ29" s="66"/>
      <c r="AK29" s="66"/>
      <c r="AL29" s="123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79"/>
      <c r="AX29" s="79"/>
      <c r="AY29" s="79"/>
      <c r="AZ29" s="79"/>
      <c r="BA29" s="66"/>
      <c r="BB29" s="66"/>
      <c r="BC29" s="79"/>
      <c r="BD29" s="79"/>
      <c r="BE29" s="66"/>
      <c r="BF29" s="79"/>
      <c r="BG29" s="79"/>
      <c r="BH29" s="79"/>
      <c r="BI29" s="66"/>
      <c r="BJ29" s="123"/>
      <c r="BK29" s="79"/>
      <c r="BL29" s="79"/>
      <c r="BM29" s="66"/>
      <c r="BN29" s="79"/>
      <c r="BO29" s="79"/>
      <c r="BP29" s="79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206"/>
      <c r="CE29" s="206"/>
      <c r="CF29" s="206"/>
      <c r="CG29" s="206"/>
      <c r="CH29" s="206"/>
      <c r="CI29" s="206"/>
      <c r="CJ29" s="206"/>
      <c r="CK29" s="206"/>
      <c r="CL29" s="66"/>
      <c r="CM29" s="66"/>
      <c r="CN29" s="66"/>
      <c r="CO29" s="204"/>
      <c r="CP29" s="204"/>
      <c r="CQ29" s="66"/>
      <c r="CR29" s="66"/>
      <c r="CS29" s="204"/>
      <c r="CT29" s="66"/>
      <c r="CU29" s="66"/>
      <c r="CV29" s="66"/>
      <c r="CW29" s="204"/>
      <c r="CX29" s="204"/>
      <c r="CY29" s="66"/>
      <c r="CZ29" s="66"/>
      <c r="DA29" s="204"/>
      <c r="DB29" s="133"/>
      <c r="DC29" s="66"/>
      <c r="DD29" s="66"/>
      <c r="DE29" s="204"/>
      <c r="DF29" s="66"/>
      <c r="DG29" s="66"/>
      <c r="DH29" s="66"/>
      <c r="DI29" s="204"/>
      <c r="DJ29" s="204"/>
      <c r="DK29" s="66"/>
      <c r="DL29" s="66"/>
      <c r="DM29" s="204"/>
      <c r="DN29" s="204"/>
      <c r="DO29" s="66"/>
      <c r="DP29" s="66"/>
      <c r="DQ29" s="204"/>
      <c r="DR29" s="66"/>
      <c r="DS29" s="66"/>
      <c r="DT29" s="66"/>
      <c r="DU29" s="204"/>
      <c r="DV29" s="204"/>
      <c r="DW29" s="66"/>
      <c r="DX29" s="66"/>
      <c r="DY29" s="204"/>
      <c r="DZ29" s="204"/>
      <c r="EA29" s="66"/>
      <c r="EB29" s="66"/>
      <c r="EC29" s="204"/>
      <c r="ED29" s="204"/>
      <c r="EE29" s="66"/>
      <c r="EF29" s="66"/>
      <c r="EG29" s="204"/>
      <c r="EH29" s="66"/>
      <c r="EI29" s="66"/>
      <c r="EJ29" s="66"/>
      <c r="EK29" s="204"/>
      <c r="EL29" s="66"/>
      <c r="EM29" s="66"/>
      <c r="EN29" s="66"/>
      <c r="EO29" s="66"/>
      <c r="EP29" s="66"/>
      <c r="EQ29" s="66"/>
      <c r="ER29" s="66"/>
      <c r="ES29" s="70"/>
      <c r="ET29" s="66"/>
      <c r="EU29" s="66"/>
      <c r="EV29" s="66"/>
      <c r="EW29" s="70"/>
      <c r="EX29" s="70"/>
      <c r="EY29" s="70"/>
      <c r="EZ29" s="66"/>
      <c r="FA29" s="204"/>
      <c r="FB29" s="204"/>
      <c r="FC29" s="70"/>
      <c r="FD29" s="66"/>
      <c r="FE29" s="204"/>
      <c r="FF29" s="70"/>
      <c r="FG29" s="70"/>
      <c r="FH29" s="66"/>
      <c r="FI29" s="204"/>
      <c r="FJ29" s="70">
        <v>8961</v>
      </c>
      <c r="FK29" s="70">
        <v>8961</v>
      </c>
      <c r="FL29" s="66">
        <v>8961</v>
      </c>
      <c r="FM29" s="66">
        <f t="shared" si="244"/>
        <v>100</v>
      </c>
      <c r="FN29" s="70"/>
      <c r="FO29" s="70"/>
      <c r="FP29" s="66"/>
      <c r="FQ29" s="204"/>
      <c r="FR29" s="204"/>
      <c r="FS29" s="70"/>
      <c r="FT29" s="66"/>
      <c r="FU29" s="204"/>
      <c r="FV29" s="70"/>
      <c r="FW29" s="70"/>
      <c r="FX29" s="66"/>
      <c r="FY29" s="204"/>
      <c r="FZ29" s="70"/>
      <c r="GA29" s="70"/>
      <c r="GB29" s="66"/>
      <c r="GC29" s="204"/>
      <c r="GD29" s="66"/>
      <c r="GE29" s="66"/>
      <c r="GF29" s="66"/>
      <c r="GG29" s="204"/>
      <c r="GH29" s="66"/>
      <c r="GI29" s="66"/>
      <c r="GJ29" s="66"/>
      <c r="GK29" s="204"/>
      <c r="GL29" s="204"/>
      <c r="GM29" s="70"/>
      <c r="GN29" s="66"/>
      <c r="GO29" s="204"/>
      <c r="GP29" s="204"/>
      <c r="GQ29" s="70"/>
      <c r="GR29" s="66"/>
      <c r="GS29" s="204"/>
      <c r="GT29" s="204"/>
      <c r="GU29" s="70"/>
      <c r="GV29" s="66"/>
      <c r="GW29" s="204"/>
      <c r="GX29" s="204"/>
      <c r="GY29" s="70"/>
      <c r="GZ29" s="66"/>
      <c r="HA29" s="204"/>
      <c r="HB29" s="70"/>
      <c r="HC29" s="70"/>
      <c r="HD29" s="66"/>
      <c r="HE29" s="204"/>
      <c r="HF29" s="66"/>
      <c r="HG29" s="66"/>
      <c r="HH29" s="66"/>
      <c r="HI29" s="204"/>
      <c r="HJ29" s="133"/>
      <c r="HK29" s="70"/>
      <c r="HL29" s="66"/>
      <c r="HM29" s="204"/>
      <c r="HN29" s="66"/>
      <c r="HO29" s="66"/>
      <c r="HP29" s="66"/>
      <c r="HQ29" s="204"/>
      <c r="HR29" s="204"/>
      <c r="HS29" s="66"/>
      <c r="HT29" s="66"/>
      <c r="HU29" s="204"/>
      <c r="HV29" s="133"/>
      <c r="HW29" s="66"/>
      <c r="HX29" s="66"/>
      <c r="HY29" s="204"/>
      <c r="HZ29" s="133"/>
      <c r="IA29" s="66"/>
      <c r="IB29" s="66"/>
      <c r="IC29" s="204"/>
      <c r="ID29" s="204"/>
      <c r="IE29" s="66"/>
      <c r="IF29" s="66"/>
      <c r="IG29" s="204"/>
      <c r="IH29" s="204"/>
      <c r="II29" s="66"/>
      <c r="IJ29" s="66"/>
      <c r="IK29" s="204"/>
      <c r="IL29" s="204"/>
      <c r="IM29" s="66"/>
      <c r="IN29" s="66"/>
      <c r="IO29" s="70"/>
      <c r="IP29" s="204"/>
      <c r="IQ29" s="66"/>
      <c r="IR29" s="66"/>
      <c r="IS29" s="204"/>
      <c r="IT29" s="204"/>
      <c r="IU29" s="66"/>
      <c r="IV29" s="66"/>
      <c r="IW29" s="204"/>
      <c r="IX29" s="204"/>
      <c r="IY29" s="66"/>
      <c r="IZ29" s="66"/>
      <c r="JA29" s="66"/>
      <c r="JB29" s="66"/>
      <c r="JC29" s="66"/>
      <c r="JD29" s="66"/>
      <c r="JE29" s="66"/>
      <c r="JF29" s="66"/>
      <c r="JG29" s="66"/>
      <c r="JH29" s="66"/>
      <c r="JI29" s="66"/>
      <c r="JJ29" s="66"/>
      <c r="JK29" s="66"/>
      <c r="JL29" s="66"/>
      <c r="JM29" s="66"/>
      <c r="JN29" s="66"/>
      <c r="JO29" s="66"/>
      <c r="JP29" s="66"/>
      <c r="JQ29" s="66"/>
    </row>
    <row r="30" spans="1:277" s="29" customFormat="1" ht="15.75" x14ac:dyDescent="0.25">
      <c r="A30" s="39" t="s">
        <v>396</v>
      </c>
      <c r="B30" s="230">
        <f t="shared" si="160"/>
        <v>6429</v>
      </c>
      <c r="C30" s="230">
        <f t="shared" si="161"/>
        <v>7659</v>
      </c>
      <c r="D30" s="230">
        <f t="shared" si="162"/>
        <v>7659</v>
      </c>
      <c r="E30" s="66">
        <f t="shared" si="304"/>
        <v>100</v>
      </c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123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123"/>
      <c r="AE30" s="66"/>
      <c r="AF30" s="66"/>
      <c r="AG30" s="66"/>
      <c r="AH30" s="66"/>
      <c r="AI30" s="66"/>
      <c r="AJ30" s="66"/>
      <c r="AK30" s="66"/>
      <c r="AL30" s="123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79"/>
      <c r="AX30" s="79"/>
      <c r="AY30" s="79"/>
      <c r="AZ30" s="79"/>
      <c r="BA30" s="66"/>
      <c r="BB30" s="66"/>
      <c r="BC30" s="79"/>
      <c r="BD30" s="79"/>
      <c r="BE30" s="66"/>
      <c r="BF30" s="79"/>
      <c r="BG30" s="79"/>
      <c r="BH30" s="79"/>
      <c r="BI30" s="66"/>
      <c r="BJ30" s="123"/>
      <c r="BK30" s="79"/>
      <c r="BL30" s="79"/>
      <c r="BM30" s="66"/>
      <c r="BN30" s="79"/>
      <c r="BO30" s="79"/>
      <c r="BP30" s="79"/>
      <c r="BQ30" s="66"/>
      <c r="BR30" s="66"/>
      <c r="BS30" s="66"/>
      <c r="BT30" s="66"/>
      <c r="BU30" s="66"/>
      <c r="BV30" s="66"/>
      <c r="BW30" s="66">
        <v>1230</v>
      </c>
      <c r="BX30" s="66">
        <v>1230</v>
      </c>
      <c r="BY30" s="66">
        <f t="shared" si="19"/>
        <v>100</v>
      </c>
      <c r="BZ30" s="66"/>
      <c r="CA30" s="66"/>
      <c r="CB30" s="66"/>
      <c r="CC30" s="66"/>
      <c r="CD30" s="206"/>
      <c r="CE30" s="206"/>
      <c r="CF30" s="206"/>
      <c r="CG30" s="206"/>
      <c r="CH30" s="206"/>
      <c r="CI30" s="206"/>
      <c r="CJ30" s="206"/>
      <c r="CK30" s="206"/>
      <c r="CL30" s="66"/>
      <c r="CM30" s="66"/>
      <c r="CN30" s="66"/>
      <c r="CO30" s="204"/>
      <c r="CP30" s="204"/>
      <c r="CQ30" s="66"/>
      <c r="CR30" s="66"/>
      <c r="CS30" s="204"/>
      <c r="CT30" s="66"/>
      <c r="CU30" s="66"/>
      <c r="CV30" s="66"/>
      <c r="CW30" s="204"/>
      <c r="CX30" s="204"/>
      <c r="CY30" s="66"/>
      <c r="CZ30" s="66"/>
      <c r="DA30" s="204"/>
      <c r="DB30" s="133"/>
      <c r="DC30" s="66"/>
      <c r="DD30" s="66"/>
      <c r="DE30" s="204"/>
      <c r="DF30" s="66"/>
      <c r="DG30" s="66"/>
      <c r="DH30" s="66"/>
      <c r="DI30" s="204"/>
      <c r="DJ30" s="204"/>
      <c r="DK30" s="66"/>
      <c r="DL30" s="66"/>
      <c r="DM30" s="204"/>
      <c r="DN30" s="204"/>
      <c r="DO30" s="66"/>
      <c r="DP30" s="66"/>
      <c r="DQ30" s="204"/>
      <c r="DR30" s="66"/>
      <c r="DS30" s="66"/>
      <c r="DT30" s="66"/>
      <c r="DU30" s="204"/>
      <c r="DV30" s="204"/>
      <c r="DW30" s="66"/>
      <c r="DX30" s="66"/>
      <c r="DY30" s="204"/>
      <c r="DZ30" s="204"/>
      <c r="EA30" s="66"/>
      <c r="EB30" s="66"/>
      <c r="EC30" s="204"/>
      <c r="ED30" s="204"/>
      <c r="EE30" s="66"/>
      <c r="EF30" s="66"/>
      <c r="EG30" s="204"/>
      <c r="EH30" s="66"/>
      <c r="EI30" s="66"/>
      <c r="EJ30" s="66"/>
      <c r="EK30" s="204"/>
      <c r="EL30" s="66"/>
      <c r="EM30" s="66"/>
      <c r="EN30" s="66"/>
      <c r="EO30" s="66"/>
      <c r="EP30" s="66"/>
      <c r="EQ30" s="66"/>
      <c r="ER30" s="66"/>
      <c r="ES30" s="70"/>
      <c r="ET30" s="66"/>
      <c r="EU30" s="66"/>
      <c r="EV30" s="66"/>
      <c r="EW30" s="70"/>
      <c r="EX30" s="70"/>
      <c r="EY30" s="70"/>
      <c r="EZ30" s="66"/>
      <c r="FA30" s="204"/>
      <c r="FB30" s="204"/>
      <c r="FC30" s="70"/>
      <c r="FD30" s="66"/>
      <c r="FE30" s="204"/>
      <c r="FF30" s="70"/>
      <c r="FG30" s="70"/>
      <c r="FH30" s="66"/>
      <c r="FI30" s="204"/>
      <c r="FJ30" s="70">
        <v>6429</v>
      </c>
      <c r="FK30" s="70">
        <v>6429</v>
      </c>
      <c r="FL30" s="66">
        <v>6429</v>
      </c>
      <c r="FM30" s="66">
        <f t="shared" si="244"/>
        <v>100</v>
      </c>
      <c r="FN30" s="70"/>
      <c r="FO30" s="70"/>
      <c r="FP30" s="66"/>
      <c r="FQ30" s="204"/>
      <c r="FR30" s="204"/>
      <c r="FS30" s="70"/>
      <c r="FT30" s="66"/>
      <c r="FU30" s="204"/>
      <c r="FV30" s="70"/>
      <c r="FW30" s="70"/>
      <c r="FX30" s="66"/>
      <c r="FY30" s="204"/>
      <c r="FZ30" s="70"/>
      <c r="GA30" s="70"/>
      <c r="GB30" s="66"/>
      <c r="GC30" s="204"/>
      <c r="GD30" s="66"/>
      <c r="GE30" s="66"/>
      <c r="GF30" s="66"/>
      <c r="GG30" s="204"/>
      <c r="GH30" s="66"/>
      <c r="GI30" s="66"/>
      <c r="GJ30" s="66"/>
      <c r="GK30" s="204"/>
      <c r="GL30" s="204"/>
      <c r="GM30" s="70"/>
      <c r="GN30" s="66"/>
      <c r="GO30" s="204"/>
      <c r="GP30" s="204"/>
      <c r="GQ30" s="70"/>
      <c r="GR30" s="66"/>
      <c r="GS30" s="204"/>
      <c r="GT30" s="204"/>
      <c r="GU30" s="70"/>
      <c r="GV30" s="66"/>
      <c r="GW30" s="204"/>
      <c r="GX30" s="204"/>
      <c r="GY30" s="70"/>
      <c r="GZ30" s="66"/>
      <c r="HA30" s="204"/>
      <c r="HB30" s="70"/>
      <c r="HC30" s="70"/>
      <c r="HD30" s="66"/>
      <c r="HE30" s="204"/>
      <c r="HF30" s="66"/>
      <c r="HG30" s="66"/>
      <c r="HH30" s="66"/>
      <c r="HI30" s="204"/>
      <c r="HJ30" s="133"/>
      <c r="HK30" s="70"/>
      <c r="HL30" s="66"/>
      <c r="HM30" s="204"/>
      <c r="HN30" s="66"/>
      <c r="HO30" s="66"/>
      <c r="HP30" s="66"/>
      <c r="HQ30" s="204"/>
      <c r="HR30" s="204"/>
      <c r="HS30" s="66"/>
      <c r="HT30" s="66"/>
      <c r="HU30" s="204"/>
      <c r="HV30" s="133"/>
      <c r="HW30" s="66"/>
      <c r="HX30" s="66"/>
      <c r="HY30" s="204"/>
      <c r="HZ30" s="133"/>
      <c r="IA30" s="66"/>
      <c r="IB30" s="66"/>
      <c r="IC30" s="204"/>
      <c r="ID30" s="204"/>
      <c r="IE30" s="66"/>
      <c r="IF30" s="66"/>
      <c r="IG30" s="204"/>
      <c r="IH30" s="204"/>
      <c r="II30" s="66"/>
      <c r="IJ30" s="66"/>
      <c r="IK30" s="204"/>
      <c r="IL30" s="204"/>
      <c r="IM30" s="66"/>
      <c r="IN30" s="66"/>
      <c r="IO30" s="70"/>
      <c r="IP30" s="204"/>
      <c r="IQ30" s="66"/>
      <c r="IR30" s="66"/>
      <c r="IS30" s="204"/>
      <c r="IT30" s="204"/>
      <c r="IU30" s="66"/>
      <c r="IV30" s="66"/>
      <c r="IW30" s="204"/>
      <c r="IX30" s="204"/>
      <c r="IY30" s="66"/>
      <c r="IZ30" s="66"/>
      <c r="JA30" s="66"/>
      <c r="JB30" s="66"/>
      <c r="JC30" s="66"/>
      <c r="JD30" s="66"/>
      <c r="JE30" s="66"/>
      <c r="JF30" s="66"/>
      <c r="JG30" s="66"/>
      <c r="JH30" s="66"/>
      <c r="JI30" s="66"/>
      <c r="JJ30" s="66"/>
      <c r="JK30" s="66"/>
      <c r="JL30" s="66"/>
      <c r="JM30" s="66"/>
      <c r="JN30" s="66"/>
      <c r="JO30" s="66"/>
      <c r="JP30" s="66"/>
      <c r="JQ30" s="66"/>
    </row>
    <row r="31" spans="1:277" s="29" customFormat="1" ht="15.75" x14ac:dyDescent="0.25">
      <c r="A31" s="39" t="s">
        <v>395</v>
      </c>
      <c r="B31" s="230">
        <f t="shared" si="160"/>
        <v>6918</v>
      </c>
      <c r="C31" s="230">
        <f t="shared" si="161"/>
        <v>7811.1</v>
      </c>
      <c r="D31" s="230">
        <f t="shared" si="162"/>
        <v>7811.1</v>
      </c>
      <c r="E31" s="66">
        <f t="shared" si="304"/>
        <v>100</v>
      </c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123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123"/>
      <c r="AE31" s="66"/>
      <c r="AF31" s="66"/>
      <c r="AG31" s="66"/>
      <c r="AH31" s="66"/>
      <c r="AI31" s="66"/>
      <c r="AJ31" s="66"/>
      <c r="AK31" s="66"/>
      <c r="AL31" s="123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79"/>
      <c r="AX31" s="79"/>
      <c r="AY31" s="79"/>
      <c r="AZ31" s="79"/>
      <c r="BA31" s="66"/>
      <c r="BB31" s="66"/>
      <c r="BC31" s="79"/>
      <c r="BD31" s="79"/>
      <c r="BE31" s="66"/>
      <c r="BF31" s="79"/>
      <c r="BG31" s="79"/>
      <c r="BH31" s="79"/>
      <c r="BI31" s="66"/>
      <c r="BJ31" s="123"/>
      <c r="BK31" s="79"/>
      <c r="BL31" s="79"/>
      <c r="BM31" s="66"/>
      <c r="BN31" s="79"/>
      <c r="BO31" s="79"/>
      <c r="BP31" s="79"/>
      <c r="BQ31" s="66"/>
      <c r="BR31" s="66"/>
      <c r="BS31" s="66"/>
      <c r="BT31" s="66"/>
      <c r="BU31" s="66"/>
      <c r="BV31" s="66"/>
      <c r="BW31" s="66">
        <v>670</v>
      </c>
      <c r="BX31" s="66">
        <v>670</v>
      </c>
      <c r="BY31" s="66">
        <f t="shared" si="19"/>
        <v>100</v>
      </c>
      <c r="BZ31" s="66"/>
      <c r="CA31" s="66"/>
      <c r="CB31" s="66"/>
      <c r="CC31" s="66"/>
      <c r="CD31" s="206"/>
      <c r="CE31" s="206"/>
      <c r="CF31" s="206"/>
      <c r="CG31" s="206"/>
      <c r="CH31" s="206"/>
      <c r="CI31" s="206"/>
      <c r="CJ31" s="206"/>
      <c r="CK31" s="206"/>
      <c r="CL31" s="66"/>
      <c r="CM31" s="66"/>
      <c r="CN31" s="66"/>
      <c r="CO31" s="204"/>
      <c r="CP31" s="204"/>
      <c r="CQ31" s="66"/>
      <c r="CR31" s="66"/>
      <c r="CS31" s="204"/>
      <c r="CT31" s="66"/>
      <c r="CU31" s="66"/>
      <c r="CV31" s="66"/>
      <c r="CW31" s="204"/>
      <c r="CX31" s="204"/>
      <c r="CY31" s="66"/>
      <c r="CZ31" s="66"/>
      <c r="DA31" s="204"/>
      <c r="DB31" s="133"/>
      <c r="DC31" s="66"/>
      <c r="DD31" s="66"/>
      <c r="DE31" s="204"/>
      <c r="DF31" s="66"/>
      <c r="DG31" s="66"/>
      <c r="DH31" s="66"/>
      <c r="DI31" s="204"/>
      <c r="DJ31" s="204"/>
      <c r="DK31" s="66"/>
      <c r="DL31" s="66"/>
      <c r="DM31" s="204"/>
      <c r="DN31" s="204"/>
      <c r="DO31" s="66"/>
      <c r="DP31" s="66"/>
      <c r="DQ31" s="204"/>
      <c r="DR31" s="66"/>
      <c r="DS31" s="66"/>
      <c r="DT31" s="66"/>
      <c r="DU31" s="204"/>
      <c r="DV31" s="204"/>
      <c r="DW31" s="66"/>
      <c r="DX31" s="66"/>
      <c r="DY31" s="204"/>
      <c r="DZ31" s="204"/>
      <c r="EA31" s="66"/>
      <c r="EB31" s="66"/>
      <c r="EC31" s="204"/>
      <c r="ED31" s="204"/>
      <c r="EE31" s="66"/>
      <c r="EF31" s="66"/>
      <c r="EG31" s="204"/>
      <c r="EH31" s="66"/>
      <c r="EI31" s="66"/>
      <c r="EJ31" s="66"/>
      <c r="EK31" s="204"/>
      <c r="EL31" s="66"/>
      <c r="EM31" s="66"/>
      <c r="EN31" s="66"/>
      <c r="EO31" s="66"/>
      <c r="EP31" s="66"/>
      <c r="EQ31" s="66"/>
      <c r="ER31" s="66"/>
      <c r="ES31" s="70"/>
      <c r="ET31" s="66"/>
      <c r="EU31" s="66"/>
      <c r="EV31" s="66"/>
      <c r="EW31" s="70"/>
      <c r="EX31" s="70"/>
      <c r="EY31" s="70"/>
      <c r="EZ31" s="66"/>
      <c r="FA31" s="204"/>
      <c r="FB31" s="204"/>
      <c r="FC31" s="70"/>
      <c r="FD31" s="66"/>
      <c r="FE31" s="204"/>
      <c r="FF31" s="70"/>
      <c r="FG31" s="70"/>
      <c r="FH31" s="66"/>
      <c r="FI31" s="204"/>
      <c r="FJ31" s="70">
        <v>6918</v>
      </c>
      <c r="FK31" s="70">
        <v>6918</v>
      </c>
      <c r="FL31" s="66">
        <v>6918</v>
      </c>
      <c r="FM31" s="66">
        <f t="shared" si="244"/>
        <v>100</v>
      </c>
      <c r="FN31" s="70"/>
      <c r="FO31" s="70"/>
      <c r="FP31" s="66"/>
      <c r="FQ31" s="204"/>
      <c r="FR31" s="204"/>
      <c r="FS31" s="70"/>
      <c r="FT31" s="66"/>
      <c r="FU31" s="204"/>
      <c r="FV31" s="70"/>
      <c r="FW31" s="70"/>
      <c r="FX31" s="66"/>
      <c r="FY31" s="204"/>
      <c r="FZ31" s="70"/>
      <c r="GA31" s="70"/>
      <c r="GB31" s="66"/>
      <c r="GC31" s="204"/>
      <c r="GD31" s="66"/>
      <c r="GE31" s="66"/>
      <c r="GF31" s="66"/>
      <c r="GG31" s="204"/>
      <c r="GH31" s="66"/>
      <c r="GI31" s="66"/>
      <c r="GJ31" s="66"/>
      <c r="GK31" s="204"/>
      <c r="GL31" s="204"/>
      <c r="GM31" s="70"/>
      <c r="GN31" s="66"/>
      <c r="GO31" s="204"/>
      <c r="GP31" s="204"/>
      <c r="GQ31" s="70"/>
      <c r="GR31" s="66"/>
      <c r="GS31" s="204"/>
      <c r="GT31" s="204"/>
      <c r="GU31" s="70"/>
      <c r="GV31" s="66"/>
      <c r="GW31" s="204"/>
      <c r="GX31" s="204"/>
      <c r="GY31" s="70"/>
      <c r="GZ31" s="66"/>
      <c r="HA31" s="204"/>
      <c r="HB31" s="70"/>
      <c r="HC31" s="70"/>
      <c r="HD31" s="66"/>
      <c r="HE31" s="204"/>
      <c r="HF31" s="66"/>
      <c r="HG31" s="66"/>
      <c r="HH31" s="66"/>
      <c r="HI31" s="204"/>
      <c r="HJ31" s="133"/>
      <c r="HK31" s="70"/>
      <c r="HL31" s="66"/>
      <c r="HM31" s="204"/>
      <c r="HN31" s="66"/>
      <c r="HO31" s="66"/>
      <c r="HP31" s="66"/>
      <c r="HQ31" s="204"/>
      <c r="HR31" s="204"/>
      <c r="HS31" s="66"/>
      <c r="HT31" s="66"/>
      <c r="HU31" s="204"/>
      <c r="HV31" s="133"/>
      <c r="HW31" s="66"/>
      <c r="HX31" s="66"/>
      <c r="HY31" s="204"/>
      <c r="HZ31" s="133"/>
      <c r="IA31" s="66"/>
      <c r="IB31" s="66"/>
      <c r="IC31" s="204"/>
      <c r="ID31" s="204"/>
      <c r="IE31" s="66"/>
      <c r="IF31" s="66"/>
      <c r="IG31" s="204"/>
      <c r="IH31" s="204"/>
      <c r="II31" s="66"/>
      <c r="IJ31" s="66"/>
      <c r="IK31" s="204"/>
      <c r="IL31" s="204"/>
      <c r="IM31" s="66">
        <v>223.1</v>
      </c>
      <c r="IN31" s="66">
        <v>223.1</v>
      </c>
      <c r="IO31" s="70">
        <f t="shared" si="299"/>
        <v>100</v>
      </c>
      <c r="IP31" s="204"/>
      <c r="IQ31" s="66"/>
      <c r="IR31" s="66"/>
      <c r="IS31" s="204"/>
      <c r="IT31" s="204"/>
      <c r="IU31" s="66"/>
      <c r="IV31" s="66"/>
      <c r="IW31" s="204"/>
      <c r="IX31" s="204"/>
      <c r="IY31" s="66"/>
      <c r="IZ31" s="66"/>
      <c r="JA31" s="66"/>
      <c r="JB31" s="66"/>
      <c r="JC31" s="66"/>
      <c r="JD31" s="66"/>
      <c r="JE31" s="66"/>
      <c r="JF31" s="66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</row>
    <row r="32" spans="1:277" s="29" customFormat="1" ht="15.75" x14ac:dyDescent="0.25">
      <c r="A32" s="39" t="s">
        <v>398</v>
      </c>
      <c r="B32" s="230">
        <f t="shared" si="160"/>
        <v>6600</v>
      </c>
      <c r="C32" s="230">
        <f t="shared" si="161"/>
        <v>7865</v>
      </c>
      <c r="D32" s="230">
        <f t="shared" si="162"/>
        <v>7865</v>
      </c>
      <c r="E32" s="66">
        <f t="shared" si="304"/>
        <v>100</v>
      </c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123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123"/>
      <c r="AE32" s="66"/>
      <c r="AF32" s="66"/>
      <c r="AG32" s="66"/>
      <c r="AH32" s="66"/>
      <c r="AI32" s="66"/>
      <c r="AJ32" s="66"/>
      <c r="AK32" s="66"/>
      <c r="AL32" s="123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79"/>
      <c r="AX32" s="79"/>
      <c r="AY32" s="79"/>
      <c r="AZ32" s="79"/>
      <c r="BA32" s="66"/>
      <c r="BB32" s="66"/>
      <c r="BC32" s="79"/>
      <c r="BD32" s="79"/>
      <c r="BE32" s="66"/>
      <c r="BF32" s="79"/>
      <c r="BG32" s="79"/>
      <c r="BH32" s="79"/>
      <c r="BI32" s="66"/>
      <c r="BJ32" s="123"/>
      <c r="BK32" s="79"/>
      <c r="BL32" s="79"/>
      <c r="BM32" s="66"/>
      <c r="BN32" s="79"/>
      <c r="BO32" s="79"/>
      <c r="BP32" s="79"/>
      <c r="BQ32" s="66"/>
      <c r="BR32" s="66"/>
      <c r="BS32" s="66"/>
      <c r="BT32" s="66"/>
      <c r="BU32" s="66"/>
      <c r="BV32" s="66"/>
      <c r="BW32" s="66">
        <v>1265</v>
      </c>
      <c r="BX32" s="66">
        <v>1265</v>
      </c>
      <c r="BY32" s="66">
        <f t="shared" si="19"/>
        <v>100</v>
      </c>
      <c r="BZ32" s="66"/>
      <c r="CA32" s="66"/>
      <c r="CB32" s="66"/>
      <c r="CC32" s="66"/>
      <c r="CD32" s="206"/>
      <c r="CE32" s="206"/>
      <c r="CF32" s="206"/>
      <c r="CG32" s="206"/>
      <c r="CH32" s="206"/>
      <c r="CI32" s="206"/>
      <c r="CJ32" s="206"/>
      <c r="CK32" s="206"/>
      <c r="CL32" s="66"/>
      <c r="CM32" s="66"/>
      <c r="CN32" s="66"/>
      <c r="CO32" s="204"/>
      <c r="CP32" s="204"/>
      <c r="CQ32" s="66"/>
      <c r="CR32" s="66"/>
      <c r="CS32" s="204"/>
      <c r="CT32" s="66"/>
      <c r="CU32" s="66"/>
      <c r="CV32" s="66"/>
      <c r="CW32" s="204"/>
      <c r="CX32" s="204"/>
      <c r="CY32" s="66"/>
      <c r="CZ32" s="66"/>
      <c r="DA32" s="204"/>
      <c r="DB32" s="133"/>
      <c r="DC32" s="66"/>
      <c r="DD32" s="66"/>
      <c r="DE32" s="204"/>
      <c r="DF32" s="66"/>
      <c r="DG32" s="66"/>
      <c r="DH32" s="66"/>
      <c r="DI32" s="204"/>
      <c r="DJ32" s="204"/>
      <c r="DK32" s="66"/>
      <c r="DL32" s="66"/>
      <c r="DM32" s="204"/>
      <c r="DN32" s="204"/>
      <c r="DO32" s="66"/>
      <c r="DP32" s="66"/>
      <c r="DQ32" s="204"/>
      <c r="DR32" s="66"/>
      <c r="DS32" s="66"/>
      <c r="DT32" s="66"/>
      <c r="DU32" s="204"/>
      <c r="DV32" s="204"/>
      <c r="DW32" s="66"/>
      <c r="DX32" s="66"/>
      <c r="DY32" s="204"/>
      <c r="DZ32" s="204"/>
      <c r="EA32" s="66"/>
      <c r="EB32" s="66"/>
      <c r="EC32" s="204"/>
      <c r="ED32" s="204"/>
      <c r="EE32" s="66"/>
      <c r="EF32" s="66"/>
      <c r="EG32" s="204"/>
      <c r="EH32" s="66"/>
      <c r="EI32" s="66"/>
      <c r="EJ32" s="66"/>
      <c r="EK32" s="204"/>
      <c r="EL32" s="66"/>
      <c r="EM32" s="66"/>
      <c r="EN32" s="66"/>
      <c r="EO32" s="66"/>
      <c r="EP32" s="66"/>
      <c r="EQ32" s="66"/>
      <c r="ER32" s="66"/>
      <c r="ES32" s="70"/>
      <c r="ET32" s="66"/>
      <c r="EU32" s="66"/>
      <c r="EV32" s="66"/>
      <c r="EW32" s="70"/>
      <c r="EX32" s="70"/>
      <c r="EY32" s="70"/>
      <c r="EZ32" s="66"/>
      <c r="FA32" s="204"/>
      <c r="FB32" s="204"/>
      <c r="FC32" s="70"/>
      <c r="FD32" s="66"/>
      <c r="FE32" s="204"/>
      <c r="FF32" s="70"/>
      <c r="FG32" s="70"/>
      <c r="FH32" s="66"/>
      <c r="FI32" s="204"/>
      <c r="FJ32" s="70">
        <v>6600</v>
      </c>
      <c r="FK32" s="70">
        <v>6600</v>
      </c>
      <c r="FL32" s="66">
        <v>6600</v>
      </c>
      <c r="FM32" s="66">
        <f t="shared" si="244"/>
        <v>100</v>
      </c>
      <c r="FN32" s="70"/>
      <c r="FO32" s="70"/>
      <c r="FP32" s="66"/>
      <c r="FQ32" s="204"/>
      <c r="FR32" s="204"/>
      <c r="FS32" s="70"/>
      <c r="FT32" s="66"/>
      <c r="FU32" s="204"/>
      <c r="FV32" s="70"/>
      <c r="FW32" s="70"/>
      <c r="FX32" s="66"/>
      <c r="FY32" s="204"/>
      <c r="FZ32" s="70"/>
      <c r="GA32" s="70"/>
      <c r="GB32" s="66"/>
      <c r="GC32" s="204"/>
      <c r="GD32" s="66"/>
      <c r="GE32" s="66"/>
      <c r="GF32" s="66"/>
      <c r="GG32" s="204"/>
      <c r="GH32" s="66"/>
      <c r="GI32" s="66"/>
      <c r="GJ32" s="66"/>
      <c r="GK32" s="204"/>
      <c r="GL32" s="204"/>
      <c r="GM32" s="70"/>
      <c r="GN32" s="66"/>
      <c r="GO32" s="204"/>
      <c r="GP32" s="204"/>
      <c r="GQ32" s="70"/>
      <c r="GR32" s="66"/>
      <c r="GS32" s="204"/>
      <c r="GT32" s="204"/>
      <c r="GU32" s="70"/>
      <c r="GV32" s="66"/>
      <c r="GW32" s="204"/>
      <c r="GX32" s="204"/>
      <c r="GY32" s="70"/>
      <c r="GZ32" s="66"/>
      <c r="HA32" s="204"/>
      <c r="HB32" s="70"/>
      <c r="HC32" s="70"/>
      <c r="HD32" s="66"/>
      <c r="HE32" s="204"/>
      <c r="HF32" s="66"/>
      <c r="HG32" s="66"/>
      <c r="HH32" s="66"/>
      <c r="HI32" s="204"/>
      <c r="HJ32" s="133"/>
      <c r="HK32" s="70"/>
      <c r="HL32" s="66"/>
      <c r="HM32" s="204"/>
      <c r="HN32" s="66"/>
      <c r="HO32" s="66"/>
      <c r="HP32" s="66"/>
      <c r="HQ32" s="204"/>
      <c r="HR32" s="204"/>
      <c r="HS32" s="66"/>
      <c r="HT32" s="66"/>
      <c r="HU32" s="204"/>
      <c r="HV32" s="133"/>
      <c r="HW32" s="66"/>
      <c r="HX32" s="66"/>
      <c r="HY32" s="204"/>
      <c r="HZ32" s="133"/>
      <c r="IA32" s="66"/>
      <c r="IB32" s="66"/>
      <c r="IC32" s="204"/>
      <c r="ID32" s="204"/>
      <c r="IE32" s="66"/>
      <c r="IF32" s="66"/>
      <c r="IG32" s="204"/>
      <c r="IH32" s="204"/>
      <c r="II32" s="66"/>
      <c r="IJ32" s="66"/>
      <c r="IK32" s="204"/>
      <c r="IL32" s="204"/>
      <c r="IM32" s="66"/>
      <c r="IN32" s="66"/>
      <c r="IO32" s="204"/>
      <c r="IP32" s="204"/>
      <c r="IQ32" s="66"/>
      <c r="IR32" s="66"/>
      <c r="IS32" s="204"/>
      <c r="IT32" s="204"/>
      <c r="IU32" s="66"/>
      <c r="IV32" s="66"/>
      <c r="IW32" s="204"/>
      <c r="IX32" s="204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</row>
    <row r="33" spans="1:277" s="29" customFormat="1" ht="15.75" x14ac:dyDescent="0.25">
      <c r="A33" s="39" t="s">
        <v>394</v>
      </c>
      <c r="B33" s="230">
        <f t="shared" si="160"/>
        <v>6153</v>
      </c>
      <c r="C33" s="230">
        <f t="shared" si="161"/>
        <v>6153</v>
      </c>
      <c r="D33" s="230">
        <f t="shared" si="162"/>
        <v>6153</v>
      </c>
      <c r="E33" s="66">
        <f t="shared" si="304"/>
        <v>100</v>
      </c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123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123"/>
      <c r="AE33" s="66"/>
      <c r="AF33" s="66"/>
      <c r="AG33" s="66"/>
      <c r="AH33" s="66"/>
      <c r="AI33" s="66"/>
      <c r="AJ33" s="66"/>
      <c r="AK33" s="66"/>
      <c r="AL33" s="123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79"/>
      <c r="AX33" s="79"/>
      <c r="AY33" s="79"/>
      <c r="AZ33" s="79"/>
      <c r="BA33" s="66"/>
      <c r="BB33" s="66"/>
      <c r="BC33" s="79"/>
      <c r="BD33" s="79"/>
      <c r="BE33" s="66"/>
      <c r="BF33" s="79"/>
      <c r="BG33" s="79"/>
      <c r="BH33" s="79"/>
      <c r="BI33" s="66"/>
      <c r="BJ33" s="123"/>
      <c r="BK33" s="79"/>
      <c r="BL33" s="79"/>
      <c r="BM33" s="66"/>
      <c r="BN33" s="79"/>
      <c r="BO33" s="79"/>
      <c r="BP33" s="79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206"/>
      <c r="CE33" s="206"/>
      <c r="CF33" s="206"/>
      <c r="CG33" s="206"/>
      <c r="CH33" s="206"/>
      <c r="CI33" s="206"/>
      <c r="CJ33" s="206"/>
      <c r="CK33" s="206"/>
      <c r="CL33" s="66"/>
      <c r="CM33" s="66"/>
      <c r="CN33" s="66"/>
      <c r="CO33" s="204"/>
      <c r="CP33" s="204"/>
      <c r="CQ33" s="66"/>
      <c r="CR33" s="66"/>
      <c r="CS33" s="204"/>
      <c r="CT33" s="66"/>
      <c r="CU33" s="66"/>
      <c r="CV33" s="66"/>
      <c r="CW33" s="204"/>
      <c r="CX33" s="204"/>
      <c r="CY33" s="66"/>
      <c r="CZ33" s="66"/>
      <c r="DA33" s="204"/>
      <c r="DB33" s="133"/>
      <c r="DC33" s="66"/>
      <c r="DD33" s="66"/>
      <c r="DE33" s="204"/>
      <c r="DF33" s="66"/>
      <c r="DG33" s="66"/>
      <c r="DH33" s="66"/>
      <c r="DI33" s="204"/>
      <c r="DJ33" s="204"/>
      <c r="DK33" s="66"/>
      <c r="DL33" s="66"/>
      <c r="DM33" s="204"/>
      <c r="DN33" s="204"/>
      <c r="DO33" s="66"/>
      <c r="DP33" s="66"/>
      <c r="DQ33" s="204"/>
      <c r="DR33" s="66"/>
      <c r="DS33" s="66"/>
      <c r="DT33" s="66"/>
      <c r="DU33" s="204"/>
      <c r="DV33" s="204"/>
      <c r="DW33" s="66"/>
      <c r="DX33" s="66"/>
      <c r="DY33" s="204"/>
      <c r="DZ33" s="204"/>
      <c r="EA33" s="66"/>
      <c r="EB33" s="66"/>
      <c r="EC33" s="204"/>
      <c r="ED33" s="204"/>
      <c r="EE33" s="66"/>
      <c r="EF33" s="66"/>
      <c r="EG33" s="204"/>
      <c r="EH33" s="66"/>
      <c r="EI33" s="66"/>
      <c r="EJ33" s="66"/>
      <c r="EK33" s="204"/>
      <c r="EL33" s="66"/>
      <c r="EM33" s="66"/>
      <c r="EN33" s="66"/>
      <c r="EO33" s="66"/>
      <c r="EP33" s="66"/>
      <c r="EQ33" s="66"/>
      <c r="ER33" s="66"/>
      <c r="ES33" s="70"/>
      <c r="ET33" s="66"/>
      <c r="EU33" s="66"/>
      <c r="EV33" s="66"/>
      <c r="EW33" s="70"/>
      <c r="EX33" s="70"/>
      <c r="EY33" s="70"/>
      <c r="EZ33" s="66"/>
      <c r="FA33" s="204"/>
      <c r="FB33" s="204"/>
      <c r="FC33" s="70"/>
      <c r="FD33" s="66"/>
      <c r="FE33" s="204"/>
      <c r="FF33" s="70"/>
      <c r="FG33" s="70"/>
      <c r="FH33" s="66"/>
      <c r="FI33" s="204"/>
      <c r="FJ33" s="70">
        <v>6153</v>
      </c>
      <c r="FK33" s="70">
        <v>6153</v>
      </c>
      <c r="FL33" s="66">
        <v>6153</v>
      </c>
      <c r="FM33" s="66">
        <f t="shared" si="244"/>
        <v>100</v>
      </c>
      <c r="FN33" s="70"/>
      <c r="FO33" s="70"/>
      <c r="FP33" s="66"/>
      <c r="FQ33" s="204"/>
      <c r="FR33" s="204"/>
      <c r="FS33" s="70"/>
      <c r="FT33" s="66"/>
      <c r="FU33" s="204"/>
      <c r="FV33" s="70"/>
      <c r="FW33" s="70"/>
      <c r="FX33" s="66"/>
      <c r="FY33" s="204"/>
      <c r="FZ33" s="70"/>
      <c r="GA33" s="70"/>
      <c r="GB33" s="66"/>
      <c r="GC33" s="204"/>
      <c r="GD33" s="66"/>
      <c r="GE33" s="66"/>
      <c r="GF33" s="66"/>
      <c r="GG33" s="204"/>
      <c r="GH33" s="66"/>
      <c r="GI33" s="66"/>
      <c r="GJ33" s="66"/>
      <c r="GK33" s="204"/>
      <c r="GL33" s="204"/>
      <c r="GM33" s="70"/>
      <c r="GN33" s="66"/>
      <c r="GO33" s="204"/>
      <c r="GP33" s="204"/>
      <c r="GQ33" s="70"/>
      <c r="GR33" s="66"/>
      <c r="GS33" s="204"/>
      <c r="GT33" s="204"/>
      <c r="GU33" s="70"/>
      <c r="GV33" s="66"/>
      <c r="GW33" s="204"/>
      <c r="GX33" s="204"/>
      <c r="GY33" s="70"/>
      <c r="GZ33" s="66"/>
      <c r="HA33" s="204"/>
      <c r="HB33" s="70"/>
      <c r="HC33" s="70"/>
      <c r="HD33" s="66"/>
      <c r="HE33" s="204"/>
      <c r="HF33" s="66"/>
      <c r="HG33" s="66"/>
      <c r="HH33" s="66"/>
      <c r="HI33" s="204"/>
      <c r="HJ33" s="133"/>
      <c r="HK33" s="70"/>
      <c r="HL33" s="66"/>
      <c r="HM33" s="204"/>
      <c r="HN33" s="66"/>
      <c r="HO33" s="66"/>
      <c r="HP33" s="66"/>
      <c r="HQ33" s="204"/>
      <c r="HR33" s="204"/>
      <c r="HS33" s="66"/>
      <c r="HT33" s="66"/>
      <c r="HU33" s="204"/>
      <c r="HV33" s="133"/>
      <c r="HW33" s="66"/>
      <c r="HX33" s="66"/>
      <c r="HY33" s="204"/>
      <c r="HZ33" s="133"/>
      <c r="IA33" s="66"/>
      <c r="IB33" s="66"/>
      <c r="IC33" s="204"/>
      <c r="ID33" s="204"/>
      <c r="IE33" s="66"/>
      <c r="IF33" s="66"/>
      <c r="IG33" s="204"/>
      <c r="IH33" s="204"/>
      <c r="II33" s="66"/>
      <c r="IJ33" s="66"/>
      <c r="IK33" s="204"/>
      <c r="IL33" s="204"/>
      <c r="IM33" s="66"/>
      <c r="IN33" s="66"/>
      <c r="IO33" s="204"/>
      <c r="IP33" s="204"/>
      <c r="IQ33" s="66"/>
      <c r="IR33" s="66"/>
      <c r="IS33" s="204"/>
      <c r="IT33" s="204"/>
      <c r="IU33" s="66"/>
      <c r="IV33" s="66"/>
      <c r="IW33" s="204"/>
      <c r="IX33" s="204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</row>
    <row r="34" spans="1:277" s="29" customFormat="1" ht="15.75" x14ac:dyDescent="0.25">
      <c r="A34" s="39" t="s">
        <v>393</v>
      </c>
      <c r="B34" s="230">
        <f t="shared" si="160"/>
        <v>0</v>
      </c>
      <c r="C34" s="230">
        <f t="shared" si="161"/>
        <v>0</v>
      </c>
      <c r="D34" s="230">
        <f t="shared" si="162"/>
        <v>0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123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123"/>
      <c r="AE34" s="66"/>
      <c r="AF34" s="66"/>
      <c r="AG34" s="66"/>
      <c r="AH34" s="66"/>
      <c r="AI34" s="66"/>
      <c r="AJ34" s="66"/>
      <c r="AK34" s="66"/>
      <c r="AL34" s="123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79"/>
      <c r="AX34" s="79"/>
      <c r="AY34" s="79"/>
      <c r="AZ34" s="79"/>
      <c r="BA34" s="66"/>
      <c r="BB34" s="66"/>
      <c r="BC34" s="79"/>
      <c r="BD34" s="79"/>
      <c r="BE34" s="66"/>
      <c r="BF34" s="79"/>
      <c r="BG34" s="79"/>
      <c r="BH34" s="79"/>
      <c r="BI34" s="66"/>
      <c r="BJ34" s="123"/>
      <c r="BK34" s="79"/>
      <c r="BL34" s="79"/>
      <c r="BM34" s="66"/>
      <c r="BN34" s="79"/>
      <c r="BO34" s="79"/>
      <c r="BP34" s="79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206"/>
      <c r="CE34" s="206"/>
      <c r="CF34" s="206"/>
      <c r="CG34" s="206"/>
      <c r="CH34" s="206"/>
      <c r="CI34" s="206"/>
      <c r="CJ34" s="206"/>
      <c r="CK34" s="206"/>
      <c r="CL34" s="66"/>
      <c r="CM34" s="66"/>
      <c r="CN34" s="66"/>
      <c r="CO34" s="204"/>
      <c r="CP34" s="204"/>
      <c r="CQ34" s="66"/>
      <c r="CR34" s="66"/>
      <c r="CS34" s="204"/>
      <c r="CT34" s="66"/>
      <c r="CU34" s="66"/>
      <c r="CV34" s="66"/>
      <c r="CW34" s="204"/>
      <c r="CX34" s="204"/>
      <c r="CY34" s="66"/>
      <c r="CZ34" s="66"/>
      <c r="DA34" s="204"/>
      <c r="DB34" s="133"/>
      <c r="DC34" s="66"/>
      <c r="DD34" s="66"/>
      <c r="DE34" s="204"/>
      <c r="DF34" s="66"/>
      <c r="DG34" s="66"/>
      <c r="DH34" s="66"/>
      <c r="DI34" s="204"/>
      <c r="DJ34" s="204"/>
      <c r="DK34" s="66"/>
      <c r="DL34" s="66"/>
      <c r="DM34" s="204"/>
      <c r="DN34" s="204"/>
      <c r="DO34" s="66"/>
      <c r="DP34" s="66"/>
      <c r="DQ34" s="204"/>
      <c r="DR34" s="66"/>
      <c r="DS34" s="66"/>
      <c r="DT34" s="66"/>
      <c r="DU34" s="204"/>
      <c r="DV34" s="204"/>
      <c r="DW34" s="66"/>
      <c r="DX34" s="66"/>
      <c r="DY34" s="204"/>
      <c r="DZ34" s="204"/>
      <c r="EA34" s="66"/>
      <c r="EB34" s="66"/>
      <c r="EC34" s="204"/>
      <c r="ED34" s="204"/>
      <c r="EE34" s="66"/>
      <c r="EF34" s="66"/>
      <c r="EG34" s="204"/>
      <c r="EH34" s="66"/>
      <c r="EI34" s="66"/>
      <c r="EJ34" s="66"/>
      <c r="EK34" s="204"/>
      <c r="EL34" s="66"/>
      <c r="EM34" s="66"/>
      <c r="EN34" s="66"/>
      <c r="EO34" s="66"/>
      <c r="EP34" s="66"/>
      <c r="EQ34" s="66"/>
      <c r="ER34" s="66"/>
      <c r="ES34" s="70"/>
      <c r="ET34" s="66"/>
      <c r="EU34" s="66"/>
      <c r="EV34" s="66"/>
      <c r="EW34" s="70"/>
      <c r="EX34" s="70"/>
      <c r="EY34" s="70"/>
      <c r="EZ34" s="66"/>
      <c r="FA34" s="204"/>
      <c r="FB34" s="204"/>
      <c r="FC34" s="70"/>
      <c r="FD34" s="66"/>
      <c r="FE34" s="204"/>
      <c r="FF34" s="70"/>
      <c r="FG34" s="70"/>
      <c r="FH34" s="66"/>
      <c r="FI34" s="204"/>
      <c r="FJ34" s="70"/>
      <c r="FK34" s="70"/>
      <c r="FL34" s="66"/>
      <c r="FM34" s="66"/>
      <c r="FN34" s="70"/>
      <c r="FO34" s="70"/>
      <c r="FP34" s="66"/>
      <c r="FQ34" s="204"/>
      <c r="FR34" s="204"/>
      <c r="FS34" s="70"/>
      <c r="FT34" s="66"/>
      <c r="FU34" s="204"/>
      <c r="FV34" s="70"/>
      <c r="FW34" s="70"/>
      <c r="FX34" s="66"/>
      <c r="FY34" s="204"/>
      <c r="FZ34" s="70"/>
      <c r="GA34" s="70"/>
      <c r="GB34" s="66"/>
      <c r="GC34" s="204"/>
      <c r="GD34" s="66"/>
      <c r="GE34" s="66"/>
      <c r="GF34" s="66"/>
      <c r="GG34" s="204"/>
      <c r="GH34" s="66"/>
      <c r="GI34" s="66"/>
      <c r="GJ34" s="66"/>
      <c r="GK34" s="204"/>
      <c r="GL34" s="204"/>
      <c r="GM34" s="70"/>
      <c r="GN34" s="66"/>
      <c r="GO34" s="204"/>
      <c r="GP34" s="204"/>
      <c r="GQ34" s="70"/>
      <c r="GR34" s="66"/>
      <c r="GS34" s="204"/>
      <c r="GT34" s="204"/>
      <c r="GU34" s="70"/>
      <c r="GV34" s="66"/>
      <c r="GW34" s="204"/>
      <c r="GX34" s="204"/>
      <c r="GY34" s="70"/>
      <c r="GZ34" s="66"/>
      <c r="HA34" s="204"/>
      <c r="HB34" s="70"/>
      <c r="HC34" s="70"/>
      <c r="HD34" s="66"/>
      <c r="HE34" s="204"/>
      <c r="HF34" s="66"/>
      <c r="HG34" s="66"/>
      <c r="HH34" s="66"/>
      <c r="HI34" s="204"/>
      <c r="HJ34" s="133"/>
      <c r="HK34" s="70"/>
      <c r="HL34" s="66"/>
      <c r="HM34" s="204"/>
      <c r="HN34" s="66"/>
      <c r="HO34" s="66"/>
      <c r="HP34" s="66"/>
      <c r="HQ34" s="204"/>
      <c r="HR34" s="204"/>
      <c r="HS34" s="66"/>
      <c r="HT34" s="66"/>
      <c r="HU34" s="204"/>
      <c r="HV34" s="133"/>
      <c r="HW34" s="66"/>
      <c r="HX34" s="66"/>
      <c r="HY34" s="204"/>
      <c r="HZ34" s="133"/>
      <c r="IA34" s="66"/>
      <c r="IB34" s="66"/>
      <c r="IC34" s="204"/>
      <c r="ID34" s="204"/>
      <c r="IE34" s="66"/>
      <c r="IF34" s="66"/>
      <c r="IG34" s="204"/>
      <c r="IH34" s="204"/>
      <c r="II34" s="66"/>
      <c r="IJ34" s="66"/>
      <c r="IK34" s="204"/>
      <c r="IL34" s="204"/>
      <c r="IM34" s="66"/>
      <c r="IN34" s="66"/>
      <c r="IO34" s="204"/>
      <c r="IP34" s="204"/>
      <c r="IQ34" s="66"/>
      <c r="IR34" s="66"/>
      <c r="IS34" s="204"/>
      <c r="IT34" s="204"/>
      <c r="IU34" s="66"/>
      <c r="IV34" s="66"/>
      <c r="IW34" s="204"/>
      <c r="IX34" s="204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</row>
    <row r="35" spans="1:277" s="29" customFormat="1" ht="15.75" x14ac:dyDescent="0.25">
      <c r="A35" s="39" t="s">
        <v>392</v>
      </c>
      <c r="B35" s="230">
        <f t="shared" si="160"/>
        <v>0</v>
      </c>
      <c r="C35" s="230">
        <f t="shared" si="161"/>
        <v>0</v>
      </c>
      <c r="D35" s="230">
        <f t="shared" si="162"/>
        <v>0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123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123"/>
      <c r="AE35" s="66"/>
      <c r="AF35" s="66"/>
      <c r="AG35" s="66"/>
      <c r="AH35" s="66"/>
      <c r="AI35" s="66"/>
      <c r="AJ35" s="66"/>
      <c r="AK35" s="66"/>
      <c r="AL35" s="123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79"/>
      <c r="AX35" s="79"/>
      <c r="AY35" s="79"/>
      <c r="AZ35" s="79"/>
      <c r="BA35" s="66"/>
      <c r="BB35" s="66"/>
      <c r="BC35" s="79"/>
      <c r="BD35" s="79"/>
      <c r="BE35" s="66"/>
      <c r="BF35" s="79"/>
      <c r="BG35" s="79"/>
      <c r="BH35" s="79"/>
      <c r="BI35" s="66"/>
      <c r="BJ35" s="123"/>
      <c r="BK35" s="79"/>
      <c r="BL35" s="79"/>
      <c r="BM35" s="66"/>
      <c r="BN35" s="79"/>
      <c r="BO35" s="79"/>
      <c r="BP35" s="79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206"/>
      <c r="CE35" s="206"/>
      <c r="CF35" s="206"/>
      <c r="CG35" s="206"/>
      <c r="CH35" s="206"/>
      <c r="CI35" s="206"/>
      <c r="CJ35" s="206"/>
      <c r="CK35" s="206"/>
      <c r="CL35" s="66"/>
      <c r="CM35" s="66"/>
      <c r="CN35" s="66"/>
      <c r="CO35" s="204"/>
      <c r="CP35" s="204"/>
      <c r="CQ35" s="66"/>
      <c r="CR35" s="66"/>
      <c r="CS35" s="204"/>
      <c r="CT35" s="66"/>
      <c r="CU35" s="66"/>
      <c r="CV35" s="66"/>
      <c r="CW35" s="204"/>
      <c r="CX35" s="204"/>
      <c r="CY35" s="66"/>
      <c r="CZ35" s="66"/>
      <c r="DA35" s="204"/>
      <c r="DB35" s="133"/>
      <c r="DC35" s="66"/>
      <c r="DD35" s="66"/>
      <c r="DE35" s="204"/>
      <c r="DF35" s="66"/>
      <c r="DG35" s="66"/>
      <c r="DH35" s="66"/>
      <c r="DI35" s="204"/>
      <c r="DJ35" s="204"/>
      <c r="DK35" s="66"/>
      <c r="DL35" s="66"/>
      <c r="DM35" s="204"/>
      <c r="DN35" s="204"/>
      <c r="DO35" s="66"/>
      <c r="DP35" s="66"/>
      <c r="DQ35" s="204"/>
      <c r="DR35" s="66"/>
      <c r="DS35" s="66"/>
      <c r="DT35" s="66"/>
      <c r="DU35" s="204"/>
      <c r="DV35" s="204"/>
      <c r="DW35" s="66"/>
      <c r="DX35" s="66"/>
      <c r="DY35" s="204"/>
      <c r="DZ35" s="204"/>
      <c r="EA35" s="66"/>
      <c r="EB35" s="66"/>
      <c r="EC35" s="204"/>
      <c r="ED35" s="204"/>
      <c r="EE35" s="66"/>
      <c r="EF35" s="66"/>
      <c r="EG35" s="204"/>
      <c r="EH35" s="66"/>
      <c r="EI35" s="66"/>
      <c r="EJ35" s="66"/>
      <c r="EK35" s="204"/>
      <c r="EL35" s="66"/>
      <c r="EM35" s="66"/>
      <c r="EN35" s="66"/>
      <c r="EO35" s="66"/>
      <c r="EP35" s="66"/>
      <c r="EQ35" s="66"/>
      <c r="ER35" s="66"/>
      <c r="ES35" s="70"/>
      <c r="ET35" s="66"/>
      <c r="EU35" s="66"/>
      <c r="EV35" s="66"/>
      <c r="EW35" s="70"/>
      <c r="EX35" s="70"/>
      <c r="EY35" s="70"/>
      <c r="EZ35" s="66"/>
      <c r="FA35" s="204"/>
      <c r="FB35" s="204"/>
      <c r="FC35" s="70"/>
      <c r="FD35" s="66"/>
      <c r="FE35" s="204"/>
      <c r="FF35" s="70"/>
      <c r="FG35" s="70"/>
      <c r="FH35" s="66"/>
      <c r="FI35" s="204"/>
      <c r="FJ35" s="70"/>
      <c r="FK35" s="70"/>
      <c r="FL35" s="66"/>
      <c r="FM35" s="66"/>
      <c r="FN35" s="70"/>
      <c r="FO35" s="70"/>
      <c r="FP35" s="66"/>
      <c r="FQ35" s="204"/>
      <c r="FR35" s="204"/>
      <c r="FS35" s="70"/>
      <c r="FT35" s="66"/>
      <c r="FU35" s="204"/>
      <c r="FV35" s="70"/>
      <c r="FW35" s="70"/>
      <c r="FX35" s="66"/>
      <c r="FY35" s="204"/>
      <c r="FZ35" s="70"/>
      <c r="GA35" s="70"/>
      <c r="GB35" s="66"/>
      <c r="GC35" s="204"/>
      <c r="GD35" s="66"/>
      <c r="GE35" s="66"/>
      <c r="GF35" s="66"/>
      <c r="GG35" s="204"/>
      <c r="GH35" s="66"/>
      <c r="GI35" s="66"/>
      <c r="GJ35" s="66"/>
      <c r="GK35" s="204"/>
      <c r="GL35" s="204"/>
      <c r="GM35" s="70"/>
      <c r="GN35" s="66"/>
      <c r="GO35" s="204"/>
      <c r="GP35" s="204"/>
      <c r="GQ35" s="70"/>
      <c r="GR35" s="66"/>
      <c r="GS35" s="204"/>
      <c r="GT35" s="204"/>
      <c r="GU35" s="70"/>
      <c r="GV35" s="66"/>
      <c r="GW35" s="204"/>
      <c r="GX35" s="204"/>
      <c r="GY35" s="70"/>
      <c r="GZ35" s="66"/>
      <c r="HA35" s="204"/>
      <c r="HB35" s="70"/>
      <c r="HC35" s="70"/>
      <c r="HD35" s="66"/>
      <c r="HE35" s="204"/>
      <c r="HF35" s="66"/>
      <c r="HG35" s="66"/>
      <c r="HH35" s="66"/>
      <c r="HI35" s="204"/>
      <c r="HJ35" s="133"/>
      <c r="HK35" s="70"/>
      <c r="HL35" s="66"/>
      <c r="HM35" s="204"/>
      <c r="HN35" s="66"/>
      <c r="HO35" s="66"/>
      <c r="HP35" s="66"/>
      <c r="HQ35" s="204"/>
      <c r="HR35" s="204"/>
      <c r="HS35" s="66"/>
      <c r="HT35" s="66"/>
      <c r="HU35" s="204"/>
      <c r="HV35" s="133"/>
      <c r="HW35" s="66"/>
      <c r="HX35" s="66"/>
      <c r="HY35" s="204"/>
      <c r="HZ35" s="133"/>
      <c r="IA35" s="66"/>
      <c r="IB35" s="66"/>
      <c r="IC35" s="204"/>
      <c r="ID35" s="204"/>
      <c r="IE35" s="66"/>
      <c r="IF35" s="66"/>
      <c r="IG35" s="204"/>
      <c r="IH35" s="204"/>
      <c r="II35" s="66"/>
      <c r="IJ35" s="66"/>
      <c r="IK35" s="204"/>
      <c r="IL35" s="204"/>
      <c r="IM35" s="66"/>
      <c r="IN35" s="66"/>
      <c r="IO35" s="204"/>
      <c r="IP35" s="204"/>
      <c r="IQ35" s="66"/>
      <c r="IR35" s="66"/>
      <c r="IS35" s="204"/>
      <c r="IT35" s="204"/>
      <c r="IU35" s="66"/>
      <c r="IV35" s="66"/>
      <c r="IW35" s="204"/>
      <c r="IX35" s="204"/>
      <c r="IY35" s="66"/>
      <c r="IZ35" s="66"/>
      <c r="JA35" s="66"/>
      <c r="JB35" s="66"/>
      <c r="JC35" s="66"/>
      <c r="JD35" s="66"/>
      <c r="JE35" s="66"/>
      <c r="JF35" s="66"/>
      <c r="JG35" s="66"/>
      <c r="JH35" s="66"/>
      <c r="JI35" s="66"/>
      <c r="JJ35" s="66"/>
      <c r="JK35" s="66"/>
      <c r="JL35" s="66"/>
      <c r="JM35" s="66"/>
      <c r="JN35" s="66"/>
      <c r="JO35" s="66"/>
      <c r="JP35" s="66"/>
      <c r="JQ35" s="66"/>
    </row>
    <row r="36" spans="1:277" s="29" customFormat="1" ht="15.75" x14ac:dyDescent="0.25">
      <c r="A36" s="39" t="s">
        <v>391</v>
      </c>
      <c r="B36" s="230">
        <f t="shared" si="160"/>
        <v>0</v>
      </c>
      <c r="C36" s="230">
        <f t="shared" si="161"/>
        <v>0</v>
      </c>
      <c r="D36" s="230">
        <f t="shared" si="162"/>
        <v>0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123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123"/>
      <c r="AE36" s="66"/>
      <c r="AF36" s="66"/>
      <c r="AG36" s="66"/>
      <c r="AH36" s="66"/>
      <c r="AI36" s="66"/>
      <c r="AJ36" s="66"/>
      <c r="AK36" s="66"/>
      <c r="AL36" s="123"/>
      <c r="AM36" s="66"/>
      <c r="AN36" s="66"/>
      <c r="AO36" s="70"/>
      <c r="AP36" s="66"/>
      <c r="AQ36" s="66"/>
      <c r="AR36" s="66"/>
      <c r="AS36" s="66"/>
      <c r="AT36" s="66"/>
      <c r="AU36" s="66"/>
      <c r="AV36" s="66"/>
      <c r="AW36" s="79"/>
      <c r="AX36" s="79"/>
      <c r="AY36" s="79"/>
      <c r="AZ36" s="79"/>
      <c r="BA36" s="66"/>
      <c r="BB36" s="66"/>
      <c r="BC36" s="79"/>
      <c r="BD36" s="79"/>
      <c r="BE36" s="66"/>
      <c r="BF36" s="79"/>
      <c r="BG36" s="79"/>
      <c r="BH36" s="79"/>
      <c r="BI36" s="66"/>
      <c r="BJ36" s="123"/>
      <c r="BK36" s="79"/>
      <c r="BL36" s="79"/>
      <c r="BM36" s="66"/>
      <c r="BN36" s="79"/>
      <c r="BO36" s="79"/>
      <c r="BP36" s="79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206"/>
      <c r="CE36" s="206"/>
      <c r="CF36" s="206"/>
      <c r="CG36" s="206"/>
      <c r="CH36" s="206"/>
      <c r="CI36" s="206"/>
      <c r="CJ36" s="206"/>
      <c r="CK36" s="206"/>
      <c r="CL36" s="66"/>
      <c r="CM36" s="66"/>
      <c r="CN36" s="66"/>
      <c r="CO36" s="204"/>
      <c r="CP36" s="204"/>
      <c r="CQ36" s="66"/>
      <c r="CR36" s="66"/>
      <c r="CS36" s="204"/>
      <c r="CT36" s="66"/>
      <c r="CU36" s="66"/>
      <c r="CV36" s="66"/>
      <c r="CW36" s="204"/>
      <c r="CX36" s="204"/>
      <c r="CY36" s="66"/>
      <c r="CZ36" s="66"/>
      <c r="DA36" s="204"/>
      <c r="DB36" s="133"/>
      <c r="DC36" s="66"/>
      <c r="DD36" s="66"/>
      <c r="DE36" s="204"/>
      <c r="DF36" s="66"/>
      <c r="DG36" s="66"/>
      <c r="DH36" s="66"/>
      <c r="DI36" s="204"/>
      <c r="DJ36" s="204"/>
      <c r="DK36" s="66"/>
      <c r="DL36" s="66"/>
      <c r="DM36" s="204"/>
      <c r="DN36" s="204"/>
      <c r="DO36" s="66"/>
      <c r="DP36" s="66"/>
      <c r="DQ36" s="204"/>
      <c r="DR36" s="66"/>
      <c r="DS36" s="66"/>
      <c r="DT36" s="66"/>
      <c r="DU36" s="204"/>
      <c r="DV36" s="204"/>
      <c r="DW36" s="66"/>
      <c r="DX36" s="66"/>
      <c r="DY36" s="204"/>
      <c r="DZ36" s="204"/>
      <c r="EA36" s="66"/>
      <c r="EB36" s="66"/>
      <c r="EC36" s="204"/>
      <c r="ED36" s="204"/>
      <c r="EE36" s="66"/>
      <c r="EF36" s="66"/>
      <c r="EG36" s="204"/>
      <c r="EH36" s="66"/>
      <c r="EI36" s="66"/>
      <c r="EJ36" s="66"/>
      <c r="EK36" s="204"/>
      <c r="EL36" s="66"/>
      <c r="EM36" s="66"/>
      <c r="EN36" s="66"/>
      <c r="EO36" s="66"/>
      <c r="EP36" s="66"/>
      <c r="EQ36" s="66"/>
      <c r="ER36" s="66"/>
      <c r="ES36" s="70"/>
      <c r="ET36" s="66"/>
      <c r="EU36" s="66"/>
      <c r="EV36" s="66"/>
      <c r="EW36" s="70"/>
      <c r="EX36" s="70"/>
      <c r="EY36" s="70"/>
      <c r="EZ36" s="66"/>
      <c r="FA36" s="204"/>
      <c r="FB36" s="204"/>
      <c r="FC36" s="70"/>
      <c r="FD36" s="66"/>
      <c r="FE36" s="204"/>
      <c r="FF36" s="70"/>
      <c r="FG36" s="70"/>
      <c r="FH36" s="66"/>
      <c r="FI36" s="204"/>
      <c r="FJ36" s="70"/>
      <c r="FK36" s="70"/>
      <c r="FL36" s="66"/>
      <c r="FM36" s="66"/>
      <c r="FN36" s="70"/>
      <c r="FO36" s="70"/>
      <c r="FP36" s="66"/>
      <c r="FQ36" s="204"/>
      <c r="FR36" s="204"/>
      <c r="FS36" s="70"/>
      <c r="FT36" s="66"/>
      <c r="FU36" s="204"/>
      <c r="FV36" s="70"/>
      <c r="FW36" s="70"/>
      <c r="FX36" s="66"/>
      <c r="FY36" s="204"/>
      <c r="FZ36" s="70"/>
      <c r="GA36" s="70"/>
      <c r="GB36" s="66"/>
      <c r="GC36" s="204"/>
      <c r="GD36" s="66"/>
      <c r="GE36" s="66"/>
      <c r="GF36" s="66"/>
      <c r="GG36" s="204"/>
      <c r="GH36" s="66"/>
      <c r="GI36" s="66"/>
      <c r="GJ36" s="66"/>
      <c r="GK36" s="204"/>
      <c r="GL36" s="204"/>
      <c r="GM36" s="70"/>
      <c r="GN36" s="66"/>
      <c r="GO36" s="204"/>
      <c r="GP36" s="204"/>
      <c r="GQ36" s="70"/>
      <c r="GR36" s="66"/>
      <c r="GS36" s="204"/>
      <c r="GT36" s="204"/>
      <c r="GU36" s="70"/>
      <c r="GV36" s="66"/>
      <c r="GW36" s="204"/>
      <c r="GX36" s="204"/>
      <c r="GY36" s="70"/>
      <c r="GZ36" s="66"/>
      <c r="HA36" s="204"/>
      <c r="HB36" s="70"/>
      <c r="HC36" s="70"/>
      <c r="HD36" s="66"/>
      <c r="HE36" s="204"/>
      <c r="HF36" s="66"/>
      <c r="HG36" s="66"/>
      <c r="HH36" s="66"/>
      <c r="HI36" s="204"/>
      <c r="HJ36" s="133"/>
      <c r="HK36" s="70"/>
      <c r="HL36" s="66"/>
      <c r="HM36" s="204"/>
      <c r="HN36" s="66"/>
      <c r="HO36" s="66"/>
      <c r="HP36" s="66"/>
      <c r="HQ36" s="204"/>
      <c r="HR36" s="204"/>
      <c r="HS36" s="66"/>
      <c r="HT36" s="66"/>
      <c r="HU36" s="204"/>
      <c r="HV36" s="133"/>
      <c r="HW36" s="66"/>
      <c r="HX36" s="66"/>
      <c r="HY36" s="204"/>
      <c r="HZ36" s="133"/>
      <c r="IA36" s="66"/>
      <c r="IB36" s="66"/>
      <c r="IC36" s="204"/>
      <c r="ID36" s="204"/>
      <c r="IE36" s="66"/>
      <c r="IF36" s="66"/>
      <c r="IG36" s="204"/>
      <c r="IH36" s="204"/>
      <c r="II36" s="66"/>
      <c r="IJ36" s="66"/>
      <c r="IK36" s="204"/>
      <c r="IL36" s="204"/>
      <c r="IM36" s="66"/>
      <c r="IN36" s="66"/>
      <c r="IO36" s="204"/>
      <c r="IP36" s="204"/>
      <c r="IQ36" s="66"/>
      <c r="IR36" s="66"/>
      <c r="IS36" s="204"/>
      <c r="IT36" s="204"/>
      <c r="IU36" s="66"/>
      <c r="IV36" s="66"/>
      <c r="IW36" s="204"/>
      <c r="IX36" s="204"/>
      <c r="IY36" s="66"/>
      <c r="IZ36" s="66"/>
      <c r="JA36" s="66"/>
      <c r="JB36" s="66"/>
      <c r="JC36" s="66"/>
      <c r="JD36" s="66"/>
      <c r="JE36" s="66"/>
      <c r="JF36" s="66"/>
      <c r="JG36" s="66"/>
      <c r="JH36" s="66"/>
      <c r="JI36" s="66"/>
      <c r="JJ36" s="66"/>
      <c r="JK36" s="66"/>
      <c r="JL36" s="66"/>
      <c r="JM36" s="66"/>
      <c r="JN36" s="66"/>
      <c r="JO36" s="66"/>
      <c r="JP36" s="66"/>
      <c r="JQ36" s="66"/>
    </row>
    <row r="37" spans="1:277" s="29" customFormat="1" ht="15.75" x14ac:dyDescent="0.25">
      <c r="A37" s="39" t="s">
        <v>390</v>
      </c>
      <c r="B37" s="230">
        <f t="shared" si="160"/>
        <v>0</v>
      </c>
      <c r="C37" s="230">
        <f t="shared" si="161"/>
        <v>0</v>
      </c>
      <c r="D37" s="230">
        <f t="shared" si="162"/>
        <v>0</v>
      </c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123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123"/>
      <c r="AE37" s="66"/>
      <c r="AF37" s="66"/>
      <c r="AG37" s="66"/>
      <c r="AH37" s="66"/>
      <c r="AI37" s="66"/>
      <c r="AJ37" s="66"/>
      <c r="AK37" s="66"/>
      <c r="AL37" s="123"/>
      <c r="AM37" s="66"/>
      <c r="AN37" s="66"/>
      <c r="AO37" s="70"/>
      <c r="AP37" s="66"/>
      <c r="AQ37" s="66"/>
      <c r="AR37" s="66"/>
      <c r="AS37" s="66"/>
      <c r="AT37" s="66"/>
      <c r="AU37" s="66"/>
      <c r="AV37" s="66"/>
      <c r="AW37" s="79"/>
      <c r="AX37" s="79"/>
      <c r="AY37" s="79"/>
      <c r="AZ37" s="79"/>
      <c r="BA37" s="66"/>
      <c r="BB37" s="66"/>
      <c r="BC37" s="79"/>
      <c r="BD37" s="79"/>
      <c r="BE37" s="66"/>
      <c r="BF37" s="79"/>
      <c r="BG37" s="79"/>
      <c r="BH37" s="79"/>
      <c r="BI37" s="66"/>
      <c r="BJ37" s="123"/>
      <c r="BK37" s="79"/>
      <c r="BL37" s="79"/>
      <c r="BM37" s="66"/>
      <c r="BN37" s="79"/>
      <c r="BO37" s="79"/>
      <c r="BP37" s="79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206"/>
      <c r="CE37" s="206"/>
      <c r="CF37" s="206"/>
      <c r="CG37" s="206"/>
      <c r="CH37" s="206"/>
      <c r="CI37" s="206"/>
      <c r="CJ37" s="206"/>
      <c r="CK37" s="206"/>
      <c r="CL37" s="66"/>
      <c r="CM37" s="66"/>
      <c r="CN37" s="66"/>
      <c r="CO37" s="204"/>
      <c r="CP37" s="204"/>
      <c r="CQ37" s="66"/>
      <c r="CR37" s="66"/>
      <c r="CS37" s="204"/>
      <c r="CT37" s="66"/>
      <c r="CU37" s="66"/>
      <c r="CV37" s="66"/>
      <c r="CW37" s="204"/>
      <c r="CX37" s="204"/>
      <c r="CY37" s="66"/>
      <c r="CZ37" s="66"/>
      <c r="DA37" s="204"/>
      <c r="DB37" s="133"/>
      <c r="DC37" s="66"/>
      <c r="DD37" s="66"/>
      <c r="DE37" s="204"/>
      <c r="DF37" s="66"/>
      <c r="DG37" s="66"/>
      <c r="DH37" s="66"/>
      <c r="DI37" s="204"/>
      <c r="DJ37" s="204"/>
      <c r="DK37" s="66"/>
      <c r="DL37" s="66"/>
      <c r="DM37" s="204"/>
      <c r="DN37" s="204"/>
      <c r="DO37" s="66"/>
      <c r="DP37" s="66"/>
      <c r="DQ37" s="204"/>
      <c r="DR37" s="66"/>
      <c r="DS37" s="66"/>
      <c r="DT37" s="66"/>
      <c r="DU37" s="204"/>
      <c r="DV37" s="204"/>
      <c r="DW37" s="66"/>
      <c r="DX37" s="66"/>
      <c r="DY37" s="204"/>
      <c r="DZ37" s="204"/>
      <c r="EA37" s="66"/>
      <c r="EB37" s="66"/>
      <c r="EC37" s="204"/>
      <c r="ED37" s="204"/>
      <c r="EE37" s="66"/>
      <c r="EF37" s="66"/>
      <c r="EG37" s="204"/>
      <c r="EH37" s="66"/>
      <c r="EI37" s="66"/>
      <c r="EJ37" s="66"/>
      <c r="EK37" s="204"/>
      <c r="EL37" s="66"/>
      <c r="EM37" s="66"/>
      <c r="EN37" s="66"/>
      <c r="EO37" s="66"/>
      <c r="EP37" s="66"/>
      <c r="EQ37" s="66"/>
      <c r="ER37" s="66"/>
      <c r="ES37" s="70"/>
      <c r="ET37" s="66"/>
      <c r="EU37" s="66"/>
      <c r="EV37" s="66"/>
      <c r="EW37" s="70"/>
      <c r="EX37" s="70"/>
      <c r="EY37" s="70"/>
      <c r="EZ37" s="66"/>
      <c r="FA37" s="204"/>
      <c r="FB37" s="204"/>
      <c r="FC37" s="70"/>
      <c r="FD37" s="66"/>
      <c r="FE37" s="204"/>
      <c r="FF37" s="70"/>
      <c r="FG37" s="70"/>
      <c r="FH37" s="66"/>
      <c r="FI37" s="204"/>
      <c r="FJ37" s="70"/>
      <c r="FK37" s="70"/>
      <c r="FL37" s="66"/>
      <c r="FM37" s="66"/>
      <c r="FN37" s="70"/>
      <c r="FO37" s="70"/>
      <c r="FP37" s="66"/>
      <c r="FQ37" s="204"/>
      <c r="FR37" s="204"/>
      <c r="FS37" s="70"/>
      <c r="FT37" s="66"/>
      <c r="FU37" s="204"/>
      <c r="FV37" s="70"/>
      <c r="FW37" s="70"/>
      <c r="FX37" s="66"/>
      <c r="FY37" s="204"/>
      <c r="FZ37" s="70"/>
      <c r="GA37" s="70"/>
      <c r="GB37" s="66"/>
      <c r="GC37" s="204"/>
      <c r="GD37" s="66"/>
      <c r="GE37" s="66"/>
      <c r="GF37" s="66"/>
      <c r="GG37" s="204"/>
      <c r="GH37" s="66"/>
      <c r="GI37" s="66"/>
      <c r="GJ37" s="66"/>
      <c r="GK37" s="204"/>
      <c r="GL37" s="204"/>
      <c r="GM37" s="70"/>
      <c r="GN37" s="66"/>
      <c r="GO37" s="204"/>
      <c r="GP37" s="204"/>
      <c r="GQ37" s="70"/>
      <c r="GR37" s="66"/>
      <c r="GS37" s="204"/>
      <c r="GT37" s="204"/>
      <c r="GU37" s="70"/>
      <c r="GV37" s="66"/>
      <c r="GW37" s="204"/>
      <c r="GX37" s="204"/>
      <c r="GY37" s="70"/>
      <c r="GZ37" s="66"/>
      <c r="HA37" s="204"/>
      <c r="HB37" s="70"/>
      <c r="HC37" s="70"/>
      <c r="HD37" s="66"/>
      <c r="HE37" s="204"/>
      <c r="HF37" s="66"/>
      <c r="HG37" s="66"/>
      <c r="HH37" s="66"/>
      <c r="HI37" s="204"/>
      <c r="HJ37" s="133"/>
      <c r="HK37" s="70"/>
      <c r="HL37" s="66"/>
      <c r="HM37" s="204"/>
      <c r="HN37" s="66"/>
      <c r="HO37" s="66"/>
      <c r="HP37" s="66"/>
      <c r="HQ37" s="204"/>
      <c r="HR37" s="204"/>
      <c r="HS37" s="66"/>
      <c r="HT37" s="66"/>
      <c r="HU37" s="204"/>
      <c r="HV37" s="133"/>
      <c r="HW37" s="66"/>
      <c r="HX37" s="66"/>
      <c r="HY37" s="204"/>
      <c r="HZ37" s="133"/>
      <c r="IA37" s="66"/>
      <c r="IB37" s="66"/>
      <c r="IC37" s="204"/>
      <c r="ID37" s="204"/>
      <c r="IE37" s="66"/>
      <c r="IF37" s="66"/>
      <c r="IG37" s="204"/>
      <c r="IH37" s="204"/>
      <c r="II37" s="66"/>
      <c r="IJ37" s="66"/>
      <c r="IK37" s="204"/>
      <c r="IL37" s="204"/>
      <c r="IM37" s="66"/>
      <c r="IN37" s="66"/>
      <c r="IO37" s="204"/>
      <c r="IP37" s="204"/>
      <c r="IQ37" s="66"/>
      <c r="IR37" s="66"/>
      <c r="IS37" s="204"/>
      <c r="IT37" s="204"/>
      <c r="IU37" s="66"/>
      <c r="IV37" s="66"/>
      <c r="IW37" s="204"/>
      <c r="IX37" s="204"/>
      <c r="IY37" s="66"/>
      <c r="IZ37" s="66"/>
      <c r="JA37" s="66"/>
      <c r="JB37" s="66"/>
      <c r="JC37" s="66"/>
      <c r="JD37" s="66"/>
      <c r="JE37" s="66"/>
      <c r="JF37" s="66"/>
      <c r="JG37" s="66"/>
      <c r="JH37" s="66"/>
      <c r="JI37" s="66"/>
      <c r="JJ37" s="66"/>
      <c r="JK37" s="66"/>
      <c r="JL37" s="66"/>
      <c r="JM37" s="66"/>
      <c r="JN37" s="66"/>
      <c r="JO37" s="66"/>
      <c r="JP37" s="66"/>
      <c r="JQ37" s="66"/>
    </row>
    <row r="38" spans="1:277" s="30" customFormat="1" ht="31.5" x14ac:dyDescent="0.25">
      <c r="A38" s="38" t="s">
        <v>235</v>
      </c>
      <c r="B38" s="231">
        <f t="shared" si="160"/>
        <v>105923.57761000001</v>
      </c>
      <c r="C38" s="231">
        <f t="shared" si="161"/>
        <v>198055.57256</v>
      </c>
      <c r="D38" s="231">
        <f t="shared" si="162"/>
        <v>194653.19511999999</v>
      </c>
      <c r="E38" s="79">
        <f t="shared" si="163"/>
        <v>98.282109714954231</v>
      </c>
      <c r="F38" s="80">
        <f t="shared" ref="F38" si="305">SUM(F39:F49)</f>
        <v>1516.2527</v>
      </c>
      <c r="G38" s="80">
        <f t="shared" ref="G38:CF38" si="306">SUM(G39:G49)</f>
        <v>1516.2527</v>
      </c>
      <c r="H38" s="80">
        <f t="shared" si="306"/>
        <v>1516.2527</v>
      </c>
      <c r="I38" s="79">
        <f t="shared" si="248"/>
        <v>100</v>
      </c>
      <c r="J38" s="80">
        <f t="shared" ref="J38" si="307">SUM(J39:J49)</f>
        <v>0</v>
      </c>
      <c r="K38" s="80">
        <f t="shared" si="306"/>
        <v>0</v>
      </c>
      <c r="L38" s="80">
        <f t="shared" si="306"/>
        <v>0</v>
      </c>
      <c r="M38" s="80"/>
      <c r="N38" s="80"/>
      <c r="O38" s="80">
        <f t="shared" ref="O38:P38" si="308">SUM(O39:O49)</f>
        <v>0</v>
      </c>
      <c r="P38" s="80">
        <f t="shared" si="308"/>
        <v>0</v>
      </c>
      <c r="Q38" s="80"/>
      <c r="R38" s="122"/>
      <c r="S38" s="80">
        <f t="shared" ref="S38:T38" si="309">SUM(S39:S49)</f>
        <v>0</v>
      </c>
      <c r="T38" s="80">
        <f t="shared" si="309"/>
        <v>0</v>
      </c>
      <c r="U38" s="80"/>
      <c r="V38" s="80"/>
      <c r="W38" s="80">
        <f t="shared" ref="W38:X38" si="310">SUM(W39:W49)</f>
        <v>0</v>
      </c>
      <c r="X38" s="80">
        <f t="shared" si="310"/>
        <v>0</v>
      </c>
      <c r="Y38" s="80"/>
      <c r="Z38" s="80"/>
      <c r="AA38" s="80">
        <f t="shared" ref="AA38:AB38" si="311">SUM(AA39:AA49)</f>
        <v>0</v>
      </c>
      <c r="AB38" s="80">
        <f t="shared" si="311"/>
        <v>0</v>
      </c>
      <c r="AC38" s="80"/>
      <c r="AD38" s="122"/>
      <c r="AE38" s="80">
        <f t="shared" ref="AE38:AF38" si="312">SUM(AE39:AE49)</f>
        <v>0</v>
      </c>
      <c r="AF38" s="80">
        <f t="shared" si="312"/>
        <v>0</v>
      </c>
      <c r="AG38" s="80"/>
      <c r="AH38" s="80">
        <f t="shared" ref="AH38" si="313">SUM(AH39:AH49)</f>
        <v>312</v>
      </c>
      <c r="AI38" s="80">
        <f t="shared" si="306"/>
        <v>335.29230000000001</v>
      </c>
      <c r="AJ38" s="80">
        <f t="shared" si="306"/>
        <v>335.29230000000001</v>
      </c>
      <c r="AK38" s="80">
        <f t="shared" ref="AK38" si="314">AJ38/AI38*100</f>
        <v>100</v>
      </c>
      <c r="AL38" s="122"/>
      <c r="AM38" s="80">
        <f t="shared" si="306"/>
        <v>0</v>
      </c>
      <c r="AN38" s="80">
        <f t="shared" si="306"/>
        <v>0</v>
      </c>
      <c r="AO38" s="80"/>
      <c r="AP38" s="80">
        <f t="shared" ref="AP38" si="315">SUM(AP39:AP49)</f>
        <v>0</v>
      </c>
      <c r="AQ38" s="80">
        <f t="shared" si="306"/>
        <v>0</v>
      </c>
      <c r="AR38" s="80">
        <f t="shared" si="306"/>
        <v>0</v>
      </c>
      <c r="AS38" s="80"/>
      <c r="AT38" s="80">
        <f t="shared" ref="AT38" si="316">SUM(AT39:AT49)</f>
        <v>3157.3879999999999</v>
      </c>
      <c r="AU38" s="80">
        <f t="shared" si="306"/>
        <v>3157.3879999999999</v>
      </c>
      <c r="AV38" s="80">
        <f t="shared" si="306"/>
        <v>3157.3879999999999</v>
      </c>
      <c r="AW38" s="79">
        <f t="shared" ref="AW38" si="317">AV38/AU38*100</f>
        <v>100</v>
      </c>
      <c r="AX38" s="80">
        <f t="shared" ref="AX38" si="318">SUM(AX39:AX49)</f>
        <v>102.04082</v>
      </c>
      <c r="AY38" s="80">
        <f t="shared" si="306"/>
        <v>102.04082</v>
      </c>
      <c r="AZ38" s="80">
        <f t="shared" si="306"/>
        <v>102.04082</v>
      </c>
      <c r="BA38" s="79">
        <f t="shared" ref="BA38" si="319">AZ38/AY38*100</f>
        <v>100</v>
      </c>
      <c r="BB38" s="79">
        <v>0</v>
      </c>
      <c r="BC38" s="80">
        <f t="shared" si="306"/>
        <v>0</v>
      </c>
      <c r="BD38" s="80">
        <f t="shared" si="306"/>
        <v>0</v>
      </c>
      <c r="BE38" s="79"/>
      <c r="BF38" s="80">
        <f t="shared" ref="BF38" si="320">SUM(BF39:BF49)</f>
        <v>125.4</v>
      </c>
      <c r="BG38" s="80">
        <f t="shared" ref="BG38:BH38" si="321">SUM(BG39:BG49)</f>
        <v>125.4</v>
      </c>
      <c r="BH38" s="80">
        <f t="shared" si="321"/>
        <v>125.4</v>
      </c>
      <c r="BI38" s="79">
        <f>BH38/BG38*100</f>
        <v>100</v>
      </c>
      <c r="BJ38" s="121"/>
      <c r="BK38" s="80"/>
      <c r="BL38" s="80"/>
      <c r="BM38" s="79"/>
      <c r="BN38" s="80"/>
      <c r="BO38" s="80"/>
      <c r="BP38" s="80"/>
      <c r="BQ38" s="79"/>
      <c r="BR38" s="79"/>
      <c r="BS38" s="80">
        <f t="shared" si="306"/>
        <v>0</v>
      </c>
      <c r="BT38" s="80">
        <f t="shared" si="306"/>
        <v>0</v>
      </c>
      <c r="BU38" s="80"/>
      <c r="BV38" s="80"/>
      <c r="BW38" s="80">
        <f t="shared" si="306"/>
        <v>4547.3506399999997</v>
      </c>
      <c r="BX38" s="80">
        <f t="shared" si="306"/>
        <v>4547.3506399999997</v>
      </c>
      <c r="BY38" s="79">
        <f t="shared" si="19"/>
        <v>100</v>
      </c>
      <c r="BZ38" s="80">
        <f t="shared" ref="BZ38" si="322">SUM(BZ39:BZ49)</f>
        <v>12105.00409</v>
      </c>
      <c r="CA38" s="80">
        <f t="shared" si="306"/>
        <v>12105.00409</v>
      </c>
      <c r="CB38" s="80">
        <f t="shared" si="306"/>
        <v>12105.00409</v>
      </c>
      <c r="CC38" s="79">
        <f t="shared" ref="CC38" si="323">CB38/CA38*100</f>
        <v>100</v>
      </c>
      <c r="CD38" s="80">
        <f t="shared" ref="CD38" si="324">SUM(CD39:CD49)</f>
        <v>15694.8</v>
      </c>
      <c r="CE38" s="80">
        <f t="shared" si="306"/>
        <v>15694.8</v>
      </c>
      <c r="CF38" s="80">
        <f t="shared" si="306"/>
        <v>12662.66662</v>
      </c>
      <c r="CG38" s="80">
        <f t="shared" si="185"/>
        <v>80.680649769350367</v>
      </c>
      <c r="CH38" s="80"/>
      <c r="CI38" s="80">
        <f t="shared" ref="CI38:CJ38" si="325">SUM(CI39:CI49)</f>
        <v>1669.9</v>
      </c>
      <c r="CJ38" s="80">
        <f t="shared" si="325"/>
        <v>1669.9</v>
      </c>
      <c r="CK38" s="80">
        <f t="shared" ref="CK38:CK39" si="326">CJ38/CI38*100</f>
        <v>100</v>
      </c>
      <c r="CL38" s="80">
        <f t="shared" ref="CL38" si="327">SUM(CL39:CL49)</f>
        <v>0</v>
      </c>
      <c r="CM38" s="80">
        <f t="shared" ref="CM38:EV38" si="328">SUM(CM39:CM49)</f>
        <v>0</v>
      </c>
      <c r="CN38" s="80">
        <f t="shared" si="328"/>
        <v>0</v>
      </c>
      <c r="CO38" s="80"/>
      <c r="CP38" s="80"/>
      <c r="CQ38" s="80">
        <f t="shared" ref="CQ38:CR38" si="329">SUM(CQ39:CQ49)</f>
        <v>0</v>
      </c>
      <c r="CR38" s="80">
        <f t="shared" si="329"/>
        <v>0</v>
      </c>
      <c r="CS38" s="80"/>
      <c r="CT38" s="80">
        <f t="shared" ref="CT38" si="330">SUM(CT39:CT49)</f>
        <v>5494.4</v>
      </c>
      <c r="CU38" s="80">
        <f t="shared" si="328"/>
        <v>4256.2</v>
      </c>
      <c r="CV38" s="80">
        <f t="shared" si="328"/>
        <v>4256.1487999999999</v>
      </c>
      <c r="CW38" s="80">
        <f t="shared" si="191"/>
        <v>99.998797049010861</v>
      </c>
      <c r="CX38" s="80"/>
      <c r="CY38" s="80"/>
      <c r="CZ38" s="80"/>
      <c r="DA38" s="80"/>
      <c r="DB38" s="122"/>
      <c r="DC38" s="80">
        <f t="shared" ref="DC38:DD38" si="331">SUM(DC39:DC49)</f>
        <v>240</v>
      </c>
      <c r="DD38" s="80">
        <f t="shared" si="331"/>
        <v>240</v>
      </c>
      <c r="DE38" s="80">
        <f t="shared" ref="DE38:DE39" si="332">DD38/DC38*100</f>
        <v>100</v>
      </c>
      <c r="DF38" s="80">
        <f t="shared" ref="DF38" si="333">SUM(DF39:DF49)</f>
        <v>0</v>
      </c>
      <c r="DG38" s="80">
        <f t="shared" si="328"/>
        <v>0</v>
      </c>
      <c r="DH38" s="80">
        <f t="shared" si="328"/>
        <v>0</v>
      </c>
      <c r="DI38" s="80">
        <f t="shared" si="328"/>
        <v>0</v>
      </c>
      <c r="DJ38" s="80"/>
      <c r="DK38" s="80">
        <f t="shared" si="328"/>
        <v>0</v>
      </c>
      <c r="DL38" s="80">
        <f t="shared" si="328"/>
        <v>0</v>
      </c>
      <c r="DM38" s="80"/>
      <c r="DN38" s="80"/>
      <c r="DO38" s="80">
        <f t="shared" ref="DO38:DP38" si="334">SUM(DO39:DO49)</f>
        <v>0</v>
      </c>
      <c r="DP38" s="80">
        <f t="shared" si="334"/>
        <v>0</v>
      </c>
      <c r="DQ38" s="80"/>
      <c r="DR38" s="80">
        <f t="shared" ref="DR38" si="335">SUM(DR39:DR49)</f>
        <v>0</v>
      </c>
      <c r="DS38" s="80">
        <f t="shared" si="328"/>
        <v>0</v>
      </c>
      <c r="DT38" s="80">
        <f t="shared" si="328"/>
        <v>0</v>
      </c>
      <c r="DU38" s="80"/>
      <c r="DV38" s="80"/>
      <c r="DW38" s="80">
        <f t="shared" si="328"/>
        <v>0</v>
      </c>
      <c r="DX38" s="80">
        <f t="shared" si="328"/>
        <v>0</v>
      </c>
      <c r="DY38" s="80"/>
      <c r="DZ38" s="80"/>
      <c r="EA38" s="80">
        <f t="shared" ref="EA38:EB38" si="336">SUM(EA39:EA49)</f>
        <v>0</v>
      </c>
      <c r="EB38" s="80">
        <f t="shared" si="336"/>
        <v>0</v>
      </c>
      <c r="EC38" s="80"/>
      <c r="ED38" s="80"/>
      <c r="EE38" s="80">
        <f t="shared" si="328"/>
        <v>0</v>
      </c>
      <c r="EF38" s="80">
        <f t="shared" si="328"/>
        <v>0</v>
      </c>
      <c r="EG38" s="80"/>
      <c r="EH38" s="80">
        <f t="shared" ref="EH38" si="337">SUM(EH39:EH49)</f>
        <v>0</v>
      </c>
      <c r="EI38" s="80">
        <f t="shared" si="328"/>
        <v>0</v>
      </c>
      <c r="EJ38" s="80">
        <f t="shared" si="328"/>
        <v>0</v>
      </c>
      <c r="EK38" s="80"/>
      <c r="EL38" s="80">
        <f t="shared" ref="EL38" si="338">SUM(EL39:EL49)</f>
        <v>0</v>
      </c>
      <c r="EM38" s="80">
        <f t="shared" si="328"/>
        <v>0</v>
      </c>
      <c r="EN38" s="80">
        <f t="shared" si="328"/>
        <v>0</v>
      </c>
      <c r="EO38" s="80"/>
      <c r="EP38" s="80">
        <f t="shared" ref="EP38" si="339">SUM(EP39:EP49)</f>
        <v>291</v>
      </c>
      <c r="EQ38" s="80">
        <f t="shared" si="328"/>
        <v>117.6</v>
      </c>
      <c r="ER38" s="80">
        <f t="shared" si="328"/>
        <v>117.57</v>
      </c>
      <c r="ES38" s="80">
        <f>ER38/EQ38*100</f>
        <v>99.974489795918359</v>
      </c>
      <c r="ET38" s="80">
        <f t="shared" ref="ET38" si="340">SUM(ET39:ET49)</f>
        <v>4753.2</v>
      </c>
      <c r="EU38" s="80">
        <f t="shared" si="328"/>
        <v>1278.0603000000001</v>
      </c>
      <c r="EV38" s="80">
        <f t="shared" si="328"/>
        <v>1278.0603000000001</v>
      </c>
      <c r="EW38" s="80">
        <f t="shared" si="273"/>
        <v>100</v>
      </c>
      <c r="EX38" s="80"/>
      <c r="EY38" s="80">
        <f t="shared" ref="EY38:FL38" si="341">SUM(EY39:EY49)</f>
        <v>0</v>
      </c>
      <c r="EZ38" s="80">
        <f t="shared" si="341"/>
        <v>0</v>
      </c>
      <c r="FA38" s="80"/>
      <c r="FB38" s="80"/>
      <c r="FC38" s="80">
        <f t="shared" ref="FC38:FD38" si="342">SUM(FC39:FC49)</f>
        <v>0</v>
      </c>
      <c r="FD38" s="80">
        <f t="shared" si="342"/>
        <v>0</v>
      </c>
      <c r="FE38" s="80"/>
      <c r="FF38" s="80">
        <f t="shared" ref="FF38" si="343">SUM(FF39:FF49)</f>
        <v>11030.2</v>
      </c>
      <c r="FG38" s="80">
        <f t="shared" si="341"/>
        <v>11299</v>
      </c>
      <c r="FH38" s="80">
        <f t="shared" si="341"/>
        <v>11299</v>
      </c>
      <c r="FI38" s="80">
        <f t="shared" si="204"/>
        <v>100</v>
      </c>
      <c r="FJ38" s="80">
        <f>SUM(FJ39:FJ49)</f>
        <v>38145</v>
      </c>
      <c r="FK38" s="80">
        <f>SUM(FK39:FK49)</f>
        <v>38145</v>
      </c>
      <c r="FL38" s="80">
        <f t="shared" si="341"/>
        <v>38145</v>
      </c>
      <c r="FM38" s="79">
        <f t="shared" ref="FM38" si="344">FL38/FK38*100</f>
        <v>100</v>
      </c>
      <c r="FN38" s="80">
        <f t="shared" ref="FN38" si="345">SUM(FN39:FN49)</f>
        <v>5017.2</v>
      </c>
      <c r="FO38" s="80">
        <f t="shared" ref="FO38:FP38" si="346">SUM(FO39:FO49)</f>
        <v>3944.3</v>
      </c>
      <c r="FP38" s="80">
        <f t="shared" si="346"/>
        <v>3944.2115800000001</v>
      </c>
      <c r="FQ38" s="80">
        <f>FP38/FO38*100</f>
        <v>99.997758284106169</v>
      </c>
      <c r="FR38" s="80"/>
      <c r="FS38" s="80">
        <f t="shared" ref="FS38:FT38" si="347">SUM(FS39:FS49)</f>
        <v>214</v>
      </c>
      <c r="FT38" s="80">
        <f t="shared" si="347"/>
        <v>214</v>
      </c>
      <c r="FU38" s="80">
        <f>FT38/FS38*100</f>
        <v>100</v>
      </c>
      <c r="FV38" s="80">
        <f t="shared" ref="FV38" si="348">SUM(FV39:FV49)</f>
        <v>3137.4920000000002</v>
      </c>
      <c r="FW38" s="80">
        <f t="shared" ref="FW38:FX38" si="349">SUM(FW39:FW49)</f>
        <v>3137.4920000000002</v>
      </c>
      <c r="FX38" s="80">
        <f t="shared" si="349"/>
        <v>3137.4920000000002</v>
      </c>
      <c r="FY38" s="80">
        <f>FX38/FW38*100</f>
        <v>100</v>
      </c>
      <c r="FZ38" s="80">
        <f t="shared" ref="FZ38" si="350">SUM(FZ39:FZ49)</f>
        <v>0</v>
      </c>
      <c r="GA38" s="80">
        <f t="shared" ref="GA38:GB38" si="351">SUM(GA39:GA49)</f>
        <v>0</v>
      </c>
      <c r="GB38" s="80">
        <f t="shared" si="351"/>
        <v>0</v>
      </c>
      <c r="GC38" s="80"/>
      <c r="GD38" s="80">
        <f t="shared" ref="GD38" si="352">SUM(GD39:GD49)</f>
        <v>2363.6</v>
      </c>
      <c r="GE38" s="80">
        <f t="shared" ref="GE38:GF38" si="353">SUM(GE39:GE49)</f>
        <v>2000</v>
      </c>
      <c r="GF38" s="80">
        <f t="shared" si="353"/>
        <v>2000</v>
      </c>
      <c r="GG38" s="80">
        <f t="shared" ref="GG38:GG39" si="354">GF38/GE38*100</f>
        <v>100</v>
      </c>
      <c r="GH38" s="80">
        <f t="shared" ref="GH38" si="355">SUM(GH39:GH49)</f>
        <v>2678.6</v>
      </c>
      <c r="GI38" s="80">
        <f t="shared" ref="GI38:GJ38" si="356">SUM(GI39:GI49)</f>
        <v>2200</v>
      </c>
      <c r="GJ38" s="80">
        <f t="shared" si="356"/>
        <v>2200</v>
      </c>
      <c r="GK38" s="80">
        <f t="shared" ref="GK38:GK39" si="357">GJ38/GI38*100</f>
        <v>100</v>
      </c>
      <c r="GL38" s="80"/>
      <c r="GM38" s="80">
        <f t="shared" ref="GM38:GN38" si="358">SUM(GM39:GM49)</f>
        <v>0</v>
      </c>
      <c r="GN38" s="80">
        <f t="shared" si="358"/>
        <v>0</v>
      </c>
      <c r="GO38" s="80"/>
      <c r="GP38" s="80"/>
      <c r="GQ38" s="80">
        <f t="shared" ref="GQ38:GR38" si="359">SUM(GQ39:GQ49)</f>
        <v>0</v>
      </c>
      <c r="GR38" s="80">
        <f t="shared" si="359"/>
        <v>0</v>
      </c>
      <c r="GS38" s="80"/>
      <c r="GT38" s="80"/>
      <c r="GU38" s="80">
        <f t="shared" ref="GU38:GV38" si="360">SUM(GU39:GU49)</f>
        <v>0</v>
      </c>
      <c r="GV38" s="80">
        <f t="shared" si="360"/>
        <v>0</v>
      </c>
      <c r="GW38" s="80"/>
      <c r="GX38" s="80"/>
      <c r="GY38" s="80">
        <f t="shared" ref="GY38:GZ38" si="361">SUM(GY39:GY49)</f>
        <v>0</v>
      </c>
      <c r="GZ38" s="80">
        <f t="shared" si="361"/>
        <v>0</v>
      </c>
      <c r="HA38" s="80"/>
      <c r="HB38" s="80">
        <f t="shared" ref="HB38" si="362">SUM(HB39:HB49)</f>
        <v>0</v>
      </c>
      <c r="HC38" s="80">
        <f t="shared" ref="HC38:HD38" si="363">SUM(HC39:HC49)</f>
        <v>0</v>
      </c>
      <c r="HD38" s="80">
        <f t="shared" si="363"/>
        <v>0</v>
      </c>
      <c r="HE38" s="80"/>
      <c r="HF38" s="80">
        <f t="shared" ref="HF38" si="364">SUM(HF39:HF49)</f>
        <v>0</v>
      </c>
      <c r="HG38" s="80">
        <f t="shared" ref="HG38:HH38" si="365">SUM(HG39:HG49)</f>
        <v>0</v>
      </c>
      <c r="HH38" s="80">
        <f t="shared" si="365"/>
        <v>0</v>
      </c>
      <c r="HI38" s="80"/>
      <c r="HJ38" s="122"/>
      <c r="HK38" s="80">
        <f t="shared" ref="HK38:HL38" si="366">SUM(HK39:HK49)</f>
        <v>0</v>
      </c>
      <c r="HL38" s="80">
        <f t="shared" si="366"/>
        <v>0</v>
      </c>
      <c r="HM38" s="80"/>
      <c r="HN38" s="80">
        <f t="shared" ref="HN38" si="367">SUM(HN39:HN49)</f>
        <v>0</v>
      </c>
      <c r="HO38" s="80">
        <f t="shared" ref="HO38:HP38" si="368">SUM(HO39:HO49)</f>
        <v>0</v>
      </c>
      <c r="HP38" s="80">
        <f t="shared" si="368"/>
        <v>0</v>
      </c>
      <c r="HQ38" s="80"/>
      <c r="HR38" s="80"/>
      <c r="HS38" s="80">
        <f t="shared" ref="HS38:HT38" si="369">SUM(HS39:HS49)</f>
        <v>0</v>
      </c>
      <c r="HT38" s="80">
        <f t="shared" si="369"/>
        <v>0</v>
      </c>
      <c r="HU38" s="80"/>
      <c r="HV38" s="122"/>
      <c r="HW38" s="80">
        <f t="shared" ref="HW38:HX38" si="370">SUM(HW39:HW49)</f>
        <v>82342.471919999996</v>
      </c>
      <c r="HX38" s="80">
        <f t="shared" si="370"/>
        <v>82342.471919999996</v>
      </c>
      <c r="HY38" s="80">
        <f t="shared" ref="HY38:HY39" si="371">HX38/HW38*100</f>
        <v>100</v>
      </c>
      <c r="HZ38" s="122"/>
      <c r="IA38" s="80">
        <f t="shared" ref="IA38:IB38" si="372">SUM(IA39:IA49)</f>
        <v>9250</v>
      </c>
      <c r="IB38" s="80">
        <f t="shared" si="372"/>
        <v>9250</v>
      </c>
      <c r="IC38" s="80">
        <f t="shared" ref="IC38:IC39" si="373">IB38/IA38*100</f>
        <v>100</v>
      </c>
      <c r="ID38" s="80"/>
      <c r="IE38" s="80">
        <f t="shared" ref="IE38:IF38" si="374">SUM(IE39:IE49)</f>
        <v>0</v>
      </c>
      <c r="IF38" s="80">
        <f t="shared" si="374"/>
        <v>0</v>
      </c>
      <c r="IG38" s="80"/>
      <c r="IH38" s="80"/>
      <c r="II38" s="80">
        <f t="shared" ref="II38:IJ38" si="375">SUM(II39:II49)</f>
        <v>0</v>
      </c>
      <c r="IJ38" s="80">
        <f t="shared" si="375"/>
        <v>0</v>
      </c>
      <c r="IK38" s="80"/>
      <c r="IL38" s="80"/>
      <c r="IM38" s="80">
        <f t="shared" ref="IM38:IN38" si="376">SUM(IM39:IM49)</f>
        <v>0</v>
      </c>
      <c r="IN38" s="80">
        <f t="shared" si="376"/>
        <v>0</v>
      </c>
      <c r="IO38" s="80"/>
      <c r="IP38" s="80"/>
      <c r="IQ38" s="80">
        <f t="shared" ref="IQ38:IR38" si="377">SUM(IQ39:IQ49)</f>
        <v>0</v>
      </c>
      <c r="IR38" s="80">
        <f t="shared" si="377"/>
        <v>0</v>
      </c>
      <c r="IS38" s="80"/>
      <c r="IT38" s="80"/>
      <c r="IU38" s="80">
        <f t="shared" ref="IU38:IV38" si="378">SUM(IU39:IU49)</f>
        <v>0</v>
      </c>
      <c r="IV38" s="80">
        <f t="shared" si="378"/>
        <v>0</v>
      </c>
      <c r="IW38" s="80"/>
      <c r="IX38" s="80"/>
      <c r="IY38" s="80">
        <f t="shared" ref="IY38:IZ38" si="379">SUM(IY39:IY49)</f>
        <v>0</v>
      </c>
      <c r="IZ38" s="80">
        <f t="shared" si="379"/>
        <v>0</v>
      </c>
      <c r="JA38" s="80"/>
      <c r="JB38" s="80"/>
      <c r="JC38" s="80">
        <f t="shared" ref="JC38:JD38" si="380">SUM(JC39:JC49)</f>
        <v>0</v>
      </c>
      <c r="JD38" s="80">
        <f t="shared" si="380"/>
        <v>0</v>
      </c>
      <c r="JE38" s="80"/>
      <c r="JF38" s="80"/>
      <c r="JG38" s="80">
        <f t="shared" ref="JG38:JH38" si="381">SUM(JG39:JG49)</f>
        <v>0</v>
      </c>
      <c r="JH38" s="80">
        <f t="shared" si="381"/>
        <v>0</v>
      </c>
      <c r="JI38" s="80"/>
      <c r="JJ38" s="80"/>
      <c r="JK38" s="80">
        <f t="shared" ref="JK38:JL38" si="382">SUM(JK39:JK49)</f>
        <v>378.01979</v>
      </c>
      <c r="JL38" s="80">
        <f t="shared" si="382"/>
        <v>7.9453499999999764</v>
      </c>
      <c r="JM38" s="79">
        <f t="shared" ref="JM38:JM39" si="383">JL38/JK38*100</f>
        <v>2.1018344039606967</v>
      </c>
      <c r="JN38" s="79"/>
      <c r="JO38" s="80"/>
      <c r="JP38" s="80"/>
      <c r="JQ38" s="79"/>
    </row>
    <row r="39" spans="1:277" s="29" customFormat="1" ht="31.5" x14ac:dyDescent="0.25">
      <c r="A39" s="39" t="s">
        <v>234</v>
      </c>
      <c r="B39" s="230">
        <f t="shared" si="160"/>
        <v>52414.14469999999</v>
      </c>
      <c r="C39" s="230">
        <f t="shared" si="161"/>
        <v>139998.78901000001</v>
      </c>
      <c r="D39" s="230">
        <f t="shared" si="162"/>
        <v>136596.41157</v>
      </c>
      <c r="E39" s="66">
        <f t="shared" si="163"/>
        <v>97.569709378159715</v>
      </c>
      <c r="F39" s="66">
        <v>1516.2527</v>
      </c>
      <c r="G39" s="66">
        <v>1516.2527</v>
      </c>
      <c r="H39" s="66">
        <v>1516.2527</v>
      </c>
      <c r="I39" s="66">
        <f>H39/G39*100</f>
        <v>100</v>
      </c>
      <c r="J39" s="70"/>
      <c r="K39" s="70"/>
      <c r="L39" s="70"/>
      <c r="M39" s="66"/>
      <c r="N39" s="66"/>
      <c r="O39" s="70"/>
      <c r="P39" s="70"/>
      <c r="Q39" s="66"/>
      <c r="R39" s="123"/>
      <c r="S39" s="70"/>
      <c r="T39" s="70"/>
      <c r="U39" s="66"/>
      <c r="V39" s="66"/>
      <c r="W39" s="70"/>
      <c r="X39" s="70"/>
      <c r="Y39" s="66"/>
      <c r="Z39" s="66"/>
      <c r="AA39" s="70"/>
      <c r="AB39" s="70"/>
      <c r="AC39" s="66"/>
      <c r="AD39" s="123"/>
      <c r="AE39" s="70"/>
      <c r="AF39" s="70"/>
      <c r="AG39" s="66"/>
      <c r="AH39" s="66">
        <v>312</v>
      </c>
      <c r="AI39" s="66">
        <v>335.29230000000001</v>
      </c>
      <c r="AJ39" s="66">
        <v>335.29230000000001</v>
      </c>
      <c r="AK39" s="70">
        <f>AJ39/AI39*100</f>
        <v>100</v>
      </c>
      <c r="AL39" s="124"/>
      <c r="AM39" s="70"/>
      <c r="AN39" s="66"/>
      <c r="AO39" s="70"/>
      <c r="AP39" s="70">
        <v>0</v>
      </c>
      <c r="AQ39" s="70">
        <v>0</v>
      </c>
      <c r="AR39" s="70">
        <v>0</v>
      </c>
      <c r="AS39" s="66"/>
      <c r="AT39" s="70"/>
      <c r="AU39" s="70"/>
      <c r="AV39" s="70"/>
      <c r="AW39" s="66"/>
      <c r="AX39" s="70"/>
      <c r="AY39" s="70"/>
      <c r="AZ39" s="70"/>
      <c r="BA39" s="66"/>
      <c r="BB39" s="66"/>
      <c r="BC39" s="70"/>
      <c r="BD39" s="70"/>
      <c r="BE39" s="66"/>
      <c r="BF39" s="70">
        <v>125.4</v>
      </c>
      <c r="BG39" s="70">
        <v>125.4</v>
      </c>
      <c r="BH39" s="70">
        <v>125.4</v>
      </c>
      <c r="BI39" s="66">
        <f>BH39/BG39*100</f>
        <v>100</v>
      </c>
      <c r="BJ39" s="123"/>
      <c r="BK39" s="70"/>
      <c r="BL39" s="70"/>
      <c r="BM39" s="66"/>
      <c r="BN39" s="70"/>
      <c r="BO39" s="70"/>
      <c r="BP39" s="70"/>
      <c r="BQ39" s="66"/>
      <c r="BR39" s="66"/>
      <c r="BS39" s="70"/>
      <c r="BT39" s="70"/>
      <c r="BU39" s="66"/>
      <c r="BV39" s="66"/>
      <c r="BW39" s="66"/>
      <c r="BX39" s="66"/>
      <c r="BY39" s="66"/>
      <c r="BZ39" s="70">
        <v>0</v>
      </c>
      <c r="CA39" s="70">
        <v>0</v>
      </c>
      <c r="CB39" s="70"/>
      <c r="CC39" s="66"/>
      <c r="CD39" s="70">
        <v>15694.8</v>
      </c>
      <c r="CE39" s="70">
        <v>15694.8</v>
      </c>
      <c r="CF39" s="66">
        <v>12662.66662</v>
      </c>
      <c r="CG39" s="70">
        <f t="shared" si="185"/>
        <v>80.680649769350367</v>
      </c>
      <c r="CH39" s="70"/>
      <c r="CI39" s="70">
        <v>1669.9</v>
      </c>
      <c r="CJ39" s="66">
        <v>1669.9</v>
      </c>
      <c r="CK39" s="70">
        <f t="shared" si="326"/>
        <v>100</v>
      </c>
      <c r="CL39" s="70"/>
      <c r="CM39" s="70"/>
      <c r="CN39" s="70"/>
      <c r="CO39" s="70"/>
      <c r="CP39" s="70"/>
      <c r="CQ39" s="70"/>
      <c r="CR39" s="70"/>
      <c r="CS39" s="70"/>
      <c r="CT39" s="70">
        <v>5494.4</v>
      </c>
      <c r="CU39" s="70">
        <v>4256.2</v>
      </c>
      <c r="CV39" s="70">
        <v>4256.1487999999999</v>
      </c>
      <c r="CW39" s="70">
        <f t="shared" si="191"/>
        <v>99.998797049010861</v>
      </c>
      <c r="CX39" s="70"/>
      <c r="CY39" s="70"/>
      <c r="CZ39" s="70"/>
      <c r="DA39" s="70"/>
      <c r="DB39" s="124"/>
      <c r="DC39" s="70">
        <v>240</v>
      </c>
      <c r="DD39" s="70">
        <v>240</v>
      </c>
      <c r="DE39" s="70">
        <f t="shared" si="332"/>
        <v>100</v>
      </c>
      <c r="DF39" s="70"/>
      <c r="DG39" s="70"/>
      <c r="DH39" s="200"/>
      <c r="DI39" s="200"/>
      <c r="DJ39" s="200"/>
      <c r="DK39" s="70"/>
      <c r="DL39" s="200"/>
      <c r="DM39" s="200"/>
      <c r="DN39" s="200"/>
      <c r="DO39" s="70"/>
      <c r="DP39" s="200"/>
      <c r="DQ39" s="200"/>
      <c r="DR39" s="70"/>
      <c r="DS39" s="70"/>
      <c r="DT39" s="200"/>
      <c r="DU39" s="200"/>
      <c r="DV39" s="200"/>
      <c r="DW39" s="70"/>
      <c r="DX39" s="200"/>
      <c r="DY39" s="200"/>
      <c r="DZ39" s="200"/>
      <c r="EA39" s="70"/>
      <c r="EB39" s="200"/>
      <c r="EC39" s="200"/>
      <c r="ED39" s="200"/>
      <c r="EE39" s="70"/>
      <c r="EF39" s="200"/>
      <c r="EG39" s="200"/>
      <c r="EH39" s="70"/>
      <c r="EI39" s="70"/>
      <c r="EJ39" s="200"/>
      <c r="EK39" s="200"/>
      <c r="EL39" s="70"/>
      <c r="EM39" s="70"/>
      <c r="EN39" s="200"/>
      <c r="EO39" s="200"/>
      <c r="EP39" s="70">
        <v>291</v>
      </c>
      <c r="EQ39" s="70">
        <v>117.6</v>
      </c>
      <c r="ER39" s="70">
        <v>117.57</v>
      </c>
      <c r="ES39" s="70">
        <f>ER39/EQ39*100</f>
        <v>99.974489795918359</v>
      </c>
      <c r="ET39" s="70">
        <v>4753.2</v>
      </c>
      <c r="EU39" s="70">
        <v>1278.0603000000001</v>
      </c>
      <c r="EV39" s="70">
        <v>1278.0603000000001</v>
      </c>
      <c r="EW39" s="70">
        <f t="shared" si="273"/>
        <v>100</v>
      </c>
      <c r="EX39" s="70"/>
      <c r="EY39" s="70"/>
      <c r="EZ39" s="200"/>
      <c r="FA39" s="70"/>
      <c r="FB39" s="70"/>
      <c r="FC39" s="70"/>
      <c r="FD39" s="200"/>
      <c r="FE39" s="70"/>
      <c r="FF39" s="70">
        <v>11030.2</v>
      </c>
      <c r="FG39" s="70">
        <v>11299</v>
      </c>
      <c r="FH39" s="70">
        <v>11299</v>
      </c>
      <c r="FI39" s="70">
        <f t="shared" si="204"/>
        <v>100</v>
      </c>
      <c r="FJ39" s="70"/>
      <c r="FK39" s="70"/>
      <c r="FL39" s="200"/>
      <c r="FM39" s="66"/>
      <c r="FN39" s="70">
        <v>5017.2</v>
      </c>
      <c r="FO39" s="70">
        <v>3944.3</v>
      </c>
      <c r="FP39" s="70">
        <v>3944.2115800000001</v>
      </c>
      <c r="FQ39" s="70">
        <f>FP39/FO39*100</f>
        <v>99.997758284106169</v>
      </c>
      <c r="FR39" s="70"/>
      <c r="FS39" s="70">
        <v>214</v>
      </c>
      <c r="FT39" s="70">
        <v>214</v>
      </c>
      <c r="FU39" s="70">
        <f>FT39/FS39*100</f>
        <v>100</v>
      </c>
      <c r="FV39" s="70">
        <v>3137.4920000000002</v>
      </c>
      <c r="FW39" s="70">
        <v>3137.4920000000002</v>
      </c>
      <c r="FX39" s="70">
        <v>3137.4920000000002</v>
      </c>
      <c r="FY39" s="70">
        <f>FX39/FW39*100</f>
        <v>100</v>
      </c>
      <c r="FZ39" s="70"/>
      <c r="GA39" s="70"/>
      <c r="GB39" s="200"/>
      <c r="GC39" s="200"/>
      <c r="GD39" s="70">
        <v>2363.6</v>
      </c>
      <c r="GE39" s="70">
        <v>2000</v>
      </c>
      <c r="GF39" s="70">
        <v>2000</v>
      </c>
      <c r="GG39" s="70">
        <f t="shared" si="354"/>
        <v>100</v>
      </c>
      <c r="GH39" s="70">
        <v>2678.6</v>
      </c>
      <c r="GI39" s="70">
        <v>2200</v>
      </c>
      <c r="GJ39" s="70">
        <v>2200</v>
      </c>
      <c r="GK39" s="70">
        <f t="shared" si="357"/>
        <v>100</v>
      </c>
      <c r="GL39" s="70"/>
      <c r="GM39" s="70"/>
      <c r="GN39" s="200"/>
      <c r="GO39" s="200"/>
      <c r="GP39" s="200"/>
      <c r="GQ39" s="70"/>
      <c r="GR39" s="200"/>
      <c r="GS39" s="200"/>
      <c r="GT39" s="200"/>
      <c r="GU39" s="70"/>
      <c r="GV39" s="200"/>
      <c r="GW39" s="200"/>
      <c r="GX39" s="200"/>
      <c r="GY39" s="70"/>
      <c r="GZ39" s="200"/>
      <c r="HA39" s="200"/>
      <c r="HB39" s="70"/>
      <c r="HC39" s="70"/>
      <c r="HD39" s="200"/>
      <c r="HE39" s="200"/>
      <c r="HF39" s="70"/>
      <c r="HG39" s="70"/>
      <c r="HH39" s="70"/>
      <c r="HI39" s="70"/>
      <c r="HJ39" s="124"/>
      <c r="HK39" s="70"/>
      <c r="HL39" s="200"/>
      <c r="HM39" s="200"/>
      <c r="HN39" s="70"/>
      <c r="HO39" s="70"/>
      <c r="HP39" s="70"/>
      <c r="HQ39" s="70"/>
      <c r="HR39" s="70"/>
      <c r="HS39" s="70"/>
      <c r="HT39" s="70"/>
      <c r="HU39" s="70"/>
      <c r="HV39" s="124"/>
      <c r="HW39" s="70">
        <v>82342.471919999996</v>
      </c>
      <c r="HX39" s="70">
        <v>82342.471919999996</v>
      </c>
      <c r="HY39" s="70">
        <f t="shared" si="371"/>
        <v>100</v>
      </c>
      <c r="HZ39" s="124"/>
      <c r="IA39" s="70">
        <v>9250</v>
      </c>
      <c r="IB39" s="70">
        <v>9250</v>
      </c>
      <c r="IC39" s="70">
        <f t="shared" si="373"/>
        <v>100</v>
      </c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>
        <v>0</v>
      </c>
      <c r="IZ39" s="70">
        <v>0</v>
      </c>
      <c r="JA39" s="66"/>
      <c r="JB39" s="66"/>
      <c r="JC39" s="70">
        <v>0</v>
      </c>
      <c r="JD39" s="70">
        <v>0</v>
      </c>
      <c r="JE39" s="66"/>
      <c r="JF39" s="66"/>
      <c r="JG39" s="70">
        <v>0</v>
      </c>
      <c r="JH39" s="70">
        <v>0</v>
      </c>
      <c r="JI39" s="66"/>
      <c r="JJ39" s="66"/>
      <c r="JK39" s="70">
        <v>378.01979</v>
      </c>
      <c r="JL39" s="70">
        <v>7.9453499999999764</v>
      </c>
      <c r="JM39" s="66">
        <f t="shared" si="383"/>
        <v>2.1018344039606967</v>
      </c>
      <c r="JN39" s="66"/>
      <c r="JO39" s="70"/>
      <c r="JP39" s="70"/>
      <c r="JQ39" s="66"/>
    </row>
    <row r="40" spans="1:277" s="29" customFormat="1" ht="15.75" x14ac:dyDescent="0.25">
      <c r="A40" s="39" t="s">
        <v>400</v>
      </c>
      <c r="B40" s="230">
        <f t="shared" si="160"/>
        <v>7668.0408200000002</v>
      </c>
      <c r="C40" s="230">
        <f t="shared" si="161"/>
        <v>7668.0408200000002</v>
      </c>
      <c r="D40" s="230">
        <f t="shared" si="162"/>
        <v>7668.0408200000002</v>
      </c>
      <c r="E40" s="66">
        <f t="shared" si="163"/>
        <v>100</v>
      </c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123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123"/>
      <c r="AE40" s="66"/>
      <c r="AF40" s="66"/>
      <c r="AG40" s="66"/>
      <c r="AH40" s="66"/>
      <c r="AI40" s="66"/>
      <c r="AJ40" s="66"/>
      <c r="AK40" s="66"/>
      <c r="AL40" s="123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70">
        <v>102.04082</v>
      </c>
      <c r="AY40" s="70">
        <v>102.04082</v>
      </c>
      <c r="AZ40" s="70">
        <v>102.04082</v>
      </c>
      <c r="BA40" s="66">
        <f>AZ40/AY40*100</f>
        <v>100</v>
      </c>
      <c r="BB40" s="66"/>
      <c r="BC40" s="66"/>
      <c r="BD40" s="66"/>
      <c r="BE40" s="66"/>
      <c r="BF40" s="66"/>
      <c r="BG40" s="66"/>
      <c r="BH40" s="66"/>
      <c r="BI40" s="66"/>
      <c r="BJ40" s="123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206"/>
      <c r="CE40" s="206"/>
      <c r="CF40" s="206"/>
      <c r="CG40" s="206"/>
      <c r="CH40" s="206"/>
      <c r="CI40" s="206"/>
      <c r="CJ40" s="206"/>
      <c r="CK40" s="206"/>
      <c r="CL40" s="66"/>
      <c r="CM40" s="66"/>
      <c r="CN40" s="66"/>
      <c r="CO40" s="204"/>
      <c r="CP40" s="204"/>
      <c r="CQ40" s="66"/>
      <c r="CR40" s="66"/>
      <c r="CS40" s="204"/>
      <c r="CT40" s="66"/>
      <c r="CU40" s="66"/>
      <c r="CV40" s="66"/>
      <c r="CW40" s="204"/>
      <c r="CX40" s="204"/>
      <c r="CY40" s="66"/>
      <c r="CZ40" s="66"/>
      <c r="DA40" s="204"/>
      <c r="DB40" s="133"/>
      <c r="DC40" s="66"/>
      <c r="DD40" s="66"/>
      <c r="DE40" s="204"/>
      <c r="DF40" s="66"/>
      <c r="DG40" s="66"/>
      <c r="DH40" s="66"/>
      <c r="DI40" s="204"/>
      <c r="DJ40" s="204"/>
      <c r="DK40" s="66"/>
      <c r="DL40" s="66"/>
      <c r="DM40" s="204"/>
      <c r="DN40" s="204"/>
      <c r="DO40" s="66"/>
      <c r="DP40" s="66"/>
      <c r="DQ40" s="204"/>
      <c r="DR40" s="66"/>
      <c r="DS40" s="66"/>
      <c r="DT40" s="66"/>
      <c r="DU40" s="204"/>
      <c r="DV40" s="204"/>
      <c r="DW40" s="66"/>
      <c r="DX40" s="66"/>
      <c r="DY40" s="204"/>
      <c r="DZ40" s="204"/>
      <c r="EA40" s="66"/>
      <c r="EB40" s="66"/>
      <c r="EC40" s="204"/>
      <c r="ED40" s="204"/>
      <c r="EE40" s="66"/>
      <c r="EF40" s="66"/>
      <c r="EG40" s="204"/>
      <c r="EH40" s="66"/>
      <c r="EI40" s="66"/>
      <c r="EJ40" s="66"/>
      <c r="EK40" s="204"/>
      <c r="EL40" s="66"/>
      <c r="EM40" s="66"/>
      <c r="EN40" s="66"/>
      <c r="EO40" s="66"/>
      <c r="EP40" s="66"/>
      <c r="EQ40" s="66"/>
      <c r="ER40" s="66"/>
      <c r="ES40" s="70"/>
      <c r="ET40" s="66"/>
      <c r="EU40" s="66"/>
      <c r="EV40" s="66"/>
      <c r="EW40" s="66"/>
      <c r="EX40" s="66"/>
      <c r="EY40" s="70"/>
      <c r="EZ40" s="66"/>
      <c r="FA40" s="204"/>
      <c r="FB40" s="204"/>
      <c r="FC40" s="70"/>
      <c r="FD40" s="66"/>
      <c r="FE40" s="204"/>
      <c r="FF40" s="70"/>
      <c r="FG40" s="70"/>
      <c r="FH40" s="66"/>
      <c r="FI40" s="204"/>
      <c r="FJ40" s="70">
        <v>7566</v>
      </c>
      <c r="FK40" s="70">
        <v>7566</v>
      </c>
      <c r="FL40" s="66">
        <v>7566</v>
      </c>
      <c r="FM40" s="66">
        <f>FL40/FK40*100</f>
        <v>100</v>
      </c>
      <c r="FN40" s="70"/>
      <c r="FO40" s="70"/>
      <c r="FP40" s="66"/>
      <c r="FQ40" s="70"/>
      <c r="FR40" s="204"/>
      <c r="FS40" s="70"/>
      <c r="FT40" s="66"/>
      <c r="FU40" s="70"/>
      <c r="FV40" s="70"/>
      <c r="FW40" s="70"/>
      <c r="FX40" s="66"/>
      <c r="FY40" s="70"/>
      <c r="FZ40" s="70"/>
      <c r="GA40" s="70"/>
      <c r="GB40" s="66"/>
      <c r="GC40" s="204"/>
      <c r="GD40" s="66"/>
      <c r="GE40" s="66"/>
      <c r="GF40" s="66"/>
      <c r="GG40" s="204"/>
      <c r="GH40" s="66"/>
      <c r="GI40" s="66"/>
      <c r="GJ40" s="66"/>
      <c r="GK40" s="204"/>
      <c r="GL40" s="204"/>
      <c r="GM40" s="70"/>
      <c r="GN40" s="66"/>
      <c r="GO40" s="204"/>
      <c r="GP40" s="204"/>
      <c r="GQ40" s="70"/>
      <c r="GR40" s="66"/>
      <c r="GS40" s="204"/>
      <c r="GT40" s="204"/>
      <c r="GU40" s="70"/>
      <c r="GV40" s="66"/>
      <c r="GW40" s="204"/>
      <c r="GX40" s="204"/>
      <c r="GY40" s="70"/>
      <c r="GZ40" s="66"/>
      <c r="HA40" s="204"/>
      <c r="HB40" s="70"/>
      <c r="HC40" s="70"/>
      <c r="HD40" s="66"/>
      <c r="HE40" s="204"/>
      <c r="HF40" s="66"/>
      <c r="HG40" s="66"/>
      <c r="HH40" s="66"/>
      <c r="HI40" s="204"/>
      <c r="HJ40" s="133"/>
      <c r="HK40" s="70"/>
      <c r="HL40" s="66"/>
      <c r="HM40" s="204"/>
      <c r="HN40" s="66"/>
      <c r="HO40" s="66"/>
      <c r="HP40" s="66"/>
      <c r="HQ40" s="204"/>
      <c r="HR40" s="204"/>
      <c r="HS40" s="66"/>
      <c r="HT40" s="66"/>
      <c r="HU40" s="204"/>
      <c r="HV40" s="133"/>
      <c r="HW40" s="66"/>
      <c r="HX40" s="66"/>
      <c r="HY40" s="204"/>
      <c r="HZ40" s="133"/>
      <c r="IA40" s="66"/>
      <c r="IB40" s="66"/>
      <c r="IC40" s="204"/>
      <c r="ID40" s="204"/>
      <c r="IE40" s="66"/>
      <c r="IF40" s="66"/>
      <c r="IG40" s="204"/>
      <c r="IH40" s="204"/>
      <c r="II40" s="66"/>
      <c r="IJ40" s="66"/>
      <c r="IK40" s="204"/>
      <c r="IL40" s="204"/>
      <c r="IM40" s="66"/>
      <c r="IN40" s="66"/>
      <c r="IO40" s="204"/>
      <c r="IP40" s="204"/>
      <c r="IQ40" s="66"/>
      <c r="IR40" s="66"/>
      <c r="IS40" s="204"/>
      <c r="IT40" s="204"/>
      <c r="IU40" s="66"/>
      <c r="IV40" s="66"/>
      <c r="IW40" s="204"/>
      <c r="IX40" s="204"/>
      <c r="IY40" s="66"/>
      <c r="IZ40" s="66"/>
      <c r="JA40" s="66"/>
      <c r="JB40" s="66"/>
      <c r="JC40" s="66"/>
      <c r="JD40" s="66"/>
      <c r="JE40" s="66"/>
      <c r="JF40" s="66"/>
      <c r="JG40" s="66"/>
      <c r="JH40" s="66"/>
      <c r="JI40" s="66"/>
      <c r="JJ40" s="66"/>
      <c r="JK40" s="66"/>
      <c r="JL40" s="66"/>
      <c r="JM40" s="66"/>
      <c r="JN40" s="66"/>
      <c r="JO40" s="66"/>
      <c r="JP40" s="66"/>
      <c r="JQ40" s="66"/>
    </row>
    <row r="41" spans="1:277" s="29" customFormat="1" ht="15.75" x14ac:dyDescent="0.25">
      <c r="A41" s="39" t="s">
        <v>233</v>
      </c>
      <c r="B41" s="230">
        <f t="shared" si="160"/>
        <v>12105.00409</v>
      </c>
      <c r="C41" s="230">
        <f t="shared" si="161"/>
        <v>13533.755800000001</v>
      </c>
      <c r="D41" s="230">
        <f t="shared" si="162"/>
        <v>13533.755800000001</v>
      </c>
      <c r="E41" s="66">
        <f t="shared" si="163"/>
        <v>100</v>
      </c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123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123"/>
      <c r="AE41" s="66"/>
      <c r="AF41" s="66"/>
      <c r="AG41" s="66"/>
      <c r="AH41" s="66"/>
      <c r="AI41" s="66"/>
      <c r="AJ41" s="66"/>
      <c r="AK41" s="66"/>
      <c r="AL41" s="123"/>
      <c r="AM41" s="66"/>
      <c r="AN41" s="66"/>
      <c r="AO41" s="66"/>
      <c r="AP41" s="66"/>
      <c r="AQ41" s="66"/>
      <c r="AR41" s="66"/>
      <c r="AS41" s="66"/>
      <c r="AT41" s="70"/>
      <c r="AU41" s="70"/>
      <c r="AV41" s="70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123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>
        <v>1428.75171</v>
      </c>
      <c r="BX41" s="66">
        <v>1428.75171</v>
      </c>
      <c r="BY41" s="66">
        <f t="shared" si="19"/>
        <v>100</v>
      </c>
      <c r="BZ41" s="66">
        <v>12105.00409</v>
      </c>
      <c r="CA41" s="66">
        <v>12105.00409</v>
      </c>
      <c r="CB41" s="66">
        <v>12105.00409</v>
      </c>
      <c r="CC41" s="66">
        <f>CB41/CA41*100</f>
        <v>100</v>
      </c>
      <c r="CD41" s="206"/>
      <c r="CE41" s="206"/>
      <c r="CF41" s="206"/>
      <c r="CG41" s="206"/>
      <c r="CH41" s="206"/>
      <c r="CI41" s="206"/>
      <c r="CJ41" s="206"/>
      <c r="CK41" s="206"/>
      <c r="CL41" s="66"/>
      <c r="CM41" s="66"/>
      <c r="CN41" s="66"/>
      <c r="CO41" s="204"/>
      <c r="CP41" s="204"/>
      <c r="CQ41" s="66"/>
      <c r="CR41" s="66"/>
      <c r="CS41" s="204"/>
      <c r="CT41" s="66"/>
      <c r="CU41" s="66"/>
      <c r="CV41" s="66"/>
      <c r="CW41" s="204"/>
      <c r="CX41" s="204"/>
      <c r="CY41" s="66"/>
      <c r="CZ41" s="66"/>
      <c r="DA41" s="204"/>
      <c r="DB41" s="133"/>
      <c r="DC41" s="66"/>
      <c r="DD41" s="66"/>
      <c r="DE41" s="204"/>
      <c r="DF41" s="66"/>
      <c r="DG41" s="66"/>
      <c r="DH41" s="66"/>
      <c r="DI41" s="66"/>
      <c r="DJ41" s="66"/>
      <c r="DK41" s="66"/>
      <c r="DL41" s="66"/>
      <c r="DM41" s="204"/>
      <c r="DN41" s="204"/>
      <c r="DO41" s="66"/>
      <c r="DP41" s="66"/>
      <c r="DQ41" s="204"/>
      <c r="DR41" s="66"/>
      <c r="DS41" s="66"/>
      <c r="DT41" s="66"/>
      <c r="DU41" s="204"/>
      <c r="DV41" s="204"/>
      <c r="DW41" s="66"/>
      <c r="DX41" s="66"/>
      <c r="DY41" s="204"/>
      <c r="DZ41" s="204"/>
      <c r="EA41" s="66"/>
      <c r="EB41" s="66"/>
      <c r="EC41" s="204"/>
      <c r="ED41" s="204"/>
      <c r="EE41" s="66"/>
      <c r="EF41" s="66"/>
      <c r="EG41" s="204"/>
      <c r="EH41" s="66"/>
      <c r="EI41" s="66"/>
      <c r="EJ41" s="66"/>
      <c r="EK41" s="204"/>
      <c r="EL41" s="66"/>
      <c r="EM41" s="66"/>
      <c r="EN41" s="66"/>
      <c r="EO41" s="204"/>
      <c r="EP41" s="66"/>
      <c r="EQ41" s="66"/>
      <c r="ER41" s="66"/>
      <c r="ES41" s="70"/>
      <c r="ET41" s="66"/>
      <c r="EU41" s="66"/>
      <c r="EV41" s="66"/>
      <c r="EW41" s="66"/>
      <c r="EX41" s="66"/>
      <c r="EY41" s="70"/>
      <c r="EZ41" s="66"/>
      <c r="FA41" s="204"/>
      <c r="FB41" s="204"/>
      <c r="FC41" s="70"/>
      <c r="FD41" s="66"/>
      <c r="FE41" s="204"/>
      <c r="FF41" s="70"/>
      <c r="FG41" s="70"/>
      <c r="FH41" s="66"/>
      <c r="FI41" s="204"/>
      <c r="FJ41" s="70"/>
      <c r="FK41" s="70"/>
      <c r="FL41" s="66"/>
      <c r="FM41" s="66"/>
      <c r="FN41" s="70"/>
      <c r="FO41" s="70"/>
      <c r="FP41" s="66"/>
      <c r="FQ41" s="70"/>
      <c r="FR41" s="204"/>
      <c r="FS41" s="70"/>
      <c r="FT41" s="66"/>
      <c r="FU41" s="70"/>
      <c r="FV41" s="70"/>
      <c r="FW41" s="70"/>
      <c r="FX41" s="66"/>
      <c r="FY41" s="70"/>
      <c r="FZ41" s="70"/>
      <c r="GA41" s="70"/>
      <c r="GB41" s="66"/>
      <c r="GC41" s="204"/>
      <c r="GD41" s="66"/>
      <c r="GE41" s="66"/>
      <c r="GF41" s="66"/>
      <c r="GG41" s="204"/>
      <c r="GH41" s="66"/>
      <c r="GI41" s="66"/>
      <c r="GJ41" s="66"/>
      <c r="GK41" s="204"/>
      <c r="GL41" s="204"/>
      <c r="GM41" s="70"/>
      <c r="GN41" s="66"/>
      <c r="GO41" s="204"/>
      <c r="GP41" s="204"/>
      <c r="GQ41" s="70"/>
      <c r="GR41" s="66"/>
      <c r="GS41" s="204"/>
      <c r="GT41" s="204"/>
      <c r="GU41" s="70"/>
      <c r="GV41" s="66"/>
      <c r="GW41" s="204"/>
      <c r="GX41" s="204"/>
      <c r="GY41" s="70"/>
      <c r="GZ41" s="66"/>
      <c r="HA41" s="204"/>
      <c r="HB41" s="70"/>
      <c r="HC41" s="70"/>
      <c r="HD41" s="66"/>
      <c r="HE41" s="204"/>
      <c r="HF41" s="66"/>
      <c r="HG41" s="66"/>
      <c r="HH41" s="66"/>
      <c r="HI41" s="204"/>
      <c r="HJ41" s="133"/>
      <c r="HK41" s="70"/>
      <c r="HL41" s="66"/>
      <c r="HM41" s="204"/>
      <c r="HN41" s="66"/>
      <c r="HO41" s="66"/>
      <c r="HP41" s="66"/>
      <c r="HQ41" s="204"/>
      <c r="HR41" s="204"/>
      <c r="HS41" s="66"/>
      <c r="HT41" s="66"/>
      <c r="HU41" s="204"/>
      <c r="HV41" s="133"/>
      <c r="HW41" s="66"/>
      <c r="HX41" s="66"/>
      <c r="HY41" s="204"/>
      <c r="HZ41" s="133"/>
      <c r="IA41" s="66"/>
      <c r="IB41" s="66"/>
      <c r="IC41" s="204"/>
      <c r="ID41" s="204"/>
      <c r="IE41" s="66"/>
      <c r="IF41" s="66"/>
      <c r="IG41" s="204"/>
      <c r="IH41" s="204"/>
      <c r="II41" s="66"/>
      <c r="IJ41" s="66"/>
      <c r="IK41" s="204"/>
      <c r="IL41" s="204"/>
      <c r="IM41" s="66"/>
      <c r="IN41" s="66"/>
      <c r="IO41" s="204"/>
      <c r="IP41" s="204"/>
      <c r="IQ41" s="66"/>
      <c r="IR41" s="66"/>
      <c r="IS41" s="204"/>
      <c r="IT41" s="204"/>
      <c r="IU41" s="66"/>
      <c r="IV41" s="66"/>
      <c r="IW41" s="204"/>
      <c r="IX41" s="204"/>
      <c r="IY41" s="66"/>
      <c r="IZ41" s="66"/>
      <c r="JA41" s="66"/>
      <c r="JB41" s="66"/>
      <c r="JC41" s="66"/>
      <c r="JD41" s="66"/>
      <c r="JE41" s="66"/>
      <c r="JF41" s="66"/>
      <c r="JG41" s="66"/>
      <c r="JH41" s="66"/>
      <c r="JI41" s="66"/>
      <c r="JJ41" s="66"/>
      <c r="JK41" s="66"/>
      <c r="JL41" s="66"/>
      <c r="JM41" s="66"/>
      <c r="JN41" s="66"/>
      <c r="JO41" s="66"/>
      <c r="JP41" s="66"/>
      <c r="JQ41" s="66"/>
    </row>
    <row r="42" spans="1:277" s="29" customFormat="1" ht="15.75" x14ac:dyDescent="0.25">
      <c r="A42" s="39" t="s">
        <v>401</v>
      </c>
      <c r="B42" s="230">
        <f t="shared" si="160"/>
        <v>2283</v>
      </c>
      <c r="C42" s="230">
        <f t="shared" si="161"/>
        <v>3487.9470000000001</v>
      </c>
      <c r="D42" s="230">
        <f t="shared" si="162"/>
        <v>3487.9470000000001</v>
      </c>
      <c r="E42" s="66">
        <f t="shared" si="163"/>
        <v>100</v>
      </c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123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123"/>
      <c r="AE42" s="66"/>
      <c r="AF42" s="66"/>
      <c r="AG42" s="66"/>
      <c r="AH42" s="66"/>
      <c r="AI42" s="66"/>
      <c r="AJ42" s="66"/>
      <c r="AK42" s="66"/>
      <c r="AL42" s="123"/>
      <c r="AM42" s="66"/>
      <c r="AN42" s="66"/>
      <c r="AO42" s="66"/>
      <c r="AP42" s="66"/>
      <c r="AQ42" s="66"/>
      <c r="AR42" s="66"/>
      <c r="AS42" s="66"/>
      <c r="AT42" s="70"/>
      <c r="AU42" s="70"/>
      <c r="AV42" s="70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123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>
        <v>1204.9469999999999</v>
      </c>
      <c r="BX42" s="66">
        <v>1204.9469999999999</v>
      </c>
      <c r="BY42" s="66">
        <f t="shared" si="19"/>
        <v>100</v>
      </c>
      <c r="BZ42" s="66"/>
      <c r="CA42" s="66"/>
      <c r="CB42" s="66"/>
      <c r="CC42" s="66"/>
      <c r="CD42" s="206"/>
      <c r="CE42" s="206"/>
      <c r="CF42" s="206"/>
      <c r="CG42" s="206"/>
      <c r="CH42" s="206"/>
      <c r="CI42" s="206"/>
      <c r="CJ42" s="206"/>
      <c r="CK42" s="206"/>
      <c r="CL42" s="66"/>
      <c r="CM42" s="66"/>
      <c r="CN42" s="66"/>
      <c r="CO42" s="204"/>
      <c r="CP42" s="204"/>
      <c r="CQ42" s="66"/>
      <c r="CR42" s="66"/>
      <c r="CS42" s="204"/>
      <c r="CT42" s="66"/>
      <c r="CU42" s="66"/>
      <c r="CV42" s="66"/>
      <c r="CW42" s="204"/>
      <c r="CX42" s="204"/>
      <c r="CY42" s="66"/>
      <c r="CZ42" s="66"/>
      <c r="DA42" s="204"/>
      <c r="DB42" s="133"/>
      <c r="DC42" s="66"/>
      <c r="DD42" s="66"/>
      <c r="DE42" s="204"/>
      <c r="DF42" s="66"/>
      <c r="DG42" s="66"/>
      <c r="DH42" s="66"/>
      <c r="DI42" s="204"/>
      <c r="DJ42" s="204"/>
      <c r="DK42" s="66"/>
      <c r="DL42" s="66"/>
      <c r="DM42" s="204"/>
      <c r="DN42" s="204"/>
      <c r="DO42" s="66"/>
      <c r="DP42" s="66"/>
      <c r="DQ42" s="204"/>
      <c r="DR42" s="66"/>
      <c r="DS42" s="66"/>
      <c r="DT42" s="66"/>
      <c r="DU42" s="204"/>
      <c r="DV42" s="204"/>
      <c r="DW42" s="66"/>
      <c r="DX42" s="66"/>
      <c r="DY42" s="204"/>
      <c r="DZ42" s="204"/>
      <c r="EA42" s="66"/>
      <c r="EB42" s="66"/>
      <c r="EC42" s="204"/>
      <c r="ED42" s="204"/>
      <c r="EE42" s="66"/>
      <c r="EF42" s="66"/>
      <c r="EG42" s="204"/>
      <c r="EH42" s="66"/>
      <c r="EI42" s="66"/>
      <c r="EJ42" s="66"/>
      <c r="EK42" s="204"/>
      <c r="EL42" s="66"/>
      <c r="EM42" s="66"/>
      <c r="EN42" s="66"/>
      <c r="EO42" s="204"/>
      <c r="EP42" s="66"/>
      <c r="EQ42" s="66"/>
      <c r="ER42" s="66"/>
      <c r="ES42" s="70"/>
      <c r="ET42" s="66"/>
      <c r="EU42" s="66"/>
      <c r="EV42" s="66"/>
      <c r="EW42" s="66"/>
      <c r="EX42" s="66"/>
      <c r="EY42" s="70"/>
      <c r="EZ42" s="66"/>
      <c r="FA42" s="204"/>
      <c r="FB42" s="204"/>
      <c r="FC42" s="70"/>
      <c r="FD42" s="66"/>
      <c r="FE42" s="204"/>
      <c r="FF42" s="70"/>
      <c r="FG42" s="70"/>
      <c r="FH42" s="66"/>
      <c r="FI42" s="204"/>
      <c r="FJ42" s="70">
        <v>2283</v>
      </c>
      <c r="FK42" s="70">
        <v>2283</v>
      </c>
      <c r="FL42" s="66">
        <v>2283</v>
      </c>
      <c r="FM42" s="66">
        <f t="shared" ref="FM42:FM104" si="384">FL42/FK42*100</f>
        <v>100</v>
      </c>
      <c r="FN42" s="70"/>
      <c r="FO42" s="70"/>
      <c r="FP42" s="66"/>
      <c r="FQ42" s="70"/>
      <c r="FR42" s="204"/>
      <c r="FS42" s="70"/>
      <c r="FT42" s="66"/>
      <c r="FU42" s="70"/>
      <c r="FV42" s="70"/>
      <c r="FW42" s="70"/>
      <c r="FX42" s="66"/>
      <c r="FY42" s="70"/>
      <c r="FZ42" s="70"/>
      <c r="GA42" s="70"/>
      <c r="GB42" s="66"/>
      <c r="GC42" s="204"/>
      <c r="GD42" s="66"/>
      <c r="GE42" s="66"/>
      <c r="GF42" s="66"/>
      <c r="GG42" s="204"/>
      <c r="GH42" s="66"/>
      <c r="GI42" s="66"/>
      <c r="GJ42" s="66"/>
      <c r="GK42" s="204"/>
      <c r="GL42" s="204"/>
      <c r="GM42" s="70"/>
      <c r="GN42" s="66"/>
      <c r="GO42" s="204"/>
      <c r="GP42" s="204"/>
      <c r="GQ42" s="70"/>
      <c r="GR42" s="66"/>
      <c r="GS42" s="204"/>
      <c r="GT42" s="204"/>
      <c r="GU42" s="70"/>
      <c r="GV42" s="66"/>
      <c r="GW42" s="204"/>
      <c r="GX42" s="204"/>
      <c r="GY42" s="70"/>
      <c r="GZ42" s="66"/>
      <c r="HA42" s="204"/>
      <c r="HB42" s="70"/>
      <c r="HC42" s="70"/>
      <c r="HD42" s="66"/>
      <c r="HE42" s="204"/>
      <c r="HF42" s="66"/>
      <c r="HG42" s="66"/>
      <c r="HH42" s="66"/>
      <c r="HI42" s="204"/>
      <c r="HJ42" s="133"/>
      <c r="HK42" s="70"/>
      <c r="HL42" s="66"/>
      <c r="HM42" s="204"/>
      <c r="HN42" s="66"/>
      <c r="HO42" s="66"/>
      <c r="HP42" s="66"/>
      <c r="HQ42" s="204"/>
      <c r="HR42" s="204"/>
      <c r="HS42" s="66"/>
      <c r="HT42" s="66"/>
      <c r="HU42" s="204"/>
      <c r="HV42" s="133"/>
      <c r="HW42" s="66"/>
      <c r="HX42" s="66"/>
      <c r="HY42" s="204"/>
      <c r="HZ42" s="133"/>
      <c r="IA42" s="66"/>
      <c r="IB42" s="66"/>
      <c r="IC42" s="204"/>
      <c r="ID42" s="204"/>
      <c r="IE42" s="66"/>
      <c r="IF42" s="66"/>
      <c r="IG42" s="204"/>
      <c r="IH42" s="204"/>
      <c r="II42" s="66"/>
      <c r="IJ42" s="66"/>
      <c r="IK42" s="204"/>
      <c r="IL42" s="204"/>
      <c r="IM42" s="66"/>
      <c r="IN42" s="66"/>
      <c r="IO42" s="204"/>
      <c r="IP42" s="204"/>
      <c r="IQ42" s="66"/>
      <c r="IR42" s="66"/>
      <c r="IS42" s="204"/>
      <c r="IT42" s="204"/>
      <c r="IU42" s="66"/>
      <c r="IV42" s="66"/>
      <c r="IW42" s="204"/>
      <c r="IX42" s="204"/>
      <c r="IY42" s="66"/>
      <c r="IZ42" s="66"/>
      <c r="JA42" s="66"/>
      <c r="JB42" s="66"/>
      <c r="JC42" s="66"/>
      <c r="JD42" s="66"/>
      <c r="JE42" s="66"/>
      <c r="JF42" s="66"/>
      <c r="JG42" s="66"/>
      <c r="JH42" s="66"/>
      <c r="JI42" s="66"/>
      <c r="JJ42" s="66"/>
      <c r="JK42" s="66"/>
      <c r="JL42" s="66"/>
      <c r="JM42" s="66"/>
      <c r="JN42" s="66"/>
      <c r="JO42" s="66"/>
      <c r="JP42" s="66"/>
      <c r="JQ42" s="66"/>
    </row>
    <row r="43" spans="1:277" s="42" customFormat="1" ht="15.75" x14ac:dyDescent="0.25">
      <c r="A43" s="41" t="s">
        <v>325</v>
      </c>
      <c r="B43" s="230">
        <f t="shared" si="160"/>
        <v>6033</v>
      </c>
      <c r="C43" s="230">
        <f t="shared" si="161"/>
        <v>6033</v>
      </c>
      <c r="D43" s="230">
        <f t="shared" si="162"/>
        <v>6033</v>
      </c>
      <c r="E43" s="66">
        <f t="shared" si="163"/>
        <v>100</v>
      </c>
      <c r="F43" s="82"/>
      <c r="G43" s="82"/>
      <c r="H43" s="82"/>
      <c r="I43" s="66"/>
      <c r="J43" s="82"/>
      <c r="K43" s="82"/>
      <c r="L43" s="82"/>
      <c r="M43" s="82"/>
      <c r="N43" s="82"/>
      <c r="O43" s="82"/>
      <c r="P43" s="82"/>
      <c r="Q43" s="82"/>
      <c r="R43" s="125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125"/>
      <c r="AE43" s="82"/>
      <c r="AF43" s="82"/>
      <c r="AG43" s="82"/>
      <c r="AH43" s="82"/>
      <c r="AI43" s="82"/>
      <c r="AJ43" s="82"/>
      <c r="AK43" s="82"/>
      <c r="AL43" s="125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66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125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66"/>
      <c r="BZ43" s="82"/>
      <c r="CA43" s="82"/>
      <c r="CB43" s="82"/>
      <c r="CC43" s="82"/>
      <c r="CD43" s="207"/>
      <c r="CE43" s="207"/>
      <c r="CF43" s="207"/>
      <c r="CG43" s="207"/>
      <c r="CH43" s="207"/>
      <c r="CI43" s="207"/>
      <c r="CJ43" s="207"/>
      <c r="CK43" s="207"/>
      <c r="CL43" s="82"/>
      <c r="CM43" s="82"/>
      <c r="CN43" s="82"/>
      <c r="CO43" s="205"/>
      <c r="CP43" s="205"/>
      <c r="CQ43" s="82"/>
      <c r="CR43" s="82"/>
      <c r="CS43" s="205"/>
      <c r="CT43" s="82"/>
      <c r="CU43" s="82"/>
      <c r="CV43" s="82"/>
      <c r="CW43" s="205"/>
      <c r="CX43" s="205"/>
      <c r="CY43" s="82"/>
      <c r="CZ43" s="82"/>
      <c r="DA43" s="205"/>
      <c r="DB43" s="135"/>
      <c r="DC43" s="82"/>
      <c r="DD43" s="82"/>
      <c r="DE43" s="205"/>
      <c r="DF43" s="82"/>
      <c r="DG43" s="82"/>
      <c r="DH43" s="82"/>
      <c r="DI43" s="205"/>
      <c r="DJ43" s="205"/>
      <c r="DK43" s="82"/>
      <c r="DL43" s="82"/>
      <c r="DM43" s="205"/>
      <c r="DN43" s="205"/>
      <c r="DO43" s="82"/>
      <c r="DP43" s="82"/>
      <c r="DQ43" s="205"/>
      <c r="DR43" s="82"/>
      <c r="DS43" s="82"/>
      <c r="DT43" s="82"/>
      <c r="DU43" s="205"/>
      <c r="DV43" s="205"/>
      <c r="DW43" s="82"/>
      <c r="DX43" s="82"/>
      <c r="DY43" s="205"/>
      <c r="DZ43" s="205"/>
      <c r="EA43" s="82"/>
      <c r="EB43" s="82"/>
      <c r="EC43" s="205"/>
      <c r="ED43" s="205"/>
      <c r="EE43" s="82"/>
      <c r="EF43" s="82"/>
      <c r="EG43" s="205"/>
      <c r="EH43" s="82"/>
      <c r="EI43" s="82"/>
      <c r="EJ43" s="82"/>
      <c r="EK43" s="205"/>
      <c r="EL43" s="82"/>
      <c r="EM43" s="82"/>
      <c r="EN43" s="82"/>
      <c r="EO43" s="205"/>
      <c r="EP43" s="82"/>
      <c r="EQ43" s="82"/>
      <c r="ER43" s="82"/>
      <c r="ES43" s="70"/>
      <c r="ET43" s="82"/>
      <c r="EU43" s="82"/>
      <c r="EV43" s="82"/>
      <c r="EW43" s="82"/>
      <c r="EX43" s="82"/>
      <c r="EY43" s="82"/>
      <c r="EZ43" s="82"/>
      <c r="FA43" s="205"/>
      <c r="FB43" s="205"/>
      <c r="FC43" s="82"/>
      <c r="FD43" s="82"/>
      <c r="FE43" s="205"/>
      <c r="FF43" s="82"/>
      <c r="FG43" s="82"/>
      <c r="FH43" s="82"/>
      <c r="FI43" s="205"/>
      <c r="FJ43" s="82">
        <v>6033</v>
      </c>
      <c r="FK43" s="82">
        <v>6033</v>
      </c>
      <c r="FL43" s="82">
        <v>6033</v>
      </c>
      <c r="FM43" s="66">
        <f t="shared" si="384"/>
        <v>100</v>
      </c>
      <c r="FN43" s="82"/>
      <c r="FO43" s="82"/>
      <c r="FP43" s="82"/>
      <c r="FQ43" s="70"/>
      <c r="FR43" s="205"/>
      <c r="FS43" s="82"/>
      <c r="FT43" s="82"/>
      <c r="FU43" s="70"/>
      <c r="FV43" s="82"/>
      <c r="FW43" s="82"/>
      <c r="FX43" s="82"/>
      <c r="FY43" s="70"/>
      <c r="FZ43" s="82"/>
      <c r="GA43" s="82"/>
      <c r="GB43" s="82"/>
      <c r="GC43" s="205"/>
      <c r="GD43" s="82"/>
      <c r="GE43" s="82"/>
      <c r="GF43" s="82"/>
      <c r="GG43" s="205"/>
      <c r="GH43" s="82"/>
      <c r="GI43" s="82"/>
      <c r="GJ43" s="82"/>
      <c r="GK43" s="205"/>
      <c r="GL43" s="205"/>
      <c r="GM43" s="82"/>
      <c r="GN43" s="82"/>
      <c r="GO43" s="205"/>
      <c r="GP43" s="205"/>
      <c r="GQ43" s="82"/>
      <c r="GR43" s="82"/>
      <c r="GS43" s="205"/>
      <c r="GT43" s="205"/>
      <c r="GU43" s="82"/>
      <c r="GV43" s="82"/>
      <c r="GW43" s="205"/>
      <c r="GX43" s="205"/>
      <c r="GY43" s="82"/>
      <c r="GZ43" s="82"/>
      <c r="HA43" s="205"/>
      <c r="HB43" s="82"/>
      <c r="HC43" s="82"/>
      <c r="HD43" s="82"/>
      <c r="HE43" s="205"/>
      <c r="HF43" s="82"/>
      <c r="HG43" s="82"/>
      <c r="HH43" s="82"/>
      <c r="HI43" s="205"/>
      <c r="HJ43" s="135"/>
      <c r="HK43" s="82"/>
      <c r="HL43" s="82"/>
      <c r="HM43" s="205"/>
      <c r="HN43" s="82"/>
      <c r="HO43" s="82"/>
      <c r="HP43" s="82"/>
      <c r="HQ43" s="205"/>
      <c r="HR43" s="205"/>
      <c r="HS43" s="82"/>
      <c r="HT43" s="82"/>
      <c r="HU43" s="205"/>
      <c r="HV43" s="135"/>
      <c r="HW43" s="82"/>
      <c r="HX43" s="82"/>
      <c r="HY43" s="205"/>
      <c r="HZ43" s="135"/>
      <c r="IA43" s="82"/>
      <c r="IB43" s="82"/>
      <c r="IC43" s="205"/>
      <c r="ID43" s="205"/>
      <c r="IE43" s="82"/>
      <c r="IF43" s="82"/>
      <c r="IG43" s="205"/>
      <c r="IH43" s="205"/>
      <c r="II43" s="82"/>
      <c r="IJ43" s="82"/>
      <c r="IK43" s="205"/>
      <c r="IL43" s="205"/>
      <c r="IM43" s="82"/>
      <c r="IN43" s="82"/>
      <c r="IO43" s="205"/>
      <c r="IP43" s="205"/>
      <c r="IQ43" s="82"/>
      <c r="IR43" s="82"/>
      <c r="IS43" s="205"/>
      <c r="IT43" s="205"/>
      <c r="IU43" s="82"/>
      <c r="IV43" s="82"/>
      <c r="IW43" s="205"/>
      <c r="IX43" s="205"/>
      <c r="IY43" s="82"/>
      <c r="IZ43" s="82"/>
      <c r="JA43" s="82"/>
      <c r="JB43" s="82"/>
      <c r="JC43" s="82"/>
      <c r="JD43" s="82"/>
      <c r="JE43" s="82"/>
      <c r="JF43" s="82"/>
      <c r="JG43" s="82"/>
      <c r="JH43" s="82"/>
      <c r="JI43" s="82"/>
      <c r="JJ43" s="82"/>
      <c r="JK43" s="82"/>
      <c r="JL43" s="82"/>
      <c r="JM43" s="82"/>
      <c r="JN43" s="82"/>
      <c r="JO43" s="82"/>
      <c r="JP43" s="82"/>
      <c r="JQ43" s="82"/>
    </row>
    <row r="44" spans="1:277" s="29" customFormat="1" ht="15.75" x14ac:dyDescent="0.25">
      <c r="A44" s="39" t="s">
        <v>402</v>
      </c>
      <c r="B44" s="230">
        <f t="shared" si="160"/>
        <v>5436</v>
      </c>
      <c r="C44" s="230">
        <f t="shared" si="161"/>
        <v>5436</v>
      </c>
      <c r="D44" s="230">
        <f t="shared" si="162"/>
        <v>5436</v>
      </c>
      <c r="E44" s="66">
        <f t="shared" si="163"/>
        <v>100</v>
      </c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123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123"/>
      <c r="AE44" s="66"/>
      <c r="AF44" s="66"/>
      <c r="AG44" s="66"/>
      <c r="AH44" s="66"/>
      <c r="AI44" s="66"/>
      <c r="AJ44" s="66"/>
      <c r="AK44" s="66"/>
      <c r="AL44" s="123"/>
      <c r="AM44" s="66"/>
      <c r="AN44" s="66"/>
      <c r="AO44" s="66"/>
      <c r="AP44" s="66"/>
      <c r="AQ44" s="66"/>
      <c r="AR44" s="66"/>
      <c r="AS44" s="66"/>
      <c r="AT44" s="70"/>
      <c r="AU44" s="70"/>
      <c r="AV44" s="66"/>
      <c r="AW44" s="66"/>
      <c r="AX44" s="70"/>
      <c r="AY44" s="70"/>
      <c r="AZ44" s="70"/>
      <c r="BA44" s="66"/>
      <c r="BB44" s="66"/>
      <c r="BC44" s="66"/>
      <c r="BD44" s="66"/>
      <c r="BE44" s="66"/>
      <c r="BF44" s="66"/>
      <c r="BG44" s="66"/>
      <c r="BH44" s="66"/>
      <c r="BI44" s="66"/>
      <c r="BJ44" s="123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206"/>
      <c r="CE44" s="206"/>
      <c r="CF44" s="206"/>
      <c r="CG44" s="206"/>
      <c r="CH44" s="206"/>
      <c r="CI44" s="206"/>
      <c r="CJ44" s="206"/>
      <c r="CK44" s="206"/>
      <c r="CL44" s="66"/>
      <c r="CM44" s="66"/>
      <c r="CN44" s="66"/>
      <c r="CO44" s="204"/>
      <c r="CP44" s="204"/>
      <c r="CQ44" s="66"/>
      <c r="CR44" s="66"/>
      <c r="CS44" s="204"/>
      <c r="CT44" s="66"/>
      <c r="CU44" s="66"/>
      <c r="CV44" s="66"/>
      <c r="CW44" s="204"/>
      <c r="CX44" s="204"/>
      <c r="CY44" s="66"/>
      <c r="CZ44" s="66"/>
      <c r="DA44" s="204"/>
      <c r="DB44" s="133"/>
      <c r="DC44" s="66"/>
      <c r="DD44" s="66"/>
      <c r="DE44" s="204"/>
      <c r="DF44" s="66"/>
      <c r="DG44" s="66"/>
      <c r="DH44" s="66"/>
      <c r="DI44" s="204"/>
      <c r="DJ44" s="204"/>
      <c r="DK44" s="66"/>
      <c r="DL44" s="66"/>
      <c r="DM44" s="204"/>
      <c r="DN44" s="204"/>
      <c r="DO44" s="66"/>
      <c r="DP44" s="66"/>
      <c r="DQ44" s="204"/>
      <c r="DR44" s="66"/>
      <c r="DS44" s="66"/>
      <c r="DT44" s="66"/>
      <c r="DU44" s="204"/>
      <c r="DV44" s="204"/>
      <c r="DW44" s="66"/>
      <c r="DX44" s="66"/>
      <c r="DY44" s="204"/>
      <c r="DZ44" s="204"/>
      <c r="EA44" s="66"/>
      <c r="EB44" s="66"/>
      <c r="EC44" s="204"/>
      <c r="ED44" s="204"/>
      <c r="EE44" s="66"/>
      <c r="EF44" s="66"/>
      <c r="EG44" s="204"/>
      <c r="EH44" s="66"/>
      <c r="EI44" s="66"/>
      <c r="EJ44" s="66"/>
      <c r="EK44" s="204"/>
      <c r="EL44" s="66"/>
      <c r="EM44" s="66"/>
      <c r="EN44" s="66"/>
      <c r="EO44" s="204"/>
      <c r="EP44" s="66"/>
      <c r="EQ44" s="66"/>
      <c r="ER44" s="66"/>
      <c r="ES44" s="70"/>
      <c r="ET44" s="66"/>
      <c r="EU44" s="66"/>
      <c r="EV44" s="66"/>
      <c r="EW44" s="66"/>
      <c r="EX44" s="66"/>
      <c r="EY44" s="70"/>
      <c r="EZ44" s="66"/>
      <c r="FA44" s="204"/>
      <c r="FB44" s="204"/>
      <c r="FC44" s="70"/>
      <c r="FD44" s="66"/>
      <c r="FE44" s="204"/>
      <c r="FF44" s="70"/>
      <c r="FG44" s="70"/>
      <c r="FH44" s="66"/>
      <c r="FI44" s="204"/>
      <c r="FJ44" s="70">
        <v>5436</v>
      </c>
      <c r="FK44" s="70">
        <v>5436</v>
      </c>
      <c r="FL44" s="66">
        <v>5436</v>
      </c>
      <c r="FM44" s="66">
        <f t="shared" si="384"/>
        <v>100</v>
      </c>
      <c r="FN44" s="70"/>
      <c r="FO44" s="70"/>
      <c r="FP44" s="66"/>
      <c r="FQ44" s="70"/>
      <c r="FR44" s="204"/>
      <c r="FS44" s="70"/>
      <c r="FT44" s="66"/>
      <c r="FU44" s="70"/>
      <c r="FV44" s="70"/>
      <c r="FW44" s="70"/>
      <c r="FX44" s="66"/>
      <c r="FY44" s="70"/>
      <c r="FZ44" s="70"/>
      <c r="GA44" s="70"/>
      <c r="GB44" s="66"/>
      <c r="GC44" s="204"/>
      <c r="GD44" s="66"/>
      <c r="GE44" s="66"/>
      <c r="GF44" s="66"/>
      <c r="GG44" s="204"/>
      <c r="GH44" s="66"/>
      <c r="GI44" s="66"/>
      <c r="GJ44" s="66"/>
      <c r="GK44" s="204"/>
      <c r="GL44" s="204"/>
      <c r="GM44" s="70"/>
      <c r="GN44" s="66"/>
      <c r="GO44" s="204"/>
      <c r="GP44" s="204"/>
      <c r="GQ44" s="70"/>
      <c r="GR44" s="66"/>
      <c r="GS44" s="204"/>
      <c r="GT44" s="204"/>
      <c r="GU44" s="70"/>
      <c r="GV44" s="66"/>
      <c r="GW44" s="204"/>
      <c r="GX44" s="204"/>
      <c r="GY44" s="70"/>
      <c r="GZ44" s="66"/>
      <c r="HA44" s="204"/>
      <c r="HB44" s="70"/>
      <c r="HC44" s="70"/>
      <c r="HD44" s="66"/>
      <c r="HE44" s="204"/>
      <c r="HF44" s="66"/>
      <c r="HG44" s="66"/>
      <c r="HH44" s="66"/>
      <c r="HI44" s="204"/>
      <c r="HJ44" s="133"/>
      <c r="HK44" s="70"/>
      <c r="HL44" s="66"/>
      <c r="HM44" s="204"/>
      <c r="HN44" s="66"/>
      <c r="HO44" s="66"/>
      <c r="HP44" s="66"/>
      <c r="HQ44" s="204"/>
      <c r="HR44" s="204"/>
      <c r="HS44" s="66"/>
      <c r="HT44" s="66"/>
      <c r="HU44" s="204"/>
      <c r="HV44" s="133"/>
      <c r="HW44" s="66"/>
      <c r="HX44" s="66"/>
      <c r="HY44" s="204"/>
      <c r="HZ44" s="133"/>
      <c r="IA44" s="66"/>
      <c r="IB44" s="66"/>
      <c r="IC44" s="204"/>
      <c r="ID44" s="204"/>
      <c r="IE44" s="66"/>
      <c r="IF44" s="66"/>
      <c r="IG44" s="204"/>
      <c r="IH44" s="204"/>
      <c r="II44" s="66"/>
      <c r="IJ44" s="66"/>
      <c r="IK44" s="204"/>
      <c r="IL44" s="204"/>
      <c r="IM44" s="66"/>
      <c r="IN44" s="66"/>
      <c r="IO44" s="204"/>
      <c r="IP44" s="204"/>
      <c r="IQ44" s="66"/>
      <c r="IR44" s="66"/>
      <c r="IS44" s="204"/>
      <c r="IT44" s="204"/>
      <c r="IU44" s="66"/>
      <c r="IV44" s="66"/>
      <c r="IW44" s="204"/>
      <c r="IX44" s="204"/>
      <c r="IY44" s="66"/>
      <c r="IZ44" s="66"/>
      <c r="JA44" s="66"/>
      <c r="JB44" s="66"/>
      <c r="JC44" s="66"/>
      <c r="JD44" s="66"/>
      <c r="JE44" s="66"/>
      <c r="JF44" s="66"/>
      <c r="JG44" s="66"/>
      <c r="JH44" s="66"/>
      <c r="JI44" s="66"/>
      <c r="JJ44" s="66"/>
      <c r="JK44" s="66"/>
      <c r="JL44" s="66"/>
      <c r="JM44" s="66"/>
      <c r="JN44" s="66"/>
      <c r="JO44" s="66"/>
      <c r="JP44" s="66"/>
      <c r="JQ44" s="66"/>
    </row>
    <row r="45" spans="1:277" s="29" customFormat="1" ht="15.75" x14ac:dyDescent="0.25">
      <c r="A45" s="39" t="s">
        <v>240</v>
      </c>
      <c r="B45" s="230">
        <f t="shared" si="160"/>
        <v>3157.3879999999999</v>
      </c>
      <c r="C45" s="230">
        <f t="shared" si="161"/>
        <v>3157.3879999999999</v>
      </c>
      <c r="D45" s="230">
        <f t="shared" si="162"/>
        <v>3157.3879999999999</v>
      </c>
      <c r="E45" s="66">
        <f t="shared" si="163"/>
        <v>100</v>
      </c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123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123"/>
      <c r="AE45" s="66"/>
      <c r="AF45" s="66"/>
      <c r="AG45" s="66"/>
      <c r="AH45" s="66"/>
      <c r="AI45" s="66"/>
      <c r="AJ45" s="66"/>
      <c r="AK45" s="66"/>
      <c r="AL45" s="123"/>
      <c r="AM45" s="66"/>
      <c r="AN45" s="66"/>
      <c r="AO45" s="66"/>
      <c r="AP45" s="66"/>
      <c r="AQ45" s="66"/>
      <c r="AR45" s="66"/>
      <c r="AS45" s="66"/>
      <c r="AT45" s="70">
        <v>3157.3879999999999</v>
      </c>
      <c r="AU45" s="70">
        <v>3157.3879999999999</v>
      </c>
      <c r="AV45" s="66">
        <v>3157.3879999999999</v>
      </c>
      <c r="AW45" s="66">
        <f>AV45/AU45*100</f>
        <v>100</v>
      </c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123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206"/>
      <c r="CE45" s="206"/>
      <c r="CF45" s="206"/>
      <c r="CG45" s="206"/>
      <c r="CH45" s="206"/>
      <c r="CI45" s="206"/>
      <c r="CJ45" s="206"/>
      <c r="CK45" s="206"/>
      <c r="CL45" s="66"/>
      <c r="CM45" s="66"/>
      <c r="CN45" s="66"/>
      <c r="CO45" s="204"/>
      <c r="CP45" s="204"/>
      <c r="CQ45" s="66"/>
      <c r="CR45" s="66"/>
      <c r="CS45" s="204"/>
      <c r="CT45" s="66"/>
      <c r="CU45" s="66"/>
      <c r="CV45" s="66"/>
      <c r="CW45" s="204"/>
      <c r="CX45" s="204"/>
      <c r="CY45" s="66"/>
      <c r="CZ45" s="66"/>
      <c r="DA45" s="204"/>
      <c r="DB45" s="133"/>
      <c r="DC45" s="66"/>
      <c r="DD45" s="66"/>
      <c r="DE45" s="204"/>
      <c r="DF45" s="66"/>
      <c r="DG45" s="66"/>
      <c r="DH45" s="66"/>
      <c r="DI45" s="204"/>
      <c r="DJ45" s="204"/>
      <c r="DK45" s="66"/>
      <c r="DL45" s="66"/>
      <c r="DM45" s="204"/>
      <c r="DN45" s="204"/>
      <c r="DO45" s="66"/>
      <c r="DP45" s="66"/>
      <c r="DQ45" s="204"/>
      <c r="DR45" s="66"/>
      <c r="DS45" s="66"/>
      <c r="DT45" s="66"/>
      <c r="DU45" s="204"/>
      <c r="DV45" s="204"/>
      <c r="DW45" s="66"/>
      <c r="DX45" s="66"/>
      <c r="DY45" s="204"/>
      <c r="DZ45" s="204"/>
      <c r="EA45" s="66"/>
      <c r="EB45" s="66"/>
      <c r="EC45" s="204"/>
      <c r="ED45" s="204"/>
      <c r="EE45" s="66"/>
      <c r="EF45" s="66"/>
      <c r="EG45" s="204"/>
      <c r="EH45" s="66"/>
      <c r="EI45" s="66"/>
      <c r="EJ45" s="66"/>
      <c r="EK45" s="204"/>
      <c r="EL45" s="66"/>
      <c r="EM45" s="66"/>
      <c r="EN45" s="66"/>
      <c r="EO45" s="204"/>
      <c r="EP45" s="66"/>
      <c r="EQ45" s="66"/>
      <c r="ER45" s="66"/>
      <c r="ES45" s="70"/>
      <c r="ET45" s="66"/>
      <c r="EU45" s="66"/>
      <c r="EV45" s="66"/>
      <c r="EW45" s="66"/>
      <c r="EX45" s="66"/>
      <c r="EY45" s="70"/>
      <c r="EZ45" s="66"/>
      <c r="FA45" s="204"/>
      <c r="FB45" s="204"/>
      <c r="FC45" s="70"/>
      <c r="FD45" s="66"/>
      <c r="FE45" s="204"/>
      <c r="FF45" s="70"/>
      <c r="FG45" s="70"/>
      <c r="FH45" s="66"/>
      <c r="FI45" s="204"/>
      <c r="FJ45" s="70"/>
      <c r="FK45" s="70"/>
      <c r="FL45" s="66"/>
      <c r="FM45" s="66"/>
      <c r="FN45" s="70"/>
      <c r="FO45" s="70"/>
      <c r="FP45" s="66"/>
      <c r="FQ45" s="70"/>
      <c r="FR45" s="204"/>
      <c r="FS45" s="70"/>
      <c r="FT45" s="66"/>
      <c r="FU45" s="70"/>
      <c r="FV45" s="70"/>
      <c r="FW45" s="70"/>
      <c r="FX45" s="66"/>
      <c r="FY45" s="70"/>
      <c r="FZ45" s="70"/>
      <c r="GA45" s="70"/>
      <c r="GB45" s="66"/>
      <c r="GC45" s="204"/>
      <c r="GD45" s="66"/>
      <c r="GE45" s="66"/>
      <c r="GF45" s="66"/>
      <c r="GG45" s="204"/>
      <c r="GH45" s="66"/>
      <c r="GI45" s="66"/>
      <c r="GJ45" s="66"/>
      <c r="GK45" s="204"/>
      <c r="GL45" s="204"/>
      <c r="GM45" s="70"/>
      <c r="GN45" s="66"/>
      <c r="GO45" s="204"/>
      <c r="GP45" s="204"/>
      <c r="GQ45" s="70"/>
      <c r="GR45" s="66"/>
      <c r="GS45" s="204"/>
      <c r="GT45" s="204"/>
      <c r="GU45" s="70"/>
      <c r="GV45" s="66"/>
      <c r="GW45" s="204"/>
      <c r="GX45" s="204"/>
      <c r="GY45" s="70"/>
      <c r="GZ45" s="66"/>
      <c r="HA45" s="204"/>
      <c r="HB45" s="70"/>
      <c r="HC45" s="70"/>
      <c r="HD45" s="66"/>
      <c r="HE45" s="204"/>
      <c r="HF45" s="66"/>
      <c r="HG45" s="66"/>
      <c r="HH45" s="66"/>
      <c r="HI45" s="204"/>
      <c r="HJ45" s="133"/>
      <c r="HK45" s="70"/>
      <c r="HL45" s="66"/>
      <c r="HM45" s="204"/>
      <c r="HN45" s="66"/>
      <c r="HO45" s="66"/>
      <c r="HP45" s="66"/>
      <c r="HQ45" s="204"/>
      <c r="HR45" s="204"/>
      <c r="HS45" s="66"/>
      <c r="HT45" s="66"/>
      <c r="HU45" s="204"/>
      <c r="HV45" s="133"/>
      <c r="HW45" s="66"/>
      <c r="HX45" s="66"/>
      <c r="HY45" s="204"/>
      <c r="HZ45" s="133"/>
      <c r="IA45" s="66"/>
      <c r="IB45" s="66"/>
      <c r="IC45" s="204"/>
      <c r="ID45" s="204"/>
      <c r="IE45" s="66"/>
      <c r="IF45" s="66"/>
      <c r="IG45" s="204"/>
      <c r="IH45" s="204"/>
      <c r="II45" s="66"/>
      <c r="IJ45" s="66"/>
      <c r="IK45" s="204"/>
      <c r="IL45" s="204"/>
      <c r="IM45" s="66"/>
      <c r="IN45" s="66"/>
      <c r="IO45" s="204"/>
      <c r="IP45" s="204"/>
      <c r="IQ45" s="66"/>
      <c r="IR45" s="66"/>
      <c r="IS45" s="204"/>
      <c r="IT45" s="204"/>
      <c r="IU45" s="66"/>
      <c r="IV45" s="66"/>
      <c r="IW45" s="204"/>
      <c r="IX45" s="204"/>
      <c r="IY45" s="66"/>
      <c r="IZ45" s="66"/>
      <c r="JA45" s="66"/>
      <c r="JB45" s="66"/>
      <c r="JC45" s="66"/>
      <c r="JD45" s="66"/>
      <c r="JE45" s="66"/>
      <c r="JF45" s="66"/>
      <c r="JG45" s="66"/>
      <c r="JH45" s="66"/>
      <c r="JI45" s="66"/>
      <c r="JJ45" s="66"/>
      <c r="JK45" s="66"/>
      <c r="JL45" s="66"/>
      <c r="JM45" s="66"/>
      <c r="JN45" s="66"/>
      <c r="JO45" s="66"/>
      <c r="JP45" s="66"/>
      <c r="JQ45" s="66"/>
    </row>
    <row r="46" spans="1:277" s="29" customFormat="1" ht="15.75" x14ac:dyDescent="0.25">
      <c r="A46" s="39" t="s">
        <v>403</v>
      </c>
      <c r="B46" s="230">
        <f t="shared" si="160"/>
        <v>2679</v>
      </c>
      <c r="C46" s="230">
        <f t="shared" si="161"/>
        <v>3599.0385299999998</v>
      </c>
      <c r="D46" s="230">
        <f t="shared" si="162"/>
        <v>3599.0385299999998</v>
      </c>
      <c r="E46" s="66">
        <f t="shared" si="163"/>
        <v>100</v>
      </c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123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123"/>
      <c r="AE46" s="66"/>
      <c r="AF46" s="66"/>
      <c r="AG46" s="66"/>
      <c r="AH46" s="66"/>
      <c r="AI46" s="66"/>
      <c r="AJ46" s="66"/>
      <c r="AK46" s="66"/>
      <c r="AL46" s="123"/>
      <c r="AM46" s="66"/>
      <c r="AN46" s="66"/>
      <c r="AO46" s="66"/>
      <c r="AP46" s="66"/>
      <c r="AQ46" s="66"/>
      <c r="AR46" s="66"/>
      <c r="AS46" s="66"/>
      <c r="AT46" s="70"/>
      <c r="AU46" s="70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123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>
        <v>920.03853000000004</v>
      </c>
      <c r="BX46" s="66">
        <v>920.03853000000004</v>
      </c>
      <c r="BY46" s="66">
        <f t="shared" si="19"/>
        <v>100</v>
      </c>
      <c r="BZ46" s="66"/>
      <c r="CA46" s="66"/>
      <c r="CB46" s="66"/>
      <c r="CC46" s="66"/>
      <c r="CD46" s="206"/>
      <c r="CE46" s="206"/>
      <c r="CF46" s="206"/>
      <c r="CG46" s="206"/>
      <c r="CH46" s="206"/>
      <c r="CI46" s="206"/>
      <c r="CJ46" s="206"/>
      <c r="CK46" s="206"/>
      <c r="CL46" s="66"/>
      <c r="CM46" s="66"/>
      <c r="CN46" s="66"/>
      <c r="CO46" s="204"/>
      <c r="CP46" s="204"/>
      <c r="CQ46" s="66"/>
      <c r="CR46" s="66"/>
      <c r="CS46" s="204"/>
      <c r="CT46" s="66"/>
      <c r="CU46" s="66"/>
      <c r="CV46" s="66"/>
      <c r="CW46" s="204"/>
      <c r="CX46" s="204"/>
      <c r="CY46" s="66"/>
      <c r="CZ46" s="66"/>
      <c r="DA46" s="204"/>
      <c r="DB46" s="133"/>
      <c r="DC46" s="66"/>
      <c r="DD46" s="66"/>
      <c r="DE46" s="204"/>
      <c r="DF46" s="66"/>
      <c r="DG46" s="66"/>
      <c r="DH46" s="66"/>
      <c r="DI46" s="204"/>
      <c r="DJ46" s="204"/>
      <c r="DK46" s="66"/>
      <c r="DL46" s="66"/>
      <c r="DM46" s="204"/>
      <c r="DN46" s="204"/>
      <c r="DO46" s="66"/>
      <c r="DP46" s="66"/>
      <c r="DQ46" s="204"/>
      <c r="DR46" s="66"/>
      <c r="DS46" s="66"/>
      <c r="DT46" s="66"/>
      <c r="DU46" s="204"/>
      <c r="DV46" s="204"/>
      <c r="DW46" s="66"/>
      <c r="DX46" s="66"/>
      <c r="DY46" s="204"/>
      <c r="DZ46" s="204"/>
      <c r="EA46" s="66"/>
      <c r="EB46" s="66"/>
      <c r="EC46" s="204"/>
      <c r="ED46" s="204"/>
      <c r="EE46" s="66"/>
      <c r="EF46" s="66"/>
      <c r="EG46" s="204"/>
      <c r="EH46" s="66"/>
      <c r="EI46" s="66"/>
      <c r="EJ46" s="66"/>
      <c r="EK46" s="204"/>
      <c r="EL46" s="66"/>
      <c r="EM46" s="66"/>
      <c r="EN46" s="66"/>
      <c r="EO46" s="204"/>
      <c r="EP46" s="66"/>
      <c r="EQ46" s="66"/>
      <c r="ER46" s="66"/>
      <c r="ES46" s="70"/>
      <c r="ET46" s="66"/>
      <c r="EU46" s="66"/>
      <c r="EV46" s="66"/>
      <c r="EW46" s="66"/>
      <c r="EX46" s="66"/>
      <c r="EY46" s="70"/>
      <c r="EZ46" s="66"/>
      <c r="FA46" s="204"/>
      <c r="FB46" s="204"/>
      <c r="FC46" s="70"/>
      <c r="FD46" s="66"/>
      <c r="FE46" s="204"/>
      <c r="FF46" s="70"/>
      <c r="FG46" s="70"/>
      <c r="FH46" s="66"/>
      <c r="FI46" s="204"/>
      <c r="FJ46" s="70">
        <v>2679</v>
      </c>
      <c r="FK46" s="70">
        <v>2679</v>
      </c>
      <c r="FL46" s="66">
        <v>2679</v>
      </c>
      <c r="FM46" s="66">
        <f t="shared" si="384"/>
        <v>100</v>
      </c>
      <c r="FN46" s="70"/>
      <c r="FO46" s="70"/>
      <c r="FP46" s="66"/>
      <c r="FQ46" s="70"/>
      <c r="FR46" s="204"/>
      <c r="FS46" s="70"/>
      <c r="FT46" s="66"/>
      <c r="FU46" s="70"/>
      <c r="FV46" s="70"/>
      <c r="FW46" s="70"/>
      <c r="FX46" s="66"/>
      <c r="FY46" s="70"/>
      <c r="FZ46" s="70"/>
      <c r="GA46" s="70"/>
      <c r="GB46" s="66"/>
      <c r="GC46" s="204"/>
      <c r="GD46" s="66"/>
      <c r="GE46" s="66"/>
      <c r="GF46" s="66"/>
      <c r="GG46" s="204"/>
      <c r="GH46" s="66"/>
      <c r="GI46" s="66"/>
      <c r="GJ46" s="66"/>
      <c r="GK46" s="204"/>
      <c r="GL46" s="204"/>
      <c r="GM46" s="70"/>
      <c r="GN46" s="66"/>
      <c r="GO46" s="204"/>
      <c r="GP46" s="204"/>
      <c r="GQ46" s="70"/>
      <c r="GR46" s="66"/>
      <c r="GS46" s="204"/>
      <c r="GT46" s="204"/>
      <c r="GU46" s="70"/>
      <c r="GV46" s="66"/>
      <c r="GW46" s="204"/>
      <c r="GX46" s="204"/>
      <c r="GY46" s="70"/>
      <c r="GZ46" s="66"/>
      <c r="HA46" s="204"/>
      <c r="HB46" s="70"/>
      <c r="HC46" s="70"/>
      <c r="HD46" s="66"/>
      <c r="HE46" s="204"/>
      <c r="HF46" s="66"/>
      <c r="HG46" s="66"/>
      <c r="HH46" s="66"/>
      <c r="HI46" s="204"/>
      <c r="HJ46" s="133"/>
      <c r="HK46" s="70"/>
      <c r="HL46" s="66"/>
      <c r="HM46" s="204"/>
      <c r="HN46" s="66"/>
      <c r="HO46" s="66"/>
      <c r="HP46" s="66"/>
      <c r="HQ46" s="204"/>
      <c r="HR46" s="204"/>
      <c r="HS46" s="66"/>
      <c r="HT46" s="66"/>
      <c r="HU46" s="204"/>
      <c r="HV46" s="133"/>
      <c r="HW46" s="66"/>
      <c r="HX46" s="66"/>
      <c r="HY46" s="204"/>
      <c r="HZ46" s="133"/>
      <c r="IA46" s="66"/>
      <c r="IB46" s="66"/>
      <c r="IC46" s="204"/>
      <c r="ID46" s="204"/>
      <c r="IE46" s="66"/>
      <c r="IF46" s="66"/>
      <c r="IG46" s="204"/>
      <c r="IH46" s="204"/>
      <c r="II46" s="66"/>
      <c r="IJ46" s="66"/>
      <c r="IK46" s="204"/>
      <c r="IL46" s="204"/>
      <c r="IM46" s="66"/>
      <c r="IN46" s="66"/>
      <c r="IO46" s="204"/>
      <c r="IP46" s="204"/>
      <c r="IQ46" s="66"/>
      <c r="IR46" s="66"/>
      <c r="IS46" s="204"/>
      <c r="IT46" s="204"/>
      <c r="IU46" s="66"/>
      <c r="IV46" s="66"/>
      <c r="IW46" s="204"/>
      <c r="IX46" s="204"/>
      <c r="IY46" s="66"/>
      <c r="IZ46" s="66"/>
      <c r="JA46" s="66"/>
      <c r="JB46" s="66"/>
      <c r="JC46" s="66"/>
      <c r="JD46" s="66"/>
      <c r="JE46" s="66"/>
      <c r="JF46" s="66"/>
      <c r="JG46" s="66"/>
      <c r="JH46" s="66"/>
      <c r="JI46" s="66"/>
      <c r="JJ46" s="66"/>
      <c r="JK46" s="66"/>
      <c r="JL46" s="66"/>
      <c r="JM46" s="66"/>
      <c r="JN46" s="66"/>
      <c r="JO46" s="66"/>
      <c r="JP46" s="66"/>
      <c r="JQ46" s="66"/>
    </row>
    <row r="47" spans="1:277" s="29" customFormat="1" ht="15.75" x14ac:dyDescent="0.25">
      <c r="A47" s="39" t="s">
        <v>404</v>
      </c>
      <c r="B47" s="230">
        <f t="shared" si="160"/>
        <v>6039</v>
      </c>
      <c r="C47" s="230">
        <f t="shared" si="161"/>
        <v>6039</v>
      </c>
      <c r="D47" s="230">
        <f t="shared" si="162"/>
        <v>6039</v>
      </c>
      <c r="E47" s="66">
        <f t="shared" si="163"/>
        <v>100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123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123"/>
      <c r="AE47" s="66"/>
      <c r="AF47" s="66"/>
      <c r="AG47" s="66"/>
      <c r="AH47" s="66"/>
      <c r="AI47" s="66"/>
      <c r="AJ47" s="66"/>
      <c r="AK47" s="66"/>
      <c r="AL47" s="123"/>
      <c r="AM47" s="66"/>
      <c r="AN47" s="66"/>
      <c r="AO47" s="66"/>
      <c r="AP47" s="66"/>
      <c r="AQ47" s="66"/>
      <c r="AR47" s="66"/>
      <c r="AS47" s="66"/>
      <c r="AT47" s="70"/>
      <c r="AU47" s="70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123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206"/>
      <c r="CE47" s="206"/>
      <c r="CF47" s="206"/>
      <c r="CG47" s="206"/>
      <c r="CH47" s="206"/>
      <c r="CI47" s="206"/>
      <c r="CJ47" s="206"/>
      <c r="CK47" s="206"/>
      <c r="CL47" s="66"/>
      <c r="CM47" s="66"/>
      <c r="CN47" s="66"/>
      <c r="CO47" s="204"/>
      <c r="CP47" s="204"/>
      <c r="CQ47" s="66"/>
      <c r="CR47" s="66"/>
      <c r="CS47" s="204"/>
      <c r="CT47" s="66"/>
      <c r="CU47" s="66"/>
      <c r="CV47" s="66"/>
      <c r="CW47" s="204"/>
      <c r="CX47" s="204"/>
      <c r="CY47" s="66"/>
      <c r="CZ47" s="66"/>
      <c r="DA47" s="204"/>
      <c r="DB47" s="133"/>
      <c r="DC47" s="66"/>
      <c r="DD47" s="66"/>
      <c r="DE47" s="204"/>
      <c r="DF47" s="66"/>
      <c r="DG47" s="66"/>
      <c r="DH47" s="66"/>
      <c r="DI47" s="204"/>
      <c r="DJ47" s="204"/>
      <c r="DK47" s="66"/>
      <c r="DL47" s="66"/>
      <c r="DM47" s="204"/>
      <c r="DN47" s="204"/>
      <c r="DO47" s="66"/>
      <c r="DP47" s="66"/>
      <c r="DQ47" s="204"/>
      <c r="DR47" s="66"/>
      <c r="DS47" s="66"/>
      <c r="DT47" s="66"/>
      <c r="DU47" s="204"/>
      <c r="DV47" s="204"/>
      <c r="DW47" s="66"/>
      <c r="DX47" s="66"/>
      <c r="DY47" s="204"/>
      <c r="DZ47" s="204"/>
      <c r="EA47" s="66"/>
      <c r="EB47" s="66"/>
      <c r="EC47" s="204"/>
      <c r="ED47" s="204"/>
      <c r="EE47" s="66"/>
      <c r="EF47" s="66"/>
      <c r="EG47" s="204"/>
      <c r="EH47" s="66"/>
      <c r="EI47" s="66"/>
      <c r="EJ47" s="66"/>
      <c r="EK47" s="204"/>
      <c r="EL47" s="66"/>
      <c r="EM47" s="66"/>
      <c r="EN47" s="66"/>
      <c r="EO47" s="204"/>
      <c r="EP47" s="66"/>
      <c r="EQ47" s="66"/>
      <c r="ER47" s="66"/>
      <c r="ES47" s="70"/>
      <c r="ET47" s="66"/>
      <c r="EU47" s="66"/>
      <c r="EV47" s="66"/>
      <c r="EW47" s="66"/>
      <c r="EX47" s="66"/>
      <c r="EY47" s="70"/>
      <c r="EZ47" s="66"/>
      <c r="FA47" s="204"/>
      <c r="FB47" s="204"/>
      <c r="FC47" s="70"/>
      <c r="FD47" s="66"/>
      <c r="FE47" s="204"/>
      <c r="FF47" s="70"/>
      <c r="FG47" s="70"/>
      <c r="FH47" s="66"/>
      <c r="FI47" s="204"/>
      <c r="FJ47" s="70">
        <v>6039</v>
      </c>
      <c r="FK47" s="70">
        <v>6039</v>
      </c>
      <c r="FL47" s="66">
        <v>6039</v>
      </c>
      <c r="FM47" s="66">
        <f t="shared" si="384"/>
        <v>100</v>
      </c>
      <c r="FN47" s="70"/>
      <c r="FO47" s="70"/>
      <c r="FP47" s="66"/>
      <c r="FQ47" s="70"/>
      <c r="FR47" s="204"/>
      <c r="FS47" s="70"/>
      <c r="FT47" s="66"/>
      <c r="FU47" s="70"/>
      <c r="FV47" s="70"/>
      <c r="FW47" s="70"/>
      <c r="FX47" s="66"/>
      <c r="FY47" s="70"/>
      <c r="FZ47" s="70"/>
      <c r="GA47" s="70"/>
      <c r="GB47" s="66"/>
      <c r="GC47" s="204"/>
      <c r="GD47" s="66"/>
      <c r="GE47" s="66"/>
      <c r="GF47" s="66"/>
      <c r="GG47" s="204"/>
      <c r="GH47" s="66"/>
      <c r="GI47" s="66"/>
      <c r="GJ47" s="66"/>
      <c r="GK47" s="204"/>
      <c r="GL47" s="204"/>
      <c r="GM47" s="70"/>
      <c r="GN47" s="66"/>
      <c r="GO47" s="204"/>
      <c r="GP47" s="204"/>
      <c r="GQ47" s="70"/>
      <c r="GR47" s="66"/>
      <c r="GS47" s="204"/>
      <c r="GT47" s="204"/>
      <c r="GU47" s="70"/>
      <c r="GV47" s="66"/>
      <c r="GW47" s="204"/>
      <c r="GX47" s="204"/>
      <c r="GY47" s="70"/>
      <c r="GZ47" s="66"/>
      <c r="HA47" s="204"/>
      <c r="HB47" s="70"/>
      <c r="HC47" s="70"/>
      <c r="HD47" s="66"/>
      <c r="HE47" s="204"/>
      <c r="HF47" s="66"/>
      <c r="HG47" s="66"/>
      <c r="HH47" s="66"/>
      <c r="HI47" s="204"/>
      <c r="HJ47" s="133"/>
      <c r="HK47" s="70"/>
      <c r="HL47" s="66"/>
      <c r="HM47" s="204"/>
      <c r="HN47" s="66"/>
      <c r="HO47" s="66"/>
      <c r="HP47" s="66"/>
      <c r="HQ47" s="204"/>
      <c r="HR47" s="204"/>
      <c r="HS47" s="66"/>
      <c r="HT47" s="66"/>
      <c r="HU47" s="204"/>
      <c r="HV47" s="133"/>
      <c r="HW47" s="66"/>
      <c r="HX47" s="66"/>
      <c r="HY47" s="204"/>
      <c r="HZ47" s="133"/>
      <c r="IA47" s="66"/>
      <c r="IB47" s="66"/>
      <c r="IC47" s="204"/>
      <c r="ID47" s="204"/>
      <c r="IE47" s="66"/>
      <c r="IF47" s="66"/>
      <c r="IG47" s="204"/>
      <c r="IH47" s="204"/>
      <c r="II47" s="66"/>
      <c r="IJ47" s="66"/>
      <c r="IK47" s="204"/>
      <c r="IL47" s="204"/>
      <c r="IM47" s="66"/>
      <c r="IN47" s="66"/>
      <c r="IO47" s="204"/>
      <c r="IP47" s="204"/>
      <c r="IQ47" s="66"/>
      <c r="IR47" s="66"/>
      <c r="IS47" s="204"/>
      <c r="IT47" s="204"/>
      <c r="IU47" s="66"/>
      <c r="IV47" s="66"/>
      <c r="IW47" s="204"/>
      <c r="IX47" s="204"/>
      <c r="IY47" s="66"/>
      <c r="IZ47" s="66"/>
      <c r="JA47" s="66"/>
      <c r="JB47" s="66"/>
      <c r="JC47" s="66"/>
      <c r="JD47" s="66"/>
      <c r="JE47" s="66"/>
      <c r="JF47" s="66"/>
      <c r="JG47" s="66"/>
      <c r="JH47" s="66"/>
      <c r="JI47" s="66"/>
      <c r="JJ47" s="66"/>
      <c r="JK47" s="66"/>
      <c r="JL47" s="66"/>
      <c r="JM47" s="66"/>
      <c r="JN47" s="66"/>
      <c r="JO47" s="66"/>
      <c r="JP47" s="66"/>
      <c r="JQ47" s="66"/>
    </row>
    <row r="48" spans="1:277" s="29" customFormat="1" ht="15.75" x14ac:dyDescent="0.25">
      <c r="A48" s="39" t="s">
        <v>648</v>
      </c>
      <c r="B48" s="230">
        <f t="shared" si="160"/>
        <v>2202</v>
      </c>
      <c r="C48" s="230">
        <f t="shared" si="161"/>
        <v>2202</v>
      </c>
      <c r="D48" s="230">
        <f t="shared" si="162"/>
        <v>2202</v>
      </c>
      <c r="E48" s="66">
        <f t="shared" si="163"/>
        <v>100</v>
      </c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123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123"/>
      <c r="AE48" s="66"/>
      <c r="AF48" s="66"/>
      <c r="AG48" s="66"/>
      <c r="AH48" s="66"/>
      <c r="AI48" s="66"/>
      <c r="AJ48" s="66"/>
      <c r="AK48" s="66"/>
      <c r="AL48" s="123"/>
      <c r="AM48" s="66"/>
      <c r="AN48" s="66"/>
      <c r="AO48" s="66"/>
      <c r="AP48" s="66"/>
      <c r="AQ48" s="66"/>
      <c r="AR48" s="66"/>
      <c r="AS48" s="66"/>
      <c r="AT48" s="70"/>
      <c r="AU48" s="70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123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206"/>
      <c r="CE48" s="206"/>
      <c r="CF48" s="206"/>
      <c r="CG48" s="206"/>
      <c r="CH48" s="206"/>
      <c r="CI48" s="206"/>
      <c r="CJ48" s="206"/>
      <c r="CK48" s="206"/>
      <c r="CL48" s="66"/>
      <c r="CM48" s="66"/>
      <c r="CN48" s="66"/>
      <c r="CO48" s="204"/>
      <c r="CP48" s="204"/>
      <c r="CQ48" s="66"/>
      <c r="CR48" s="66"/>
      <c r="CS48" s="204"/>
      <c r="CT48" s="66"/>
      <c r="CU48" s="66"/>
      <c r="CV48" s="66"/>
      <c r="CW48" s="204"/>
      <c r="CX48" s="204"/>
      <c r="CY48" s="66"/>
      <c r="CZ48" s="66"/>
      <c r="DA48" s="204"/>
      <c r="DB48" s="133"/>
      <c r="DC48" s="66"/>
      <c r="DD48" s="66"/>
      <c r="DE48" s="204"/>
      <c r="DF48" s="66"/>
      <c r="DG48" s="66"/>
      <c r="DH48" s="66"/>
      <c r="DI48" s="204"/>
      <c r="DJ48" s="204"/>
      <c r="DK48" s="66"/>
      <c r="DL48" s="66"/>
      <c r="DM48" s="204"/>
      <c r="DN48" s="204"/>
      <c r="DO48" s="66"/>
      <c r="DP48" s="66"/>
      <c r="DQ48" s="204"/>
      <c r="DR48" s="66"/>
      <c r="DS48" s="66"/>
      <c r="DT48" s="66"/>
      <c r="DU48" s="204"/>
      <c r="DV48" s="204"/>
      <c r="DW48" s="66"/>
      <c r="DX48" s="66"/>
      <c r="DY48" s="204"/>
      <c r="DZ48" s="204"/>
      <c r="EA48" s="66"/>
      <c r="EB48" s="66"/>
      <c r="EC48" s="204"/>
      <c r="ED48" s="204"/>
      <c r="EE48" s="66"/>
      <c r="EF48" s="66"/>
      <c r="EG48" s="204"/>
      <c r="EH48" s="66"/>
      <c r="EI48" s="66"/>
      <c r="EJ48" s="66"/>
      <c r="EK48" s="204"/>
      <c r="EL48" s="66"/>
      <c r="EM48" s="66"/>
      <c r="EN48" s="66"/>
      <c r="EO48" s="204"/>
      <c r="EP48" s="66"/>
      <c r="EQ48" s="66"/>
      <c r="ER48" s="66"/>
      <c r="ES48" s="70"/>
      <c r="ET48" s="66"/>
      <c r="EU48" s="66"/>
      <c r="EV48" s="66"/>
      <c r="EW48" s="66"/>
      <c r="EX48" s="66"/>
      <c r="EY48" s="70"/>
      <c r="EZ48" s="66"/>
      <c r="FA48" s="204"/>
      <c r="FB48" s="204"/>
      <c r="FC48" s="70"/>
      <c r="FD48" s="66"/>
      <c r="FE48" s="204"/>
      <c r="FF48" s="70"/>
      <c r="FG48" s="70"/>
      <c r="FH48" s="66"/>
      <c r="FI48" s="204"/>
      <c r="FJ48" s="70">
        <v>2202</v>
      </c>
      <c r="FK48" s="70">
        <v>2202</v>
      </c>
      <c r="FL48" s="66">
        <v>2202</v>
      </c>
      <c r="FM48" s="66">
        <f t="shared" si="384"/>
        <v>100</v>
      </c>
      <c r="FN48" s="70"/>
      <c r="FO48" s="70"/>
      <c r="FP48" s="66"/>
      <c r="FQ48" s="70"/>
      <c r="FR48" s="204"/>
      <c r="FS48" s="70"/>
      <c r="FT48" s="66"/>
      <c r="FU48" s="70"/>
      <c r="FV48" s="70"/>
      <c r="FW48" s="70"/>
      <c r="FX48" s="66"/>
      <c r="FY48" s="70"/>
      <c r="FZ48" s="70"/>
      <c r="GA48" s="70"/>
      <c r="GB48" s="66"/>
      <c r="GC48" s="204"/>
      <c r="GD48" s="66"/>
      <c r="GE48" s="66"/>
      <c r="GF48" s="66"/>
      <c r="GG48" s="204"/>
      <c r="GH48" s="66"/>
      <c r="GI48" s="66"/>
      <c r="GJ48" s="66"/>
      <c r="GK48" s="204"/>
      <c r="GL48" s="204"/>
      <c r="GM48" s="70"/>
      <c r="GN48" s="66"/>
      <c r="GO48" s="204"/>
      <c r="GP48" s="204"/>
      <c r="GQ48" s="70"/>
      <c r="GR48" s="66"/>
      <c r="GS48" s="204"/>
      <c r="GT48" s="204"/>
      <c r="GU48" s="70"/>
      <c r="GV48" s="66"/>
      <c r="GW48" s="204"/>
      <c r="GX48" s="204"/>
      <c r="GY48" s="70"/>
      <c r="GZ48" s="66"/>
      <c r="HA48" s="204"/>
      <c r="HB48" s="70"/>
      <c r="HC48" s="70"/>
      <c r="HD48" s="66"/>
      <c r="HE48" s="204"/>
      <c r="HF48" s="66"/>
      <c r="HG48" s="66"/>
      <c r="HH48" s="66"/>
      <c r="HI48" s="204"/>
      <c r="HJ48" s="133"/>
      <c r="HK48" s="70"/>
      <c r="HL48" s="66"/>
      <c r="HM48" s="204"/>
      <c r="HN48" s="66"/>
      <c r="HO48" s="66"/>
      <c r="HP48" s="66"/>
      <c r="HQ48" s="204"/>
      <c r="HR48" s="204"/>
      <c r="HS48" s="66"/>
      <c r="HT48" s="66"/>
      <c r="HU48" s="204"/>
      <c r="HV48" s="133"/>
      <c r="HW48" s="66"/>
      <c r="HX48" s="66"/>
      <c r="HY48" s="204"/>
      <c r="HZ48" s="133"/>
      <c r="IA48" s="66"/>
      <c r="IB48" s="66"/>
      <c r="IC48" s="204"/>
      <c r="ID48" s="204"/>
      <c r="IE48" s="66"/>
      <c r="IF48" s="66"/>
      <c r="IG48" s="204"/>
      <c r="IH48" s="204"/>
      <c r="II48" s="66"/>
      <c r="IJ48" s="66"/>
      <c r="IK48" s="204"/>
      <c r="IL48" s="204"/>
      <c r="IM48" s="66"/>
      <c r="IN48" s="66"/>
      <c r="IO48" s="204"/>
      <c r="IP48" s="204"/>
      <c r="IQ48" s="66"/>
      <c r="IR48" s="66"/>
      <c r="IS48" s="204"/>
      <c r="IT48" s="204"/>
      <c r="IU48" s="66"/>
      <c r="IV48" s="66"/>
      <c r="IW48" s="204"/>
      <c r="IX48" s="204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</row>
    <row r="49" spans="1:277" s="29" customFormat="1" ht="15.75" x14ac:dyDescent="0.25">
      <c r="A49" s="39" t="s">
        <v>405</v>
      </c>
      <c r="B49" s="230">
        <f t="shared" si="160"/>
        <v>5907</v>
      </c>
      <c r="C49" s="230">
        <f t="shared" si="161"/>
        <v>6900.6134000000002</v>
      </c>
      <c r="D49" s="230">
        <f t="shared" si="162"/>
        <v>6900.6134000000002</v>
      </c>
      <c r="E49" s="66">
        <f t="shared" si="163"/>
        <v>100</v>
      </c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123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123"/>
      <c r="AE49" s="66"/>
      <c r="AF49" s="66"/>
      <c r="AG49" s="66"/>
      <c r="AH49" s="66"/>
      <c r="AI49" s="66"/>
      <c r="AJ49" s="66"/>
      <c r="AK49" s="66"/>
      <c r="AL49" s="123"/>
      <c r="AM49" s="66"/>
      <c r="AN49" s="66"/>
      <c r="AO49" s="66"/>
      <c r="AP49" s="66"/>
      <c r="AQ49" s="66"/>
      <c r="AR49" s="66"/>
      <c r="AS49" s="66"/>
      <c r="AT49" s="70"/>
      <c r="AU49" s="70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123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>
        <v>993.61340000000007</v>
      </c>
      <c r="BX49" s="66">
        <v>993.61340000000007</v>
      </c>
      <c r="BY49" s="66">
        <f t="shared" si="19"/>
        <v>100</v>
      </c>
      <c r="BZ49" s="66"/>
      <c r="CA49" s="66"/>
      <c r="CB49" s="66"/>
      <c r="CC49" s="66"/>
      <c r="CD49" s="206"/>
      <c r="CE49" s="206"/>
      <c r="CF49" s="206"/>
      <c r="CG49" s="206"/>
      <c r="CH49" s="206"/>
      <c r="CI49" s="206"/>
      <c r="CJ49" s="206"/>
      <c r="CK49" s="206"/>
      <c r="CL49" s="66"/>
      <c r="CM49" s="66"/>
      <c r="CN49" s="66"/>
      <c r="CO49" s="204"/>
      <c r="CP49" s="204"/>
      <c r="CQ49" s="66"/>
      <c r="CR49" s="66"/>
      <c r="CS49" s="204"/>
      <c r="CT49" s="66"/>
      <c r="CU49" s="66"/>
      <c r="CV49" s="66"/>
      <c r="CW49" s="204"/>
      <c r="CX49" s="204"/>
      <c r="CY49" s="66"/>
      <c r="CZ49" s="66"/>
      <c r="DA49" s="204"/>
      <c r="DB49" s="133"/>
      <c r="DC49" s="66"/>
      <c r="DD49" s="66"/>
      <c r="DE49" s="204"/>
      <c r="DF49" s="66"/>
      <c r="DG49" s="66"/>
      <c r="DH49" s="66"/>
      <c r="DI49" s="204"/>
      <c r="DJ49" s="204"/>
      <c r="DK49" s="66"/>
      <c r="DL49" s="66"/>
      <c r="DM49" s="204"/>
      <c r="DN49" s="204"/>
      <c r="DO49" s="66"/>
      <c r="DP49" s="66"/>
      <c r="DQ49" s="204"/>
      <c r="DR49" s="66"/>
      <c r="DS49" s="66"/>
      <c r="DT49" s="66"/>
      <c r="DU49" s="204"/>
      <c r="DV49" s="204"/>
      <c r="DW49" s="66"/>
      <c r="DX49" s="66"/>
      <c r="DY49" s="204"/>
      <c r="DZ49" s="204"/>
      <c r="EA49" s="66"/>
      <c r="EB49" s="66"/>
      <c r="EC49" s="204"/>
      <c r="ED49" s="204"/>
      <c r="EE49" s="66"/>
      <c r="EF49" s="66"/>
      <c r="EG49" s="204"/>
      <c r="EH49" s="66"/>
      <c r="EI49" s="66"/>
      <c r="EJ49" s="66"/>
      <c r="EK49" s="204"/>
      <c r="EL49" s="66"/>
      <c r="EM49" s="66"/>
      <c r="EN49" s="66"/>
      <c r="EO49" s="66"/>
      <c r="EP49" s="66"/>
      <c r="EQ49" s="66"/>
      <c r="ER49" s="66"/>
      <c r="ES49" s="70"/>
      <c r="ET49" s="66"/>
      <c r="EU49" s="66"/>
      <c r="EV49" s="66"/>
      <c r="EW49" s="66"/>
      <c r="EX49" s="66"/>
      <c r="EY49" s="70"/>
      <c r="EZ49" s="66"/>
      <c r="FA49" s="204"/>
      <c r="FB49" s="204"/>
      <c r="FC49" s="70"/>
      <c r="FD49" s="66"/>
      <c r="FE49" s="204"/>
      <c r="FF49" s="70"/>
      <c r="FG49" s="70"/>
      <c r="FH49" s="66"/>
      <c r="FI49" s="204"/>
      <c r="FJ49" s="70">
        <v>5907</v>
      </c>
      <c r="FK49" s="70">
        <v>5907</v>
      </c>
      <c r="FL49" s="66">
        <v>5907</v>
      </c>
      <c r="FM49" s="66">
        <f t="shared" si="384"/>
        <v>100</v>
      </c>
      <c r="FN49" s="70"/>
      <c r="FO49" s="70"/>
      <c r="FP49" s="66"/>
      <c r="FQ49" s="70"/>
      <c r="FR49" s="204"/>
      <c r="FS49" s="70"/>
      <c r="FT49" s="66"/>
      <c r="FU49" s="70"/>
      <c r="FV49" s="70"/>
      <c r="FW49" s="70"/>
      <c r="FX49" s="66"/>
      <c r="FY49" s="70"/>
      <c r="FZ49" s="70"/>
      <c r="GA49" s="70"/>
      <c r="GB49" s="66"/>
      <c r="GC49" s="204"/>
      <c r="GD49" s="66"/>
      <c r="GE49" s="66"/>
      <c r="GF49" s="66"/>
      <c r="GG49" s="204"/>
      <c r="GH49" s="66"/>
      <c r="GI49" s="66"/>
      <c r="GJ49" s="66"/>
      <c r="GK49" s="204"/>
      <c r="GL49" s="204"/>
      <c r="GM49" s="70"/>
      <c r="GN49" s="66"/>
      <c r="GO49" s="204"/>
      <c r="GP49" s="204"/>
      <c r="GQ49" s="70"/>
      <c r="GR49" s="66"/>
      <c r="GS49" s="204"/>
      <c r="GT49" s="204"/>
      <c r="GU49" s="70"/>
      <c r="GV49" s="66"/>
      <c r="GW49" s="204"/>
      <c r="GX49" s="204"/>
      <c r="GY49" s="70"/>
      <c r="GZ49" s="66"/>
      <c r="HA49" s="204"/>
      <c r="HB49" s="70"/>
      <c r="HC49" s="70"/>
      <c r="HD49" s="66"/>
      <c r="HE49" s="204"/>
      <c r="HF49" s="66"/>
      <c r="HG49" s="66"/>
      <c r="HH49" s="66"/>
      <c r="HI49" s="204"/>
      <c r="HJ49" s="133"/>
      <c r="HK49" s="70"/>
      <c r="HL49" s="66"/>
      <c r="HM49" s="204"/>
      <c r="HN49" s="66"/>
      <c r="HO49" s="66"/>
      <c r="HP49" s="66"/>
      <c r="HQ49" s="204"/>
      <c r="HR49" s="204"/>
      <c r="HS49" s="66"/>
      <c r="HT49" s="66"/>
      <c r="HU49" s="204"/>
      <c r="HV49" s="133"/>
      <c r="HW49" s="66"/>
      <c r="HX49" s="66"/>
      <c r="HY49" s="204"/>
      <c r="HZ49" s="133"/>
      <c r="IA49" s="66"/>
      <c r="IB49" s="66"/>
      <c r="IC49" s="204"/>
      <c r="ID49" s="204"/>
      <c r="IE49" s="66"/>
      <c r="IF49" s="66"/>
      <c r="IG49" s="204"/>
      <c r="IH49" s="204"/>
      <c r="II49" s="66"/>
      <c r="IJ49" s="66"/>
      <c r="IK49" s="204"/>
      <c r="IL49" s="204"/>
      <c r="IM49" s="66"/>
      <c r="IN49" s="66"/>
      <c r="IO49" s="204"/>
      <c r="IP49" s="204"/>
      <c r="IQ49" s="66"/>
      <c r="IR49" s="66"/>
      <c r="IS49" s="204"/>
      <c r="IT49" s="204"/>
      <c r="IU49" s="66"/>
      <c r="IV49" s="66"/>
      <c r="IW49" s="204"/>
      <c r="IX49" s="204"/>
      <c r="IY49" s="66"/>
      <c r="IZ49" s="66"/>
      <c r="JA49" s="66"/>
      <c r="JB49" s="66"/>
      <c r="JC49" s="66"/>
      <c r="JD49" s="66"/>
      <c r="JE49" s="66"/>
      <c r="JF49" s="66"/>
      <c r="JG49" s="66"/>
      <c r="JH49" s="66"/>
      <c r="JI49" s="66"/>
      <c r="JJ49" s="66"/>
      <c r="JK49" s="66"/>
      <c r="JL49" s="66"/>
      <c r="JM49" s="66"/>
      <c r="JN49" s="66"/>
      <c r="JO49" s="66"/>
      <c r="JP49" s="66"/>
      <c r="JQ49" s="66"/>
    </row>
    <row r="50" spans="1:277" s="30" customFormat="1" ht="31.5" x14ac:dyDescent="0.25">
      <c r="A50" s="38" t="s">
        <v>408</v>
      </c>
      <c r="B50" s="231">
        <f t="shared" si="160"/>
        <v>486466.75042</v>
      </c>
      <c r="C50" s="231">
        <f t="shared" si="161"/>
        <v>932117.50298999995</v>
      </c>
      <c r="D50" s="231">
        <f t="shared" si="162"/>
        <v>930471.84634000005</v>
      </c>
      <c r="E50" s="79">
        <f t="shared" ref="E50" si="385">D50/C50*100</f>
        <v>99.82344965685968</v>
      </c>
      <c r="F50" s="80">
        <f t="shared" ref="F50" si="386">F51+F52+F53+F54</f>
        <v>1516.2527</v>
      </c>
      <c r="G50" s="80">
        <f t="shared" ref="G50:CG50" si="387">G51+G52+G53+G54</f>
        <v>1516.2527</v>
      </c>
      <c r="H50" s="80">
        <f t="shared" si="387"/>
        <v>1516.2527</v>
      </c>
      <c r="I50" s="79">
        <f t="shared" ref="I50:I56" si="388">H50/G50*100</f>
        <v>100</v>
      </c>
      <c r="J50" s="80">
        <f t="shared" ref="J50" si="389">J51+J52+J53+J54</f>
        <v>480</v>
      </c>
      <c r="K50" s="80">
        <f t="shared" si="387"/>
        <v>480</v>
      </c>
      <c r="L50" s="80">
        <f t="shared" si="387"/>
        <v>480</v>
      </c>
      <c r="M50" s="79">
        <f>L50/K50*100</f>
        <v>100</v>
      </c>
      <c r="N50" s="79"/>
      <c r="O50" s="80">
        <f t="shared" ref="O50:Q50" si="390">O51+O52+O53+O54</f>
        <v>0</v>
      </c>
      <c r="P50" s="80">
        <f t="shared" si="390"/>
        <v>0</v>
      </c>
      <c r="Q50" s="80">
        <f t="shared" si="390"/>
        <v>0</v>
      </c>
      <c r="R50" s="122"/>
      <c r="S50" s="80">
        <f t="shared" ref="S50:U50" si="391">S51+S52+S53+S54</f>
        <v>0</v>
      </c>
      <c r="T50" s="80">
        <f t="shared" si="391"/>
        <v>0</v>
      </c>
      <c r="U50" s="80">
        <f t="shared" si="391"/>
        <v>0</v>
      </c>
      <c r="V50" s="80"/>
      <c r="W50" s="80">
        <f t="shared" ref="W50:Y50" si="392">W51+W52+W53+W54</f>
        <v>0</v>
      </c>
      <c r="X50" s="80">
        <f t="shared" si="392"/>
        <v>0</v>
      </c>
      <c r="Y50" s="80">
        <f t="shared" si="392"/>
        <v>0</v>
      </c>
      <c r="Z50" s="80"/>
      <c r="AA50" s="80">
        <f t="shared" ref="AA50:AC50" si="393">AA51+AA52+AA53+AA54</f>
        <v>0</v>
      </c>
      <c r="AB50" s="80">
        <f t="shared" si="393"/>
        <v>0</v>
      </c>
      <c r="AC50" s="80">
        <f t="shared" si="393"/>
        <v>0</v>
      </c>
      <c r="AD50" s="122"/>
      <c r="AE50" s="80">
        <f t="shared" ref="AE50:AH50" si="394">AE51+AE52+AE53+AE54</f>
        <v>0</v>
      </c>
      <c r="AF50" s="80">
        <f t="shared" si="394"/>
        <v>0</v>
      </c>
      <c r="AG50" s="80">
        <f t="shared" si="394"/>
        <v>0</v>
      </c>
      <c r="AH50" s="80">
        <f t="shared" si="394"/>
        <v>5863.9</v>
      </c>
      <c r="AI50" s="80">
        <f t="shared" si="387"/>
        <v>6300.2394000000004</v>
      </c>
      <c r="AJ50" s="80">
        <f t="shared" si="387"/>
        <v>6300.2394000000004</v>
      </c>
      <c r="AK50" s="80">
        <f>AJ50/AI50*100</f>
        <v>100</v>
      </c>
      <c r="AL50" s="122"/>
      <c r="AM50" s="80">
        <f t="shared" si="387"/>
        <v>0</v>
      </c>
      <c r="AN50" s="80">
        <f t="shared" si="387"/>
        <v>0</v>
      </c>
      <c r="AO50" s="80">
        <f t="shared" si="387"/>
        <v>0</v>
      </c>
      <c r="AP50" s="80">
        <f t="shared" ref="AP50" si="395">AP51+AP52+AP53+AP54</f>
        <v>3129.6629199999998</v>
      </c>
      <c r="AQ50" s="80">
        <f t="shared" si="387"/>
        <v>3129.6629199999998</v>
      </c>
      <c r="AR50" s="80">
        <f t="shared" si="387"/>
        <v>3129.6629199999998</v>
      </c>
      <c r="AS50" s="79">
        <f t="shared" ref="AS50" si="396">AR50/AQ50*100</f>
        <v>100</v>
      </c>
      <c r="AT50" s="80">
        <f t="shared" ref="AT50" si="397">AT51+AT52+AT53+AT54</f>
        <v>3400.29</v>
      </c>
      <c r="AU50" s="80">
        <f t="shared" si="387"/>
        <v>3400.29</v>
      </c>
      <c r="AV50" s="80">
        <f t="shared" si="387"/>
        <v>3400.29</v>
      </c>
      <c r="AW50" s="79">
        <f>AV50/AU50*100</f>
        <v>100</v>
      </c>
      <c r="AX50" s="80">
        <f t="shared" ref="AX50" si="398">AX51+AX52+AX53+AX54</f>
        <v>0</v>
      </c>
      <c r="AY50" s="80">
        <f t="shared" si="387"/>
        <v>0</v>
      </c>
      <c r="AZ50" s="80">
        <f t="shared" si="387"/>
        <v>0</v>
      </c>
      <c r="BA50" s="80">
        <f t="shared" si="387"/>
        <v>0</v>
      </c>
      <c r="BB50" s="80">
        <v>51.020420000000001</v>
      </c>
      <c r="BC50" s="80">
        <f t="shared" si="387"/>
        <v>51.020420000000001</v>
      </c>
      <c r="BD50" s="80">
        <f t="shared" si="387"/>
        <v>51.020420000000001</v>
      </c>
      <c r="BE50" s="79">
        <f t="shared" ref="BE50:BE51" si="399">BD50/BC50*100</f>
        <v>100</v>
      </c>
      <c r="BF50" s="80">
        <f t="shared" ref="BF50" si="400">BF51+BF52+BF53+BF54</f>
        <v>938.2</v>
      </c>
      <c r="BG50" s="80">
        <f t="shared" ref="BG50:BH50" si="401">BG51+BG52+BG53+BG54</f>
        <v>938.2</v>
      </c>
      <c r="BH50" s="80">
        <f t="shared" si="401"/>
        <v>938.2</v>
      </c>
      <c r="BI50" s="79">
        <f t="shared" ref="BI50:BI51" si="402">BH50/BG50*100</f>
        <v>100</v>
      </c>
      <c r="BJ50" s="121"/>
      <c r="BK50" s="80"/>
      <c r="BL50" s="80"/>
      <c r="BM50" s="79"/>
      <c r="BN50" s="80"/>
      <c r="BO50" s="80"/>
      <c r="BP50" s="80"/>
      <c r="BQ50" s="79"/>
      <c r="BR50" s="80">
        <f t="shared" si="387"/>
        <v>5300</v>
      </c>
      <c r="BS50" s="80">
        <f t="shared" si="387"/>
        <v>5300</v>
      </c>
      <c r="BT50" s="80">
        <f t="shared" si="387"/>
        <v>5300</v>
      </c>
      <c r="BU50" s="80">
        <f t="shared" si="387"/>
        <v>100</v>
      </c>
      <c r="BV50" s="80"/>
      <c r="BW50" s="80">
        <f t="shared" si="387"/>
        <v>7809.4430000000002</v>
      </c>
      <c r="BX50" s="80">
        <f t="shared" si="387"/>
        <v>7809.4430000000002</v>
      </c>
      <c r="BY50" s="79">
        <f t="shared" si="19"/>
        <v>100</v>
      </c>
      <c r="BZ50" s="80">
        <f t="shared" ref="BZ50" si="403">BZ51+BZ52+BZ53+BZ54</f>
        <v>18089.35238</v>
      </c>
      <c r="CA50" s="80">
        <f t="shared" si="387"/>
        <v>18089.35238</v>
      </c>
      <c r="CB50" s="80">
        <f t="shared" si="387"/>
        <v>18089.35238</v>
      </c>
      <c r="CC50" s="79">
        <f t="shared" ref="CC50" si="404">CB50/CA50*100</f>
        <v>100</v>
      </c>
      <c r="CD50" s="80">
        <f t="shared" ref="CD50" si="405">CD51+CD52+CD53+CD54</f>
        <v>87539.199999999997</v>
      </c>
      <c r="CE50" s="80">
        <f t="shared" si="387"/>
        <v>87539.199999999997</v>
      </c>
      <c r="CF50" s="80">
        <f t="shared" si="387"/>
        <v>87539.199999999997</v>
      </c>
      <c r="CG50" s="80">
        <f t="shared" si="387"/>
        <v>100</v>
      </c>
      <c r="CH50" s="80"/>
      <c r="CI50" s="80">
        <f t="shared" ref="CI50:CL50" si="406">CI51+CI52+CI53+CI54</f>
        <v>9672.5</v>
      </c>
      <c r="CJ50" s="80">
        <f t="shared" si="406"/>
        <v>9672.5</v>
      </c>
      <c r="CK50" s="80">
        <f t="shared" si="406"/>
        <v>100</v>
      </c>
      <c r="CL50" s="80">
        <f t="shared" si="406"/>
        <v>0</v>
      </c>
      <c r="CM50" s="80">
        <f t="shared" ref="CM50:EV50" si="407">CM51+CM52+CM53+CM54</f>
        <v>0</v>
      </c>
      <c r="CN50" s="80">
        <f t="shared" si="407"/>
        <v>0</v>
      </c>
      <c r="CO50" s="80">
        <f t="shared" si="407"/>
        <v>0</v>
      </c>
      <c r="CP50" s="80">
        <f t="shared" ref="CP50:CR50" si="408">CP51+CP52+CP53+CP54</f>
        <v>48011.199999999997</v>
      </c>
      <c r="CQ50" s="80">
        <f t="shared" si="408"/>
        <v>48011.199999999997</v>
      </c>
      <c r="CR50" s="80">
        <f t="shared" si="408"/>
        <v>48011.199999999997</v>
      </c>
      <c r="CS50" s="79">
        <f t="shared" ref="CS50" si="409">CR50/CQ50*100</f>
        <v>100</v>
      </c>
      <c r="CT50" s="80">
        <f t="shared" ref="CT50" si="410">CT51+CT52+CT53+CT54</f>
        <v>7325.9</v>
      </c>
      <c r="CU50" s="80">
        <f t="shared" si="407"/>
        <v>5718</v>
      </c>
      <c r="CV50" s="80">
        <f t="shared" si="407"/>
        <v>5625.8741799999998</v>
      </c>
      <c r="CW50" s="80">
        <f t="shared" si="191"/>
        <v>98.388845400489672</v>
      </c>
      <c r="CX50" s="80"/>
      <c r="CY50" s="80"/>
      <c r="CZ50" s="80"/>
      <c r="DA50" s="80"/>
      <c r="DB50" s="122"/>
      <c r="DC50" s="80">
        <f t="shared" ref="DC50:DD50" si="411">DC51+DC52+DC53+DC54</f>
        <v>320</v>
      </c>
      <c r="DD50" s="80">
        <f t="shared" si="411"/>
        <v>240</v>
      </c>
      <c r="DE50" s="80">
        <f t="shared" ref="DE50:DE51" si="412">DD50/DC50*100</f>
        <v>75</v>
      </c>
      <c r="DF50" s="80">
        <f t="shared" ref="DF50" si="413">DF51+DF52+DF53+DF54</f>
        <v>69770.399999999994</v>
      </c>
      <c r="DG50" s="80">
        <f t="shared" si="407"/>
        <v>67175.600000000006</v>
      </c>
      <c r="DH50" s="80">
        <f t="shared" si="407"/>
        <v>67175.600510000004</v>
      </c>
      <c r="DI50" s="79">
        <f t="shared" ref="DI50" si="414">DH50/DG50*100</f>
        <v>100.00000075920423</v>
      </c>
      <c r="DJ50" s="79"/>
      <c r="DK50" s="80">
        <f t="shared" si="407"/>
        <v>0</v>
      </c>
      <c r="DL50" s="80">
        <f t="shared" si="407"/>
        <v>0</v>
      </c>
      <c r="DM50" s="80">
        <f t="shared" si="407"/>
        <v>0</v>
      </c>
      <c r="DN50" s="80"/>
      <c r="DO50" s="80">
        <f t="shared" ref="DO50:DR50" si="415">DO51+DO52+DO53+DO54</f>
        <v>0</v>
      </c>
      <c r="DP50" s="80">
        <f t="shared" si="415"/>
        <v>0</v>
      </c>
      <c r="DQ50" s="80">
        <f t="shared" si="415"/>
        <v>0</v>
      </c>
      <c r="DR50" s="80">
        <f t="shared" si="415"/>
        <v>0</v>
      </c>
      <c r="DS50" s="80">
        <f t="shared" si="407"/>
        <v>0</v>
      </c>
      <c r="DT50" s="80">
        <f t="shared" si="407"/>
        <v>0</v>
      </c>
      <c r="DU50" s="80">
        <f t="shared" si="407"/>
        <v>0</v>
      </c>
      <c r="DV50" s="80"/>
      <c r="DW50" s="80">
        <f t="shared" si="407"/>
        <v>0</v>
      </c>
      <c r="DX50" s="80">
        <f t="shared" si="407"/>
        <v>0</v>
      </c>
      <c r="DY50" s="80">
        <f t="shared" si="407"/>
        <v>0</v>
      </c>
      <c r="DZ50" s="80"/>
      <c r="EA50" s="80">
        <f t="shared" ref="EA50:EC50" si="416">EA51+EA52+EA53+EA54</f>
        <v>0</v>
      </c>
      <c r="EB50" s="80">
        <f t="shared" si="416"/>
        <v>0</v>
      </c>
      <c r="EC50" s="80">
        <f t="shared" si="416"/>
        <v>0</v>
      </c>
      <c r="ED50" s="80"/>
      <c r="EE50" s="80">
        <f t="shared" si="407"/>
        <v>0</v>
      </c>
      <c r="EF50" s="80">
        <f t="shared" si="407"/>
        <v>0</v>
      </c>
      <c r="EG50" s="80"/>
      <c r="EH50" s="80">
        <f t="shared" ref="EH50" si="417">EH51+EH52+EH53+EH54</f>
        <v>23915.200000000001</v>
      </c>
      <c r="EI50" s="80">
        <f t="shared" si="407"/>
        <v>23915.200000000001</v>
      </c>
      <c r="EJ50" s="80">
        <f t="shared" si="407"/>
        <v>23915.200000000001</v>
      </c>
      <c r="EK50" s="79">
        <f t="shared" ref="EK50" si="418">EJ50/EI50*100</f>
        <v>100</v>
      </c>
      <c r="EL50" s="80">
        <f t="shared" ref="EL50" si="419">EL51+EL52+EL53+EL54</f>
        <v>0</v>
      </c>
      <c r="EM50" s="80">
        <f t="shared" si="407"/>
        <v>0</v>
      </c>
      <c r="EN50" s="80">
        <f t="shared" si="407"/>
        <v>0</v>
      </c>
      <c r="EO50" s="80">
        <f t="shared" si="407"/>
        <v>0</v>
      </c>
      <c r="EP50" s="80">
        <f t="shared" ref="EP50" si="420">EP51+EP52+EP53+EP54</f>
        <v>1507.2</v>
      </c>
      <c r="EQ50" s="80">
        <f t="shared" si="407"/>
        <v>1236.8</v>
      </c>
      <c r="ER50" s="80">
        <f t="shared" si="407"/>
        <v>1063.55196</v>
      </c>
      <c r="ES50" s="80">
        <f t="shared" ref="ES50:ES56" si="421">ER50/EQ50*100</f>
        <v>85.992234799482532</v>
      </c>
      <c r="ET50" s="80">
        <f t="shared" ref="ET50" si="422">ET51+ET52+ET53+ET54</f>
        <v>23766.1</v>
      </c>
      <c r="EU50" s="80">
        <f t="shared" si="407"/>
        <v>30177.701499999999</v>
      </c>
      <c r="EV50" s="80">
        <f t="shared" si="407"/>
        <v>30177.701499999999</v>
      </c>
      <c r="EW50" s="80">
        <f t="shared" ref="EW50:EW51" si="423">EV50/EU50*100</f>
        <v>100</v>
      </c>
      <c r="EX50" s="80"/>
      <c r="EY50" s="80">
        <f t="shared" ref="EY50:FL50" si="424">EY51+EY52+EY53+EY54</f>
        <v>0</v>
      </c>
      <c r="EZ50" s="80">
        <f t="shared" si="424"/>
        <v>0</v>
      </c>
      <c r="FA50" s="80">
        <f t="shared" si="424"/>
        <v>0</v>
      </c>
      <c r="FB50" s="80"/>
      <c r="FC50" s="80">
        <f t="shared" ref="FC50:FE50" si="425">FC51+FC52+FC53+FC54</f>
        <v>0</v>
      </c>
      <c r="FD50" s="80">
        <f t="shared" si="425"/>
        <v>0</v>
      </c>
      <c r="FE50" s="80">
        <f t="shared" si="425"/>
        <v>0</v>
      </c>
      <c r="FF50" s="80">
        <f t="shared" ref="FF50" si="426">FF51+FF52+FF53+FF54</f>
        <v>80741.5</v>
      </c>
      <c r="FG50" s="80">
        <f t="shared" si="424"/>
        <v>79251.127819999994</v>
      </c>
      <c r="FH50" s="80">
        <f t="shared" si="424"/>
        <v>79251.127819999994</v>
      </c>
      <c r="FI50" s="80">
        <f t="shared" si="204"/>
        <v>100</v>
      </c>
      <c r="FJ50" s="80">
        <f t="shared" ref="FJ50" si="427">FJ51+FJ52+FJ53+FJ54</f>
        <v>56097</v>
      </c>
      <c r="FK50" s="80">
        <f t="shared" si="424"/>
        <v>56097</v>
      </c>
      <c r="FL50" s="80">
        <f t="shared" si="424"/>
        <v>56097</v>
      </c>
      <c r="FM50" s="79">
        <f t="shared" si="384"/>
        <v>100</v>
      </c>
      <c r="FN50" s="80">
        <f t="shared" ref="FN50" si="428">FN51+FN52+FN53+FN54</f>
        <v>5017.2</v>
      </c>
      <c r="FO50" s="80">
        <f t="shared" ref="FO50:FP50" si="429">FO51+FO52+FO53+FO54</f>
        <v>3903</v>
      </c>
      <c r="FP50" s="80">
        <f t="shared" si="429"/>
        <v>3895.21983</v>
      </c>
      <c r="FQ50" s="80">
        <f t="shared" ref="FQ50:FQ51" si="430">FP50/FO50*100</f>
        <v>99.800661798616446</v>
      </c>
      <c r="FR50" s="80"/>
      <c r="FS50" s="80">
        <f t="shared" ref="FS50:FT50" si="431">FS51+FS52+FS53+FS54</f>
        <v>348</v>
      </c>
      <c r="FT50" s="80">
        <f t="shared" si="431"/>
        <v>348</v>
      </c>
      <c r="FU50" s="80">
        <f t="shared" ref="FU50:FU51" si="432">FT50/FS50*100</f>
        <v>100</v>
      </c>
      <c r="FV50" s="80">
        <f t="shared" ref="FV50" si="433">FV51+FV52+FV53+FV54</f>
        <v>3137.4920000000002</v>
      </c>
      <c r="FW50" s="80">
        <f t="shared" ref="FW50:FX50" si="434">FW51+FW52+FW53+FW54</f>
        <v>3137.4920000000002</v>
      </c>
      <c r="FX50" s="80">
        <f t="shared" si="434"/>
        <v>3137.4920000000002</v>
      </c>
      <c r="FY50" s="80">
        <f t="shared" ref="FY50:FY51" si="435">FX50/FW50*100</f>
        <v>100</v>
      </c>
      <c r="FZ50" s="80">
        <f t="shared" ref="FZ50" si="436">FZ51+FZ52+FZ53+FZ54</f>
        <v>0</v>
      </c>
      <c r="GA50" s="80">
        <f t="shared" ref="GA50:GK50" si="437">GA51+GA52+GA53+GA54</f>
        <v>0</v>
      </c>
      <c r="GB50" s="80">
        <f t="shared" si="437"/>
        <v>0</v>
      </c>
      <c r="GC50" s="80">
        <f t="shared" si="437"/>
        <v>0</v>
      </c>
      <c r="GD50" s="80">
        <f t="shared" ref="GD50" si="438">GD51+GD52+GD53+GD54</f>
        <v>6181.8</v>
      </c>
      <c r="GE50" s="80">
        <f t="shared" si="437"/>
        <v>6400</v>
      </c>
      <c r="GF50" s="80">
        <f t="shared" si="437"/>
        <v>6400</v>
      </c>
      <c r="GG50" s="80">
        <f t="shared" si="437"/>
        <v>100</v>
      </c>
      <c r="GH50" s="80">
        <f t="shared" ref="GH50" si="439">GH51+GH52+GH53+GH54</f>
        <v>5245.5</v>
      </c>
      <c r="GI50" s="80">
        <f t="shared" si="437"/>
        <v>24600</v>
      </c>
      <c r="GJ50" s="80">
        <f t="shared" si="437"/>
        <v>24600</v>
      </c>
      <c r="GK50" s="80">
        <f t="shared" si="437"/>
        <v>100</v>
      </c>
      <c r="GL50" s="80"/>
      <c r="GM50" s="80">
        <f t="shared" ref="GM50:GN50" si="440">GM51+GM52+GM53+GM54</f>
        <v>1660</v>
      </c>
      <c r="GN50" s="80">
        <f t="shared" si="440"/>
        <v>1187.32889</v>
      </c>
      <c r="GO50" s="80">
        <f>GN50/GM50*100</f>
        <v>71.525836746987949</v>
      </c>
      <c r="GP50" s="80">
        <f t="shared" ref="GP50:GR50" si="441">GP51+GP52+GP53+GP54</f>
        <v>7998.2</v>
      </c>
      <c r="GQ50" s="80">
        <f t="shared" si="441"/>
        <v>3361.6</v>
      </c>
      <c r="GR50" s="80">
        <f t="shared" si="441"/>
        <v>3361.6</v>
      </c>
      <c r="GS50" s="80">
        <f>GR50/GQ50*100</f>
        <v>100</v>
      </c>
      <c r="GT50" s="80">
        <f t="shared" ref="GT50:GV50" si="442">GT51+GT52+GT53+GT54</f>
        <v>21444.18</v>
      </c>
      <c r="GU50" s="80">
        <f t="shared" si="442"/>
        <v>21444.18</v>
      </c>
      <c r="GV50" s="80">
        <f t="shared" si="442"/>
        <v>21444.18</v>
      </c>
      <c r="GW50" s="80">
        <f>GV50/GU50*100</f>
        <v>100</v>
      </c>
      <c r="GX50" s="80"/>
      <c r="GY50" s="80">
        <f t="shared" ref="GY50:HB50" si="443">GY51+GY52+GY53+GY54</f>
        <v>0</v>
      </c>
      <c r="GZ50" s="80">
        <f t="shared" si="443"/>
        <v>0</v>
      </c>
      <c r="HA50" s="80">
        <f t="shared" si="443"/>
        <v>0</v>
      </c>
      <c r="HB50" s="80">
        <f t="shared" si="443"/>
        <v>0</v>
      </c>
      <c r="HC50" s="80">
        <f t="shared" ref="HC50:HH50" si="444">HC51+HC52+HC53+HC54</f>
        <v>0</v>
      </c>
      <c r="HD50" s="80">
        <f t="shared" si="444"/>
        <v>0</v>
      </c>
      <c r="HE50" s="80">
        <f t="shared" si="444"/>
        <v>0</v>
      </c>
      <c r="HF50" s="80"/>
      <c r="HG50" s="80"/>
      <c r="HH50" s="80">
        <f t="shared" si="444"/>
        <v>0</v>
      </c>
      <c r="HI50" s="80"/>
      <c r="HJ50" s="122"/>
      <c r="HK50" s="80">
        <f t="shared" ref="HK50:HM50" si="445">HK51+HK52+HK53+HK54</f>
        <v>0</v>
      </c>
      <c r="HL50" s="80">
        <f t="shared" si="445"/>
        <v>0</v>
      </c>
      <c r="HM50" s="80">
        <f t="shared" si="445"/>
        <v>0</v>
      </c>
      <c r="HN50" s="80"/>
      <c r="HO50" s="80"/>
      <c r="HP50" s="80">
        <f t="shared" ref="HP50" si="446">HP51+HP52+HP53+HP54</f>
        <v>0</v>
      </c>
      <c r="HQ50" s="80"/>
      <c r="HR50" s="80"/>
      <c r="HS50" s="80">
        <f t="shared" ref="HS50:HY50" si="447">HS51+HS52+HS53+HS54</f>
        <v>0</v>
      </c>
      <c r="HT50" s="80">
        <f t="shared" si="447"/>
        <v>0</v>
      </c>
      <c r="HU50" s="80">
        <f t="shared" si="447"/>
        <v>0</v>
      </c>
      <c r="HV50" s="122"/>
      <c r="HW50" s="80">
        <f t="shared" si="447"/>
        <v>0</v>
      </c>
      <c r="HX50" s="80">
        <f t="shared" si="447"/>
        <v>0</v>
      </c>
      <c r="HY50" s="80">
        <f t="shared" si="447"/>
        <v>0</v>
      </c>
      <c r="HZ50" s="122"/>
      <c r="IA50" s="80">
        <f t="shared" ref="IA50:IC50" si="448">IA51+IA52+IA53+IA54</f>
        <v>0</v>
      </c>
      <c r="IB50" s="80">
        <f t="shared" si="448"/>
        <v>0</v>
      </c>
      <c r="IC50" s="80">
        <f t="shared" si="448"/>
        <v>0</v>
      </c>
      <c r="ID50" s="80"/>
      <c r="IE50" s="80">
        <f t="shared" ref="IE50:IF50" si="449">IE51+IE52+IE53+IE54</f>
        <v>199540.90522999997</v>
      </c>
      <c r="IF50" s="80">
        <f t="shared" si="449"/>
        <v>199540.90522999997</v>
      </c>
      <c r="IG50" s="79">
        <f t="shared" ref="IG50" si="450">IF50/IE50*100</f>
        <v>100</v>
      </c>
      <c r="IH50" s="80"/>
      <c r="II50" s="80">
        <f t="shared" ref="II50:IJ50" si="451">II51+II52+II53+II54</f>
        <v>109585.20667</v>
      </c>
      <c r="IJ50" s="80">
        <f t="shared" si="451"/>
        <v>109585.20667</v>
      </c>
      <c r="IK50" s="79">
        <f t="shared" ref="IK50" si="452">IJ50/II50*100</f>
        <v>100</v>
      </c>
      <c r="IL50" s="80"/>
      <c r="IM50" s="80">
        <f t="shared" ref="IM50:IZ50" si="453">IM51+IM52+IM53+IM54</f>
        <v>0</v>
      </c>
      <c r="IN50" s="80">
        <f t="shared" si="453"/>
        <v>0</v>
      </c>
      <c r="IO50" s="80">
        <f t="shared" si="453"/>
        <v>0</v>
      </c>
      <c r="IP50" s="80"/>
      <c r="IQ50" s="80">
        <f t="shared" si="453"/>
        <v>0</v>
      </c>
      <c r="IR50" s="80">
        <f t="shared" si="453"/>
        <v>0</v>
      </c>
      <c r="IS50" s="80">
        <f t="shared" si="453"/>
        <v>0</v>
      </c>
      <c r="IT50" s="80"/>
      <c r="IU50" s="80">
        <f t="shared" si="453"/>
        <v>0</v>
      </c>
      <c r="IV50" s="80">
        <f t="shared" si="453"/>
        <v>0</v>
      </c>
      <c r="IW50" s="80">
        <f t="shared" si="453"/>
        <v>0</v>
      </c>
      <c r="IX50" s="80"/>
      <c r="IY50" s="80">
        <f t="shared" si="453"/>
        <v>85550</v>
      </c>
      <c r="IZ50" s="80">
        <f t="shared" si="453"/>
        <v>85549.406180000005</v>
      </c>
      <c r="JA50" s="79">
        <f t="shared" ref="JA50" si="454">IZ50/IY50*100</f>
        <v>99.999305879602574</v>
      </c>
      <c r="JB50" s="79"/>
      <c r="JC50" s="80">
        <f t="shared" ref="JC50:JD50" si="455">JC51+JC52+JC53+JC54</f>
        <v>15639.1</v>
      </c>
      <c r="JD50" s="80">
        <f t="shared" si="455"/>
        <v>15639.090749999999</v>
      </c>
      <c r="JE50" s="79">
        <f t="shared" ref="JE50" si="456">JD50/JC50*100</f>
        <v>99.999940853373914</v>
      </c>
      <c r="JF50" s="79"/>
      <c r="JG50" s="80">
        <f t="shared" ref="JG50:JH50" si="457">JG51+JG52+JG53+JG54</f>
        <v>0</v>
      </c>
      <c r="JH50" s="80">
        <f t="shared" si="457"/>
        <v>0</v>
      </c>
      <c r="JI50" s="79"/>
      <c r="JJ50" s="79"/>
      <c r="JK50" s="80">
        <f t="shared" ref="JK50:JL50" si="458">JK51+JK52+JK53+JK54</f>
        <v>819.22894999999994</v>
      </c>
      <c r="JL50" s="80">
        <f t="shared" si="458"/>
        <v>0</v>
      </c>
      <c r="JM50" s="79">
        <f t="shared" ref="JM50" si="459">JL50/JK50*100</f>
        <v>0</v>
      </c>
      <c r="JN50" s="79"/>
      <c r="JO50" s="80"/>
      <c r="JP50" s="80"/>
      <c r="JQ50" s="79"/>
    </row>
    <row r="51" spans="1:277" s="29" customFormat="1" ht="31.5" customHeight="1" x14ac:dyDescent="0.25">
      <c r="A51" s="43" t="s">
        <v>238</v>
      </c>
      <c r="B51" s="230">
        <f t="shared" si="160"/>
        <v>267453.93511999998</v>
      </c>
      <c r="C51" s="230">
        <f t="shared" si="161"/>
        <v>297574.83278999996</v>
      </c>
      <c r="D51" s="230">
        <f t="shared" si="162"/>
        <v>295929.77869999997</v>
      </c>
      <c r="E51" s="66">
        <f t="shared" si="163"/>
        <v>99.447179697766671</v>
      </c>
      <c r="F51" s="66">
        <v>1516.2527</v>
      </c>
      <c r="G51" s="66">
        <v>1516.2527</v>
      </c>
      <c r="H51" s="66">
        <v>1516.2527</v>
      </c>
      <c r="I51" s="66">
        <f t="shared" si="388"/>
        <v>100</v>
      </c>
      <c r="J51" s="70">
        <v>480</v>
      </c>
      <c r="K51" s="70">
        <v>480</v>
      </c>
      <c r="L51" s="70">
        <v>480</v>
      </c>
      <c r="M51" s="66">
        <f>L51/K51*100</f>
        <v>100</v>
      </c>
      <c r="N51" s="66"/>
      <c r="O51" s="70"/>
      <c r="P51" s="70"/>
      <c r="Q51" s="66"/>
      <c r="R51" s="123"/>
      <c r="S51" s="70"/>
      <c r="T51" s="70"/>
      <c r="U51" s="66"/>
      <c r="V51" s="66"/>
      <c r="W51" s="70"/>
      <c r="X51" s="70"/>
      <c r="Y51" s="66"/>
      <c r="Z51" s="66"/>
      <c r="AA51" s="70"/>
      <c r="AB51" s="70"/>
      <c r="AC51" s="66"/>
      <c r="AD51" s="123"/>
      <c r="AE51" s="70"/>
      <c r="AF51" s="70"/>
      <c r="AG51" s="66"/>
      <c r="AH51" s="66">
        <v>5863.9</v>
      </c>
      <c r="AI51" s="66">
        <v>6300.2394000000004</v>
      </c>
      <c r="AJ51" s="66">
        <v>6300.2394000000004</v>
      </c>
      <c r="AK51" s="70">
        <f>AJ51/AI51*100</f>
        <v>100</v>
      </c>
      <c r="AL51" s="124"/>
      <c r="AM51" s="70"/>
      <c r="AN51" s="66"/>
      <c r="AO51" s="70"/>
      <c r="AP51" s="70">
        <v>0</v>
      </c>
      <c r="AQ51" s="70">
        <v>0</v>
      </c>
      <c r="AR51" s="70">
        <v>0</v>
      </c>
      <c r="AS51" s="66"/>
      <c r="AT51" s="70">
        <v>3400.29</v>
      </c>
      <c r="AU51" s="70">
        <v>3400.29</v>
      </c>
      <c r="AV51" s="70">
        <v>3400.29</v>
      </c>
      <c r="AW51" s="66">
        <f>AV51/AU51*100</f>
        <v>100</v>
      </c>
      <c r="AX51" s="70"/>
      <c r="AY51" s="70"/>
      <c r="AZ51" s="70"/>
      <c r="BA51" s="66"/>
      <c r="BB51" s="66">
        <v>51.020420000000001</v>
      </c>
      <c r="BC51" s="66">
        <v>51.020420000000001</v>
      </c>
      <c r="BD51" s="70">
        <v>51.020420000000001</v>
      </c>
      <c r="BE51" s="66">
        <f t="shared" si="399"/>
        <v>100</v>
      </c>
      <c r="BF51" s="66">
        <v>938.2</v>
      </c>
      <c r="BG51" s="66">
        <v>938.2</v>
      </c>
      <c r="BH51" s="66">
        <v>938.2</v>
      </c>
      <c r="BI51" s="66">
        <f t="shared" si="402"/>
        <v>100</v>
      </c>
      <c r="BJ51" s="123"/>
      <c r="BK51" s="66"/>
      <c r="BL51" s="66"/>
      <c r="BM51" s="66"/>
      <c r="BN51" s="66"/>
      <c r="BO51" s="66"/>
      <c r="BP51" s="66"/>
      <c r="BQ51" s="66"/>
      <c r="BR51" s="66">
        <v>5300</v>
      </c>
      <c r="BS51" s="70">
        <v>5300</v>
      </c>
      <c r="BT51" s="70">
        <v>5300</v>
      </c>
      <c r="BU51" s="66">
        <f>BT51/BS51*100</f>
        <v>100</v>
      </c>
      <c r="BV51" s="66"/>
      <c r="BW51" s="66"/>
      <c r="BX51" s="66"/>
      <c r="BY51" s="66"/>
      <c r="BZ51" s="70">
        <v>0</v>
      </c>
      <c r="CA51" s="70">
        <v>0</v>
      </c>
      <c r="CB51" s="70"/>
      <c r="CC51" s="66"/>
      <c r="CD51" s="70">
        <v>87539.199999999997</v>
      </c>
      <c r="CE51" s="70">
        <v>87539.199999999997</v>
      </c>
      <c r="CF51" s="66">
        <v>87539.199999999997</v>
      </c>
      <c r="CG51" s="70">
        <f t="shared" si="185"/>
        <v>100</v>
      </c>
      <c r="CH51" s="70"/>
      <c r="CI51" s="70">
        <v>9672.5</v>
      </c>
      <c r="CJ51" s="66">
        <v>9672.5</v>
      </c>
      <c r="CK51" s="70">
        <f t="shared" ref="CK51" si="460">CJ51/CI51*100</f>
        <v>100</v>
      </c>
      <c r="CL51" s="70"/>
      <c r="CM51" s="70"/>
      <c r="CN51" s="70"/>
      <c r="CO51" s="70"/>
      <c r="CP51" s="70"/>
      <c r="CQ51" s="70"/>
      <c r="CR51" s="70"/>
      <c r="CS51" s="66"/>
      <c r="CT51" s="70">
        <v>7325.9</v>
      </c>
      <c r="CU51" s="70">
        <v>5718</v>
      </c>
      <c r="CV51" s="70">
        <v>5625.8741799999998</v>
      </c>
      <c r="CW51" s="70">
        <f t="shared" si="191"/>
        <v>98.388845400489672</v>
      </c>
      <c r="CX51" s="70"/>
      <c r="CY51" s="70"/>
      <c r="CZ51" s="70"/>
      <c r="DA51" s="70"/>
      <c r="DB51" s="124"/>
      <c r="DC51" s="70">
        <v>320</v>
      </c>
      <c r="DD51" s="70">
        <v>240</v>
      </c>
      <c r="DE51" s="70">
        <f t="shared" si="412"/>
        <v>75</v>
      </c>
      <c r="DF51" s="70"/>
      <c r="DG51" s="70"/>
      <c r="DH51" s="200"/>
      <c r="DI51" s="66"/>
      <c r="DJ51" s="66"/>
      <c r="DK51" s="70"/>
      <c r="DL51" s="200"/>
      <c r="DM51" s="200"/>
      <c r="DN51" s="200"/>
      <c r="DO51" s="70"/>
      <c r="DP51" s="200"/>
      <c r="DQ51" s="200"/>
      <c r="DR51" s="70"/>
      <c r="DS51" s="70"/>
      <c r="DT51" s="200"/>
      <c r="DU51" s="200"/>
      <c r="DV51" s="200"/>
      <c r="DW51" s="70"/>
      <c r="DX51" s="200"/>
      <c r="DY51" s="200"/>
      <c r="DZ51" s="200"/>
      <c r="EA51" s="70"/>
      <c r="EB51" s="200"/>
      <c r="EC51" s="200"/>
      <c r="ED51" s="200"/>
      <c r="EE51" s="70"/>
      <c r="EF51" s="200"/>
      <c r="EG51" s="200"/>
      <c r="EH51" s="70"/>
      <c r="EI51" s="70"/>
      <c r="EJ51" s="200"/>
      <c r="EK51" s="66"/>
      <c r="EL51" s="70"/>
      <c r="EM51" s="70"/>
      <c r="EN51" s="200"/>
      <c r="EO51" s="200"/>
      <c r="EP51" s="70">
        <v>1507.2</v>
      </c>
      <c r="EQ51" s="70">
        <v>1236.8</v>
      </c>
      <c r="ER51" s="70">
        <v>1063.55196</v>
      </c>
      <c r="ES51" s="70">
        <f t="shared" si="421"/>
        <v>85.992234799482532</v>
      </c>
      <c r="ET51" s="70">
        <v>23766.1</v>
      </c>
      <c r="EU51" s="70">
        <v>30177.701499999999</v>
      </c>
      <c r="EV51" s="70">
        <v>30177.701499999999</v>
      </c>
      <c r="EW51" s="70">
        <f t="shared" si="423"/>
        <v>100</v>
      </c>
      <c r="EX51" s="70"/>
      <c r="EY51" s="70"/>
      <c r="EZ51" s="200"/>
      <c r="FA51" s="70"/>
      <c r="FB51" s="70"/>
      <c r="FC51" s="70"/>
      <c r="FD51" s="200"/>
      <c r="FE51" s="70"/>
      <c r="FF51" s="70">
        <v>80741.5</v>
      </c>
      <c r="FG51" s="70">
        <v>79251.127819999994</v>
      </c>
      <c r="FH51" s="70">
        <v>79251.127819999994</v>
      </c>
      <c r="FI51" s="70">
        <f t="shared" si="204"/>
        <v>100</v>
      </c>
      <c r="FJ51" s="70"/>
      <c r="FK51" s="70"/>
      <c r="FL51" s="200"/>
      <c r="FM51" s="66"/>
      <c r="FN51" s="70">
        <v>5017.2</v>
      </c>
      <c r="FO51" s="70">
        <v>3903</v>
      </c>
      <c r="FP51" s="70">
        <v>3895.21983</v>
      </c>
      <c r="FQ51" s="70">
        <f t="shared" si="430"/>
        <v>99.800661798616446</v>
      </c>
      <c r="FR51" s="70"/>
      <c r="FS51" s="70">
        <v>348</v>
      </c>
      <c r="FT51" s="70">
        <v>348</v>
      </c>
      <c r="FU51" s="70">
        <f t="shared" si="432"/>
        <v>100</v>
      </c>
      <c r="FV51" s="70">
        <v>3137.4920000000002</v>
      </c>
      <c r="FW51" s="70">
        <v>3137.4920000000002</v>
      </c>
      <c r="FX51" s="70">
        <v>3137.4920000000002</v>
      </c>
      <c r="FY51" s="70">
        <f t="shared" si="435"/>
        <v>100</v>
      </c>
      <c r="FZ51" s="70"/>
      <c r="GA51" s="70"/>
      <c r="GB51" s="200"/>
      <c r="GC51" s="200"/>
      <c r="GD51" s="70">
        <v>6181.8</v>
      </c>
      <c r="GE51" s="70">
        <v>6400</v>
      </c>
      <c r="GF51" s="70">
        <v>6400</v>
      </c>
      <c r="GG51" s="70">
        <f t="shared" ref="GG51" si="461">GF51/GE51*100</f>
        <v>100</v>
      </c>
      <c r="GH51" s="70">
        <v>5245.5</v>
      </c>
      <c r="GI51" s="70">
        <v>24600</v>
      </c>
      <c r="GJ51" s="70">
        <v>24600</v>
      </c>
      <c r="GK51" s="70">
        <f t="shared" ref="GK51" si="462">GJ51/GI51*100</f>
        <v>100</v>
      </c>
      <c r="GL51" s="70"/>
      <c r="GM51" s="70">
        <v>1660</v>
      </c>
      <c r="GN51" s="70">
        <v>1187.32889</v>
      </c>
      <c r="GO51" s="70">
        <f>GN51/GM51*100</f>
        <v>71.525836746987949</v>
      </c>
      <c r="GP51" s="70">
        <v>7998.2</v>
      </c>
      <c r="GQ51" s="70">
        <v>3361.6</v>
      </c>
      <c r="GR51" s="70">
        <v>3361.6</v>
      </c>
      <c r="GS51" s="70">
        <f>GR51/GQ51*100</f>
        <v>100</v>
      </c>
      <c r="GT51" s="70">
        <v>21444.18</v>
      </c>
      <c r="GU51" s="70">
        <v>21444.18</v>
      </c>
      <c r="GV51" s="70">
        <v>21444.18</v>
      </c>
      <c r="GW51" s="70">
        <f>GV51/GU51*100</f>
        <v>100</v>
      </c>
      <c r="GX51" s="70"/>
      <c r="GY51" s="70"/>
      <c r="GZ51" s="200"/>
      <c r="HA51" s="200"/>
      <c r="HB51" s="70"/>
      <c r="HC51" s="70"/>
      <c r="HD51" s="200"/>
      <c r="HE51" s="200"/>
      <c r="HF51" s="70"/>
      <c r="HG51" s="70"/>
      <c r="HH51" s="70"/>
      <c r="HI51" s="70"/>
      <c r="HJ51" s="124"/>
      <c r="HK51" s="70"/>
      <c r="HL51" s="200"/>
      <c r="HM51" s="200"/>
      <c r="HN51" s="70"/>
      <c r="HO51" s="70"/>
      <c r="HP51" s="70"/>
      <c r="HQ51" s="70"/>
      <c r="HR51" s="70"/>
      <c r="HS51" s="70"/>
      <c r="HT51" s="70"/>
      <c r="HU51" s="70"/>
      <c r="HV51" s="124"/>
      <c r="HW51" s="70"/>
      <c r="HX51" s="70"/>
      <c r="HY51" s="70"/>
      <c r="HZ51" s="124"/>
      <c r="IA51" s="70"/>
      <c r="IB51" s="70"/>
      <c r="IC51" s="70"/>
      <c r="ID51" s="70"/>
      <c r="IE51" s="70"/>
      <c r="IF51" s="70"/>
      <c r="IG51" s="66"/>
      <c r="IH51" s="70"/>
      <c r="II51" s="70"/>
      <c r="IJ51" s="70"/>
      <c r="IK51" s="66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>
        <v>0</v>
      </c>
      <c r="IZ51" s="70">
        <v>0</v>
      </c>
      <c r="JA51" s="66"/>
      <c r="JB51" s="66"/>
      <c r="JC51" s="70">
        <v>0</v>
      </c>
      <c r="JD51" s="70">
        <v>0</v>
      </c>
      <c r="JE51" s="66"/>
      <c r="JF51" s="66"/>
      <c r="JG51" s="70">
        <v>0</v>
      </c>
      <c r="JH51" s="70">
        <v>0</v>
      </c>
      <c r="JI51" s="66"/>
      <c r="JJ51" s="66"/>
      <c r="JK51" s="70">
        <v>819.22894999999994</v>
      </c>
      <c r="JL51" s="70"/>
      <c r="JM51" s="66">
        <f>JL51/JK51*100</f>
        <v>0</v>
      </c>
      <c r="JN51" s="66"/>
      <c r="JO51" s="70"/>
      <c r="JP51" s="70"/>
      <c r="JQ51" s="66"/>
    </row>
    <row r="52" spans="1:277" s="29" customFormat="1" ht="15.75" x14ac:dyDescent="0.25">
      <c r="A52" s="39" t="s">
        <v>407</v>
      </c>
      <c r="B52" s="230">
        <f t="shared" si="160"/>
        <v>69230.215299999996</v>
      </c>
      <c r="C52" s="230">
        <f t="shared" si="161"/>
        <v>466906.32719999994</v>
      </c>
      <c r="D52" s="230">
        <f t="shared" si="162"/>
        <v>466905.73337999993</v>
      </c>
      <c r="E52" s="66">
        <f>D52/C52*100</f>
        <v>99.99987281817242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123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123"/>
      <c r="AE52" s="66"/>
      <c r="AF52" s="66"/>
      <c r="AG52" s="66"/>
      <c r="AH52" s="66"/>
      <c r="AI52" s="66"/>
      <c r="AJ52" s="66"/>
      <c r="AK52" s="70"/>
      <c r="AL52" s="124"/>
      <c r="AM52" s="66"/>
      <c r="AN52" s="66"/>
      <c r="AO52" s="66"/>
      <c r="AP52" s="70">
        <v>3129.6629199999998</v>
      </c>
      <c r="AQ52" s="70">
        <v>3129.6629199999998</v>
      </c>
      <c r="AR52" s="70">
        <v>3129.6629199999998</v>
      </c>
      <c r="AS52" s="66">
        <f>AR52/AQ52*100</f>
        <v>100</v>
      </c>
      <c r="AT52" s="70"/>
      <c r="AU52" s="70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123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>
        <v>3000</v>
      </c>
      <c r="BX52" s="66">
        <v>3000</v>
      </c>
      <c r="BY52" s="66">
        <f t="shared" si="19"/>
        <v>100</v>
      </c>
      <c r="BZ52" s="66">
        <v>18089.35238</v>
      </c>
      <c r="CA52" s="66">
        <v>18089.35238</v>
      </c>
      <c r="CB52" s="66">
        <v>18089.35238</v>
      </c>
      <c r="CC52" s="66">
        <f>CB52/CA52*100</f>
        <v>100</v>
      </c>
      <c r="CD52" s="206"/>
      <c r="CE52" s="206"/>
      <c r="CF52" s="206"/>
      <c r="CG52" s="206"/>
      <c r="CH52" s="206"/>
      <c r="CI52" s="206"/>
      <c r="CJ52" s="206"/>
      <c r="CK52" s="206"/>
      <c r="CL52" s="66"/>
      <c r="CM52" s="66"/>
      <c r="CN52" s="66"/>
      <c r="CO52" s="204"/>
      <c r="CP52" s="66">
        <v>48011.199999999997</v>
      </c>
      <c r="CQ52" s="66">
        <v>48011.199999999997</v>
      </c>
      <c r="CR52" s="66">
        <v>48011.199999999997</v>
      </c>
      <c r="CS52" s="66">
        <f>CR52/CQ52*100</f>
        <v>100</v>
      </c>
      <c r="CT52" s="66"/>
      <c r="CU52" s="66"/>
      <c r="CV52" s="66"/>
      <c r="CW52" s="204"/>
      <c r="CX52" s="204"/>
      <c r="CY52" s="66"/>
      <c r="CZ52" s="66"/>
      <c r="DA52" s="204"/>
      <c r="DB52" s="133"/>
      <c r="DC52" s="66"/>
      <c r="DD52" s="66"/>
      <c r="DE52" s="204"/>
      <c r="DF52" s="66"/>
      <c r="DG52" s="66"/>
      <c r="DH52" s="66"/>
      <c r="DI52" s="66"/>
      <c r="DJ52" s="66"/>
      <c r="DK52" s="66"/>
      <c r="DL52" s="66"/>
      <c r="DM52" s="204"/>
      <c r="DN52" s="204"/>
      <c r="DO52" s="66"/>
      <c r="DP52" s="66"/>
      <c r="DQ52" s="204"/>
      <c r="DR52" s="66"/>
      <c r="DS52" s="66"/>
      <c r="DT52" s="66"/>
      <c r="DU52" s="204"/>
      <c r="DV52" s="204"/>
      <c r="DW52" s="66"/>
      <c r="DX52" s="66"/>
      <c r="DY52" s="204"/>
      <c r="DZ52" s="204"/>
      <c r="EA52" s="66"/>
      <c r="EB52" s="66"/>
      <c r="EC52" s="204"/>
      <c r="ED52" s="204"/>
      <c r="EE52" s="66"/>
      <c r="EF52" s="66"/>
      <c r="EG52" s="204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70"/>
      <c r="ET52" s="66"/>
      <c r="EU52" s="66"/>
      <c r="EV52" s="66"/>
      <c r="EW52" s="70"/>
      <c r="EX52" s="70"/>
      <c r="EY52" s="70"/>
      <c r="EZ52" s="66"/>
      <c r="FA52" s="204"/>
      <c r="FB52" s="204"/>
      <c r="FC52" s="70"/>
      <c r="FD52" s="66"/>
      <c r="FE52" s="204"/>
      <c r="FF52" s="70"/>
      <c r="FG52" s="70"/>
      <c r="FH52" s="66"/>
      <c r="FI52" s="204"/>
      <c r="FJ52" s="70"/>
      <c r="FK52" s="70"/>
      <c r="FL52" s="66"/>
      <c r="FM52" s="66"/>
      <c r="FN52" s="70"/>
      <c r="FO52" s="70"/>
      <c r="FP52" s="66"/>
      <c r="FQ52" s="204"/>
      <c r="FR52" s="204"/>
      <c r="FS52" s="70"/>
      <c r="FT52" s="66"/>
      <c r="FU52" s="204"/>
      <c r="FV52" s="70"/>
      <c r="FW52" s="70"/>
      <c r="FX52" s="66"/>
      <c r="FY52" s="204"/>
      <c r="FZ52" s="70"/>
      <c r="GA52" s="70"/>
      <c r="GB52" s="66"/>
      <c r="GC52" s="204"/>
      <c r="GD52" s="66"/>
      <c r="GE52" s="66"/>
      <c r="GF52" s="66"/>
      <c r="GG52" s="204"/>
      <c r="GH52" s="66"/>
      <c r="GI52" s="66"/>
      <c r="GJ52" s="66"/>
      <c r="GK52" s="204"/>
      <c r="GL52" s="204"/>
      <c r="GM52" s="70"/>
      <c r="GN52" s="66"/>
      <c r="GO52" s="204"/>
      <c r="GP52" s="204"/>
      <c r="GQ52" s="70"/>
      <c r="GR52" s="66"/>
      <c r="GS52" s="204"/>
      <c r="GT52" s="204"/>
      <c r="GU52" s="70"/>
      <c r="GV52" s="66"/>
      <c r="GW52" s="204"/>
      <c r="GX52" s="204"/>
      <c r="GY52" s="70"/>
      <c r="GZ52" s="66"/>
      <c r="HA52" s="204"/>
      <c r="HB52" s="70"/>
      <c r="HC52" s="70"/>
      <c r="HD52" s="66"/>
      <c r="HE52" s="204"/>
      <c r="HF52" s="66"/>
      <c r="HG52" s="66"/>
      <c r="HH52" s="66"/>
      <c r="HI52" s="204"/>
      <c r="HJ52" s="133"/>
      <c r="HK52" s="70"/>
      <c r="HL52" s="66"/>
      <c r="HM52" s="204"/>
      <c r="HN52" s="66"/>
      <c r="HO52" s="66"/>
      <c r="HP52" s="66"/>
      <c r="HQ52" s="204"/>
      <c r="HR52" s="204"/>
      <c r="HS52" s="66"/>
      <c r="HT52" s="66"/>
      <c r="HU52" s="204"/>
      <c r="HV52" s="133"/>
      <c r="HW52" s="66"/>
      <c r="HX52" s="66"/>
      <c r="HY52" s="204"/>
      <c r="HZ52" s="133"/>
      <c r="IA52" s="66"/>
      <c r="IB52" s="66"/>
      <c r="IC52" s="204"/>
      <c r="ID52" s="204"/>
      <c r="IE52" s="66">
        <v>199540.90522999997</v>
      </c>
      <c r="IF52" s="66">
        <v>199540.90522999997</v>
      </c>
      <c r="IG52" s="66">
        <f>IF52/IE52*100</f>
        <v>100</v>
      </c>
      <c r="IH52" s="204"/>
      <c r="II52" s="66">
        <v>109585.20667</v>
      </c>
      <c r="IJ52" s="66">
        <v>109585.20667</v>
      </c>
      <c r="IK52" s="66">
        <f>IJ52/II52*100</f>
        <v>100</v>
      </c>
      <c r="IL52" s="204"/>
      <c r="IM52" s="66"/>
      <c r="IN52" s="66"/>
      <c r="IO52" s="204"/>
      <c r="IP52" s="204"/>
      <c r="IQ52" s="66"/>
      <c r="IR52" s="66"/>
      <c r="IS52" s="204"/>
      <c r="IT52" s="204"/>
      <c r="IU52" s="66"/>
      <c r="IV52" s="66"/>
      <c r="IW52" s="204"/>
      <c r="IX52" s="204"/>
      <c r="IY52" s="70">
        <v>85550</v>
      </c>
      <c r="IZ52" s="70">
        <v>85549.406180000005</v>
      </c>
      <c r="JA52" s="66">
        <f>IZ52/IY52*100</f>
        <v>99.999305879602574</v>
      </c>
      <c r="JB52" s="66"/>
      <c r="JC52" s="70"/>
      <c r="JD52" s="70"/>
      <c r="JE52" s="66"/>
      <c r="JF52" s="66"/>
      <c r="JG52" s="70"/>
      <c r="JH52" s="70"/>
      <c r="JI52" s="66"/>
      <c r="JJ52" s="66"/>
      <c r="JK52" s="66"/>
      <c r="JL52" s="66"/>
      <c r="JM52" s="66"/>
      <c r="JN52" s="66"/>
      <c r="JO52" s="66"/>
      <c r="JP52" s="66"/>
      <c r="JQ52" s="66"/>
    </row>
    <row r="53" spans="1:277" s="29" customFormat="1" ht="15.75" x14ac:dyDescent="0.25">
      <c r="A53" s="39" t="s">
        <v>237</v>
      </c>
      <c r="B53" s="230">
        <f t="shared" si="160"/>
        <v>113245.59999999999</v>
      </c>
      <c r="C53" s="230">
        <f t="shared" si="161"/>
        <v>128989.90000000001</v>
      </c>
      <c r="D53" s="230">
        <f t="shared" si="162"/>
        <v>128989.89126</v>
      </c>
      <c r="E53" s="66">
        <f>D53/C53*100</f>
        <v>99.999993224275698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123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123"/>
      <c r="AE53" s="66"/>
      <c r="AF53" s="66"/>
      <c r="AG53" s="66"/>
      <c r="AH53" s="66"/>
      <c r="AI53" s="66"/>
      <c r="AJ53" s="66"/>
      <c r="AK53" s="70"/>
      <c r="AL53" s="124"/>
      <c r="AM53" s="66"/>
      <c r="AN53" s="66"/>
      <c r="AO53" s="66"/>
      <c r="AP53" s="66"/>
      <c r="AQ53" s="66"/>
      <c r="AR53" s="66"/>
      <c r="AS53" s="66"/>
      <c r="AT53" s="70"/>
      <c r="AU53" s="70"/>
      <c r="AV53" s="70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123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>
        <v>2700</v>
      </c>
      <c r="BX53" s="66">
        <v>2700</v>
      </c>
      <c r="BY53" s="66">
        <f t="shared" si="19"/>
        <v>100</v>
      </c>
      <c r="BZ53" s="66"/>
      <c r="CA53" s="66"/>
      <c r="CB53" s="66"/>
      <c r="CC53" s="66"/>
      <c r="CD53" s="206"/>
      <c r="CE53" s="206"/>
      <c r="CF53" s="206"/>
      <c r="CG53" s="206"/>
      <c r="CH53" s="206"/>
      <c r="CI53" s="206"/>
      <c r="CJ53" s="206"/>
      <c r="CK53" s="206"/>
      <c r="CL53" s="70"/>
      <c r="CM53" s="70"/>
      <c r="CN53" s="70"/>
      <c r="CO53" s="70"/>
      <c r="CP53" s="70"/>
      <c r="CQ53" s="70"/>
      <c r="CR53" s="70"/>
      <c r="CS53" s="70"/>
      <c r="CT53" s="66"/>
      <c r="CU53" s="66"/>
      <c r="CV53" s="66"/>
      <c r="CW53" s="204"/>
      <c r="CX53" s="204"/>
      <c r="CY53" s="66"/>
      <c r="CZ53" s="66"/>
      <c r="DA53" s="204"/>
      <c r="DB53" s="133"/>
      <c r="DC53" s="66"/>
      <c r="DD53" s="66"/>
      <c r="DE53" s="204"/>
      <c r="DF53" s="66">
        <v>69770.399999999994</v>
      </c>
      <c r="DG53" s="66">
        <v>67175.600000000006</v>
      </c>
      <c r="DH53" s="66">
        <v>67175.600510000004</v>
      </c>
      <c r="DI53" s="66">
        <f>DH53/DG53*100</f>
        <v>100.00000075920423</v>
      </c>
      <c r="DJ53" s="66"/>
      <c r="DK53" s="66"/>
      <c r="DL53" s="66"/>
      <c r="DM53" s="204"/>
      <c r="DN53" s="204"/>
      <c r="DO53" s="66"/>
      <c r="DP53" s="66"/>
      <c r="DQ53" s="204"/>
      <c r="DR53" s="66"/>
      <c r="DS53" s="66"/>
      <c r="DT53" s="66"/>
      <c r="DU53" s="204"/>
      <c r="DV53" s="204"/>
      <c r="DW53" s="66"/>
      <c r="DX53" s="66"/>
      <c r="DY53" s="204"/>
      <c r="DZ53" s="204"/>
      <c r="EA53" s="66"/>
      <c r="EB53" s="66"/>
      <c r="EC53" s="204"/>
      <c r="ED53" s="204"/>
      <c r="EE53" s="66"/>
      <c r="EF53" s="66"/>
      <c r="EG53" s="66"/>
      <c r="EH53" s="66">
        <v>23915.200000000001</v>
      </c>
      <c r="EI53" s="66">
        <v>23915.200000000001</v>
      </c>
      <c r="EJ53" s="66">
        <v>23915.200000000001</v>
      </c>
      <c r="EK53" s="66">
        <f>EJ53/EI53*100</f>
        <v>100</v>
      </c>
      <c r="EL53" s="66"/>
      <c r="EM53" s="66"/>
      <c r="EN53" s="66"/>
      <c r="EO53" s="66"/>
      <c r="EP53" s="66"/>
      <c r="EQ53" s="66"/>
      <c r="ER53" s="66"/>
      <c r="ES53" s="70"/>
      <c r="ET53" s="66"/>
      <c r="EU53" s="66"/>
      <c r="EV53" s="66"/>
      <c r="EW53" s="70"/>
      <c r="EX53" s="70"/>
      <c r="EY53" s="70"/>
      <c r="EZ53" s="66"/>
      <c r="FA53" s="204"/>
      <c r="FB53" s="204"/>
      <c r="FC53" s="70"/>
      <c r="FD53" s="66"/>
      <c r="FE53" s="204"/>
      <c r="FF53" s="70"/>
      <c r="FG53" s="70"/>
      <c r="FH53" s="66"/>
      <c r="FI53" s="204"/>
      <c r="FJ53" s="70">
        <v>19560</v>
      </c>
      <c r="FK53" s="70">
        <v>19560</v>
      </c>
      <c r="FL53" s="66">
        <v>19560</v>
      </c>
      <c r="FM53" s="66">
        <f t="shared" si="384"/>
        <v>100</v>
      </c>
      <c r="FN53" s="70"/>
      <c r="FO53" s="70"/>
      <c r="FP53" s="66"/>
      <c r="FQ53" s="204"/>
      <c r="FR53" s="204"/>
      <c r="FS53" s="70"/>
      <c r="FT53" s="66"/>
      <c r="FU53" s="204"/>
      <c r="FV53" s="70"/>
      <c r="FW53" s="70"/>
      <c r="FX53" s="66"/>
      <c r="FY53" s="204"/>
      <c r="FZ53" s="70"/>
      <c r="GA53" s="70"/>
      <c r="GB53" s="66"/>
      <c r="GC53" s="204"/>
      <c r="GD53" s="66"/>
      <c r="GE53" s="66"/>
      <c r="GF53" s="66"/>
      <c r="GG53" s="204"/>
      <c r="GH53" s="66"/>
      <c r="GI53" s="66"/>
      <c r="GJ53" s="66"/>
      <c r="GK53" s="204"/>
      <c r="GL53" s="204"/>
      <c r="GM53" s="70"/>
      <c r="GN53" s="66"/>
      <c r="GO53" s="204"/>
      <c r="GP53" s="204"/>
      <c r="GQ53" s="70"/>
      <c r="GR53" s="66"/>
      <c r="GS53" s="204"/>
      <c r="GT53" s="204"/>
      <c r="GU53" s="70"/>
      <c r="GV53" s="66"/>
      <c r="GW53" s="204"/>
      <c r="GX53" s="204"/>
      <c r="GY53" s="70"/>
      <c r="GZ53" s="66"/>
      <c r="HA53" s="204"/>
      <c r="HB53" s="70"/>
      <c r="HC53" s="70"/>
      <c r="HD53" s="66"/>
      <c r="HE53" s="204"/>
      <c r="HF53" s="66"/>
      <c r="HG53" s="66"/>
      <c r="HH53" s="66"/>
      <c r="HI53" s="204"/>
      <c r="HJ53" s="133"/>
      <c r="HK53" s="70"/>
      <c r="HL53" s="66"/>
      <c r="HM53" s="204"/>
      <c r="HN53" s="66"/>
      <c r="HO53" s="66"/>
      <c r="HP53" s="66"/>
      <c r="HQ53" s="204"/>
      <c r="HR53" s="204"/>
      <c r="HS53" s="66"/>
      <c r="HT53" s="66"/>
      <c r="HU53" s="204"/>
      <c r="HV53" s="133"/>
      <c r="HW53" s="66"/>
      <c r="HX53" s="66"/>
      <c r="HY53" s="204"/>
      <c r="HZ53" s="133"/>
      <c r="IA53" s="66"/>
      <c r="IB53" s="66"/>
      <c r="IC53" s="204"/>
      <c r="ID53" s="204"/>
      <c r="IE53" s="66"/>
      <c r="IF53" s="66"/>
      <c r="IG53" s="66"/>
      <c r="IH53" s="204"/>
      <c r="II53" s="66"/>
      <c r="IJ53" s="66"/>
      <c r="IK53" s="66"/>
      <c r="IL53" s="204"/>
      <c r="IM53" s="66"/>
      <c r="IN53" s="66"/>
      <c r="IO53" s="204"/>
      <c r="IP53" s="204"/>
      <c r="IQ53" s="66"/>
      <c r="IR53" s="66"/>
      <c r="IS53" s="204"/>
      <c r="IT53" s="204"/>
      <c r="IU53" s="66"/>
      <c r="IV53" s="66"/>
      <c r="IW53" s="204"/>
      <c r="IX53" s="204"/>
      <c r="IY53" s="66"/>
      <c r="IZ53" s="66"/>
      <c r="JA53" s="66"/>
      <c r="JB53" s="66"/>
      <c r="JC53" s="66">
        <v>15639.1</v>
      </c>
      <c r="JD53" s="66">
        <v>15639.090749999999</v>
      </c>
      <c r="JE53" s="66">
        <f>JD53/JC53*100</f>
        <v>99.999940853373914</v>
      </c>
      <c r="JF53" s="66"/>
      <c r="JG53" s="66"/>
      <c r="JH53" s="66"/>
      <c r="JI53" s="66"/>
      <c r="JJ53" s="66"/>
      <c r="JK53" s="66"/>
      <c r="JL53" s="66"/>
      <c r="JM53" s="66"/>
      <c r="JN53" s="66"/>
      <c r="JO53" s="66"/>
      <c r="JP53" s="66"/>
      <c r="JQ53" s="66"/>
    </row>
    <row r="54" spans="1:277" s="29" customFormat="1" ht="15.75" x14ac:dyDescent="0.25">
      <c r="A54" s="39" t="s">
        <v>406</v>
      </c>
      <c r="B54" s="230">
        <f t="shared" si="160"/>
        <v>36537</v>
      </c>
      <c r="C54" s="230">
        <f t="shared" si="161"/>
        <v>38646.442999999999</v>
      </c>
      <c r="D54" s="230">
        <f t="shared" si="162"/>
        <v>38646.442999999999</v>
      </c>
      <c r="E54" s="66">
        <f>D54/C54*100</f>
        <v>100</v>
      </c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123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123"/>
      <c r="AE54" s="66"/>
      <c r="AF54" s="66"/>
      <c r="AG54" s="66"/>
      <c r="AH54" s="66"/>
      <c r="AI54" s="66"/>
      <c r="AJ54" s="66"/>
      <c r="AK54" s="70"/>
      <c r="AL54" s="124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123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>
        <v>2109.4430000000002</v>
      </c>
      <c r="BX54" s="66">
        <v>2109.4430000000002</v>
      </c>
      <c r="BY54" s="66">
        <f t="shared" si="19"/>
        <v>100</v>
      </c>
      <c r="BZ54" s="66"/>
      <c r="CA54" s="66"/>
      <c r="CB54" s="66"/>
      <c r="CC54" s="66"/>
      <c r="CD54" s="206"/>
      <c r="CE54" s="206"/>
      <c r="CF54" s="206"/>
      <c r="CG54" s="206"/>
      <c r="CH54" s="206"/>
      <c r="CI54" s="206"/>
      <c r="CJ54" s="206"/>
      <c r="CK54" s="206"/>
      <c r="CL54" s="66"/>
      <c r="CM54" s="66"/>
      <c r="CN54" s="66"/>
      <c r="CO54" s="204"/>
      <c r="CP54" s="204"/>
      <c r="CQ54" s="66"/>
      <c r="CR54" s="66"/>
      <c r="CS54" s="204"/>
      <c r="CT54" s="66"/>
      <c r="CU54" s="66"/>
      <c r="CV54" s="66"/>
      <c r="CW54" s="204"/>
      <c r="CX54" s="204"/>
      <c r="CY54" s="66"/>
      <c r="CZ54" s="66"/>
      <c r="DA54" s="204"/>
      <c r="DB54" s="133"/>
      <c r="DC54" s="66"/>
      <c r="DD54" s="66"/>
      <c r="DE54" s="204"/>
      <c r="DF54" s="66"/>
      <c r="DG54" s="66"/>
      <c r="DH54" s="66"/>
      <c r="DI54" s="204"/>
      <c r="DJ54" s="204"/>
      <c r="DK54" s="66"/>
      <c r="DL54" s="66"/>
      <c r="DM54" s="204"/>
      <c r="DN54" s="204"/>
      <c r="DO54" s="66"/>
      <c r="DP54" s="66"/>
      <c r="DQ54" s="204"/>
      <c r="DR54" s="66"/>
      <c r="DS54" s="66"/>
      <c r="DT54" s="66"/>
      <c r="DU54" s="204"/>
      <c r="DV54" s="204"/>
      <c r="DW54" s="66"/>
      <c r="DX54" s="66"/>
      <c r="DY54" s="204"/>
      <c r="DZ54" s="204"/>
      <c r="EA54" s="66"/>
      <c r="EB54" s="66"/>
      <c r="EC54" s="204"/>
      <c r="ED54" s="204"/>
      <c r="EE54" s="66"/>
      <c r="EF54" s="66"/>
      <c r="EG54" s="66"/>
      <c r="EH54" s="66"/>
      <c r="EI54" s="66"/>
      <c r="EJ54" s="66"/>
      <c r="EK54" s="204"/>
      <c r="EL54" s="66"/>
      <c r="EM54" s="66"/>
      <c r="EN54" s="66"/>
      <c r="EO54" s="66"/>
      <c r="EP54" s="66"/>
      <c r="EQ54" s="66"/>
      <c r="ER54" s="66"/>
      <c r="ES54" s="70"/>
      <c r="ET54" s="66"/>
      <c r="EU54" s="66"/>
      <c r="EV54" s="66"/>
      <c r="EW54" s="70"/>
      <c r="EX54" s="70"/>
      <c r="EY54" s="70"/>
      <c r="EZ54" s="66"/>
      <c r="FA54" s="204"/>
      <c r="FB54" s="204"/>
      <c r="FC54" s="70"/>
      <c r="FD54" s="66"/>
      <c r="FE54" s="204"/>
      <c r="FF54" s="70"/>
      <c r="FG54" s="70"/>
      <c r="FH54" s="66"/>
      <c r="FI54" s="204"/>
      <c r="FJ54" s="70">
        <v>36537</v>
      </c>
      <c r="FK54" s="70">
        <v>36537</v>
      </c>
      <c r="FL54" s="66">
        <v>36537</v>
      </c>
      <c r="FM54" s="66">
        <f t="shared" si="384"/>
        <v>100</v>
      </c>
      <c r="FN54" s="70"/>
      <c r="FO54" s="70"/>
      <c r="FP54" s="66"/>
      <c r="FQ54" s="204"/>
      <c r="FR54" s="204"/>
      <c r="FS54" s="70"/>
      <c r="FT54" s="66"/>
      <c r="FU54" s="204"/>
      <c r="FV54" s="70"/>
      <c r="FW54" s="70"/>
      <c r="FX54" s="66"/>
      <c r="FY54" s="204"/>
      <c r="FZ54" s="70"/>
      <c r="GA54" s="70"/>
      <c r="GB54" s="66"/>
      <c r="GC54" s="204"/>
      <c r="GD54" s="66"/>
      <c r="GE54" s="66"/>
      <c r="GF54" s="66"/>
      <c r="GG54" s="204"/>
      <c r="GH54" s="66"/>
      <c r="GI54" s="66"/>
      <c r="GJ54" s="66"/>
      <c r="GK54" s="204"/>
      <c r="GL54" s="204"/>
      <c r="GM54" s="70"/>
      <c r="GN54" s="66"/>
      <c r="GO54" s="204"/>
      <c r="GP54" s="204"/>
      <c r="GQ54" s="70"/>
      <c r="GR54" s="66"/>
      <c r="GS54" s="204"/>
      <c r="GT54" s="204"/>
      <c r="GU54" s="70"/>
      <c r="GV54" s="66"/>
      <c r="GW54" s="204"/>
      <c r="GX54" s="204"/>
      <c r="GY54" s="70"/>
      <c r="GZ54" s="66"/>
      <c r="HA54" s="204"/>
      <c r="HB54" s="70"/>
      <c r="HC54" s="70"/>
      <c r="HD54" s="66"/>
      <c r="HE54" s="204"/>
      <c r="HF54" s="66"/>
      <c r="HG54" s="66"/>
      <c r="HH54" s="66"/>
      <c r="HI54" s="204"/>
      <c r="HJ54" s="133"/>
      <c r="HK54" s="70"/>
      <c r="HL54" s="66"/>
      <c r="HM54" s="204"/>
      <c r="HN54" s="66"/>
      <c r="HO54" s="66"/>
      <c r="HP54" s="66"/>
      <c r="HQ54" s="204"/>
      <c r="HR54" s="204"/>
      <c r="HS54" s="66"/>
      <c r="HT54" s="66"/>
      <c r="HU54" s="204"/>
      <c r="HV54" s="133"/>
      <c r="HW54" s="66"/>
      <c r="HX54" s="66"/>
      <c r="HY54" s="204"/>
      <c r="HZ54" s="133"/>
      <c r="IA54" s="66"/>
      <c r="IB54" s="66"/>
      <c r="IC54" s="204"/>
      <c r="ID54" s="204"/>
      <c r="IE54" s="66"/>
      <c r="IF54" s="66"/>
      <c r="IG54" s="66"/>
      <c r="IH54" s="204"/>
      <c r="II54" s="66"/>
      <c r="IJ54" s="66"/>
      <c r="IK54" s="66"/>
      <c r="IL54" s="204"/>
      <c r="IM54" s="66"/>
      <c r="IN54" s="66"/>
      <c r="IO54" s="204"/>
      <c r="IP54" s="204"/>
      <c r="IQ54" s="66"/>
      <c r="IR54" s="66"/>
      <c r="IS54" s="204"/>
      <c r="IT54" s="204"/>
      <c r="IU54" s="66"/>
      <c r="IV54" s="66"/>
      <c r="IW54" s="204"/>
      <c r="IX54" s="204"/>
      <c r="IY54" s="66"/>
      <c r="IZ54" s="66"/>
      <c r="JA54" s="66"/>
      <c r="JB54" s="66"/>
      <c r="JC54" s="66"/>
      <c r="JD54" s="66"/>
      <c r="JE54" s="66"/>
      <c r="JF54" s="66"/>
      <c r="JG54" s="66"/>
      <c r="JH54" s="66"/>
      <c r="JI54" s="66"/>
      <c r="JJ54" s="66"/>
      <c r="JK54" s="66"/>
      <c r="JL54" s="66"/>
      <c r="JM54" s="66"/>
      <c r="JN54" s="66"/>
      <c r="JO54" s="66"/>
      <c r="JP54" s="66"/>
      <c r="JQ54" s="66"/>
    </row>
    <row r="55" spans="1:277" s="30" customFormat="1" ht="31.5" x14ac:dyDescent="0.25">
      <c r="A55" s="38" t="s">
        <v>248</v>
      </c>
      <c r="B55" s="231">
        <f t="shared" si="160"/>
        <v>269759.32238999999</v>
      </c>
      <c r="C55" s="231">
        <f t="shared" si="161"/>
        <v>518189.15125000005</v>
      </c>
      <c r="D55" s="231">
        <f t="shared" si="162"/>
        <v>401895.31140999997</v>
      </c>
      <c r="E55" s="79">
        <f t="shared" ref="E55" si="463">D55/C55*100</f>
        <v>77.557646747433708</v>
      </c>
      <c r="F55" s="80">
        <f t="shared" ref="F55" si="464">F56+F57+F58+F59+F60+F62+F63+F64+F65+F66+F67+F68+F69+F70+F71+F72</f>
        <v>1516.2527</v>
      </c>
      <c r="G55" s="80">
        <f t="shared" ref="G55:CG55" si="465">G56+G57+G58+G59+G60+G62+G63+G64+G65+G66+G67+G68+G69+G70+G71+G72</f>
        <v>1516.2527</v>
      </c>
      <c r="H55" s="80">
        <f t="shared" si="465"/>
        <v>1516.2527</v>
      </c>
      <c r="I55" s="79">
        <f t="shared" si="388"/>
        <v>100</v>
      </c>
      <c r="J55" s="80">
        <f t="shared" ref="J55" si="466">J56+J57+J58+J59+J60+J62+J63+J64+J65+J66+J67+J68+J69+J70+J71+J72</f>
        <v>240</v>
      </c>
      <c r="K55" s="80">
        <f t="shared" si="465"/>
        <v>240</v>
      </c>
      <c r="L55" s="80">
        <f t="shared" si="465"/>
        <v>240</v>
      </c>
      <c r="M55" s="79">
        <f t="shared" ref="M55:M56" si="467">L55/K55*100</f>
        <v>100</v>
      </c>
      <c r="N55" s="79"/>
      <c r="O55" s="80">
        <f t="shared" ref="O55:Q55" si="468">O56+O57+O58+O59+O60+O62+O63+O64+O65+O66+O67+O68+O69+O70+O71+O72</f>
        <v>0</v>
      </c>
      <c r="P55" s="80">
        <f t="shared" si="468"/>
        <v>0</v>
      </c>
      <c r="Q55" s="80">
        <f t="shared" si="468"/>
        <v>0</v>
      </c>
      <c r="R55" s="122"/>
      <c r="S55" s="80">
        <f t="shared" ref="S55:U55" si="469">S56+S57+S58+S59+S60+S62+S63+S64+S65+S66+S67+S68+S69+S70+S71+S72</f>
        <v>0</v>
      </c>
      <c r="T55" s="80">
        <f t="shared" si="469"/>
        <v>0</v>
      </c>
      <c r="U55" s="80">
        <f t="shared" si="469"/>
        <v>0</v>
      </c>
      <c r="V55" s="80"/>
      <c r="W55" s="80">
        <f t="shared" ref="W55:Y55" si="470">W56+W57+W58+W59+W60+W62+W63+W64+W65+W66+W67+W68+W69+W70+W71+W72</f>
        <v>0</v>
      </c>
      <c r="X55" s="80">
        <f t="shared" si="470"/>
        <v>0</v>
      </c>
      <c r="Y55" s="80">
        <f t="shared" si="470"/>
        <v>0</v>
      </c>
      <c r="Z55" s="80"/>
      <c r="AA55" s="80">
        <f t="shared" ref="AA55:AC55" si="471">AA56+AA57+AA58+AA59+AA60+AA62+AA63+AA64+AA65+AA66+AA67+AA68+AA69+AA70+AA71+AA72</f>
        <v>0</v>
      </c>
      <c r="AB55" s="80">
        <f t="shared" si="471"/>
        <v>0</v>
      </c>
      <c r="AC55" s="80">
        <f t="shared" si="471"/>
        <v>0</v>
      </c>
      <c r="AD55" s="122"/>
      <c r="AE55" s="80">
        <f t="shared" ref="AE55:AH55" si="472">AE56+AE57+AE58+AE59+AE60+AE62+AE63+AE64+AE65+AE66+AE67+AE68+AE69+AE70+AE71+AE72</f>
        <v>0</v>
      </c>
      <c r="AF55" s="80">
        <f t="shared" si="472"/>
        <v>0</v>
      </c>
      <c r="AG55" s="80">
        <f t="shared" si="472"/>
        <v>0</v>
      </c>
      <c r="AH55" s="80">
        <f t="shared" si="472"/>
        <v>7442.6</v>
      </c>
      <c r="AI55" s="80">
        <f t="shared" si="465"/>
        <v>7036.8144000000002</v>
      </c>
      <c r="AJ55" s="80">
        <f t="shared" si="465"/>
        <v>6990.3173799999995</v>
      </c>
      <c r="AK55" s="80">
        <f t="shared" ref="AK55:AK56" si="473">AJ55/AI55*100</f>
        <v>99.339231968374776</v>
      </c>
      <c r="AL55" s="122"/>
      <c r="AM55" s="80">
        <f t="shared" si="465"/>
        <v>0</v>
      </c>
      <c r="AN55" s="80">
        <f t="shared" si="465"/>
        <v>0</v>
      </c>
      <c r="AO55" s="80">
        <f t="shared" si="465"/>
        <v>0</v>
      </c>
      <c r="AP55" s="80">
        <f t="shared" ref="AP55" si="474">AP56+AP57+AP58+AP59+AP60+AP62+AP63+AP64+AP65+AP66+AP67+AP68+AP69+AP70+AP71+AP72</f>
        <v>2633.3707899999999</v>
      </c>
      <c r="AQ55" s="80">
        <f t="shared" si="465"/>
        <v>2633.3707899999999</v>
      </c>
      <c r="AR55" s="80">
        <f t="shared" si="465"/>
        <v>2633.3707899999999</v>
      </c>
      <c r="AS55" s="80">
        <f t="shared" si="465"/>
        <v>100</v>
      </c>
      <c r="AT55" s="80">
        <f t="shared" ref="AT55" si="475">AT56+AT57+AT58+AT59+AT60+AT62+AT63+AT64+AT65+AT66+AT67+AT68+AT69+AT70+AT71+AT72</f>
        <v>2573.02</v>
      </c>
      <c r="AU55" s="80">
        <f t="shared" si="465"/>
        <v>2573.02</v>
      </c>
      <c r="AV55" s="80">
        <f t="shared" si="465"/>
        <v>2573.02</v>
      </c>
      <c r="AW55" s="79">
        <f>AV55/AU55*100</f>
        <v>100</v>
      </c>
      <c r="AX55" s="80">
        <f t="shared" ref="AX55" si="476">AX56+AX57+AX58+AX59+AX60+AX62+AX63+AX64+AX65+AX66+AX67+AX68+AX69+AX70+AX71+AX72</f>
        <v>102.04082</v>
      </c>
      <c r="AY55" s="80">
        <f t="shared" si="465"/>
        <v>102.04082</v>
      </c>
      <c r="AZ55" s="80">
        <f t="shared" si="465"/>
        <v>102.04082</v>
      </c>
      <c r="BA55" s="79">
        <f>AZ55/AY55*100</f>
        <v>100</v>
      </c>
      <c r="BB55" s="79">
        <v>0</v>
      </c>
      <c r="BC55" s="80">
        <f t="shared" si="465"/>
        <v>0</v>
      </c>
      <c r="BD55" s="80">
        <f t="shared" si="465"/>
        <v>0</v>
      </c>
      <c r="BE55" s="79"/>
      <c r="BF55" s="80">
        <f t="shared" ref="BF55" si="477">BF56+BF57+BF58+BF59+BF60+BF62+BF63+BF64+BF65+BF66+BF67+BF68+BF69+BF70+BF71+BF72</f>
        <v>473.4</v>
      </c>
      <c r="BG55" s="80">
        <f t="shared" ref="BG55:BH55" si="478">BG56+BG57+BG58+BG59+BG60+BG62+BG63+BG64+BG65+BG66+BG67+BG68+BG69+BG70+BG71+BG72</f>
        <v>473.4</v>
      </c>
      <c r="BH55" s="80">
        <f t="shared" si="478"/>
        <v>473.4</v>
      </c>
      <c r="BI55" s="79">
        <f>BH55/BG55*100</f>
        <v>100</v>
      </c>
      <c r="BJ55" s="121"/>
      <c r="BK55" s="80"/>
      <c r="BL55" s="80"/>
      <c r="BM55" s="79"/>
      <c r="BN55" s="80"/>
      <c r="BO55" s="80"/>
      <c r="BP55" s="80"/>
      <c r="BQ55" s="79"/>
      <c r="BR55" s="79"/>
      <c r="BS55" s="80">
        <f t="shared" si="465"/>
        <v>0</v>
      </c>
      <c r="BT55" s="80">
        <f t="shared" si="465"/>
        <v>0</v>
      </c>
      <c r="BU55" s="80">
        <f t="shared" si="465"/>
        <v>0</v>
      </c>
      <c r="BV55" s="80"/>
      <c r="BW55" s="80">
        <f t="shared" si="465"/>
        <v>4913.4491999999991</v>
      </c>
      <c r="BX55" s="80">
        <f t="shared" si="465"/>
        <v>4913.3962499999998</v>
      </c>
      <c r="BY55" s="79">
        <f t="shared" si="19"/>
        <v>99.998922345630447</v>
      </c>
      <c r="BZ55" s="80">
        <f t="shared" ref="BZ55" si="479">BZ56+BZ57+BZ58+BZ59+BZ60+BZ62+BZ63+BZ64+BZ65+BZ66+BZ67+BZ68+BZ69+BZ70+BZ71+BZ72</f>
        <v>10000</v>
      </c>
      <c r="CA55" s="80">
        <f t="shared" si="465"/>
        <v>10000</v>
      </c>
      <c r="CB55" s="80">
        <f t="shared" si="465"/>
        <v>10000</v>
      </c>
      <c r="CC55" s="79">
        <f t="shared" ref="CC55" si="480">CB55/CA55*100</f>
        <v>100</v>
      </c>
      <c r="CD55" s="80">
        <f t="shared" ref="CD55" si="481">CD56+CD57+CD58+CD59+CD60+CD62+CD63+CD64+CD65+CD66+CD67+CD68+CD69+CD70+CD71+CD72</f>
        <v>66140.899999999994</v>
      </c>
      <c r="CE55" s="80">
        <f t="shared" si="465"/>
        <v>66140.899999999994</v>
      </c>
      <c r="CF55" s="80">
        <f t="shared" si="465"/>
        <v>66140.899999999994</v>
      </c>
      <c r="CG55" s="80">
        <f t="shared" si="465"/>
        <v>100</v>
      </c>
      <c r="CH55" s="80"/>
      <c r="CI55" s="80">
        <f t="shared" ref="CI55:CL55" si="482">CI56+CI57+CI58+CI59+CI60+CI62+CI63+CI64+CI65+CI66+CI67+CI68+CI69+CI70+CI71+CI72</f>
        <v>7654.1</v>
      </c>
      <c r="CJ55" s="80">
        <f t="shared" si="482"/>
        <v>7654.0154000000002</v>
      </c>
      <c r="CK55" s="80">
        <f t="shared" si="482"/>
        <v>99.998894710024686</v>
      </c>
      <c r="CL55" s="80">
        <f t="shared" si="482"/>
        <v>10471.299999999999</v>
      </c>
      <c r="CM55" s="80">
        <f t="shared" ref="CM55:EV55" si="483">CM56+CM57+CM58+CM59+CM60+CM62+CM63+CM64+CM65+CM66+CM67+CM68+CM69+CM70+CM71+CM72</f>
        <v>10471.299999999999</v>
      </c>
      <c r="CN55" s="80">
        <f t="shared" si="483"/>
        <v>10471.299999999999</v>
      </c>
      <c r="CO55" s="80">
        <f>CN55/CM55*100</f>
        <v>100</v>
      </c>
      <c r="CP55" s="80"/>
      <c r="CQ55" s="80">
        <f t="shared" ref="CQ55:CT55" si="484">CQ56+CQ57+CQ58+CQ59+CQ60+CQ62+CQ63+CQ64+CQ65+CQ66+CQ67+CQ68+CQ69+CQ70+CQ71+CQ72</f>
        <v>0</v>
      </c>
      <c r="CR55" s="80">
        <f t="shared" si="484"/>
        <v>0</v>
      </c>
      <c r="CS55" s="80">
        <f t="shared" si="484"/>
        <v>0</v>
      </c>
      <c r="CT55" s="80">
        <f t="shared" si="484"/>
        <v>5494.4</v>
      </c>
      <c r="CU55" s="80">
        <f t="shared" si="483"/>
        <v>4654.3999999999996</v>
      </c>
      <c r="CV55" s="80">
        <f t="shared" si="483"/>
        <v>4473.7778200000002</v>
      </c>
      <c r="CW55" s="80">
        <f t="shared" si="483"/>
        <v>96.119324080440023</v>
      </c>
      <c r="CX55" s="80"/>
      <c r="CY55" s="80"/>
      <c r="CZ55" s="80"/>
      <c r="DA55" s="80"/>
      <c r="DB55" s="122"/>
      <c r="DC55" s="80">
        <f t="shared" ref="DC55:DD55" si="485">DC56+DC57+DC58+DC59+DC60+DC62+DC63+DC64+DC65+DC66+DC67+DC68+DC69+DC70+DC71+DC72</f>
        <v>756</v>
      </c>
      <c r="DD55" s="80">
        <f t="shared" si="485"/>
        <v>327.64</v>
      </c>
      <c r="DE55" s="80">
        <f t="shared" ref="DE55:DE56" si="486">DD55/DC55*100</f>
        <v>43.338624338624335</v>
      </c>
      <c r="DF55" s="80">
        <f t="shared" ref="DF55" si="487">DF56+DF57+DF58+DF59+DF60+DF62+DF63+DF64+DF65+DF66+DF67+DF68+DF69+DF70+DF71+DF72</f>
        <v>0</v>
      </c>
      <c r="DG55" s="80">
        <f t="shared" si="483"/>
        <v>0</v>
      </c>
      <c r="DH55" s="80">
        <f t="shared" si="483"/>
        <v>0</v>
      </c>
      <c r="DI55" s="80">
        <f t="shared" si="483"/>
        <v>0</v>
      </c>
      <c r="DJ55" s="80"/>
      <c r="DK55" s="80">
        <f t="shared" si="483"/>
        <v>0</v>
      </c>
      <c r="DL55" s="80">
        <f t="shared" si="483"/>
        <v>0</v>
      </c>
      <c r="DM55" s="80">
        <f t="shared" si="483"/>
        <v>0</v>
      </c>
      <c r="DN55" s="80"/>
      <c r="DO55" s="80">
        <f t="shared" ref="DO55:DR55" si="488">DO56+DO57+DO58+DO59+DO60+DO62+DO63+DO64+DO65+DO66+DO67+DO68+DO69+DO70+DO71+DO72</f>
        <v>0</v>
      </c>
      <c r="DP55" s="80">
        <f t="shared" si="488"/>
        <v>0</v>
      </c>
      <c r="DQ55" s="80">
        <f t="shared" si="488"/>
        <v>0</v>
      </c>
      <c r="DR55" s="80">
        <f t="shared" si="488"/>
        <v>4497.3179199999995</v>
      </c>
      <c r="DS55" s="80">
        <f t="shared" si="483"/>
        <v>4497.3179199999995</v>
      </c>
      <c r="DT55" s="80">
        <f t="shared" si="483"/>
        <v>4497.3179199999995</v>
      </c>
      <c r="DU55" s="79">
        <f t="shared" ref="DU55" si="489">DT55/DS55*100</f>
        <v>100</v>
      </c>
      <c r="DV55" s="79"/>
      <c r="DW55" s="80">
        <f t="shared" si="483"/>
        <v>0</v>
      </c>
      <c r="DX55" s="80">
        <f t="shared" si="483"/>
        <v>0</v>
      </c>
      <c r="DY55" s="80">
        <f t="shared" si="483"/>
        <v>0</v>
      </c>
      <c r="DZ55" s="80"/>
      <c r="EA55" s="80">
        <f t="shared" ref="EA55:EC55" si="490">EA56+EA57+EA58+EA59+EA60+EA62+EA63+EA64+EA65+EA66+EA67+EA68+EA69+EA70+EA71+EA72</f>
        <v>0</v>
      </c>
      <c r="EB55" s="80">
        <f t="shared" si="490"/>
        <v>0</v>
      </c>
      <c r="EC55" s="80">
        <f t="shared" si="490"/>
        <v>0</v>
      </c>
      <c r="ED55" s="80"/>
      <c r="EE55" s="80">
        <f t="shared" si="483"/>
        <v>0</v>
      </c>
      <c r="EF55" s="80">
        <f t="shared" si="483"/>
        <v>0</v>
      </c>
      <c r="EG55" s="80">
        <f t="shared" si="483"/>
        <v>0</v>
      </c>
      <c r="EH55" s="80">
        <f t="shared" ref="EH55" si="491">EH56+EH57+EH58+EH59+EH60+EH62+EH63+EH64+EH65+EH66+EH67+EH68+EH69+EH70+EH71+EH72</f>
        <v>0</v>
      </c>
      <c r="EI55" s="80">
        <f t="shared" si="483"/>
        <v>0</v>
      </c>
      <c r="EJ55" s="80">
        <f t="shared" si="483"/>
        <v>0</v>
      </c>
      <c r="EK55" s="80">
        <f t="shared" si="483"/>
        <v>0</v>
      </c>
      <c r="EL55" s="80">
        <f t="shared" ref="EL55" si="492">EL56+EL57+EL58+EL59+EL60+EL62+EL63+EL64+EL65+EL66+EL67+EL68+EL69+EL70+EL71+EL72</f>
        <v>0</v>
      </c>
      <c r="EM55" s="80">
        <f t="shared" si="483"/>
        <v>0</v>
      </c>
      <c r="EN55" s="80">
        <f t="shared" si="483"/>
        <v>0</v>
      </c>
      <c r="EO55" s="80">
        <f t="shared" si="483"/>
        <v>0</v>
      </c>
      <c r="EP55" s="80">
        <f t="shared" ref="EP55" si="493">EP56+EP57+EP58+EP59+EP60+EP62+EP63+EP64+EP65+EP66+EP67+EP68+EP69+EP70+EP71+EP72</f>
        <v>1216.2</v>
      </c>
      <c r="EQ55" s="80">
        <f t="shared" si="483"/>
        <v>888.4</v>
      </c>
      <c r="ER55" s="80">
        <f t="shared" si="483"/>
        <v>886.36</v>
      </c>
      <c r="ES55" s="80">
        <f t="shared" si="421"/>
        <v>99.770373705538049</v>
      </c>
      <c r="ET55" s="80">
        <f t="shared" ref="ET55" si="494">ET56+ET57+ET58+ET59+ET60+ET62+ET63+ET64+ET65+ET66+ET67+ET68+ET69+ET70+ET71+ET72</f>
        <v>19012.8</v>
      </c>
      <c r="EU55" s="80">
        <f t="shared" si="483"/>
        <v>16091.0412</v>
      </c>
      <c r="EV55" s="80">
        <f t="shared" si="483"/>
        <v>16091.0412</v>
      </c>
      <c r="EW55" s="80">
        <f>EV55/EU55*100</f>
        <v>100</v>
      </c>
      <c r="EX55" s="80">
        <f t="shared" ref="EX55:FH55" si="495">EX56+EX57+EX58+EX59+EX60+EX62+EX63+EX64+EX65+EX66+EX67+EX68+EX69+EX70+EX71+EX72</f>
        <v>14857.4</v>
      </c>
      <c r="EY55" s="80">
        <f t="shared" si="495"/>
        <v>8985</v>
      </c>
      <c r="EZ55" s="80">
        <f t="shared" si="495"/>
        <v>8981.0355399999989</v>
      </c>
      <c r="FA55" s="80">
        <f t="shared" si="495"/>
        <v>99.955876905954355</v>
      </c>
      <c r="FB55" s="80"/>
      <c r="FC55" s="80">
        <f t="shared" ref="FC55:FE55" si="496">FC56+FC57+FC58+FC59+FC60+FC62+FC63+FC64+FC65+FC66+FC67+FC68+FC69+FC70+FC71+FC72</f>
        <v>2295.6999999999998</v>
      </c>
      <c r="FD55" s="80">
        <f t="shared" si="496"/>
        <v>2192.2118300000002</v>
      </c>
      <c r="FE55" s="80">
        <f t="shared" si="496"/>
        <v>95.492086509561375</v>
      </c>
      <c r="FF55" s="80">
        <f t="shared" ref="FF55" si="497">FF56+FF57+FF58+FF59+FF60+FF62+FF63+FF64+FF65+FF66+FF67+FF68+FF69+FF70+FF71+FF72</f>
        <v>35631</v>
      </c>
      <c r="FG55" s="80">
        <f t="shared" si="495"/>
        <v>36759.199999999997</v>
      </c>
      <c r="FH55" s="80">
        <f t="shared" si="495"/>
        <v>35090.731399999997</v>
      </c>
      <c r="FI55" s="80">
        <f t="shared" si="204"/>
        <v>95.461085660188473</v>
      </c>
      <c r="FJ55" s="80">
        <f>SUM(FJ56:FJ72)</f>
        <v>72729</v>
      </c>
      <c r="FK55" s="80">
        <f>SUM(FK56:FK72)</f>
        <v>72729</v>
      </c>
      <c r="FL55" s="80">
        <f>SUM(FL56:FL72)</f>
        <v>72729</v>
      </c>
      <c r="FM55" s="79">
        <f t="shared" si="384"/>
        <v>100</v>
      </c>
      <c r="FN55" s="80">
        <f t="shared" ref="FN55" si="498">FN56+FN57+FN58+FN59+FN60+FN62+FN63+FN64+FN65+FN66+FN67+FN68+FN69+FN70+FN71+FN72</f>
        <v>2508.6999999999998</v>
      </c>
      <c r="FO55" s="80">
        <f t="shared" ref="FO55:FP55" si="499">FO56+FO57+FO58+FO59+FO60+FO62+FO63+FO64+FO65+FO66+FO67+FO68+FO69+FO70+FO71+FO72</f>
        <v>2068.6999999999998</v>
      </c>
      <c r="FP55" s="80">
        <f t="shared" si="499"/>
        <v>1978.7159799999999</v>
      </c>
      <c r="FQ55" s="80">
        <f>FP55/FO55*100</f>
        <v>95.650214144148507</v>
      </c>
      <c r="FR55" s="80"/>
      <c r="FS55" s="80">
        <f t="shared" ref="FS55:FT55" si="500">FS56+FS57+FS58+FS59+FS60+FS62+FS63+FS64+FS65+FS66+FS67+FS68+FS69+FS70+FS71+FS72</f>
        <v>373</v>
      </c>
      <c r="FT55" s="80">
        <f t="shared" si="500"/>
        <v>372.99799999999999</v>
      </c>
      <c r="FU55" s="80">
        <f>FT55/FS55*100</f>
        <v>99.99946380697051</v>
      </c>
      <c r="FV55" s="80">
        <f t="shared" ref="FV55" si="501">FV56+FV57+FV58+FV59+FV60+FV62+FV63+FV64+FV65+FV66+FV67+FV68+FV69+FV70+FV71+FV72</f>
        <v>1568.7460000000001</v>
      </c>
      <c r="FW55" s="80">
        <f t="shared" ref="FW55:FX55" si="502">FW56+FW57+FW58+FW59+FW60+FW62+FW63+FW64+FW65+FW66+FW67+FW68+FW69+FW70+FW71+FW72</f>
        <v>1568.7460000000001</v>
      </c>
      <c r="FX55" s="80">
        <f t="shared" si="502"/>
        <v>1568.7460000000001</v>
      </c>
      <c r="FY55" s="80">
        <f>FX55/FW55*100</f>
        <v>100</v>
      </c>
      <c r="FZ55" s="80">
        <f t="shared" ref="FZ55" si="503">FZ56+FZ57+FZ58+FZ59+FZ60+FZ62+FZ63+FZ64+FZ65+FZ66+FZ67+FZ68+FZ69+FZ70+FZ71+FZ72</f>
        <v>0</v>
      </c>
      <c r="GA55" s="80">
        <f t="shared" ref="GA55:GK55" si="504">GA56+GA57+GA58+GA59+GA60+GA62+GA63+GA64+GA65+GA66+GA67+GA68+GA69+GA70+GA71+GA72</f>
        <v>0</v>
      </c>
      <c r="GB55" s="80">
        <f t="shared" si="504"/>
        <v>0</v>
      </c>
      <c r="GC55" s="80">
        <f t="shared" si="504"/>
        <v>0</v>
      </c>
      <c r="GD55" s="80">
        <f t="shared" ref="GD55" si="505">GD56+GD57+GD58+GD59+GD60+GD62+GD63+GD64+GD65+GD66+GD67+GD68+GD69+GD70+GD71+GD72</f>
        <v>3909.1</v>
      </c>
      <c r="GE55" s="80">
        <f t="shared" si="504"/>
        <v>5200</v>
      </c>
      <c r="GF55" s="80">
        <f t="shared" si="504"/>
        <v>5200</v>
      </c>
      <c r="GG55" s="80">
        <f t="shared" si="504"/>
        <v>100</v>
      </c>
      <c r="GH55" s="80">
        <f t="shared" ref="GH55" si="506">GH56+GH57+GH58+GH59+GH60+GH62+GH63+GH64+GH65+GH66+GH67+GH68+GH69+GH70+GH71+GH72</f>
        <v>4241.1000000000004</v>
      </c>
      <c r="GI55" s="80">
        <f t="shared" si="504"/>
        <v>7800</v>
      </c>
      <c r="GJ55" s="80">
        <f t="shared" si="504"/>
        <v>7800</v>
      </c>
      <c r="GK55" s="80">
        <f t="shared" si="504"/>
        <v>100</v>
      </c>
      <c r="GL55" s="80"/>
      <c r="GM55" s="80">
        <f t="shared" ref="GM55:GO55" si="507">GM56+GM57+GM58+GM59+GM60+GM62+GM63+GM64+GM65+GM66+GM67+GM68+GM69+GM70+GM71+GM72</f>
        <v>0</v>
      </c>
      <c r="GN55" s="80">
        <f t="shared" si="507"/>
        <v>0</v>
      </c>
      <c r="GO55" s="80">
        <f t="shared" si="507"/>
        <v>0</v>
      </c>
      <c r="GP55" s="80"/>
      <c r="GQ55" s="80">
        <f t="shared" ref="GQ55:GS55" si="508">GQ56+GQ57+GQ58+GQ59+GQ60+GQ62+GQ63+GQ64+GQ65+GQ66+GQ67+GQ68+GQ69+GQ70+GQ71+GQ72</f>
        <v>0</v>
      </c>
      <c r="GR55" s="80">
        <f t="shared" si="508"/>
        <v>0</v>
      </c>
      <c r="GS55" s="80">
        <f t="shared" si="508"/>
        <v>0</v>
      </c>
      <c r="GT55" s="80"/>
      <c r="GU55" s="80">
        <f t="shared" ref="GU55:GW55" si="509">GU56+GU57+GU58+GU59+GU60+GU62+GU63+GU64+GU65+GU66+GU67+GU68+GU69+GU70+GU71+GU72</f>
        <v>0</v>
      </c>
      <c r="GV55" s="80">
        <f t="shared" si="509"/>
        <v>0</v>
      </c>
      <c r="GW55" s="80">
        <f t="shared" si="509"/>
        <v>0</v>
      </c>
      <c r="GX55" s="80">
        <f>SUM(GX56:GX72)</f>
        <v>2500.67416</v>
      </c>
      <c r="GY55" s="80">
        <f t="shared" ref="GY55:HB55" si="510">GY56+GY57+GY58+GY59+GY60+GY62+GY63+GY64+GY65+GY66+GY67+GY68+GY69+GY70+GY71+GY72</f>
        <v>0</v>
      </c>
      <c r="GZ55" s="80">
        <f t="shared" si="510"/>
        <v>0</v>
      </c>
      <c r="HA55" s="80">
        <f t="shared" si="510"/>
        <v>0</v>
      </c>
      <c r="HB55" s="80">
        <f t="shared" si="510"/>
        <v>0</v>
      </c>
      <c r="HC55" s="80">
        <f t="shared" ref="HC55:HH55" si="511">HC56+HC57+HC58+HC59+HC60+HC62+HC63+HC64+HC65+HC66+HC67+HC68+HC69+HC70+HC71+HC72</f>
        <v>0</v>
      </c>
      <c r="HD55" s="80">
        <f t="shared" si="511"/>
        <v>0</v>
      </c>
      <c r="HE55" s="80">
        <f t="shared" si="511"/>
        <v>0</v>
      </c>
      <c r="HF55" s="80"/>
      <c r="HG55" s="80"/>
      <c r="HH55" s="80">
        <f t="shared" si="511"/>
        <v>0</v>
      </c>
      <c r="HI55" s="80"/>
      <c r="HJ55" s="122"/>
      <c r="HK55" s="80">
        <f t="shared" ref="HK55:HM55" si="512">HK56+HK57+HK58+HK59+HK60+HK62+HK63+HK64+HK65+HK66+HK67+HK68+HK69+HK70+HK71+HK72</f>
        <v>0</v>
      </c>
      <c r="HL55" s="80">
        <f t="shared" si="512"/>
        <v>0</v>
      </c>
      <c r="HM55" s="80">
        <f t="shared" si="512"/>
        <v>0</v>
      </c>
      <c r="HN55" s="80"/>
      <c r="HO55" s="80"/>
      <c r="HP55" s="80">
        <f t="shared" ref="HP55" si="513">HP56+HP57+HP58+HP59+HP60+HP62+HP63+HP64+HP65+HP66+HP67+HP68+HP69+HP70+HP71+HP72</f>
        <v>0</v>
      </c>
      <c r="HQ55" s="80"/>
      <c r="HR55" s="80"/>
      <c r="HS55" s="80">
        <f t="shared" ref="HS55:HX55" si="514">HS56+HS57+HS58+HS59+HS60+HS62+HS63+HS64+HS65+HS66+HS67+HS68+HS69+HS70+HS71+HS72</f>
        <v>0</v>
      </c>
      <c r="HT55" s="80">
        <f t="shared" si="514"/>
        <v>0</v>
      </c>
      <c r="HU55" s="80">
        <f t="shared" si="514"/>
        <v>0</v>
      </c>
      <c r="HV55" s="122"/>
      <c r="HW55" s="80">
        <f t="shared" si="514"/>
        <v>59602.134840000006</v>
      </c>
      <c r="HX55" s="80">
        <f t="shared" si="514"/>
        <v>59602.134840000006</v>
      </c>
      <c r="HY55" s="80">
        <f t="shared" ref="HY55:HY56" si="515">HX55/HW55*100</f>
        <v>100</v>
      </c>
      <c r="HZ55" s="122"/>
      <c r="IA55" s="80">
        <f t="shared" ref="IA55:IB55" si="516">IA56+IA57+IA58+IA59+IA60+IA62+IA63+IA64+IA65+IA66+IA67+IA68+IA69+IA70+IA71+IA72</f>
        <v>3600</v>
      </c>
      <c r="IB55" s="80">
        <f t="shared" si="516"/>
        <v>3600</v>
      </c>
      <c r="IC55" s="80">
        <f t="shared" ref="IC55:IC56" si="517">IB55/IA55*100</f>
        <v>100</v>
      </c>
      <c r="ID55" s="80"/>
      <c r="IE55" s="80">
        <f t="shared" ref="IE55:IF55" si="518">IE56+IE57+IE58+IE59+IE60+IE62+IE63+IE64+IE65+IE66+IE67+IE68+IE69+IE70+IE71+IE72</f>
        <v>112971.65545000001</v>
      </c>
      <c r="IF55" s="80">
        <f t="shared" si="518"/>
        <v>36252.761229999996</v>
      </c>
      <c r="IG55" s="79">
        <f t="shared" ref="IG55:IG57" si="519">IF55/IE55*100</f>
        <v>32.090138969455985</v>
      </c>
      <c r="IH55" s="80"/>
      <c r="II55" s="80">
        <f t="shared" ref="II55:IJ55" si="520">II56+II57+II58+II59+II60+II62+II63+II64+II65+II66+II67+II68+II69+II70+II71+II72</f>
        <v>62042.528049999994</v>
      </c>
      <c r="IJ55" s="80">
        <f t="shared" si="520"/>
        <v>26542.82631</v>
      </c>
      <c r="IK55" s="79">
        <f t="shared" ref="IK55" si="521">IJ55/II55*100</f>
        <v>42.781664681054217</v>
      </c>
      <c r="IL55" s="80"/>
      <c r="IM55" s="80">
        <f t="shared" ref="IM55:IZ55" si="522">IM56+IM57+IM58+IM59+IM60+IM62+IM63+IM64+IM65+IM66+IM67+IM68+IM69+IM70+IM71+IM72</f>
        <v>0</v>
      </c>
      <c r="IN55" s="80">
        <f t="shared" si="522"/>
        <v>0</v>
      </c>
      <c r="IO55" s="80">
        <f t="shared" si="522"/>
        <v>0</v>
      </c>
      <c r="IP55" s="80"/>
      <c r="IQ55" s="80">
        <f t="shared" si="522"/>
        <v>0</v>
      </c>
      <c r="IR55" s="80">
        <f t="shared" si="522"/>
        <v>0</v>
      </c>
      <c r="IS55" s="80">
        <f t="shared" si="522"/>
        <v>0</v>
      </c>
      <c r="IT55" s="80"/>
      <c r="IU55" s="80">
        <f t="shared" si="522"/>
        <v>0</v>
      </c>
      <c r="IV55" s="80">
        <f t="shared" si="522"/>
        <v>0</v>
      </c>
      <c r="IW55" s="80">
        <f t="shared" si="522"/>
        <v>0</v>
      </c>
      <c r="IX55" s="80"/>
      <c r="IY55" s="80">
        <f t="shared" si="522"/>
        <v>0</v>
      </c>
      <c r="IZ55" s="80">
        <f t="shared" si="522"/>
        <v>0</v>
      </c>
      <c r="JA55" s="80"/>
      <c r="JB55" s="80"/>
      <c r="JC55" s="80">
        <f t="shared" ref="JC55:JD55" si="523">JC56+JC57+JC58+JC59+JC60+JC62+JC63+JC64+JC65+JC66+JC67+JC68+JC69+JC70+JC71+JC72</f>
        <v>0</v>
      </c>
      <c r="JD55" s="80">
        <f t="shared" si="523"/>
        <v>0</v>
      </c>
      <c r="JE55" s="80"/>
      <c r="JF55" s="80"/>
      <c r="JG55" s="80">
        <f t="shared" ref="JG55:JH55" si="524">JG56+JG57+JG58+JG59+JG60+JG62+JG63+JG64+JG65+JG66+JG67+JG68+JG69+JG70+JG71+JG72</f>
        <v>0</v>
      </c>
      <c r="JH55" s="80">
        <f t="shared" si="524"/>
        <v>0</v>
      </c>
      <c r="JI55" s="80"/>
      <c r="JJ55" s="80"/>
      <c r="JK55" s="80">
        <f t="shared" ref="JK55:JL55" si="525">JK56+JK57+JK58+JK59+JK60+JK62+JK63+JK64+JK65+JK66+JK67+JK68+JK69+JK70+JK71+JK72</f>
        <v>1551.6798799999999</v>
      </c>
      <c r="JL55" s="80">
        <f t="shared" si="525"/>
        <v>0</v>
      </c>
      <c r="JM55" s="79">
        <f t="shared" ref="JM55" si="526">JL55/JK55*100</f>
        <v>0</v>
      </c>
      <c r="JN55" s="79"/>
      <c r="JO55" s="80"/>
      <c r="JP55" s="80"/>
      <c r="JQ55" s="79"/>
    </row>
    <row r="56" spans="1:277" s="29" customFormat="1" ht="39" customHeight="1" x14ac:dyDescent="0.25">
      <c r="A56" s="43" t="s">
        <v>247</v>
      </c>
      <c r="B56" s="230">
        <f t="shared" si="160"/>
        <v>182533.00447000001</v>
      </c>
      <c r="C56" s="230">
        <f t="shared" si="161"/>
        <v>250798.50063000005</v>
      </c>
      <c r="D56" s="230">
        <f t="shared" si="162"/>
        <v>246723.30970000001</v>
      </c>
      <c r="E56" s="66">
        <f t="shared" si="163"/>
        <v>98.375113519513363</v>
      </c>
      <c r="F56" s="70">
        <v>1516.2527</v>
      </c>
      <c r="G56" s="70">
        <v>1516.2527</v>
      </c>
      <c r="H56" s="66">
        <v>1516.2527</v>
      </c>
      <c r="I56" s="66">
        <f t="shared" si="388"/>
        <v>100</v>
      </c>
      <c r="J56" s="70">
        <v>240</v>
      </c>
      <c r="K56" s="70">
        <v>240</v>
      </c>
      <c r="L56" s="70">
        <v>240</v>
      </c>
      <c r="M56" s="66">
        <f t="shared" si="467"/>
        <v>100</v>
      </c>
      <c r="N56" s="66"/>
      <c r="O56" s="70"/>
      <c r="P56" s="70"/>
      <c r="Q56" s="66"/>
      <c r="R56" s="123"/>
      <c r="S56" s="70"/>
      <c r="T56" s="70"/>
      <c r="U56" s="66"/>
      <c r="V56" s="66"/>
      <c r="W56" s="70"/>
      <c r="X56" s="70"/>
      <c r="Y56" s="66"/>
      <c r="Z56" s="66"/>
      <c r="AA56" s="70"/>
      <c r="AB56" s="70"/>
      <c r="AC56" s="66"/>
      <c r="AD56" s="123"/>
      <c r="AE56" s="70"/>
      <c r="AF56" s="70"/>
      <c r="AG56" s="66"/>
      <c r="AH56" s="66">
        <v>7442.6</v>
      </c>
      <c r="AI56" s="66">
        <v>7036.8144000000002</v>
      </c>
      <c r="AJ56" s="66">
        <v>6990.3173799999995</v>
      </c>
      <c r="AK56" s="70">
        <f t="shared" si="473"/>
        <v>99.339231968374776</v>
      </c>
      <c r="AL56" s="124"/>
      <c r="AM56" s="70"/>
      <c r="AN56" s="66"/>
      <c r="AO56" s="70"/>
      <c r="AP56" s="70">
        <v>2633.3707899999999</v>
      </c>
      <c r="AQ56" s="70">
        <v>2633.3707899999999</v>
      </c>
      <c r="AR56" s="70">
        <v>2633.3707899999999</v>
      </c>
      <c r="AS56" s="70">
        <f>AR56/AQ56*100</f>
        <v>100</v>
      </c>
      <c r="AT56" s="70">
        <v>2573.02</v>
      </c>
      <c r="AU56" s="70">
        <v>2573.02</v>
      </c>
      <c r="AV56" s="70">
        <v>2573.02</v>
      </c>
      <c r="AW56" s="66">
        <f>AV56/AU56*100</f>
        <v>100</v>
      </c>
      <c r="AX56" s="70">
        <v>102.04082</v>
      </c>
      <c r="AY56" s="70">
        <v>102.04082</v>
      </c>
      <c r="AZ56" s="70">
        <v>102.04082</v>
      </c>
      <c r="BA56" s="66">
        <f>AZ56/AY56*100</f>
        <v>100</v>
      </c>
      <c r="BB56" s="66"/>
      <c r="BC56" s="66"/>
      <c r="BD56" s="66"/>
      <c r="BE56" s="66"/>
      <c r="BF56" s="66">
        <v>473.4</v>
      </c>
      <c r="BG56" s="66">
        <v>236.7</v>
      </c>
      <c r="BH56" s="66">
        <v>236.7</v>
      </c>
      <c r="BI56" s="66">
        <f>BH56/BG56*100</f>
        <v>100</v>
      </c>
      <c r="BJ56" s="123"/>
      <c r="BK56" s="66"/>
      <c r="BL56" s="66"/>
      <c r="BM56" s="66"/>
      <c r="BN56" s="66"/>
      <c r="BO56" s="66"/>
      <c r="BP56" s="66"/>
      <c r="BQ56" s="66"/>
      <c r="BR56" s="66"/>
      <c r="BS56" s="70"/>
      <c r="BT56" s="70"/>
      <c r="BU56" s="66"/>
      <c r="BV56" s="66"/>
      <c r="BW56" s="66"/>
      <c r="BX56" s="66"/>
      <c r="BY56" s="66"/>
      <c r="BZ56" s="70">
        <v>0</v>
      </c>
      <c r="CA56" s="70">
        <v>0</v>
      </c>
      <c r="CB56" s="70"/>
      <c r="CC56" s="66"/>
      <c r="CD56" s="70">
        <v>66140.899999999994</v>
      </c>
      <c r="CE56" s="70">
        <v>66140.899999999994</v>
      </c>
      <c r="CF56" s="66">
        <v>66140.899999999994</v>
      </c>
      <c r="CG56" s="70">
        <f t="shared" si="185"/>
        <v>100</v>
      </c>
      <c r="CH56" s="70"/>
      <c r="CI56" s="70">
        <v>7654.1</v>
      </c>
      <c r="CJ56" s="66">
        <v>7654.0154000000002</v>
      </c>
      <c r="CK56" s="70">
        <f t="shared" ref="CK56" si="527">CJ56/CI56*100</f>
        <v>99.998894710024686</v>
      </c>
      <c r="CL56" s="70">
        <v>10471.299999999999</v>
      </c>
      <c r="CM56" s="70">
        <v>10471.299999999999</v>
      </c>
      <c r="CN56" s="70">
        <v>10471.299999999999</v>
      </c>
      <c r="CO56" s="70">
        <f>CN56/CM56*100</f>
        <v>100</v>
      </c>
      <c r="CP56" s="70"/>
      <c r="CQ56" s="70"/>
      <c r="CR56" s="70"/>
      <c r="CS56" s="70"/>
      <c r="CT56" s="70">
        <v>5494.4</v>
      </c>
      <c r="CU56" s="70">
        <v>4654.3999999999996</v>
      </c>
      <c r="CV56" s="70">
        <v>4473.7778200000002</v>
      </c>
      <c r="CW56" s="70">
        <f t="shared" si="191"/>
        <v>96.119324080440023</v>
      </c>
      <c r="CX56" s="70"/>
      <c r="CY56" s="70"/>
      <c r="CZ56" s="70"/>
      <c r="DA56" s="70"/>
      <c r="DB56" s="124"/>
      <c r="DC56" s="70">
        <v>756</v>
      </c>
      <c r="DD56" s="70">
        <v>327.64</v>
      </c>
      <c r="DE56" s="70">
        <f t="shared" si="486"/>
        <v>43.338624338624335</v>
      </c>
      <c r="DF56" s="70"/>
      <c r="DG56" s="70"/>
      <c r="DH56" s="200"/>
      <c r="DI56" s="200"/>
      <c r="DJ56" s="200"/>
      <c r="DK56" s="70"/>
      <c r="DL56" s="200"/>
      <c r="DM56" s="200"/>
      <c r="DN56" s="200"/>
      <c r="DO56" s="70"/>
      <c r="DP56" s="200"/>
      <c r="DQ56" s="200"/>
      <c r="DR56" s="70"/>
      <c r="DS56" s="70"/>
      <c r="DT56" s="200"/>
      <c r="DU56" s="66"/>
      <c r="DV56" s="66"/>
      <c r="DW56" s="70"/>
      <c r="DX56" s="200"/>
      <c r="DY56" s="200"/>
      <c r="DZ56" s="200"/>
      <c r="EA56" s="70"/>
      <c r="EB56" s="200"/>
      <c r="EC56" s="200"/>
      <c r="ED56" s="200"/>
      <c r="EE56" s="70"/>
      <c r="EF56" s="200"/>
      <c r="EG56" s="200"/>
      <c r="EH56" s="70"/>
      <c r="EI56" s="70"/>
      <c r="EJ56" s="200"/>
      <c r="EK56" s="200"/>
      <c r="EL56" s="70"/>
      <c r="EM56" s="70"/>
      <c r="EN56" s="200"/>
      <c r="EO56" s="200"/>
      <c r="EP56" s="70">
        <v>1216.2</v>
      </c>
      <c r="EQ56" s="70">
        <v>888.4</v>
      </c>
      <c r="ER56" s="200">
        <v>886.36</v>
      </c>
      <c r="ES56" s="70">
        <f t="shared" si="421"/>
        <v>99.770373705538049</v>
      </c>
      <c r="ET56" s="70">
        <v>19012.8</v>
      </c>
      <c r="EU56" s="70">
        <v>16091.0412</v>
      </c>
      <c r="EV56" s="70">
        <v>16091.0412</v>
      </c>
      <c r="EW56" s="70">
        <f>EV56/EU56*100</f>
        <v>100</v>
      </c>
      <c r="EX56" s="70">
        <v>14857.4</v>
      </c>
      <c r="EY56" s="70">
        <v>8985</v>
      </c>
      <c r="EZ56" s="70">
        <v>8981.0355399999989</v>
      </c>
      <c r="FA56" s="70">
        <f>EZ56/EY56*100</f>
        <v>99.955876905954355</v>
      </c>
      <c r="FB56" s="70"/>
      <c r="FC56" s="70">
        <v>2295.6999999999998</v>
      </c>
      <c r="FD56" s="70">
        <v>2192.2118300000002</v>
      </c>
      <c r="FE56" s="70">
        <f>FD56/FC56*100</f>
        <v>95.492086509561375</v>
      </c>
      <c r="FF56" s="70">
        <v>35631</v>
      </c>
      <c r="FG56" s="70">
        <v>36759.199999999997</v>
      </c>
      <c r="FH56" s="70">
        <v>35090.731399999997</v>
      </c>
      <c r="FI56" s="70">
        <f t="shared" si="204"/>
        <v>95.461085660188473</v>
      </c>
      <c r="FJ56" s="70"/>
      <c r="FK56" s="70"/>
      <c r="FL56" s="200"/>
      <c r="FM56" s="66"/>
      <c r="FN56" s="70">
        <v>2508.6999999999998</v>
      </c>
      <c r="FO56" s="70">
        <v>2068.6999999999998</v>
      </c>
      <c r="FP56" s="70">
        <v>1978.7159799999999</v>
      </c>
      <c r="FQ56" s="70">
        <f>FP56/FO56*100</f>
        <v>95.650214144148507</v>
      </c>
      <c r="FR56" s="70"/>
      <c r="FS56" s="70">
        <v>373</v>
      </c>
      <c r="FT56" s="70">
        <v>372.99799999999999</v>
      </c>
      <c r="FU56" s="70">
        <f>FT56/FS56*100</f>
        <v>99.99946380697051</v>
      </c>
      <c r="FV56" s="70">
        <v>1568.7460000000001</v>
      </c>
      <c r="FW56" s="70">
        <v>1568.7460000000001</v>
      </c>
      <c r="FX56" s="70">
        <v>1568.7460000000001</v>
      </c>
      <c r="FY56" s="70">
        <f>FX56/FW56*100</f>
        <v>100</v>
      </c>
      <c r="FZ56" s="70"/>
      <c r="GA56" s="70"/>
      <c r="GB56" s="200"/>
      <c r="GC56" s="200"/>
      <c r="GD56" s="70">
        <v>3909.1</v>
      </c>
      <c r="GE56" s="70">
        <v>5200</v>
      </c>
      <c r="GF56" s="70">
        <v>5200</v>
      </c>
      <c r="GG56" s="70">
        <f t="shared" ref="GG56" si="528">GF56/GE56*100</f>
        <v>100</v>
      </c>
      <c r="GH56" s="70">
        <v>4241.1000000000004</v>
      </c>
      <c r="GI56" s="70">
        <v>7800</v>
      </c>
      <c r="GJ56" s="70">
        <v>7800</v>
      </c>
      <c r="GK56" s="70">
        <f t="shared" ref="GK56" si="529">GJ56/GI56*100</f>
        <v>100</v>
      </c>
      <c r="GL56" s="70"/>
      <c r="GM56" s="70"/>
      <c r="GN56" s="200"/>
      <c r="GO56" s="200"/>
      <c r="GP56" s="200"/>
      <c r="GQ56" s="70"/>
      <c r="GR56" s="200"/>
      <c r="GS56" s="200"/>
      <c r="GT56" s="200"/>
      <c r="GU56" s="70"/>
      <c r="GV56" s="200"/>
      <c r="GW56" s="200"/>
      <c r="GX56" s="70">
        <v>2500.67416</v>
      </c>
      <c r="GY56" s="70"/>
      <c r="GZ56" s="200"/>
      <c r="HA56" s="200"/>
      <c r="HB56" s="70"/>
      <c r="HC56" s="70"/>
      <c r="HD56" s="200"/>
      <c r="HE56" s="200"/>
      <c r="HF56" s="70"/>
      <c r="HG56" s="70"/>
      <c r="HH56" s="70"/>
      <c r="HI56" s="70"/>
      <c r="HJ56" s="124"/>
      <c r="HK56" s="70"/>
      <c r="HL56" s="200"/>
      <c r="HM56" s="200"/>
      <c r="HN56" s="70"/>
      <c r="HO56" s="70"/>
      <c r="HP56" s="70"/>
      <c r="HQ56" s="70"/>
      <c r="HR56" s="70"/>
      <c r="HS56" s="70"/>
      <c r="HT56" s="70"/>
      <c r="HU56" s="70"/>
      <c r="HV56" s="124"/>
      <c r="HW56" s="70">
        <v>59602.134840000006</v>
      </c>
      <c r="HX56" s="70">
        <v>59602.134840000006</v>
      </c>
      <c r="HY56" s="70">
        <f t="shared" si="515"/>
        <v>100</v>
      </c>
      <c r="HZ56" s="124"/>
      <c r="IA56" s="70">
        <v>3600</v>
      </c>
      <c r="IB56" s="70">
        <v>3600</v>
      </c>
      <c r="IC56" s="70">
        <f t="shared" si="517"/>
        <v>100</v>
      </c>
      <c r="ID56" s="70"/>
      <c r="IE56" s="70"/>
      <c r="IF56" s="70"/>
      <c r="IG56" s="66"/>
      <c r="IH56" s="70"/>
      <c r="II56" s="70"/>
      <c r="IJ56" s="70"/>
      <c r="IK56" s="66"/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  <c r="IW56" s="70"/>
      <c r="IX56" s="70"/>
      <c r="IY56" s="70"/>
      <c r="IZ56" s="70"/>
      <c r="JA56" s="70"/>
      <c r="JB56" s="70"/>
      <c r="JC56" s="70"/>
      <c r="JD56" s="70"/>
      <c r="JE56" s="70"/>
      <c r="JF56" s="70"/>
      <c r="JG56" s="70"/>
      <c r="JH56" s="70"/>
      <c r="JI56" s="70"/>
      <c r="JJ56" s="70"/>
      <c r="JK56" s="70">
        <v>1551.6798799999999</v>
      </c>
      <c r="JL56" s="70"/>
      <c r="JM56" s="66">
        <f>JL56/JK56*100</f>
        <v>0</v>
      </c>
      <c r="JN56" s="66"/>
      <c r="JO56" s="70"/>
      <c r="JP56" s="70"/>
      <c r="JQ56" s="66"/>
    </row>
    <row r="57" spans="1:277" s="29" customFormat="1" ht="15.75" x14ac:dyDescent="0.25">
      <c r="A57" s="39" t="s">
        <v>417</v>
      </c>
      <c r="B57" s="230">
        <f t="shared" si="160"/>
        <v>14497.31792</v>
      </c>
      <c r="C57" s="230">
        <f t="shared" si="161"/>
        <v>192748.20142</v>
      </c>
      <c r="D57" s="230">
        <f t="shared" si="162"/>
        <v>80529.605459999992</v>
      </c>
      <c r="E57" s="66">
        <f>D57/C57*100</f>
        <v>41.779692296337068</v>
      </c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123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123"/>
      <c r="AE57" s="66"/>
      <c r="AF57" s="66"/>
      <c r="AG57" s="66"/>
      <c r="AH57" s="66"/>
      <c r="AI57" s="66"/>
      <c r="AJ57" s="66"/>
      <c r="AK57" s="66"/>
      <c r="AL57" s="123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236.7</v>
      </c>
      <c r="BH57" s="66">
        <v>236.7</v>
      </c>
      <c r="BI57" s="66">
        <f>BH57/BG57*100</f>
        <v>100</v>
      </c>
      <c r="BJ57" s="123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>
        <v>3000</v>
      </c>
      <c r="BX57" s="66">
        <v>3000</v>
      </c>
      <c r="BY57" s="66">
        <f t="shared" si="19"/>
        <v>100</v>
      </c>
      <c r="BZ57" s="66">
        <v>10000</v>
      </c>
      <c r="CA57" s="66">
        <v>10000</v>
      </c>
      <c r="CB57" s="66">
        <v>10000</v>
      </c>
      <c r="CC57" s="66">
        <f>CB57/CA57*100</f>
        <v>100</v>
      </c>
      <c r="CD57" s="206"/>
      <c r="CE57" s="206"/>
      <c r="CF57" s="206"/>
      <c r="CG57" s="206"/>
      <c r="CH57" s="206"/>
      <c r="CI57" s="206"/>
      <c r="CJ57" s="206"/>
      <c r="CK57" s="206"/>
      <c r="CL57" s="66"/>
      <c r="CM57" s="66"/>
      <c r="CN57" s="66"/>
      <c r="CO57" s="204"/>
      <c r="CP57" s="204"/>
      <c r="CQ57" s="66"/>
      <c r="CR57" s="66"/>
      <c r="CS57" s="204"/>
      <c r="CT57" s="66"/>
      <c r="CU57" s="66"/>
      <c r="CV57" s="66"/>
      <c r="CW57" s="204"/>
      <c r="CX57" s="204"/>
      <c r="CY57" s="66"/>
      <c r="CZ57" s="66"/>
      <c r="DA57" s="204"/>
      <c r="DB57" s="133"/>
      <c r="DC57" s="66"/>
      <c r="DD57" s="66"/>
      <c r="DE57" s="204"/>
      <c r="DF57" s="66"/>
      <c r="DG57" s="66"/>
      <c r="DH57" s="66"/>
      <c r="DI57" s="204"/>
      <c r="DJ57" s="204"/>
      <c r="DK57" s="66"/>
      <c r="DL57" s="66"/>
      <c r="DM57" s="204"/>
      <c r="DN57" s="204"/>
      <c r="DO57" s="66"/>
      <c r="DP57" s="66"/>
      <c r="DQ57" s="204"/>
      <c r="DR57" s="66">
        <v>4497.3179199999995</v>
      </c>
      <c r="DS57" s="66">
        <v>4497.3179199999995</v>
      </c>
      <c r="DT57" s="66">
        <v>4497.3179199999995</v>
      </c>
      <c r="DU57" s="66">
        <f>DT57/DS57*100</f>
        <v>100</v>
      </c>
      <c r="DV57" s="66"/>
      <c r="DW57" s="66"/>
      <c r="DX57" s="66"/>
      <c r="DY57" s="204"/>
      <c r="DZ57" s="204"/>
      <c r="EA57" s="66"/>
      <c r="EB57" s="66"/>
      <c r="EC57" s="204"/>
      <c r="ED57" s="204"/>
      <c r="EE57" s="66"/>
      <c r="EF57" s="66"/>
      <c r="EG57" s="204"/>
      <c r="EH57" s="66"/>
      <c r="EI57" s="66"/>
      <c r="EJ57" s="66"/>
      <c r="EK57" s="204"/>
      <c r="EL57" s="66"/>
      <c r="EM57" s="66"/>
      <c r="EN57" s="66"/>
      <c r="EO57" s="66"/>
      <c r="EP57" s="66"/>
      <c r="EQ57" s="66"/>
      <c r="ER57" s="66"/>
      <c r="ES57" s="204"/>
      <c r="ET57" s="66"/>
      <c r="EU57" s="66"/>
      <c r="EV57" s="66"/>
      <c r="EW57" s="66"/>
      <c r="EX57" s="66"/>
      <c r="EY57" s="70"/>
      <c r="EZ57" s="66"/>
      <c r="FA57" s="204"/>
      <c r="FB57" s="204"/>
      <c r="FC57" s="70"/>
      <c r="FD57" s="66"/>
      <c r="FE57" s="204"/>
      <c r="FF57" s="70"/>
      <c r="FG57" s="70"/>
      <c r="FH57" s="66"/>
      <c r="FI57" s="204"/>
      <c r="FJ57" s="70"/>
      <c r="FK57" s="70"/>
      <c r="FL57" s="66"/>
      <c r="FM57" s="66"/>
      <c r="FN57" s="70"/>
      <c r="FO57" s="70"/>
      <c r="FP57" s="66"/>
      <c r="FQ57" s="204"/>
      <c r="FR57" s="204"/>
      <c r="FS57" s="70"/>
      <c r="FT57" s="66"/>
      <c r="FU57" s="204"/>
      <c r="FV57" s="70"/>
      <c r="FW57" s="70"/>
      <c r="FX57" s="66"/>
      <c r="FY57" s="204"/>
      <c r="FZ57" s="70"/>
      <c r="GA57" s="70"/>
      <c r="GB57" s="66"/>
      <c r="GC57" s="204"/>
      <c r="GD57" s="66"/>
      <c r="GE57" s="66"/>
      <c r="GF57" s="66"/>
      <c r="GG57" s="204"/>
      <c r="GH57" s="66"/>
      <c r="GI57" s="66"/>
      <c r="GJ57" s="66"/>
      <c r="GK57" s="204"/>
      <c r="GL57" s="204"/>
      <c r="GM57" s="70"/>
      <c r="GN57" s="66"/>
      <c r="GO57" s="204"/>
      <c r="GP57" s="204"/>
      <c r="GQ57" s="70"/>
      <c r="GR57" s="66"/>
      <c r="GS57" s="204"/>
      <c r="GT57" s="204"/>
      <c r="GU57" s="70"/>
      <c r="GV57" s="66"/>
      <c r="GW57" s="204"/>
      <c r="GX57" s="204"/>
      <c r="GY57" s="70"/>
      <c r="GZ57" s="66"/>
      <c r="HA57" s="204"/>
      <c r="HB57" s="70"/>
      <c r="HC57" s="70"/>
      <c r="HD57" s="66"/>
      <c r="HE57" s="204"/>
      <c r="HF57" s="66"/>
      <c r="HG57" s="66"/>
      <c r="HH57" s="66"/>
      <c r="HI57" s="204"/>
      <c r="HJ57" s="133"/>
      <c r="HK57" s="70"/>
      <c r="HL57" s="66"/>
      <c r="HM57" s="204"/>
      <c r="HN57" s="66"/>
      <c r="HO57" s="66"/>
      <c r="HP57" s="66"/>
      <c r="HQ57" s="204"/>
      <c r="HR57" s="204"/>
      <c r="HS57" s="66"/>
      <c r="HT57" s="66"/>
      <c r="HU57" s="204"/>
      <c r="HV57" s="133"/>
      <c r="HW57" s="66"/>
      <c r="HX57" s="66"/>
      <c r="HY57" s="204"/>
      <c r="HZ57" s="133"/>
      <c r="IA57" s="66"/>
      <c r="IB57" s="66"/>
      <c r="IC57" s="204"/>
      <c r="ID57" s="204"/>
      <c r="IE57" s="66">
        <v>112971.65545000001</v>
      </c>
      <c r="IF57" s="66">
        <v>36252.761229999996</v>
      </c>
      <c r="IG57" s="66">
        <f t="shared" si="519"/>
        <v>32.090138969455985</v>
      </c>
      <c r="IH57" s="204"/>
      <c r="II57" s="66">
        <v>62042.528049999994</v>
      </c>
      <c r="IJ57" s="66">
        <v>26542.82631</v>
      </c>
      <c r="IK57" s="66">
        <f t="shared" ref="IK57" si="530">IJ57/II57*100</f>
        <v>42.781664681054217</v>
      </c>
      <c r="IL57" s="204"/>
      <c r="IM57" s="66"/>
      <c r="IN57" s="66"/>
      <c r="IO57" s="204"/>
      <c r="IP57" s="204"/>
      <c r="IQ57" s="66"/>
      <c r="IR57" s="66"/>
      <c r="IS57" s="204"/>
      <c r="IT57" s="204"/>
      <c r="IU57" s="66"/>
      <c r="IV57" s="66"/>
      <c r="IW57" s="204"/>
      <c r="IX57" s="204"/>
      <c r="IY57" s="66"/>
      <c r="IZ57" s="66"/>
      <c r="JA57" s="66"/>
      <c r="JB57" s="66"/>
      <c r="JC57" s="66"/>
      <c r="JD57" s="66"/>
      <c r="JE57" s="66"/>
      <c r="JF57" s="66"/>
      <c r="JG57" s="66"/>
      <c r="JH57" s="66"/>
      <c r="JI57" s="66"/>
      <c r="JJ57" s="66"/>
      <c r="JK57" s="66"/>
      <c r="JL57" s="66"/>
      <c r="JM57" s="66"/>
      <c r="JN57" s="66"/>
      <c r="JO57" s="66"/>
      <c r="JP57" s="66"/>
      <c r="JQ57" s="66"/>
    </row>
    <row r="58" spans="1:277" s="29" customFormat="1" ht="15.75" x14ac:dyDescent="0.25">
      <c r="A58" s="39" t="s">
        <v>409</v>
      </c>
      <c r="B58" s="230">
        <f t="shared" si="160"/>
        <v>3576</v>
      </c>
      <c r="C58" s="230">
        <f t="shared" si="161"/>
        <v>3576</v>
      </c>
      <c r="D58" s="230">
        <f t="shared" si="162"/>
        <v>3576</v>
      </c>
      <c r="E58" s="66">
        <f t="shared" ref="E58:E72" si="531">D58/C58*100</f>
        <v>100</v>
      </c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123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123"/>
      <c r="AE58" s="66"/>
      <c r="AF58" s="66"/>
      <c r="AG58" s="66"/>
      <c r="AH58" s="66"/>
      <c r="AI58" s="66"/>
      <c r="AJ58" s="66"/>
      <c r="AK58" s="66"/>
      <c r="AL58" s="123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123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206"/>
      <c r="CE58" s="206"/>
      <c r="CF58" s="206"/>
      <c r="CG58" s="206"/>
      <c r="CH58" s="206"/>
      <c r="CI58" s="206"/>
      <c r="CJ58" s="206"/>
      <c r="CK58" s="206"/>
      <c r="CL58" s="66"/>
      <c r="CM58" s="66"/>
      <c r="CN58" s="66"/>
      <c r="CO58" s="204"/>
      <c r="CP58" s="204"/>
      <c r="CQ58" s="66"/>
      <c r="CR58" s="66"/>
      <c r="CS58" s="204"/>
      <c r="CT58" s="66"/>
      <c r="CU58" s="66"/>
      <c r="CV58" s="66"/>
      <c r="CW58" s="204"/>
      <c r="CX58" s="204"/>
      <c r="CY58" s="66"/>
      <c r="CZ58" s="66"/>
      <c r="DA58" s="204"/>
      <c r="DB58" s="133"/>
      <c r="DC58" s="66"/>
      <c r="DD58" s="66"/>
      <c r="DE58" s="204"/>
      <c r="DF58" s="66"/>
      <c r="DG58" s="66"/>
      <c r="DH58" s="66"/>
      <c r="DI58" s="204"/>
      <c r="DJ58" s="204"/>
      <c r="DK58" s="66"/>
      <c r="DL58" s="66"/>
      <c r="DM58" s="204"/>
      <c r="DN58" s="204"/>
      <c r="DO58" s="66"/>
      <c r="DP58" s="66"/>
      <c r="DQ58" s="204"/>
      <c r="DR58" s="66"/>
      <c r="DS58" s="66"/>
      <c r="DT58" s="66"/>
      <c r="DU58" s="204"/>
      <c r="DV58" s="204"/>
      <c r="DW58" s="66"/>
      <c r="DX58" s="66"/>
      <c r="DY58" s="204"/>
      <c r="DZ58" s="204"/>
      <c r="EA58" s="66"/>
      <c r="EB58" s="66"/>
      <c r="EC58" s="204"/>
      <c r="ED58" s="204"/>
      <c r="EE58" s="66"/>
      <c r="EF58" s="66"/>
      <c r="EG58" s="204"/>
      <c r="EH58" s="66"/>
      <c r="EI58" s="66"/>
      <c r="EJ58" s="66"/>
      <c r="EK58" s="204"/>
      <c r="EL58" s="66"/>
      <c r="EM58" s="66"/>
      <c r="EN58" s="66"/>
      <c r="EO58" s="66"/>
      <c r="EP58" s="66"/>
      <c r="EQ58" s="66"/>
      <c r="ER58" s="66"/>
      <c r="ES58" s="204"/>
      <c r="ET58" s="66"/>
      <c r="EU58" s="66"/>
      <c r="EV58" s="66"/>
      <c r="EW58" s="66"/>
      <c r="EX58" s="66"/>
      <c r="EY58" s="70"/>
      <c r="EZ58" s="66"/>
      <c r="FA58" s="204"/>
      <c r="FB58" s="204"/>
      <c r="FC58" s="70"/>
      <c r="FD58" s="66"/>
      <c r="FE58" s="204"/>
      <c r="FF58" s="70"/>
      <c r="FG58" s="70"/>
      <c r="FH58" s="66"/>
      <c r="FI58" s="204"/>
      <c r="FJ58" s="70">
        <v>3576</v>
      </c>
      <c r="FK58" s="70">
        <v>3576</v>
      </c>
      <c r="FL58" s="66">
        <v>3576</v>
      </c>
      <c r="FM58" s="66">
        <f t="shared" si="384"/>
        <v>100</v>
      </c>
      <c r="FN58" s="70"/>
      <c r="FO58" s="70"/>
      <c r="FP58" s="66"/>
      <c r="FQ58" s="204"/>
      <c r="FR58" s="204"/>
      <c r="FS58" s="70"/>
      <c r="FT58" s="66"/>
      <c r="FU58" s="204"/>
      <c r="FV58" s="70"/>
      <c r="FW58" s="70"/>
      <c r="FX58" s="66"/>
      <c r="FY58" s="204"/>
      <c r="FZ58" s="70"/>
      <c r="GA58" s="70"/>
      <c r="GB58" s="66"/>
      <c r="GC58" s="204"/>
      <c r="GD58" s="66"/>
      <c r="GE58" s="66"/>
      <c r="GF58" s="66"/>
      <c r="GG58" s="204"/>
      <c r="GH58" s="66"/>
      <c r="GI58" s="66"/>
      <c r="GJ58" s="66"/>
      <c r="GK58" s="204"/>
      <c r="GL58" s="204"/>
      <c r="GM58" s="70"/>
      <c r="GN58" s="66"/>
      <c r="GO58" s="204"/>
      <c r="GP58" s="204"/>
      <c r="GQ58" s="70"/>
      <c r="GR58" s="66"/>
      <c r="GS58" s="204"/>
      <c r="GT58" s="204"/>
      <c r="GU58" s="70"/>
      <c r="GV58" s="66"/>
      <c r="GW58" s="204"/>
      <c r="GX58" s="204"/>
      <c r="GY58" s="70"/>
      <c r="GZ58" s="66"/>
      <c r="HA58" s="204"/>
      <c r="HB58" s="70"/>
      <c r="HC58" s="70"/>
      <c r="HD58" s="66"/>
      <c r="HE58" s="204"/>
      <c r="HF58" s="66"/>
      <c r="HG58" s="66"/>
      <c r="HH58" s="66"/>
      <c r="HI58" s="204"/>
      <c r="HJ58" s="133"/>
      <c r="HK58" s="70"/>
      <c r="HL58" s="66"/>
      <c r="HM58" s="204"/>
      <c r="HN58" s="66"/>
      <c r="HO58" s="66"/>
      <c r="HP58" s="66"/>
      <c r="HQ58" s="204"/>
      <c r="HR58" s="204"/>
      <c r="HS58" s="66"/>
      <c r="HT58" s="66"/>
      <c r="HU58" s="204"/>
      <c r="HV58" s="133"/>
      <c r="HW58" s="66"/>
      <c r="HX58" s="66"/>
      <c r="HY58" s="204"/>
      <c r="HZ58" s="133"/>
      <c r="IA58" s="66"/>
      <c r="IB58" s="66"/>
      <c r="IC58" s="204"/>
      <c r="ID58" s="204"/>
      <c r="IE58" s="66"/>
      <c r="IF58" s="66"/>
      <c r="IG58" s="204"/>
      <c r="IH58" s="204"/>
      <c r="II58" s="66"/>
      <c r="IJ58" s="66"/>
      <c r="IK58" s="204"/>
      <c r="IL58" s="204"/>
      <c r="IM58" s="66"/>
      <c r="IN58" s="66"/>
      <c r="IO58" s="204"/>
      <c r="IP58" s="204"/>
      <c r="IQ58" s="66"/>
      <c r="IR58" s="66"/>
      <c r="IS58" s="204"/>
      <c r="IT58" s="204"/>
      <c r="IU58" s="66"/>
      <c r="IV58" s="66"/>
      <c r="IW58" s="204"/>
      <c r="IX58" s="204"/>
      <c r="IY58" s="66"/>
      <c r="IZ58" s="66"/>
      <c r="JA58" s="66"/>
      <c r="JB58" s="66"/>
      <c r="JC58" s="66"/>
      <c r="JD58" s="66"/>
      <c r="JE58" s="66"/>
      <c r="JF58" s="66"/>
      <c r="JG58" s="66"/>
      <c r="JH58" s="66"/>
      <c r="JI58" s="66"/>
      <c r="JJ58" s="66"/>
      <c r="JK58" s="66"/>
      <c r="JL58" s="66"/>
      <c r="JM58" s="66"/>
      <c r="JN58" s="66"/>
      <c r="JO58" s="66"/>
      <c r="JP58" s="66"/>
      <c r="JQ58" s="66"/>
    </row>
    <row r="59" spans="1:277" s="29" customFormat="1" ht="15.75" x14ac:dyDescent="0.25">
      <c r="A59" s="39" t="s">
        <v>410</v>
      </c>
      <c r="B59" s="230">
        <f t="shared" si="160"/>
        <v>7371</v>
      </c>
      <c r="C59" s="230">
        <f t="shared" si="161"/>
        <v>7371</v>
      </c>
      <c r="D59" s="230">
        <f t="shared" si="162"/>
        <v>7371</v>
      </c>
      <c r="E59" s="66">
        <f t="shared" si="531"/>
        <v>100</v>
      </c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123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123"/>
      <c r="AE59" s="66"/>
      <c r="AF59" s="66"/>
      <c r="AG59" s="66"/>
      <c r="AH59" s="66"/>
      <c r="AI59" s="66"/>
      <c r="AJ59" s="66"/>
      <c r="AK59" s="66"/>
      <c r="AL59" s="123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123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206"/>
      <c r="CE59" s="206"/>
      <c r="CF59" s="206"/>
      <c r="CG59" s="206"/>
      <c r="CH59" s="206"/>
      <c r="CI59" s="206"/>
      <c r="CJ59" s="206"/>
      <c r="CK59" s="206"/>
      <c r="CL59" s="66"/>
      <c r="CM59" s="66"/>
      <c r="CN59" s="66"/>
      <c r="CO59" s="204"/>
      <c r="CP59" s="204"/>
      <c r="CQ59" s="66"/>
      <c r="CR59" s="66"/>
      <c r="CS59" s="204"/>
      <c r="CT59" s="66"/>
      <c r="CU59" s="66"/>
      <c r="CV59" s="66"/>
      <c r="CW59" s="204"/>
      <c r="CX59" s="204"/>
      <c r="CY59" s="66"/>
      <c r="CZ59" s="66"/>
      <c r="DA59" s="204"/>
      <c r="DB59" s="133"/>
      <c r="DC59" s="66"/>
      <c r="DD59" s="66"/>
      <c r="DE59" s="204"/>
      <c r="DF59" s="66"/>
      <c r="DG59" s="66"/>
      <c r="DH59" s="66"/>
      <c r="DI59" s="204"/>
      <c r="DJ59" s="204"/>
      <c r="DK59" s="66"/>
      <c r="DL59" s="66"/>
      <c r="DM59" s="204"/>
      <c r="DN59" s="204"/>
      <c r="DO59" s="66"/>
      <c r="DP59" s="66"/>
      <c r="DQ59" s="204"/>
      <c r="DR59" s="66"/>
      <c r="DS59" s="66"/>
      <c r="DT59" s="66"/>
      <c r="DU59" s="204"/>
      <c r="DV59" s="204"/>
      <c r="DW59" s="66"/>
      <c r="DX59" s="66"/>
      <c r="DY59" s="204"/>
      <c r="DZ59" s="204"/>
      <c r="EA59" s="66"/>
      <c r="EB59" s="66"/>
      <c r="EC59" s="204"/>
      <c r="ED59" s="204"/>
      <c r="EE59" s="66"/>
      <c r="EF59" s="66"/>
      <c r="EG59" s="204"/>
      <c r="EH59" s="66"/>
      <c r="EI59" s="66"/>
      <c r="EJ59" s="66"/>
      <c r="EK59" s="204"/>
      <c r="EL59" s="66"/>
      <c r="EM59" s="66"/>
      <c r="EN59" s="66"/>
      <c r="EO59" s="66"/>
      <c r="EP59" s="66"/>
      <c r="EQ59" s="66"/>
      <c r="ER59" s="66"/>
      <c r="ES59" s="204"/>
      <c r="ET59" s="66"/>
      <c r="EU59" s="66"/>
      <c r="EV59" s="66"/>
      <c r="EW59" s="66"/>
      <c r="EX59" s="66"/>
      <c r="EY59" s="70"/>
      <c r="EZ59" s="66"/>
      <c r="FA59" s="204"/>
      <c r="FB59" s="204"/>
      <c r="FC59" s="70"/>
      <c r="FD59" s="66"/>
      <c r="FE59" s="204"/>
      <c r="FF59" s="70"/>
      <c r="FG59" s="70"/>
      <c r="FH59" s="66"/>
      <c r="FI59" s="204"/>
      <c r="FJ59" s="70">
        <v>7371</v>
      </c>
      <c r="FK59" s="70">
        <v>7371</v>
      </c>
      <c r="FL59" s="66">
        <v>7371</v>
      </c>
      <c r="FM59" s="66">
        <f t="shared" si="384"/>
        <v>100</v>
      </c>
      <c r="FN59" s="70"/>
      <c r="FO59" s="70"/>
      <c r="FP59" s="66"/>
      <c r="FQ59" s="204"/>
      <c r="FR59" s="204"/>
      <c r="FS59" s="70"/>
      <c r="FT59" s="66"/>
      <c r="FU59" s="204"/>
      <c r="FV59" s="70"/>
      <c r="FW59" s="70"/>
      <c r="FX59" s="66"/>
      <c r="FY59" s="204"/>
      <c r="FZ59" s="70"/>
      <c r="GA59" s="70"/>
      <c r="GB59" s="66"/>
      <c r="GC59" s="204"/>
      <c r="GD59" s="66"/>
      <c r="GE59" s="66"/>
      <c r="GF59" s="66"/>
      <c r="GG59" s="204"/>
      <c r="GH59" s="66"/>
      <c r="GI59" s="66"/>
      <c r="GJ59" s="66"/>
      <c r="GK59" s="204"/>
      <c r="GL59" s="204"/>
      <c r="GM59" s="70"/>
      <c r="GN59" s="66"/>
      <c r="GO59" s="204"/>
      <c r="GP59" s="204"/>
      <c r="GQ59" s="70"/>
      <c r="GR59" s="66"/>
      <c r="GS59" s="204"/>
      <c r="GT59" s="204"/>
      <c r="GU59" s="70"/>
      <c r="GV59" s="66"/>
      <c r="GW59" s="204"/>
      <c r="GX59" s="204"/>
      <c r="GY59" s="70"/>
      <c r="GZ59" s="66"/>
      <c r="HA59" s="204"/>
      <c r="HB59" s="70"/>
      <c r="HC59" s="70"/>
      <c r="HD59" s="66"/>
      <c r="HE59" s="204"/>
      <c r="HF59" s="66"/>
      <c r="HG59" s="66"/>
      <c r="HH59" s="66"/>
      <c r="HI59" s="204"/>
      <c r="HJ59" s="133"/>
      <c r="HK59" s="70"/>
      <c r="HL59" s="66"/>
      <c r="HM59" s="204"/>
      <c r="HN59" s="66"/>
      <c r="HO59" s="66"/>
      <c r="HP59" s="66"/>
      <c r="HQ59" s="204"/>
      <c r="HR59" s="204"/>
      <c r="HS59" s="66"/>
      <c r="HT59" s="66"/>
      <c r="HU59" s="204"/>
      <c r="HV59" s="133"/>
      <c r="HW59" s="66"/>
      <c r="HX59" s="66"/>
      <c r="HY59" s="204"/>
      <c r="HZ59" s="133"/>
      <c r="IA59" s="66"/>
      <c r="IB59" s="66"/>
      <c r="IC59" s="204"/>
      <c r="ID59" s="204"/>
      <c r="IE59" s="66"/>
      <c r="IF59" s="66"/>
      <c r="IG59" s="204"/>
      <c r="IH59" s="204"/>
      <c r="II59" s="66"/>
      <c r="IJ59" s="66"/>
      <c r="IK59" s="204"/>
      <c r="IL59" s="204"/>
      <c r="IM59" s="66"/>
      <c r="IN59" s="66"/>
      <c r="IO59" s="204"/>
      <c r="IP59" s="204"/>
      <c r="IQ59" s="66"/>
      <c r="IR59" s="66"/>
      <c r="IS59" s="204"/>
      <c r="IT59" s="204"/>
      <c r="IU59" s="66"/>
      <c r="IV59" s="66"/>
      <c r="IW59" s="204"/>
      <c r="IX59" s="204"/>
      <c r="IY59" s="66"/>
      <c r="IZ59" s="66"/>
      <c r="JA59" s="66"/>
      <c r="JB59" s="66"/>
      <c r="JC59" s="66"/>
      <c r="JD59" s="66"/>
      <c r="JE59" s="66"/>
      <c r="JF59" s="66"/>
      <c r="JG59" s="66"/>
      <c r="JH59" s="66"/>
      <c r="JI59" s="66"/>
      <c r="JJ59" s="66"/>
      <c r="JK59" s="66"/>
      <c r="JL59" s="66"/>
      <c r="JM59" s="66"/>
      <c r="JN59" s="66"/>
      <c r="JO59" s="66"/>
      <c r="JP59" s="66"/>
      <c r="JQ59" s="66"/>
    </row>
    <row r="60" spans="1:277" s="29" customFormat="1" ht="15.75" x14ac:dyDescent="0.25">
      <c r="A60" s="39" t="s">
        <v>411</v>
      </c>
      <c r="B60" s="230">
        <f t="shared" si="160"/>
        <v>2697</v>
      </c>
      <c r="C60" s="230">
        <f t="shared" si="161"/>
        <v>3169.45</v>
      </c>
      <c r="D60" s="230">
        <f t="shared" si="162"/>
        <v>3169.4223299999999</v>
      </c>
      <c r="E60" s="66">
        <f t="shared" si="531"/>
        <v>99.999126977866823</v>
      </c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123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123"/>
      <c r="AE60" s="66"/>
      <c r="AF60" s="66"/>
      <c r="AG60" s="66"/>
      <c r="AH60" s="66"/>
      <c r="AI60" s="66"/>
      <c r="AJ60" s="66"/>
      <c r="AK60" s="66"/>
      <c r="AL60" s="123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123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>
        <v>472.45</v>
      </c>
      <c r="BX60" s="66">
        <v>472.42232999999999</v>
      </c>
      <c r="BY60" s="66">
        <f t="shared" si="19"/>
        <v>99.994143295586838</v>
      </c>
      <c r="BZ60" s="66"/>
      <c r="CA60" s="66"/>
      <c r="CB60" s="66"/>
      <c r="CC60" s="66"/>
      <c r="CD60" s="206"/>
      <c r="CE60" s="206"/>
      <c r="CF60" s="206"/>
      <c r="CG60" s="206"/>
      <c r="CH60" s="206"/>
      <c r="CI60" s="206"/>
      <c r="CJ60" s="206"/>
      <c r="CK60" s="206"/>
      <c r="CL60" s="66"/>
      <c r="CM60" s="66"/>
      <c r="CN60" s="66"/>
      <c r="CO60" s="204"/>
      <c r="CP60" s="204"/>
      <c r="CQ60" s="66"/>
      <c r="CR60" s="66"/>
      <c r="CS60" s="204"/>
      <c r="CT60" s="66"/>
      <c r="CU60" s="66"/>
      <c r="CV60" s="66"/>
      <c r="CW60" s="204"/>
      <c r="CX60" s="204"/>
      <c r="CY60" s="66"/>
      <c r="CZ60" s="66"/>
      <c r="DA60" s="204"/>
      <c r="DB60" s="133"/>
      <c r="DC60" s="66"/>
      <c r="DD60" s="66"/>
      <c r="DE60" s="204"/>
      <c r="DF60" s="66"/>
      <c r="DG60" s="66"/>
      <c r="DH60" s="66"/>
      <c r="DI60" s="204"/>
      <c r="DJ60" s="204"/>
      <c r="DK60" s="66"/>
      <c r="DL60" s="66"/>
      <c r="DM60" s="204"/>
      <c r="DN60" s="204"/>
      <c r="DO60" s="66"/>
      <c r="DP60" s="66"/>
      <c r="DQ60" s="204"/>
      <c r="DR60" s="66"/>
      <c r="DS60" s="66"/>
      <c r="DT60" s="66"/>
      <c r="DU60" s="204"/>
      <c r="DV60" s="204"/>
      <c r="DW60" s="66"/>
      <c r="DX60" s="66"/>
      <c r="DY60" s="204"/>
      <c r="DZ60" s="204"/>
      <c r="EA60" s="66"/>
      <c r="EB60" s="66"/>
      <c r="EC60" s="204"/>
      <c r="ED60" s="204"/>
      <c r="EE60" s="66"/>
      <c r="EF60" s="66"/>
      <c r="EG60" s="204"/>
      <c r="EH60" s="66"/>
      <c r="EI60" s="66"/>
      <c r="EJ60" s="66"/>
      <c r="EK60" s="204"/>
      <c r="EL60" s="66"/>
      <c r="EM60" s="66"/>
      <c r="EN60" s="66"/>
      <c r="EO60" s="66"/>
      <c r="EP60" s="66"/>
      <c r="EQ60" s="66"/>
      <c r="ER60" s="66"/>
      <c r="ES60" s="204"/>
      <c r="ET60" s="66"/>
      <c r="EU60" s="66"/>
      <c r="EV60" s="66"/>
      <c r="EW60" s="66"/>
      <c r="EX60" s="66"/>
      <c r="EY60" s="70"/>
      <c r="EZ60" s="66"/>
      <c r="FA60" s="204"/>
      <c r="FB60" s="204"/>
      <c r="FC60" s="70"/>
      <c r="FD60" s="66"/>
      <c r="FE60" s="204"/>
      <c r="FF60" s="70"/>
      <c r="FG60" s="70"/>
      <c r="FH60" s="66"/>
      <c r="FI60" s="204"/>
      <c r="FJ60" s="70">
        <v>2697</v>
      </c>
      <c r="FK60" s="70">
        <v>2697</v>
      </c>
      <c r="FL60" s="66">
        <v>2697</v>
      </c>
      <c r="FM60" s="66">
        <f t="shared" si="384"/>
        <v>100</v>
      </c>
      <c r="FN60" s="70"/>
      <c r="FO60" s="70"/>
      <c r="FP60" s="66"/>
      <c r="FQ60" s="204"/>
      <c r="FR60" s="204"/>
      <c r="FS60" s="70"/>
      <c r="FT60" s="66"/>
      <c r="FU60" s="204"/>
      <c r="FV60" s="70"/>
      <c r="FW60" s="70"/>
      <c r="FX60" s="66"/>
      <c r="FY60" s="204"/>
      <c r="FZ60" s="70"/>
      <c r="GA60" s="70"/>
      <c r="GB60" s="66"/>
      <c r="GC60" s="204"/>
      <c r="GD60" s="66"/>
      <c r="GE60" s="66"/>
      <c r="GF60" s="66"/>
      <c r="GG60" s="204"/>
      <c r="GH60" s="66"/>
      <c r="GI60" s="66"/>
      <c r="GJ60" s="66"/>
      <c r="GK60" s="204"/>
      <c r="GL60" s="204"/>
      <c r="GM60" s="70"/>
      <c r="GN60" s="66"/>
      <c r="GO60" s="204"/>
      <c r="GP60" s="204"/>
      <c r="GQ60" s="70"/>
      <c r="GR60" s="66"/>
      <c r="GS60" s="204"/>
      <c r="GT60" s="204"/>
      <c r="GU60" s="70"/>
      <c r="GV60" s="66"/>
      <c r="GW60" s="204"/>
      <c r="GX60" s="204"/>
      <c r="GY60" s="70"/>
      <c r="GZ60" s="66"/>
      <c r="HA60" s="204"/>
      <c r="HB60" s="70"/>
      <c r="HC60" s="70"/>
      <c r="HD60" s="66"/>
      <c r="HE60" s="204"/>
      <c r="HF60" s="66"/>
      <c r="HG60" s="66"/>
      <c r="HH60" s="66"/>
      <c r="HI60" s="204"/>
      <c r="HJ60" s="133"/>
      <c r="HK60" s="70"/>
      <c r="HL60" s="66"/>
      <c r="HM60" s="204"/>
      <c r="HN60" s="66"/>
      <c r="HO60" s="66"/>
      <c r="HP60" s="66"/>
      <c r="HQ60" s="204"/>
      <c r="HR60" s="204"/>
      <c r="HS60" s="66"/>
      <c r="HT60" s="66"/>
      <c r="HU60" s="204"/>
      <c r="HV60" s="133"/>
      <c r="HW60" s="66"/>
      <c r="HX60" s="66"/>
      <c r="HY60" s="204"/>
      <c r="HZ60" s="133"/>
      <c r="IA60" s="66"/>
      <c r="IB60" s="66"/>
      <c r="IC60" s="204"/>
      <c r="ID60" s="204"/>
      <c r="IE60" s="66"/>
      <c r="IF60" s="66"/>
      <c r="IG60" s="204"/>
      <c r="IH60" s="204"/>
      <c r="II60" s="66"/>
      <c r="IJ60" s="66"/>
      <c r="IK60" s="204"/>
      <c r="IL60" s="204"/>
      <c r="IM60" s="66"/>
      <c r="IN60" s="66"/>
      <c r="IO60" s="204"/>
      <c r="IP60" s="204"/>
      <c r="IQ60" s="66"/>
      <c r="IR60" s="66"/>
      <c r="IS60" s="204"/>
      <c r="IT60" s="204"/>
      <c r="IU60" s="66"/>
      <c r="IV60" s="66"/>
      <c r="IW60" s="204"/>
      <c r="IX60" s="204"/>
      <c r="IY60" s="66"/>
      <c r="IZ60" s="66"/>
      <c r="JA60" s="66"/>
      <c r="JB60" s="66"/>
      <c r="JC60" s="66"/>
      <c r="JD60" s="66"/>
      <c r="JE60" s="66"/>
      <c r="JF60" s="66"/>
      <c r="JG60" s="66"/>
      <c r="JH60" s="66"/>
      <c r="JI60" s="66"/>
      <c r="JJ60" s="66"/>
      <c r="JK60" s="66"/>
      <c r="JL60" s="66"/>
      <c r="JM60" s="66"/>
      <c r="JN60" s="66"/>
      <c r="JO60" s="66"/>
      <c r="JP60" s="66"/>
      <c r="JQ60" s="66"/>
    </row>
    <row r="61" spans="1:277" s="29" customFormat="1" ht="15.75" x14ac:dyDescent="0.25">
      <c r="A61" s="39" t="s">
        <v>587</v>
      </c>
      <c r="B61" s="230">
        <f t="shared" si="160"/>
        <v>3174</v>
      </c>
      <c r="C61" s="230">
        <f t="shared" si="161"/>
        <v>3174</v>
      </c>
      <c r="D61" s="230">
        <f t="shared" si="162"/>
        <v>3174</v>
      </c>
      <c r="E61" s="66">
        <f t="shared" si="531"/>
        <v>100</v>
      </c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123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123"/>
      <c r="AE61" s="66"/>
      <c r="AF61" s="66"/>
      <c r="AG61" s="66"/>
      <c r="AH61" s="66"/>
      <c r="AI61" s="66"/>
      <c r="AJ61" s="66"/>
      <c r="AK61" s="66"/>
      <c r="AL61" s="123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123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206"/>
      <c r="CE61" s="206"/>
      <c r="CF61" s="206"/>
      <c r="CG61" s="206"/>
      <c r="CH61" s="206"/>
      <c r="CI61" s="206"/>
      <c r="CJ61" s="206"/>
      <c r="CK61" s="206"/>
      <c r="CL61" s="66"/>
      <c r="CM61" s="66"/>
      <c r="CN61" s="66"/>
      <c r="CO61" s="204"/>
      <c r="CP61" s="204"/>
      <c r="CQ61" s="66"/>
      <c r="CR61" s="66"/>
      <c r="CS61" s="204"/>
      <c r="CT61" s="66"/>
      <c r="CU61" s="66"/>
      <c r="CV61" s="66"/>
      <c r="CW61" s="204"/>
      <c r="CX61" s="204"/>
      <c r="CY61" s="66"/>
      <c r="CZ61" s="66"/>
      <c r="DA61" s="204"/>
      <c r="DB61" s="133"/>
      <c r="DC61" s="66"/>
      <c r="DD61" s="66"/>
      <c r="DE61" s="204"/>
      <c r="DF61" s="66"/>
      <c r="DG61" s="66"/>
      <c r="DH61" s="66"/>
      <c r="DI61" s="204"/>
      <c r="DJ61" s="204"/>
      <c r="DK61" s="66"/>
      <c r="DL61" s="66"/>
      <c r="DM61" s="204"/>
      <c r="DN61" s="204"/>
      <c r="DO61" s="66"/>
      <c r="DP61" s="66"/>
      <c r="DQ61" s="204"/>
      <c r="DR61" s="66"/>
      <c r="DS61" s="66"/>
      <c r="DT61" s="66"/>
      <c r="DU61" s="204"/>
      <c r="DV61" s="204"/>
      <c r="DW61" s="66"/>
      <c r="DX61" s="66"/>
      <c r="DY61" s="204"/>
      <c r="DZ61" s="204"/>
      <c r="EA61" s="66"/>
      <c r="EB61" s="66"/>
      <c r="EC61" s="204"/>
      <c r="ED61" s="204"/>
      <c r="EE61" s="66"/>
      <c r="EF61" s="66"/>
      <c r="EG61" s="204"/>
      <c r="EH61" s="66"/>
      <c r="EI61" s="66"/>
      <c r="EJ61" s="66"/>
      <c r="EK61" s="204"/>
      <c r="EL61" s="66"/>
      <c r="EM61" s="66"/>
      <c r="EN61" s="66"/>
      <c r="EO61" s="66"/>
      <c r="EP61" s="66"/>
      <c r="EQ61" s="66"/>
      <c r="ER61" s="66"/>
      <c r="ES61" s="204"/>
      <c r="ET61" s="66"/>
      <c r="EU61" s="66"/>
      <c r="EV61" s="66"/>
      <c r="EW61" s="66"/>
      <c r="EX61" s="66"/>
      <c r="EY61" s="70"/>
      <c r="EZ61" s="66"/>
      <c r="FA61" s="204"/>
      <c r="FB61" s="204"/>
      <c r="FC61" s="70"/>
      <c r="FD61" s="66"/>
      <c r="FE61" s="204"/>
      <c r="FF61" s="70"/>
      <c r="FG61" s="70"/>
      <c r="FH61" s="66"/>
      <c r="FI61" s="204"/>
      <c r="FJ61" s="70">
        <v>3174</v>
      </c>
      <c r="FK61" s="70">
        <v>3174</v>
      </c>
      <c r="FL61" s="66">
        <v>3174</v>
      </c>
      <c r="FM61" s="66">
        <f t="shared" si="384"/>
        <v>100</v>
      </c>
      <c r="FN61" s="70"/>
      <c r="FO61" s="70"/>
      <c r="FP61" s="66"/>
      <c r="FQ61" s="204"/>
      <c r="FR61" s="204"/>
      <c r="FS61" s="70"/>
      <c r="FT61" s="66"/>
      <c r="FU61" s="204"/>
      <c r="FV61" s="70"/>
      <c r="FW61" s="70"/>
      <c r="FX61" s="66"/>
      <c r="FY61" s="204"/>
      <c r="FZ61" s="70"/>
      <c r="GA61" s="70"/>
      <c r="GB61" s="66"/>
      <c r="GC61" s="204"/>
      <c r="GD61" s="66"/>
      <c r="GE61" s="66"/>
      <c r="GF61" s="66"/>
      <c r="GG61" s="204"/>
      <c r="GH61" s="66"/>
      <c r="GI61" s="66"/>
      <c r="GJ61" s="66"/>
      <c r="GK61" s="204"/>
      <c r="GL61" s="204"/>
      <c r="GM61" s="70"/>
      <c r="GN61" s="66"/>
      <c r="GO61" s="204"/>
      <c r="GP61" s="204"/>
      <c r="GQ61" s="70"/>
      <c r="GR61" s="66"/>
      <c r="GS61" s="204"/>
      <c r="GT61" s="204"/>
      <c r="GU61" s="70"/>
      <c r="GV61" s="66"/>
      <c r="GW61" s="204"/>
      <c r="GX61" s="204"/>
      <c r="GY61" s="70"/>
      <c r="GZ61" s="66"/>
      <c r="HA61" s="204"/>
      <c r="HB61" s="70"/>
      <c r="HC61" s="70"/>
      <c r="HD61" s="66"/>
      <c r="HE61" s="204"/>
      <c r="HF61" s="66"/>
      <c r="HG61" s="66"/>
      <c r="HH61" s="66"/>
      <c r="HI61" s="204"/>
      <c r="HJ61" s="133"/>
      <c r="HK61" s="70"/>
      <c r="HL61" s="66"/>
      <c r="HM61" s="204"/>
      <c r="HN61" s="66"/>
      <c r="HO61" s="66"/>
      <c r="HP61" s="66"/>
      <c r="HQ61" s="204"/>
      <c r="HR61" s="204"/>
      <c r="HS61" s="66"/>
      <c r="HT61" s="66"/>
      <c r="HU61" s="204"/>
      <c r="HV61" s="133"/>
      <c r="HW61" s="66"/>
      <c r="HX61" s="66"/>
      <c r="HY61" s="204"/>
      <c r="HZ61" s="133"/>
      <c r="IA61" s="66"/>
      <c r="IB61" s="66"/>
      <c r="IC61" s="204"/>
      <c r="ID61" s="204"/>
      <c r="IE61" s="66"/>
      <c r="IF61" s="66"/>
      <c r="IG61" s="204"/>
      <c r="IH61" s="204"/>
      <c r="II61" s="66"/>
      <c r="IJ61" s="66"/>
      <c r="IK61" s="204"/>
      <c r="IL61" s="204"/>
      <c r="IM61" s="66"/>
      <c r="IN61" s="66"/>
      <c r="IO61" s="204"/>
      <c r="IP61" s="204"/>
      <c r="IQ61" s="66"/>
      <c r="IR61" s="66"/>
      <c r="IS61" s="204"/>
      <c r="IT61" s="204"/>
      <c r="IU61" s="66"/>
      <c r="IV61" s="66"/>
      <c r="IW61" s="204"/>
      <c r="IX61" s="204"/>
      <c r="IY61" s="66"/>
      <c r="IZ61" s="66"/>
      <c r="JA61" s="66"/>
      <c r="JB61" s="66"/>
      <c r="JC61" s="66"/>
      <c r="JD61" s="66"/>
      <c r="JE61" s="66"/>
      <c r="JF61" s="66"/>
      <c r="JG61" s="66"/>
      <c r="JH61" s="66"/>
      <c r="JI61" s="66"/>
      <c r="JJ61" s="66"/>
      <c r="JK61" s="66"/>
      <c r="JL61" s="66"/>
      <c r="JM61" s="66"/>
      <c r="JN61" s="66"/>
      <c r="JO61" s="66"/>
      <c r="JP61" s="66"/>
      <c r="JQ61" s="66"/>
    </row>
    <row r="62" spans="1:277" s="29" customFormat="1" ht="15.75" x14ac:dyDescent="0.25">
      <c r="A62" s="39" t="s">
        <v>412</v>
      </c>
      <c r="B62" s="230">
        <f t="shared" si="160"/>
        <v>3945</v>
      </c>
      <c r="C62" s="230">
        <f t="shared" si="161"/>
        <v>3945</v>
      </c>
      <c r="D62" s="230">
        <f t="shared" si="162"/>
        <v>3945</v>
      </c>
      <c r="E62" s="66">
        <f t="shared" si="531"/>
        <v>100</v>
      </c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123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123"/>
      <c r="AE62" s="66"/>
      <c r="AF62" s="66"/>
      <c r="AG62" s="66"/>
      <c r="AH62" s="66"/>
      <c r="AI62" s="66"/>
      <c r="AJ62" s="66"/>
      <c r="AK62" s="66"/>
      <c r="AL62" s="123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123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206"/>
      <c r="CE62" s="206"/>
      <c r="CF62" s="206"/>
      <c r="CG62" s="206"/>
      <c r="CH62" s="206"/>
      <c r="CI62" s="206"/>
      <c r="CJ62" s="206"/>
      <c r="CK62" s="206"/>
      <c r="CL62" s="66"/>
      <c r="CM62" s="66"/>
      <c r="CN62" s="66"/>
      <c r="CO62" s="204"/>
      <c r="CP62" s="204"/>
      <c r="CQ62" s="66"/>
      <c r="CR62" s="66"/>
      <c r="CS62" s="204"/>
      <c r="CT62" s="66"/>
      <c r="CU62" s="66"/>
      <c r="CV62" s="66"/>
      <c r="CW62" s="204"/>
      <c r="CX62" s="204"/>
      <c r="CY62" s="66"/>
      <c r="CZ62" s="66"/>
      <c r="DA62" s="204"/>
      <c r="DB62" s="133"/>
      <c r="DC62" s="66"/>
      <c r="DD62" s="66"/>
      <c r="DE62" s="204"/>
      <c r="DF62" s="66"/>
      <c r="DG62" s="66"/>
      <c r="DH62" s="66"/>
      <c r="DI62" s="204"/>
      <c r="DJ62" s="204"/>
      <c r="DK62" s="66"/>
      <c r="DL62" s="66"/>
      <c r="DM62" s="204"/>
      <c r="DN62" s="204"/>
      <c r="DO62" s="66"/>
      <c r="DP62" s="66"/>
      <c r="DQ62" s="204"/>
      <c r="DR62" s="66"/>
      <c r="DS62" s="66"/>
      <c r="DT62" s="66"/>
      <c r="DU62" s="204"/>
      <c r="DV62" s="204"/>
      <c r="DW62" s="66"/>
      <c r="DX62" s="66"/>
      <c r="DY62" s="204"/>
      <c r="DZ62" s="204"/>
      <c r="EA62" s="66"/>
      <c r="EB62" s="66"/>
      <c r="EC62" s="204"/>
      <c r="ED62" s="204"/>
      <c r="EE62" s="66"/>
      <c r="EF62" s="66"/>
      <c r="EG62" s="204"/>
      <c r="EH62" s="66"/>
      <c r="EI62" s="66"/>
      <c r="EJ62" s="66"/>
      <c r="EK62" s="204"/>
      <c r="EL62" s="66"/>
      <c r="EM62" s="66"/>
      <c r="EN62" s="66"/>
      <c r="EO62" s="66"/>
      <c r="EP62" s="66"/>
      <c r="EQ62" s="66"/>
      <c r="ER62" s="66"/>
      <c r="ES62" s="204"/>
      <c r="ET62" s="66"/>
      <c r="EU62" s="66"/>
      <c r="EV62" s="66"/>
      <c r="EW62" s="66"/>
      <c r="EX62" s="66"/>
      <c r="EY62" s="70"/>
      <c r="EZ62" s="66"/>
      <c r="FA62" s="204"/>
      <c r="FB62" s="204"/>
      <c r="FC62" s="70"/>
      <c r="FD62" s="66"/>
      <c r="FE62" s="204"/>
      <c r="FF62" s="70"/>
      <c r="FG62" s="70"/>
      <c r="FH62" s="66"/>
      <c r="FI62" s="204"/>
      <c r="FJ62" s="70">
        <v>3945</v>
      </c>
      <c r="FK62" s="70">
        <v>3945</v>
      </c>
      <c r="FL62" s="66">
        <v>3945</v>
      </c>
      <c r="FM62" s="66">
        <f t="shared" si="384"/>
        <v>100</v>
      </c>
      <c r="FN62" s="70"/>
      <c r="FO62" s="70"/>
      <c r="FP62" s="66"/>
      <c r="FQ62" s="204"/>
      <c r="FR62" s="204"/>
      <c r="FS62" s="70"/>
      <c r="FT62" s="66"/>
      <c r="FU62" s="204"/>
      <c r="FV62" s="70"/>
      <c r="FW62" s="70"/>
      <c r="FX62" s="66"/>
      <c r="FY62" s="204"/>
      <c r="FZ62" s="70"/>
      <c r="GA62" s="70"/>
      <c r="GB62" s="66"/>
      <c r="GC62" s="204"/>
      <c r="GD62" s="66"/>
      <c r="GE62" s="66"/>
      <c r="GF62" s="66"/>
      <c r="GG62" s="204"/>
      <c r="GH62" s="66"/>
      <c r="GI62" s="66"/>
      <c r="GJ62" s="66"/>
      <c r="GK62" s="204"/>
      <c r="GL62" s="204"/>
      <c r="GM62" s="70"/>
      <c r="GN62" s="66"/>
      <c r="GO62" s="204"/>
      <c r="GP62" s="204"/>
      <c r="GQ62" s="70"/>
      <c r="GR62" s="66"/>
      <c r="GS62" s="204"/>
      <c r="GT62" s="204"/>
      <c r="GU62" s="70"/>
      <c r="GV62" s="66"/>
      <c r="GW62" s="204"/>
      <c r="GX62" s="204"/>
      <c r="GY62" s="70"/>
      <c r="GZ62" s="66"/>
      <c r="HA62" s="204"/>
      <c r="HB62" s="70"/>
      <c r="HC62" s="70"/>
      <c r="HD62" s="66"/>
      <c r="HE62" s="204"/>
      <c r="HF62" s="66"/>
      <c r="HG62" s="66"/>
      <c r="HH62" s="66"/>
      <c r="HI62" s="204"/>
      <c r="HJ62" s="133"/>
      <c r="HK62" s="70"/>
      <c r="HL62" s="66"/>
      <c r="HM62" s="204"/>
      <c r="HN62" s="66"/>
      <c r="HO62" s="66"/>
      <c r="HP62" s="66"/>
      <c r="HQ62" s="204"/>
      <c r="HR62" s="204"/>
      <c r="HS62" s="66"/>
      <c r="HT62" s="66"/>
      <c r="HU62" s="204"/>
      <c r="HV62" s="133"/>
      <c r="HW62" s="66"/>
      <c r="HX62" s="66"/>
      <c r="HY62" s="204"/>
      <c r="HZ62" s="133"/>
      <c r="IA62" s="66"/>
      <c r="IB62" s="66"/>
      <c r="IC62" s="204"/>
      <c r="ID62" s="204"/>
      <c r="IE62" s="66"/>
      <c r="IF62" s="66"/>
      <c r="IG62" s="204"/>
      <c r="IH62" s="204"/>
      <c r="II62" s="66"/>
      <c r="IJ62" s="66"/>
      <c r="IK62" s="204"/>
      <c r="IL62" s="204"/>
      <c r="IM62" s="66"/>
      <c r="IN62" s="66"/>
      <c r="IO62" s="204"/>
      <c r="IP62" s="204"/>
      <c r="IQ62" s="66"/>
      <c r="IR62" s="66"/>
      <c r="IS62" s="204"/>
      <c r="IT62" s="204"/>
      <c r="IU62" s="66"/>
      <c r="IV62" s="66"/>
      <c r="IW62" s="204"/>
      <c r="IX62" s="204"/>
      <c r="IY62" s="66"/>
      <c r="IZ62" s="66"/>
      <c r="JA62" s="66"/>
      <c r="JB62" s="66"/>
      <c r="JC62" s="66"/>
      <c r="JD62" s="66"/>
      <c r="JE62" s="66"/>
      <c r="JF62" s="66"/>
      <c r="JG62" s="66"/>
      <c r="JH62" s="66"/>
      <c r="JI62" s="66"/>
      <c r="JJ62" s="66"/>
      <c r="JK62" s="66"/>
      <c r="JL62" s="66"/>
      <c r="JM62" s="66"/>
      <c r="JN62" s="66"/>
      <c r="JO62" s="66"/>
      <c r="JP62" s="66"/>
      <c r="JQ62" s="66"/>
    </row>
    <row r="63" spans="1:277" s="29" customFormat="1" ht="15.75" x14ac:dyDescent="0.25">
      <c r="A63" s="39" t="s">
        <v>246</v>
      </c>
      <c r="B63" s="230">
        <f t="shared" si="160"/>
        <v>5178</v>
      </c>
      <c r="C63" s="230">
        <f t="shared" si="161"/>
        <v>5178</v>
      </c>
      <c r="D63" s="230">
        <f t="shared" si="162"/>
        <v>5178</v>
      </c>
      <c r="E63" s="66">
        <f t="shared" si="531"/>
        <v>100</v>
      </c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123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123"/>
      <c r="AE63" s="66"/>
      <c r="AF63" s="66"/>
      <c r="AG63" s="66"/>
      <c r="AH63" s="66"/>
      <c r="AI63" s="66"/>
      <c r="AJ63" s="66"/>
      <c r="AK63" s="66"/>
      <c r="AL63" s="123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123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206"/>
      <c r="CE63" s="206"/>
      <c r="CF63" s="206"/>
      <c r="CG63" s="206"/>
      <c r="CH63" s="206"/>
      <c r="CI63" s="206"/>
      <c r="CJ63" s="206"/>
      <c r="CK63" s="206"/>
      <c r="CL63" s="66"/>
      <c r="CM63" s="66"/>
      <c r="CN63" s="66"/>
      <c r="CO63" s="204"/>
      <c r="CP63" s="204"/>
      <c r="CQ63" s="66"/>
      <c r="CR63" s="66"/>
      <c r="CS63" s="204"/>
      <c r="CT63" s="66"/>
      <c r="CU63" s="66"/>
      <c r="CV63" s="66"/>
      <c r="CW63" s="204"/>
      <c r="CX63" s="204"/>
      <c r="CY63" s="66"/>
      <c r="CZ63" s="66"/>
      <c r="DA63" s="204"/>
      <c r="DB63" s="133"/>
      <c r="DC63" s="66"/>
      <c r="DD63" s="66"/>
      <c r="DE63" s="204"/>
      <c r="DF63" s="66"/>
      <c r="DG63" s="66"/>
      <c r="DH63" s="66"/>
      <c r="DI63" s="204"/>
      <c r="DJ63" s="204"/>
      <c r="DK63" s="66"/>
      <c r="DL63" s="66"/>
      <c r="DM63" s="204"/>
      <c r="DN63" s="204"/>
      <c r="DO63" s="66"/>
      <c r="DP63" s="66"/>
      <c r="DQ63" s="204"/>
      <c r="DR63" s="66"/>
      <c r="DS63" s="66"/>
      <c r="DT63" s="66"/>
      <c r="DU63" s="204"/>
      <c r="DV63" s="204"/>
      <c r="DW63" s="66"/>
      <c r="DX63" s="66"/>
      <c r="DY63" s="204"/>
      <c r="DZ63" s="204"/>
      <c r="EA63" s="66"/>
      <c r="EB63" s="66"/>
      <c r="EC63" s="204"/>
      <c r="ED63" s="204"/>
      <c r="EE63" s="66"/>
      <c r="EF63" s="66"/>
      <c r="EG63" s="204"/>
      <c r="EH63" s="66"/>
      <c r="EI63" s="66"/>
      <c r="EJ63" s="66"/>
      <c r="EK63" s="204"/>
      <c r="EL63" s="66"/>
      <c r="EM63" s="66"/>
      <c r="EN63" s="66"/>
      <c r="EO63" s="66"/>
      <c r="EP63" s="66"/>
      <c r="EQ63" s="66"/>
      <c r="ER63" s="66"/>
      <c r="ES63" s="204"/>
      <c r="ET63" s="66"/>
      <c r="EU63" s="66"/>
      <c r="EV63" s="66"/>
      <c r="EW63" s="66"/>
      <c r="EX63" s="66"/>
      <c r="EY63" s="70"/>
      <c r="EZ63" s="66"/>
      <c r="FA63" s="204"/>
      <c r="FB63" s="204"/>
      <c r="FC63" s="70"/>
      <c r="FD63" s="66"/>
      <c r="FE63" s="204"/>
      <c r="FF63" s="70"/>
      <c r="FG63" s="70"/>
      <c r="FH63" s="66"/>
      <c r="FI63" s="204"/>
      <c r="FJ63" s="70">
        <v>5178</v>
      </c>
      <c r="FK63" s="70">
        <v>5178</v>
      </c>
      <c r="FL63" s="66">
        <v>5178</v>
      </c>
      <c r="FM63" s="66">
        <f t="shared" si="384"/>
        <v>100</v>
      </c>
      <c r="FN63" s="70"/>
      <c r="FO63" s="70"/>
      <c r="FP63" s="66"/>
      <c r="FQ63" s="204"/>
      <c r="FR63" s="204"/>
      <c r="FS63" s="70"/>
      <c r="FT63" s="66"/>
      <c r="FU63" s="204"/>
      <c r="FV63" s="70"/>
      <c r="FW63" s="70"/>
      <c r="FX63" s="66"/>
      <c r="FY63" s="204"/>
      <c r="FZ63" s="70"/>
      <c r="GA63" s="70"/>
      <c r="GB63" s="66"/>
      <c r="GC63" s="204"/>
      <c r="GD63" s="66"/>
      <c r="GE63" s="66"/>
      <c r="GF63" s="66"/>
      <c r="GG63" s="204"/>
      <c r="GH63" s="66"/>
      <c r="GI63" s="66"/>
      <c r="GJ63" s="66"/>
      <c r="GK63" s="204"/>
      <c r="GL63" s="204"/>
      <c r="GM63" s="70"/>
      <c r="GN63" s="66"/>
      <c r="GO63" s="204"/>
      <c r="GP63" s="204"/>
      <c r="GQ63" s="70"/>
      <c r="GR63" s="66"/>
      <c r="GS63" s="204"/>
      <c r="GT63" s="204"/>
      <c r="GU63" s="70"/>
      <c r="GV63" s="66"/>
      <c r="GW63" s="204"/>
      <c r="GX63" s="204"/>
      <c r="GY63" s="70"/>
      <c r="GZ63" s="66"/>
      <c r="HA63" s="204"/>
      <c r="HB63" s="70"/>
      <c r="HC63" s="70"/>
      <c r="HD63" s="66"/>
      <c r="HE63" s="204"/>
      <c r="HF63" s="66"/>
      <c r="HG63" s="66"/>
      <c r="HH63" s="66"/>
      <c r="HI63" s="204"/>
      <c r="HJ63" s="133"/>
      <c r="HK63" s="70"/>
      <c r="HL63" s="66"/>
      <c r="HM63" s="204"/>
      <c r="HN63" s="66"/>
      <c r="HO63" s="66"/>
      <c r="HP63" s="66"/>
      <c r="HQ63" s="204"/>
      <c r="HR63" s="204"/>
      <c r="HS63" s="66"/>
      <c r="HT63" s="66"/>
      <c r="HU63" s="204"/>
      <c r="HV63" s="133"/>
      <c r="HW63" s="66"/>
      <c r="HX63" s="66"/>
      <c r="HY63" s="204"/>
      <c r="HZ63" s="133"/>
      <c r="IA63" s="66"/>
      <c r="IB63" s="66"/>
      <c r="IC63" s="204"/>
      <c r="ID63" s="204"/>
      <c r="IE63" s="66"/>
      <c r="IF63" s="66"/>
      <c r="IG63" s="204"/>
      <c r="IH63" s="204"/>
      <c r="II63" s="66"/>
      <c r="IJ63" s="66"/>
      <c r="IK63" s="204"/>
      <c r="IL63" s="204"/>
      <c r="IM63" s="66"/>
      <c r="IN63" s="66"/>
      <c r="IO63" s="204"/>
      <c r="IP63" s="204"/>
      <c r="IQ63" s="66"/>
      <c r="IR63" s="66"/>
      <c r="IS63" s="204"/>
      <c r="IT63" s="204"/>
      <c r="IU63" s="66"/>
      <c r="IV63" s="66"/>
      <c r="IW63" s="204"/>
      <c r="IX63" s="204"/>
      <c r="IY63" s="66"/>
      <c r="IZ63" s="66"/>
      <c r="JA63" s="66"/>
      <c r="JB63" s="66"/>
      <c r="JC63" s="66"/>
      <c r="JD63" s="66"/>
      <c r="JE63" s="66"/>
      <c r="JF63" s="66"/>
      <c r="JG63" s="66"/>
      <c r="JH63" s="66"/>
      <c r="JI63" s="66"/>
      <c r="JJ63" s="66"/>
      <c r="JK63" s="66"/>
      <c r="JL63" s="66"/>
      <c r="JM63" s="66"/>
      <c r="JN63" s="66"/>
      <c r="JO63" s="66"/>
      <c r="JP63" s="66"/>
      <c r="JQ63" s="66"/>
    </row>
    <row r="64" spans="1:277" s="29" customFormat="1" ht="15.75" x14ac:dyDescent="0.25">
      <c r="A64" s="39" t="s">
        <v>343</v>
      </c>
      <c r="B64" s="230">
        <f t="shared" si="160"/>
        <v>3639</v>
      </c>
      <c r="C64" s="230">
        <f t="shared" si="161"/>
        <v>4336.5991999999997</v>
      </c>
      <c r="D64" s="230">
        <f t="shared" si="162"/>
        <v>4336.5739199999998</v>
      </c>
      <c r="E64" s="66">
        <f t="shared" si="531"/>
        <v>99.999417054728042</v>
      </c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123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123"/>
      <c r="AE64" s="66"/>
      <c r="AF64" s="66"/>
      <c r="AG64" s="66"/>
      <c r="AH64" s="66"/>
      <c r="AI64" s="66"/>
      <c r="AJ64" s="66"/>
      <c r="AK64" s="66"/>
      <c r="AL64" s="123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123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>
        <v>697.5992</v>
      </c>
      <c r="BX64" s="66">
        <v>697.57392000000004</v>
      </c>
      <c r="BY64" s="66">
        <f t="shared" si="19"/>
        <v>99.99637614263321</v>
      </c>
      <c r="BZ64" s="66"/>
      <c r="CA64" s="66"/>
      <c r="CB64" s="66"/>
      <c r="CC64" s="66"/>
      <c r="CD64" s="206"/>
      <c r="CE64" s="206"/>
      <c r="CF64" s="206"/>
      <c r="CG64" s="206"/>
      <c r="CH64" s="206"/>
      <c r="CI64" s="206"/>
      <c r="CJ64" s="206"/>
      <c r="CK64" s="206"/>
      <c r="CL64" s="66"/>
      <c r="CM64" s="66"/>
      <c r="CN64" s="66"/>
      <c r="CO64" s="204"/>
      <c r="CP64" s="204"/>
      <c r="CQ64" s="66"/>
      <c r="CR64" s="66"/>
      <c r="CS64" s="204"/>
      <c r="CT64" s="66"/>
      <c r="CU64" s="66"/>
      <c r="CV64" s="66"/>
      <c r="CW64" s="204"/>
      <c r="CX64" s="204"/>
      <c r="CY64" s="66"/>
      <c r="CZ64" s="66"/>
      <c r="DA64" s="204"/>
      <c r="DB64" s="133"/>
      <c r="DC64" s="66"/>
      <c r="DD64" s="66"/>
      <c r="DE64" s="204"/>
      <c r="DF64" s="66"/>
      <c r="DG64" s="66"/>
      <c r="DH64" s="66"/>
      <c r="DI64" s="204"/>
      <c r="DJ64" s="204"/>
      <c r="DK64" s="66"/>
      <c r="DL64" s="66"/>
      <c r="DM64" s="204"/>
      <c r="DN64" s="204"/>
      <c r="DO64" s="66"/>
      <c r="DP64" s="66"/>
      <c r="DQ64" s="204"/>
      <c r="DR64" s="66"/>
      <c r="DS64" s="66"/>
      <c r="DT64" s="66"/>
      <c r="DU64" s="204"/>
      <c r="DV64" s="204"/>
      <c r="DW64" s="66"/>
      <c r="DX64" s="66"/>
      <c r="DY64" s="204"/>
      <c r="DZ64" s="204"/>
      <c r="EA64" s="66"/>
      <c r="EB64" s="66"/>
      <c r="EC64" s="204"/>
      <c r="ED64" s="204"/>
      <c r="EE64" s="66"/>
      <c r="EF64" s="66"/>
      <c r="EG64" s="204"/>
      <c r="EH64" s="66"/>
      <c r="EI64" s="66"/>
      <c r="EJ64" s="66"/>
      <c r="EK64" s="204"/>
      <c r="EL64" s="66"/>
      <c r="EM64" s="66"/>
      <c r="EN64" s="66"/>
      <c r="EO64" s="66"/>
      <c r="EP64" s="66"/>
      <c r="EQ64" s="66"/>
      <c r="ER64" s="66"/>
      <c r="ES64" s="204"/>
      <c r="ET64" s="66"/>
      <c r="EU64" s="66"/>
      <c r="EV64" s="66"/>
      <c r="EW64" s="66"/>
      <c r="EX64" s="66"/>
      <c r="EY64" s="70"/>
      <c r="EZ64" s="66"/>
      <c r="FA64" s="204"/>
      <c r="FB64" s="204"/>
      <c r="FC64" s="70"/>
      <c r="FD64" s="66"/>
      <c r="FE64" s="204"/>
      <c r="FF64" s="70"/>
      <c r="FG64" s="70"/>
      <c r="FH64" s="66"/>
      <c r="FI64" s="204"/>
      <c r="FJ64" s="70">
        <v>3639</v>
      </c>
      <c r="FK64" s="70">
        <v>3639</v>
      </c>
      <c r="FL64" s="66">
        <v>3639</v>
      </c>
      <c r="FM64" s="66">
        <f t="shared" si="384"/>
        <v>100</v>
      </c>
      <c r="FN64" s="70"/>
      <c r="FO64" s="70"/>
      <c r="FP64" s="66"/>
      <c r="FQ64" s="204"/>
      <c r="FR64" s="204"/>
      <c r="FS64" s="70"/>
      <c r="FT64" s="66"/>
      <c r="FU64" s="204"/>
      <c r="FV64" s="70"/>
      <c r="FW64" s="70"/>
      <c r="FX64" s="66"/>
      <c r="FY64" s="204"/>
      <c r="FZ64" s="70"/>
      <c r="GA64" s="70"/>
      <c r="GB64" s="66"/>
      <c r="GC64" s="204"/>
      <c r="GD64" s="66"/>
      <c r="GE64" s="66"/>
      <c r="GF64" s="66"/>
      <c r="GG64" s="204"/>
      <c r="GH64" s="66"/>
      <c r="GI64" s="66"/>
      <c r="GJ64" s="66"/>
      <c r="GK64" s="204"/>
      <c r="GL64" s="204"/>
      <c r="GM64" s="70"/>
      <c r="GN64" s="66"/>
      <c r="GO64" s="204"/>
      <c r="GP64" s="204"/>
      <c r="GQ64" s="70"/>
      <c r="GR64" s="66"/>
      <c r="GS64" s="204"/>
      <c r="GT64" s="204"/>
      <c r="GU64" s="70"/>
      <c r="GV64" s="66"/>
      <c r="GW64" s="204"/>
      <c r="GX64" s="204"/>
      <c r="GY64" s="70"/>
      <c r="GZ64" s="66"/>
      <c r="HA64" s="204"/>
      <c r="HB64" s="70"/>
      <c r="HC64" s="70"/>
      <c r="HD64" s="66"/>
      <c r="HE64" s="204"/>
      <c r="HF64" s="66"/>
      <c r="HG64" s="66"/>
      <c r="HH64" s="66"/>
      <c r="HI64" s="204"/>
      <c r="HJ64" s="133"/>
      <c r="HK64" s="70"/>
      <c r="HL64" s="66"/>
      <c r="HM64" s="204"/>
      <c r="HN64" s="66"/>
      <c r="HO64" s="66"/>
      <c r="HP64" s="66"/>
      <c r="HQ64" s="204"/>
      <c r="HR64" s="204"/>
      <c r="HS64" s="66"/>
      <c r="HT64" s="66"/>
      <c r="HU64" s="204"/>
      <c r="HV64" s="133"/>
      <c r="HW64" s="66"/>
      <c r="HX64" s="66"/>
      <c r="HY64" s="204"/>
      <c r="HZ64" s="133"/>
      <c r="IA64" s="66"/>
      <c r="IB64" s="66"/>
      <c r="IC64" s="204"/>
      <c r="ID64" s="204"/>
      <c r="IE64" s="66"/>
      <c r="IF64" s="66"/>
      <c r="IG64" s="204"/>
      <c r="IH64" s="204"/>
      <c r="II64" s="66"/>
      <c r="IJ64" s="66"/>
      <c r="IK64" s="204"/>
      <c r="IL64" s="204"/>
      <c r="IM64" s="66"/>
      <c r="IN64" s="66"/>
      <c r="IO64" s="204"/>
      <c r="IP64" s="204"/>
      <c r="IQ64" s="66"/>
      <c r="IR64" s="66"/>
      <c r="IS64" s="204"/>
      <c r="IT64" s="204"/>
      <c r="IU64" s="66"/>
      <c r="IV64" s="66"/>
      <c r="IW64" s="204"/>
      <c r="IX64" s="204"/>
      <c r="IY64" s="66"/>
      <c r="IZ64" s="66"/>
      <c r="JA64" s="66"/>
      <c r="JB64" s="66"/>
      <c r="JC64" s="66"/>
      <c r="JD64" s="66"/>
      <c r="JE64" s="66"/>
      <c r="JF64" s="66"/>
      <c r="JG64" s="66"/>
      <c r="JH64" s="66"/>
      <c r="JI64" s="66"/>
      <c r="JJ64" s="66"/>
      <c r="JK64" s="66"/>
      <c r="JL64" s="66"/>
      <c r="JM64" s="66"/>
      <c r="JN64" s="66"/>
      <c r="JO64" s="66"/>
      <c r="JP64" s="66"/>
      <c r="JQ64" s="66"/>
    </row>
    <row r="65" spans="1:277" s="29" customFormat="1" ht="15.75" x14ac:dyDescent="0.25">
      <c r="A65" s="39" t="s">
        <v>243</v>
      </c>
      <c r="B65" s="230">
        <f t="shared" si="160"/>
        <v>0</v>
      </c>
      <c r="C65" s="230">
        <f t="shared" si="161"/>
        <v>0</v>
      </c>
      <c r="D65" s="230">
        <f t="shared" si="162"/>
        <v>0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123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123"/>
      <c r="AE65" s="66"/>
      <c r="AF65" s="66"/>
      <c r="AG65" s="66"/>
      <c r="AH65" s="66"/>
      <c r="AI65" s="66"/>
      <c r="AJ65" s="66"/>
      <c r="AK65" s="66"/>
      <c r="AL65" s="123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123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206"/>
      <c r="CE65" s="206"/>
      <c r="CF65" s="206"/>
      <c r="CG65" s="206"/>
      <c r="CH65" s="206"/>
      <c r="CI65" s="206"/>
      <c r="CJ65" s="206"/>
      <c r="CK65" s="206"/>
      <c r="CL65" s="66"/>
      <c r="CM65" s="66"/>
      <c r="CN65" s="66"/>
      <c r="CO65" s="204"/>
      <c r="CP65" s="204"/>
      <c r="CQ65" s="66"/>
      <c r="CR65" s="66"/>
      <c r="CS65" s="204"/>
      <c r="CT65" s="66"/>
      <c r="CU65" s="66"/>
      <c r="CV65" s="66"/>
      <c r="CW65" s="204"/>
      <c r="CX65" s="204"/>
      <c r="CY65" s="66"/>
      <c r="CZ65" s="66"/>
      <c r="DA65" s="204"/>
      <c r="DB65" s="133"/>
      <c r="DC65" s="66"/>
      <c r="DD65" s="66"/>
      <c r="DE65" s="204"/>
      <c r="DF65" s="66"/>
      <c r="DG65" s="66"/>
      <c r="DH65" s="66"/>
      <c r="DI65" s="204"/>
      <c r="DJ65" s="204"/>
      <c r="DK65" s="66"/>
      <c r="DL65" s="66"/>
      <c r="DM65" s="204"/>
      <c r="DN65" s="204"/>
      <c r="DO65" s="66"/>
      <c r="DP65" s="66"/>
      <c r="DQ65" s="204"/>
      <c r="DR65" s="66"/>
      <c r="DS65" s="66"/>
      <c r="DT65" s="66"/>
      <c r="DU65" s="204"/>
      <c r="DV65" s="204"/>
      <c r="DW65" s="66"/>
      <c r="DX65" s="66"/>
      <c r="DY65" s="204"/>
      <c r="DZ65" s="204"/>
      <c r="EA65" s="66"/>
      <c r="EB65" s="66"/>
      <c r="EC65" s="204"/>
      <c r="ED65" s="204"/>
      <c r="EE65" s="66"/>
      <c r="EF65" s="66"/>
      <c r="EG65" s="204"/>
      <c r="EH65" s="66"/>
      <c r="EI65" s="66"/>
      <c r="EJ65" s="66"/>
      <c r="EK65" s="204"/>
      <c r="EL65" s="66"/>
      <c r="EM65" s="66"/>
      <c r="EN65" s="66"/>
      <c r="EO65" s="66"/>
      <c r="EP65" s="66"/>
      <c r="EQ65" s="66"/>
      <c r="ER65" s="66"/>
      <c r="ES65" s="204"/>
      <c r="ET65" s="66"/>
      <c r="EU65" s="66"/>
      <c r="EV65" s="66"/>
      <c r="EW65" s="66"/>
      <c r="EX65" s="66"/>
      <c r="EY65" s="70"/>
      <c r="EZ65" s="66"/>
      <c r="FA65" s="204"/>
      <c r="FB65" s="204"/>
      <c r="FC65" s="70"/>
      <c r="FD65" s="66"/>
      <c r="FE65" s="204"/>
      <c r="FF65" s="70"/>
      <c r="FG65" s="70"/>
      <c r="FH65" s="66"/>
      <c r="FI65" s="204"/>
      <c r="FJ65" s="70"/>
      <c r="FK65" s="70"/>
      <c r="FL65" s="66"/>
      <c r="FM65" s="66"/>
      <c r="FN65" s="70"/>
      <c r="FO65" s="70"/>
      <c r="FP65" s="66"/>
      <c r="FQ65" s="204"/>
      <c r="FR65" s="204"/>
      <c r="FS65" s="70"/>
      <c r="FT65" s="66"/>
      <c r="FU65" s="204"/>
      <c r="FV65" s="70"/>
      <c r="FW65" s="70"/>
      <c r="FX65" s="66"/>
      <c r="FY65" s="204"/>
      <c r="FZ65" s="70"/>
      <c r="GA65" s="70"/>
      <c r="GB65" s="66"/>
      <c r="GC65" s="204"/>
      <c r="GD65" s="66"/>
      <c r="GE65" s="66"/>
      <c r="GF65" s="66"/>
      <c r="GG65" s="204"/>
      <c r="GH65" s="66"/>
      <c r="GI65" s="66"/>
      <c r="GJ65" s="66"/>
      <c r="GK65" s="204"/>
      <c r="GL65" s="204"/>
      <c r="GM65" s="70"/>
      <c r="GN65" s="66"/>
      <c r="GO65" s="204"/>
      <c r="GP65" s="204"/>
      <c r="GQ65" s="70"/>
      <c r="GR65" s="66"/>
      <c r="GS65" s="204"/>
      <c r="GT65" s="204"/>
      <c r="GU65" s="70"/>
      <c r="GV65" s="66"/>
      <c r="GW65" s="204"/>
      <c r="GX65" s="204"/>
      <c r="GY65" s="70"/>
      <c r="GZ65" s="66"/>
      <c r="HA65" s="204"/>
      <c r="HB65" s="70"/>
      <c r="HC65" s="70"/>
      <c r="HD65" s="66"/>
      <c r="HE65" s="204"/>
      <c r="HF65" s="66"/>
      <c r="HG65" s="66"/>
      <c r="HH65" s="66"/>
      <c r="HI65" s="204"/>
      <c r="HJ65" s="133"/>
      <c r="HK65" s="70"/>
      <c r="HL65" s="66"/>
      <c r="HM65" s="204"/>
      <c r="HN65" s="66"/>
      <c r="HO65" s="66"/>
      <c r="HP65" s="66"/>
      <c r="HQ65" s="204"/>
      <c r="HR65" s="204"/>
      <c r="HS65" s="66"/>
      <c r="HT65" s="66"/>
      <c r="HU65" s="204"/>
      <c r="HV65" s="133"/>
      <c r="HW65" s="66"/>
      <c r="HX65" s="66"/>
      <c r="HY65" s="204"/>
      <c r="HZ65" s="133"/>
      <c r="IA65" s="66"/>
      <c r="IB65" s="66"/>
      <c r="IC65" s="204"/>
      <c r="ID65" s="204"/>
      <c r="IE65" s="66"/>
      <c r="IF65" s="66"/>
      <c r="IG65" s="204"/>
      <c r="IH65" s="204"/>
      <c r="II65" s="66"/>
      <c r="IJ65" s="66"/>
      <c r="IK65" s="204"/>
      <c r="IL65" s="204"/>
      <c r="IM65" s="66"/>
      <c r="IN65" s="66"/>
      <c r="IO65" s="204"/>
      <c r="IP65" s="204"/>
      <c r="IQ65" s="66"/>
      <c r="IR65" s="66"/>
      <c r="IS65" s="204"/>
      <c r="IT65" s="204"/>
      <c r="IU65" s="66"/>
      <c r="IV65" s="66"/>
      <c r="IW65" s="204"/>
      <c r="IX65" s="204"/>
      <c r="IY65" s="66"/>
      <c r="IZ65" s="66"/>
      <c r="JA65" s="66"/>
      <c r="JB65" s="66"/>
      <c r="JC65" s="66"/>
      <c r="JD65" s="66"/>
      <c r="JE65" s="66"/>
      <c r="JF65" s="66"/>
      <c r="JG65" s="66"/>
      <c r="JH65" s="66"/>
      <c r="JI65" s="66"/>
      <c r="JJ65" s="66"/>
      <c r="JK65" s="66"/>
      <c r="JL65" s="66"/>
      <c r="JM65" s="66"/>
      <c r="JN65" s="66"/>
      <c r="JO65" s="66"/>
      <c r="JP65" s="66"/>
      <c r="JQ65" s="66"/>
    </row>
    <row r="66" spans="1:277" s="29" customFormat="1" ht="15.75" x14ac:dyDescent="0.25">
      <c r="A66" s="39" t="s">
        <v>242</v>
      </c>
      <c r="B66" s="230">
        <f t="shared" si="160"/>
        <v>10368</v>
      </c>
      <c r="C66" s="230">
        <f t="shared" si="161"/>
        <v>11111.4</v>
      </c>
      <c r="D66" s="230">
        <f t="shared" si="162"/>
        <v>11111.4</v>
      </c>
      <c r="E66" s="66">
        <f t="shared" si="531"/>
        <v>100</v>
      </c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123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123"/>
      <c r="AE66" s="66"/>
      <c r="AF66" s="66"/>
      <c r="AG66" s="66"/>
      <c r="AH66" s="66"/>
      <c r="AI66" s="66"/>
      <c r="AJ66" s="66"/>
      <c r="AK66" s="66"/>
      <c r="AL66" s="123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123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>
        <v>743.4</v>
      </c>
      <c r="BX66" s="66">
        <v>743.4</v>
      </c>
      <c r="BY66" s="66">
        <f t="shared" si="19"/>
        <v>100</v>
      </c>
      <c r="BZ66" s="66"/>
      <c r="CA66" s="66"/>
      <c r="CB66" s="66"/>
      <c r="CC66" s="66"/>
      <c r="CD66" s="206"/>
      <c r="CE66" s="206"/>
      <c r="CF66" s="206"/>
      <c r="CG66" s="206"/>
      <c r="CH66" s="206"/>
      <c r="CI66" s="206"/>
      <c r="CJ66" s="206"/>
      <c r="CK66" s="206"/>
      <c r="CL66" s="66"/>
      <c r="CM66" s="66"/>
      <c r="CN66" s="66"/>
      <c r="CO66" s="204"/>
      <c r="CP66" s="204"/>
      <c r="CQ66" s="66"/>
      <c r="CR66" s="66"/>
      <c r="CS66" s="204"/>
      <c r="CT66" s="66"/>
      <c r="CU66" s="66"/>
      <c r="CV66" s="66"/>
      <c r="CW66" s="204"/>
      <c r="CX66" s="204"/>
      <c r="CY66" s="66"/>
      <c r="CZ66" s="66"/>
      <c r="DA66" s="204"/>
      <c r="DB66" s="133"/>
      <c r="DC66" s="66"/>
      <c r="DD66" s="66"/>
      <c r="DE66" s="204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  <c r="DW66" s="66"/>
      <c r="DX66" s="66"/>
      <c r="DY66" s="204"/>
      <c r="DZ66" s="204"/>
      <c r="EA66" s="66"/>
      <c r="EB66" s="66"/>
      <c r="EC66" s="204"/>
      <c r="ED66" s="204"/>
      <c r="EE66" s="66"/>
      <c r="EF66" s="66"/>
      <c r="EG66" s="204"/>
      <c r="EH66" s="66"/>
      <c r="EI66" s="66"/>
      <c r="EJ66" s="66"/>
      <c r="EK66" s="204"/>
      <c r="EL66" s="66"/>
      <c r="EM66" s="66"/>
      <c r="EN66" s="66"/>
      <c r="EO66" s="204"/>
      <c r="EP66" s="66"/>
      <c r="EQ66" s="66"/>
      <c r="ER66" s="66"/>
      <c r="ES66" s="204"/>
      <c r="ET66" s="66"/>
      <c r="EU66" s="66"/>
      <c r="EV66" s="66"/>
      <c r="EW66" s="66"/>
      <c r="EX66" s="66"/>
      <c r="EY66" s="70"/>
      <c r="EZ66" s="66"/>
      <c r="FA66" s="204"/>
      <c r="FB66" s="204"/>
      <c r="FC66" s="70"/>
      <c r="FD66" s="66"/>
      <c r="FE66" s="204"/>
      <c r="FF66" s="70"/>
      <c r="FG66" s="70"/>
      <c r="FH66" s="66"/>
      <c r="FI66" s="204"/>
      <c r="FJ66" s="70">
        <v>10368</v>
      </c>
      <c r="FK66" s="70">
        <v>10368</v>
      </c>
      <c r="FL66" s="66">
        <v>10368</v>
      </c>
      <c r="FM66" s="66">
        <f t="shared" si="384"/>
        <v>100</v>
      </c>
      <c r="FN66" s="70"/>
      <c r="FO66" s="70"/>
      <c r="FP66" s="66"/>
      <c r="FQ66" s="204"/>
      <c r="FR66" s="204"/>
      <c r="FS66" s="70"/>
      <c r="FT66" s="66"/>
      <c r="FU66" s="204"/>
      <c r="FV66" s="70"/>
      <c r="FW66" s="70"/>
      <c r="FX66" s="66"/>
      <c r="FY66" s="204"/>
      <c r="FZ66" s="70"/>
      <c r="GA66" s="70"/>
      <c r="GB66" s="66"/>
      <c r="GC66" s="204"/>
      <c r="GD66" s="66"/>
      <c r="GE66" s="66"/>
      <c r="GF66" s="66"/>
      <c r="GG66" s="204"/>
      <c r="GH66" s="66"/>
      <c r="GI66" s="66"/>
      <c r="GJ66" s="66"/>
      <c r="GK66" s="204"/>
      <c r="GL66" s="204"/>
      <c r="GM66" s="70"/>
      <c r="GN66" s="66"/>
      <c r="GO66" s="204"/>
      <c r="GP66" s="204"/>
      <c r="GQ66" s="70"/>
      <c r="GR66" s="66"/>
      <c r="GS66" s="204"/>
      <c r="GT66" s="204"/>
      <c r="GU66" s="70"/>
      <c r="GV66" s="66"/>
      <c r="GW66" s="204"/>
      <c r="GX66" s="204"/>
      <c r="GY66" s="70"/>
      <c r="GZ66" s="66"/>
      <c r="HA66" s="204"/>
      <c r="HB66" s="70"/>
      <c r="HC66" s="70"/>
      <c r="HD66" s="66"/>
      <c r="HE66" s="204"/>
      <c r="HF66" s="66"/>
      <c r="HG66" s="66"/>
      <c r="HH66" s="66"/>
      <c r="HI66" s="204"/>
      <c r="HJ66" s="133"/>
      <c r="HK66" s="70"/>
      <c r="HL66" s="66"/>
      <c r="HM66" s="204"/>
      <c r="HN66" s="66"/>
      <c r="HO66" s="66"/>
      <c r="HP66" s="66"/>
      <c r="HQ66" s="204"/>
      <c r="HR66" s="204"/>
      <c r="HS66" s="66"/>
      <c r="HT66" s="66"/>
      <c r="HU66" s="204"/>
      <c r="HV66" s="133"/>
      <c r="HW66" s="66"/>
      <c r="HX66" s="66"/>
      <c r="HY66" s="204"/>
      <c r="HZ66" s="133"/>
      <c r="IA66" s="66"/>
      <c r="IB66" s="66"/>
      <c r="IC66" s="204"/>
      <c r="ID66" s="204"/>
      <c r="IE66" s="66"/>
      <c r="IF66" s="66"/>
      <c r="IG66" s="204"/>
      <c r="IH66" s="204"/>
      <c r="II66" s="66"/>
      <c r="IJ66" s="66"/>
      <c r="IK66" s="204"/>
      <c r="IL66" s="204"/>
      <c r="IM66" s="66"/>
      <c r="IN66" s="66"/>
      <c r="IO66" s="204"/>
      <c r="IP66" s="204"/>
      <c r="IQ66" s="66"/>
      <c r="IR66" s="66"/>
      <c r="IS66" s="204"/>
      <c r="IT66" s="204"/>
      <c r="IU66" s="66"/>
      <c r="IV66" s="66"/>
      <c r="IW66" s="204"/>
      <c r="IX66" s="204"/>
      <c r="IY66" s="66"/>
      <c r="IZ66" s="66"/>
      <c r="JA66" s="66"/>
      <c r="JB66" s="66"/>
      <c r="JC66" s="66"/>
      <c r="JD66" s="66"/>
      <c r="JE66" s="66"/>
      <c r="JF66" s="66"/>
      <c r="JG66" s="66"/>
      <c r="JH66" s="66"/>
      <c r="JI66" s="66"/>
      <c r="JJ66" s="66"/>
      <c r="JK66" s="66"/>
      <c r="JL66" s="66"/>
      <c r="JM66" s="66"/>
      <c r="JN66" s="66"/>
      <c r="JO66" s="66"/>
      <c r="JP66" s="66"/>
      <c r="JQ66" s="66"/>
    </row>
    <row r="67" spans="1:277" s="29" customFormat="1" ht="15.75" x14ac:dyDescent="0.25">
      <c r="A67" s="39" t="s">
        <v>244</v>
      </c>
      <c r="B67" s="230">
        <f t="shared" si="160"/>
        <v>5004</v>
      </c>
      <c r="C67" s="230">
        <f t="shared" si="161"/>
        <v>5004</v>
      </c>
      <c r="D67" s="230">
        <f t="shared" si="162"/>
        <v>5004</v>
      </c>
      <c r="E67" s="66">
        <f t="shared" si="531"/>
        <v>100</v>
      </c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123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123"/>
      <c r="AE67" s="66"/>
      <c r="AF67" s="66"/>
      <c r="AG67" s="66"/>
      <c r="AH67" s="66"/>
      <c r="AI67" s="66"/>
      <c r="AJ67" s="66"/>
      <c r="AK67" s="66"/>
      <c r="AL67" s="123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123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206"/>
      <c r="CE67" s="206"/>
      <c r="CF67" s="206"/>
      <c r="CG67" s="206"/>
      <c r="CH67" s="206"/>
      <c r="CI67" s="206"/>
      <c r="CJ67" s="206"/>
      <c r="CK67" s="206"/>
      <c r="CL67" s="66"/>
      <c r="CM67" s="66"/>
      <c r="CN67" s="66"/>
      <c r="CO67" s="204"/>
      <c r="CP67" s="204"/>
      <c r="CQ67" s="66"/>
      <c r="CR67" s="66"/>
      <c r="CS67" s="204"/>
      <c r="CT67" s="66"/>
      <c r="CU67" s="66"/>
      <c r="CV67" s="66"/>
      <c r="CW67" s="204"/>
      <c r="CX67" s="204"/>
      <c r="CY67" s="66"/>
      <c r="CZ67" s="66"/>
      <c r="DA67" s="204"/>
      <c r="DB67" s="133"/>
      <c r="DC67" s="66"/>
      <c r="DD67" s="66"/>
      <c r="DE67" s="204"/>
      <c r="DF67" s="66"/>
      <c r="DG67" s="66"/>
      <c r="DH67" s="66"/>
      <c r="DI67" s="204"/>
      <c r="DJ67" s="204"/>
      <c r="DK67" s="66"/>
      <c r="DL67" s="66"/>
      <c r="DM67" s="204"/>
      <c r="DN67" s="204"/>
      <c r="DO67" s="66"/>
      <c r="DP67" s="66"/>
      <c r="DQ67" s="204"/>
      <c r="DR67" s="66"/>
      <c r="DS67" s="66"/>
      <c r="DT67" s="66"/>
      <c r="DU67" s="204"/>
      <c r="DV67" s="204"/>
      <c r="DW67" s="66"/>
      <c r="DX67" s="66"/>
      <c r="DY67" s="204"/>
      <c r="DZ67" s="204"/>
      <c r="EA67" s="66"/>
      <c r="EB67" s="66"/>
      <c r="EC67" s="204"/>
      <c r="ED67" s="204"/>
      <c r="EE67" s="66"/>
      <c r="EF67" s="66"/>
      <c r="EG67" s="204"/>
      <c r="EH67" s="66"/>
      <c r="EI67" s="66"/>
      <c r="EJ67" s="66"/>
      <c r="EK67" s="204"/>
      <c r="EL67" s="66"/>
      <c r="EM67" s="66"/>
      <c r="EN67" s="66"/>
      <c r="EO67" s="204"/>
      <c r="EP67" s="66"/>
      <c r="EQ67" s="66"/>
      <c r="ER67" s="66"/>
      <c r="ES67" s="204"/>
      <c r="ET67" s="66"/>
      <c r="EU67" s="66"/>
      <c r="EV67" s="66"/>
      <c r="EW67" s="66"/>
      <c r="EX67" s="66"/>
      <c r="EY67" s="70"/>
      <c r="EZ67" s="66"/>
      <c r="FA67" s="204"/>
      <c r="FB67" s="204"/>
      <c r="FC67" s="70"/>
      <c r="FD67" s="66"/>
      <c r="FE67" s="204"/>
      <c r="FF67" s="70"/>
      <c r="FG67" s="70"/>
      <c r="FH67" s="66"/>
      <c r="FI67" s="204"/>
      <c r="FJ67" s="70">
        <v>5004</v>
      </c>
      <c r="FK67" s="70">
        <v>5004</v>
      </c>
      <c r="FL67" s="66">
        <v>5004</v>
      </c>
      <c r="FM67" s="66">
        <f t="shared" si="384"/>
        <v>100</v>
      </c>
      <c r="FN67" s="70"/>
      <c r="FO67" s="70"/>
      <c r="FP67" s="66"/>
      <c r="FQ67" s="204"/>
      <c r="FR67" s="204"/>
      <c r="FS67" s="70"/>
      <c r="FT67" s="66"/>
      <c r="FU67" s="204"/>
      <c r="FV67" s="70"/>
      <c r="FW67" s="70"/>
      <c r="FX67" s="66"/>
      <c r="FY67" s="204"/>
      <c r="FZ67" s="70"/>
      <c r="GA67" s="70"/>
      <c r="GB67" s="66"/>
      <c r="GC67" s="204"/>
      <c r="GD67" s="66"/>
      <c r="GE67" s="66"/>
      <c r="GF67" s="66"/>
      <c r="GG67" s="204"/>
      <c r="GH67" s="66"/>
      <c r="GI67" s="66"/>
      <c r="GJ67" s="66"/>
      <c r="GK67" s="204"/>
      <c r="GL67" s="204"/>
      <c r="GM67" s="70"/>
      <c r="GN67" s="66"/>
      <c r="GO67" s="204"/>
      <c r="GP67" s="204"/>
      <c r="GQ67" s="70"/>
      <c r="GR67" s="66"/>
      <c r="GS67" s="204"/>
      <c r="GT67" s="204"/>
      <c r="GU67" s="70"/>
      <c r="GV67" s="66"/>
      <c r="GW67" s="204"/>
      <c r="GX67" s="204"/>
      <c r="GY67" s="70"/>
      <c r="GZ67" s="66"/>
      <c r="HA67" s="204"/>
      <c r="HB67" s="70"/>
      <c r="HC67" s="70"/>
      <c r="HD67" s="66"/>
      <c r="HE67" s="204"/>
      <c r="HF67" s="66"/>
      <c r="HG67" s="66"/>
      <c r="HH67" s="66"/>
      <c r="HI67" s="204"/>
      <c r="HJ67" s="133"/>
      <c r="HK67" s="70"/>
      <c r="HL67" s="66"/>
      <c r="HM67" s="204"/>
      <c r="HN67" s="66"/>
      <c r="HO67" s="66"/>
      <c r="HP67" s="66"/>
      <c r="HQ67" s="204"/>
      <c r="HR67" s="204"/>
      <c r="HS67" s="66"/>
      <c r="HT67" s="66"/>
      <c r="HU67" s="204"/>
      <c r="HV67" s="133"/>
      <c r="HW67" s="66"/>
      <c r="HX67" s="66"/>
      <c r="HY67" s="204"/>
      <c r="HZ67" s="133"/>
      <c r="IA67" s="66"/>
      <c r="IB67" s="66"/>
      <c r="IC67" s="204"/>
      <c r="ID67" s="204"/>
      <c r="IE67" s="66"/>
      <c r="IF67" s="66"/>
      <c r="IG67" s="204"/>
      <c r="IH67" s="204"/>
      <c r="II67" s="66"/>
      <c r="IJ67" s="66"/>
      <c r="IK67" s="204"/>
      <c r="IL67" s="204"/>
      <c r="IM67" s="66"/>
      <c r="IN67" s="66"/>
      <c r="IO67" s="204"/>
      <c r="IP67" s="204"/>
      <c r="IQ67" s="66"/>
      <c r="IR67" s="66"/>
      <c r="IS67" s="204"/>
      <c r="IT67" s="204"/>
      <c r="IU67" s="66"/>
      <c r="IV67" s="66"/>
      <c r="IW67" s="204"/>
      <c r="IX67" s="204"/>
      <c r="IY67" s="66"/>
      <c r="IZ67" s="66"/>
      <c r="JA67" s="66"/>
      <c r="JB67" s="66"/>
      <c r="JC67" s="66"/>
      <c r="JD67" s="66"/>
      <c r="JE67" s="66"/>
      <c r="JF67" s="66"/>
      <c r="JG67" s="66"/>
      <c r="JH67" s="66"/>
      <c r="JI67" s="66"/>
      <c r="JJ67" s="66"/>
      <c r="JK67" s="66"/>
      <c r="JL67" s="66"/>
      <c r="JM67" s="66"/>
      <c r="JN67" s="66"/>
      <c r="JO67" s="66"/>
      <c r="JP67" s="66"/>
      <c r="JQ67" s="66"/>
    </row>
    <row r="68" spans="1:277" s="29" customFormat="1" ht="15.75" x14ac:dyDescent="0.25">
      <c r="A68" s="39" t="s">
        <v>413</v>
      </c>
      <c r="B68" s="230">
        <f t="shared" si="160"/>
        <v>3594</v>
      </c>
      <c r="C68" s="230">
        <f t="shared" si="161"/>
        <v>3594</v>
      </c>
      <c r="D68" s="230">
        <f t="shared" si="162"/>
        <v>3594</v>
      </c>
      <c r="E68" s="66">
        <f t="shared" si="531"/>
        <v>100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123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123"/>
      <c r="AE68" s="66"/>
      <c r="AF68" s="66"/>
      <c r="AG68" s="66"/>
      <c r="AH68" s="66"/>
      <c r="AI68" s="66"/>
      <c r="AJ68" s="66"/>
      <c r="AK68" s="66"/>
      <c r="AL68" s="123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123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206"/>
      <c r="CE68" s="206"/>
      <c r="CF68" s="206"/>
      <c r="CG68" s="206"/>
      <c r="CH68" s="206"/>
      <c r="CI68" s="206"/>
      <c r="CJ68" s="206"/>
      <c r="CK68" s="206"/>
      <c r="CL68" s="66"/>
      <c r="CM68" s="66"/>
      <c r="CN68" s="66"/>
      <c r="CO68" s="204"/>
      <c r="CP68" s="204"/>
      <c r="CQ68" s="66"/>
      <c r="CR68" s="66"/>
      <c r="CS68" s="204"/>
      <c r="CT68" s="66"/>
      <c r="CU68" s="66"/>
      <c r="CV68" s="66"/>
      <c r="CW68" s="204"/>
      <c r="CX68" s="204"/>
      <c r="CY68" s="66"/>
      <c r="CZ68" s="66"/>
      <c r="DA68" s="204"/>
      <c r="DB68" s="133"/>
      <c r="DC68" s="66"/>
      <c r="DD68" s="66"/>
      <c r="DE68" s="204"/>
      <c r="DF68" s="66"/>
      <c r="DG68" s="66"/>
      <c r="DH68" s="66"/>
      <c r="DI68" s="204"/>
      <c r="DJ68" s="204"/>
      <c r="DK68" s="66"/>
      <c r="DL68" s="66"/>
      <c r="DM68" s="204"/>
      <c r="DN68" s="204"/>
      <c r="DO68" s="66"/>
      <c r="DP68" s="66"/>
      <c r="DQ68" s="204"/>
      <c r="DR68" s="66"/>
      <c r="DS68" s="66"/>
      <c r="DT68" s="66"/>
      <c r="DU68" s="204"/>
      <c r="DV68" s="204"/>
      <c r="DW68" s="66"/>
      <c r="DX68" s="66"/>
      <c r="DY68" s="204"/>
      <c r="DZ68" s="204"/>
      <c r="EA68" s="66"/>
      <c r="EB68" s="66"/>
      <c r="EC68" s="204"/>
      <c r="ED68" s="204"/>
      <c r="EE68" s="66"/>
      <c r="EF68" s="66"/>
      <c r="EG68" s="204"/>
      <c r="EH68" s="66"/>
      <c r="EI68" s="66"/>
      <c r="EJ68" s="66"/>
      <c r="EK68" s="204"/>
      <c r="EL68" s="66"/>
      <c r="EM68" s="66"/>
      <c r="EN68" s="66"/>
      <c r="EO68" s="204"/>
      <c r="EP68" s="66"/>
      <c r="EQ68" s="66"/>
      <c r="ER68" s="66"/>
      <c r="ES68" s="204"/>
      <c r="ET68" s="66"/>
      <c r="EU68" s="66"/>
      <c r="EV68" s="66"/>
      <c r="EW68" s="66"/>
      <c r="EX68" s="66"/>
      <c r="EY68" s="70"/>
      <c r="EZ68" s="66"/>
      <c r="FA68" s="204"/>
      <c r="FB68" s="204"/>
      <c r="FC68" s="70"/>
      <c r="FD68" s="66"/>
      <c r="FE68" s="204"/>
      <c r="FF68" s="70"/>
      <c r="FG68" s="70"/>
      <c r="FH68" s="66"/>
      <c r="FI68" s="204"/>
      <c r="FJ68" s="70">
        <v>3594</v>
      </c>
      <c r="FK68" s="70">
        <v>3594</v>
      </c>
      <c r="FL68" s="66">
        <v>3594</v>
      </c>
      <c r="FM68" s="66">
        <f t="shared" si="384"/>
        <v>100</v>
      </c>
      <c r="FN68" s="70"/>
      <c r="FO68" s="70"/>
      <c r="FP68" s="66"/>
      <c r="FQ68" s="204"/>
      <c r="FR68" s="204"/>
      <c r="FS68" s="70"/>
      <c r="FT68" s="66"/>
      <c r="FU68" s="204"/>
      <c r="FV68" s="70"/>
      <c r="FW68" s="70"/>
      <c r="FX68" s="66"/>
      <c r="FY68" s="204"/>
      <c r="FZ68" s="70"/>
      <c r="GA68" s="70"/>
      <c r="GB68" s="66"/>
      <c r="GC68" s="204"/>
      <c r="GD68" s="66"/>
      <c r="GE68" s="66"/>
      <c r="GF68" s="66"/>
      <c r="GG68" s="204"/>
      <c r="GH68" s="66"/>
      <c r="GI68" s="66"/>
      <c r="GJ68" s="66"/>
      <c r="GK68" s="204"/>
      <c r="GL68" s="204"/>
      <c r="GM68" s="70"/>
      <c r="GN68" s="66"/>
      <c r="GO68" s="204"/>
      <c r="GP68" s="204"/>
      <c r="GQ68" s="70"/>
      <c r="GR68" s="66"/>
      <c r="GS68" s="204"/>
      <c r="GT68" s="204"/>
      <c r="GU68" s="70"/>
      <c r="GV68" s="66"/>
      <c r="GW68" s="204"/>
      <c r="GX68" s="204"/>
      <c r="GY68" s="70"/>
      <c r="GZ68" s="66"/>
      <c r="HA68" s="204"/>
      <c r="HB68" s="70"/>
      <c r="HC68" s="70"/>
      <c r="HD68" s="66"/>
      <c r="HE68" s="204"/>
      <c r="HF68" s="66"/>
      <c r="HG68" s="66"/>
      <c r="HH68" s="66"/>
      <c r="HI68" s="204"/>
      <c r="HJ68" s="133"/>
      <c r="HK68" s="70"/>
      <c r="HL68" s="66"/>
      <c r="HM68" s="204"/>
      <c r="HN68" s="66"/>
      <c r="HO68" s="66"/>
      <c r="HP68" s="66"/>
      <c r="HQ68" s="204"/>
      <c r="HR68" s="204"/>
      <c r="HS68" s="66"/>
      <c r="HT68" s="66"/>
      <c r="HU68" s="204"/>
      <c r="HV68" s="133"/>
      <c r="HW68" s="66"/>
      <c r="HX68" s="66"/>
      <c r="HY68" s="204"/>
      <c r="HZ68" s="133"/>
      <c r="IA68" s="66"/>
      <c r="IB68" s="66"/>
      <c r="IC68" s="204"/>
      <c r="ID68" s="204"/>
      <c r="IE68" s="66"/>
      <c r="IF68" s="66"/>
      <c r="IG68" s="204"/>
      <c r="IH68" s="204"/>
      <c r="II68" s="66"/>
      <c r="IJ68" s="66"/>
      <c r="IK68" s="204"/>
      <c r="IL68" s="204"/>
      <c r="IM68" s="66"/>
      <c r="IN68" s="66"/>
      <c r="IO68" s="204"/>
      <c r="IP68" s="204"/>
      <c r="IQ68" s="66"/>
      <c r="IR68" s="66"/>
      <c r="IS68" s="204"/>
      <c r="IT68" s="204"/>
      <c r="IU68" s="66"/>
      <c r="IV68" s="66"/>
      <c r="IW68" s="204"/>
      <c r="IX68" s="204"/>
      <c r="IY68" s="66"/>
      <c r="IZ68" s="66"/>
      <c r="JA68" s="66"/>
      <c r="JB68" s="66"/>
      <c r="JC68" s="66"/>
      <c r="JD68" s="66"/>
      <c r="JE68" s="66"/>
      <c r="JF68" s="66"/>
      <c r="JG68" s="66"/>
      <c r="JH68" s="66"/>
      <c r="JI68" s="66"/>
      <c r="JJ68" s="66"/>
      <c r="JK68" s="66"/>
      <c r="JL68" s="66"/>
      <c r="JM68" s="66"/>
      <c r="JN68" s="66"/>
      <c r="JO68" s="66"/>
      <c r="JP68" s="66"/>
      <c r="JQ68" s="66"/>
    </row>
    <row r="69" spans="1:277" s="29" customFormat="1" ht="15.75" x14ac:dyDescent="0.25">
      <c r="A69" s="39" t="s">
        <v>416</v>
      </c>
      <c r="B69" s="230">
        <f t="shared" si="160"/>
        <v>2733</v>
      </c>
      <c r="C69" s="230">
        <f t="shared" si="161"/>
        <v>2733</v>
      </c>
      <c r="D69" s="230">
        <f t="shared" si="162"/>
        <v>2733</v>
      </c>
      <c r="E69" s="66">
        <f t="shared" si="531"/>
        <v>100</v>
      </c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23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23"/>
      <c r="AE69" s="66"/>
      <c r="AF69" s="66"/>
      <c r="AG69" s="66"/>
      <c r="AH69" s="66"/>
      <c r="AI69" s="66"/>
      <c r="AJ69" s="66"/>
      <c r="AK69" s="66"/>
      <c r="AL69" s="123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123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206"/>
      <c r="CE69" s="206"/>
      <c r="CF69" s="206"/>
      <c r="CG69" s="206"/>
      <c r="CH69" s="206"/>
      <c r="CI69" s="206"/>
      <c r="CJ69" s="206"/>
      <c r="CK69" s="206"/>
      <c r="CL69" s="66"/>
      <c r="CM69" s="66"/>
      <c r="CN69" s="66"/>
      <c r="CO69" s="204"/>
      <c r="CP69" s="204"/>
      <c r="CQ69" s="66"/>
      <c r="CR69" s="66"/>
      <c r="CS69" s="204"/>
      <c r="CT69" s="66"/>
      <c r="CU69" s="66"/>
      <c r="CV69" s="66"/>
      <c r="CW69" s="204"/>
      <c r="CX69" s="204"/>
      <c r="CY69" s="66"/>
      <c r="CZ69" s="66"/>
      <c r="DA69" s="204"/>
      <c r="DB69" s="133"/>
      <c r="DC69" s="66"/>
      <c r="DD69" s="66"/>
      <c r="DE69" s="204"/>
      <c r="DF69" s="66"/>
      <c r="DG69" s="66"/>
      <c r="DH69" s="66"/>
      <c r="DI69" s="204"/>
      <c r="DJ69" s="204"/>
      <c r="DK69" s="66"/>
      <c r="DL69" s="66"/>
      <c r="DM69" s="204"/>
      <c r="DN69" s="204"/>
      <c r="DO69" s="66"/>
      <c r="DP69" s="66"/>
      <c r="DQ69" s="204"/>
      <c r="DR69" s="66"/>
      <c r="DS69" s="66"/>
      <c r="DT69" s="66"/>
      <c r="DU69" s="204"/>
      <c r="DV69" s="204"/>
      <c r="DW69" s="66"/>
      <c r="DX69" s="66"/>
      <c r="DY69" s="204"/>
      <c r="DZ69" s="204"/>
      <c r="EA69" s="66"/>
      <c r="EB69" s="66"/>
      <c r="EC69" s="204"/>
      <c r="ED69" s="204"/>
      <c r="EE69" s="66"/>
      <c r="EF69" s="66"/>
      <c r="EG69" s="204"/>
      <c r="EH69" s="66"/>
      <c r="EI69" s="66"/>
      <c r="EJ69" s="66"/>
      <c r="EK69" s="204"/>
      <c r="EL69" s="66"/>
      <c r="EM69" s="66"/>
      <c r="EN69" s="66"/>
      <c r="EO69" s="204"/>
      <c r="EP69" s="66"/>
      <c r="EQ69" s="66"/>
      <c r="ER69" s="66"/>
      <c r="ES69" s="204"/>
      <c r="ET69" s="66"/>
      <c r="EU69" s="66"/>
      <c r="EV69" s="66"/>
      <c r="EW69" s="66"/>
      <c r="EX69" s="66"/>
      <c r="EY69" s="70"/>
      <c r="EZ69" s="66"/>
      <c r="FA69" s="204"/>
      <c r="FB69" s="204"/>
      <c r="FC69" s="70"/>
      <c r="FD69" s="66"/>
      <c r="FE69" s="204"/>
      <c r="FF69" s="70"/>
      <c r="FG69" s="70"/>
      <c r="FH69" s="66"/>
      <c r="FI69" s="204"/>
      <c r="FJ69" s="70">
        <v>2733</v>
      </c>
      <c r="FK69" s="70">
        <v>2733</v>
      </c>
      <c r="FL69" s="66">
        <v>2733</v>
      </c>
      <c r="FM69" s="66">
        <f t="shared" si="384"/>
        <v>100</v>
      </c>
      <c r="FN69" s="70"/>
      <c r="FO69" s="70"/>
      <c r="FP69" s="66"/>
      <c r="FQ69" s="204"/>
      <c r="FR69" s="204"/>
      <c r="FS69" s="70"/>
      <c r="FT69" s="66"/>
      <c r="FU69" s="204"/>
      <c r="FV69" s="70"/>
      <c r="FW69" s="70"/>
      <c r="FX69" s="66"/>
      <c r="FY69" s="204"/>
      <c r="FZ69" s="70"/>
      <c r="GA69" s="70"/>
      <c r="GB69" s="66"/>
      <c r="GC69" s="204"/>
      <c r="GD69" s="66"/>
      <c r="GE69" s="66"/>
      <c r="GF69" s="66"/>
      <c r="GG69" s="204"/>
      <c r="GH69" s="66"/>
      <c r="GI69" s="66"/>
      <c r="GJ69" s="66"/>
      <c r="GK69" s="204"/>
      <c r="GL69" s="204"/>
      <c r="GM69" s="70"/>
      <c r="GN69" s="66"/>
      <c r="GO69" s="204"/>
      <c r="GP69" s="204"/>
      <c r="GQ69" s="70"/>
      <c r="GR69" s="66"/>
      <c r="GS69" s="204"/>
      <c r="GT69" s="204"/>
      <c r="GU69" s="70"/>
      <c r="GV69" s="66"/>
      <c r="GW69" s="204"/>
      <c r="GX69" s="204"/>
      <c r="GY69" s="70"/>
      <c r="GZ69" s="66"/>
      <c r="HA69" s="204"/>
      <c r="HB69" s="70"/>
      <c r="HC69" s="70"/>
      <c r="HD69" s="66"/>
      <c r="HE69" s="204"/>
      <c r="HF69" s="66"/>
      <c r="HG69" s="66"/>
      <c r="HH69" s="66"/>
      <c r="HI69" s="204"/>
      <c r="HJ69" s="133"/>
      <c r="HK69" s="70"/>
      <c r="HL69" s="66"/>
      <c r="HM69" s="204"/>
      <c r="HN69" s="66"/>
      <c r="HO69" s="66"/>
      <c r="HP69" s="66"/>
      <c r="HQ69" s="204"/>
      <c r="HR69" s="204"/>
      <c r="HS69" s="66"/>
      <c r="HT69" s="66"/>
      <c r="HU69" s="204"/>
      <c r="HV69" s="133"/>
      <c r="HW69" s="66"/>
      <c r="HX69" s="66"/>
      <c r="HY69" s="204"/>
      <c r="HZ69" s="133"/>
      <c r="IA69" s="66"/>
      <c r="IB69" s="66"/>
      <c r="IC69" s="204"/>
      <c r="ID69" s="204"/>
      <c r="IE69" s="66"/>
      <c r="IF69" s="66"/>
      <c r="IG69" s="204"/>
      <c r="IH69" s="204"/>
      <c r="II69" s="66"/>
      <c r="IJ69" s="66"/>
      <c r="IK69" s="204"/>
      <c r="IL69" s="204"/>
      <c r="IM69" s="66"/>
      <c r="IN69" s="66"/>
      <c r="IO69" s="204"/>
      <c r="IP69" s="204"/>
      <c r="IQ69" s="66"/>
      <c r="IR69" s="66"/>
      <c r="IS69" s="204"/>
      <c r="IT69" s="204"/>
      <c r="IU69" s="66"/>
      <c r="IV69" s="66"/>
      <c r="IW69" s="204"/>
      <c r="IX69" s="204"/>
      <c r="IY69" s="66"/>
      <c r="IZ69" s="66"/>
      <c r="JA69" s="66"/>
      <c r="JB69" s="66"/>
      <c r="JC69" s="66"/>
      <c r="JD69" s="66"/>
      <c r="JE69" s="66"/>
      <c r="JF69" s="66"/>
      <c r="JG69" s="66"/>
      <c r="JH69" s="66"/>
      <c r="JI69" s="66"/>
      <c r="JJ69" s="66"/>
      <c r="JK69" s="66"/>
      <c r="JL69" s="66"/>
      <c r="JM69" s="66"/>
      <c r="JN69" s="66"/>
      <c r="JO69" s="66"/>
      <c r="JP69" s="66"/>
      <c r="JQ69" s="66"/>
    </row>
    <row r="70" spans="1:277" s="29" customFormat="1" ht="15.75" x14ac:dyDescent="0.25">
      <c r="A70" s="39" t="s">
        <v>245</v>
      </c>
      <c r="B70" s="230">
        <f t="shared" si="160"/>
        <v>6393</v>
      </c>
      <c r="C70" s="230">
        <f t="shared" si="161"/>
        <v>6393</v>
      </c>
      <c r="D70" s="230">
        <f t="shared" si="162"/>
        <v>6393</v>
      </c>
      <c r="E70" s="66">
        <f t="shared" si="531"/>
        <v>100</v>
      </c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123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23"/>
      <c r="AE70" s="66"/>
      <c r="AF70" s="66"/>
      <c r="AG70" s="66"/>
      <c r="AH70" s="66"/>
      <c r="AI70" s="66"/>
      <c r="AJ70" s="66"/>
      <c r="AK70" s="66"/>
      <c r="AL70" s="123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123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206"/>
      <c r="CE70" s="206"/>
      <c r="CF70" s="206"/>
      <c r="CG70" s="206"/>
      <c r="CH70" s="206"/>
      <c r="CI70" s="206"/>
      <c r="CJ70" s="206"/>
      <c r="CK70" s="206"/>
      <c r="CL70" s="66"/>
      <c r="CM70" s="66"/>
      <c r="CN70" s="66"/>
      <c r="CO70" s="204"/>
      <c r="CP70" s="204"/>
      <c r="CQ70" s="66"/>
      <c r="CR70" s="66"/>
      <c r="CS70" s="204"/>
      <c r="CT70" s="66"/>
      <c r="CU70" s="66"/>
      <c r="CV70" s="66"/>
      <c r="CW70" s="204"/>
      <c r="CX70" s="204"/>
      <c r="CY70" s="66"/>
      <c r="CZ70" s="66"/>
      <c r="DA70" s="204"/>
      <c r="DB70" s="133"/>
      <c r="DC70" s="66"/>
      <c r="DD70" s="66"/>
      <c r="DE70" s="204"/>
      <c r="DF70" s="66"/>
      <c r="DG70" s="66"/>
      <c r="DH70" s="66"/>
      <c r="DI70" s="204"/>
      <c r="DJ70" s="204"/>
      <c r="DK70" s="66"/>
      <c r="DL70" s="66"/>
      <c r="DM70" s="204"/>
      <c r="DN70" s="204"/>
      <c r="DO70" s="66"/>
      <c r="DP70" s="66"/>
      <c r="DQ70" s="204"/>
      <c r="DR70" s="66"/>
      <c r="DS70" s="66"/>
      <c r="DT70" s="66"/>
      <c r="DU70" s="204"/>
      <c r="DV70" s="204"/>
      <c r="DW70" s="66"/>
      <c r="DX70" s="66"/>
      <c r="DY70" s="204"/>
      <c r="DZ70" s="204"/>
      <c r="EA70" s="66"/>
      <c r="EB70" s="66"/>
      <c r="EC70" s="204"/>
      <c r="ED70" s="204"/>
      <c r="EE70" s="66"/>
      <c r="EF70" s="66"/>
      <c r="EG70" s="204"/>
      <c r="EH70" s="66"/>
      <c r="EI70" s="66"/>
      <c r="EJ70" s="66"/>
      <c r="EK70" s="204"/>
      <c r="EL70" s="66"/>
      <c r="EM70" s="66"/>
      <c r="EN70" s="66"/>
      <c r="EO70" s="204"/>
      <c r="EP70" s="66"/>
      <c r="EQ70" s="66"/>
      <c r="ER70" s="66"/>
      <c r="ES70" s="204"/>
      <c r="ET70" s="66"/>
      <c r="EU70" s="66"/>
      <c r="EV70" s="66"/>
      <c r="EW70" s="66"/>
      <c r="EX70" s="66"/>
      <c r="EY70" s="70"/>
      <c r="EZ70" s="66"/>
      <c r="FA70" s="204"/>
      <c r="FB70" s="204"/>
      <c r="FC70" s="70"/>
      <c r="FD70" s="66"/>
      <c r="FE70" s="204"/>
      <c r="FF70" s="70"/>
      <c r="FG70" s="70"/>
      <c r="FH70" s="66"/>
      <c r="FI70" s="204"/>
      <c r="FJ70" s="70">
        <v>6393</v>
      </c>
      <c r="FK70" s="70">
        <v>6393</v>
      </c>
      <c r="FL70" s="66">
        <v>6393</v>
      </c>
      <c r="FM70" s="66">
        <f t="shared" si="384"/>
        <v>100</v>
      </c>
      <c r="FN70" s="70"/>
      <c r="FO70" s="70"/>
      <c r="FP70" s="66"/>
      <c r="FQ70" s="204"/>
      <c r="FR70" s="204"/>
      <c r="FS70" s="70"/>
      <c r="FT70" s="66"/>
      <c r="FU70" s="204"/>
      <c r="FV70" s="70"/>
      <c r="FW70" s="70"/>
      <c r="FX70" s="66"/>
      <c r="FY70" s="204"/>
      <c r="FZ70" s="70"/>
      <c r="GA70" s="70"/>
      <c r="GB70" s="66"/>
      <c r="GC70" s="204"/>
      <c r="GD70" s="66"/>
      <c r="GE70" s="66"/>
      <c r="GF70" s="66"/>
      <c r="GG70" s="204"/>
      <c r="GH70" s="66"/>
      <c r="GI70" s="66"/>
      <c r="GJ70" s="66"/>
      <c r="GK70" s="204"/>
      <c r="GL70" s="204"/>
      <c r="GM70" s="70"/>
      <c r="GN70" s="66"/>
      <c r="GO70" s="204"/>
      <c r="GP70" s="204"/>
      <c r="GQ70" s="70"/>
      <c r="GR70" s="66"/>
      <c r="GS70" s="204"/>
      <c r="GT70" s="204"/>
      <c r="GU70" s="70"/>
      <c r="GV70" s="66"/>
      <c r="GW70" s="204"/>
      <c r="GX70" s="204"/>
      <c r="GY70" s="70"/>
      <c r="GZ70" s="66"/>
      <c r="HA70" s="204"/>
      <c r="HB70" s="70"/>
      <c r="HC70" s="70"/>
      <c r="HD70" s="66"/>
      <c r="HE70" s="204"/>
      <c r="HF70" s="66"/>
      <c r="HG70" s="66"/>
      <c r="HH70" s="66"/>
      <c r="HI70" s="204"/>
      <c r="HJ70" s="133"/>
      <c r="HK70" s="70"/>
      <c r="HL70" s="66"/>
      <c r="HM70" s="204"/>
      <c r="HN70" s="66"/>
      <c r="HO70" s="66"/>
      <c r="HP70" s="66"/>
      <c r="HQ70" s="204"/>
      <c r="HR70" s="204"/>
      <c r="HS70" s="66"/>
      <c r="HT70" s="66"/>
      <c r="HU70" s="204"/>
      <c r="HV70" s="133"/>
      <c r="HW70" s="66"/>
      <c r="HX70" s="66"/>
      <c r="HY70" s="204"/>
      <c r="HZ70" s="133"/>
      <c r="IA70" s="66"/>
      <c r="IB70" s="66"/>
      <c r="IC70" s="204"/>
      <c r="ID70" s="204"/>
      <c r="IE70" s="66"/>
      <c r="IF70" s="66"/>
      <c r="IG70" s="204"/>
      <c r="IH70" s="204"/>
      <c r="II70" s="66"/>
      <c r="IJ70" s="66"/>
      <c r="IK70" s="204"/>
      <c r="IL70" s="204"/>
      <c r="IM70" s="66"/>
      <c r="IN70" s="66"/>
      <c r="IO70" s="204"/>
      <c r="IP70" s="204"/>
      <c r="IQ70" s="66"/>
      <c r="IR70" s="66"/>
      <c r="IS70" s="204"/>
      <c r="IT70" s="204"/>
      <c r="IU70" s="66"/>
      <c r="IV70" s="66"/>
      <c r="IW70" s="204"/>
      <c r="IX70" s="204"/>
      <c r="IY70" s="66"/>
      <c r="IZ70" s="66"/>
      <c r="JA70" s="66"/>
      <c r="JB70" s="66"/>
      <c r="JC70" s="66"/>
      <c r="JD70" s="66"/>
      <c r="JE70" s="66"/>
      <c r="JF70" s="66"/>
      <c r="JG70" s="66"/>
      <c r="JH70" s="66"/>
      <c r="JI70" s="66"/>
      <c r="JJ70" s="66"/>
      <c r="JK70" s="66"/>
      <c r="JL70" s="66"/>
      <c r="JM70" s="66"/>
      <c r="JN70" s="66"/>
      <c r="JO70" s="66"/>
      <c r="JP70" s="66"/>
      <c r="JQ70" s="66"/>
    </row>
    <row r="71" spans="1:277" s="29" customFormat="1" ht="15.75" x14ac:dyDescent="0.25">
      <c r="A71" s="39" t="s">
        <v>415</v>
      </c>
      <c r="B71" s="230">
        <f t="shared" si="160"/>
        <v>7293</v>
      </c>
      <c r="C71" s="230">
        <f t="shared" si="161"/>
        <v>7293</v>
      </c>
      <c r="D71" s="230">
        <f t="shared" si="162"/>
        <v>7293</v>
      </c>
      <c r="E71" s="66">
        <f t="shared" si="531"/>
        <v>100</v>
      </c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123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123"/>
      <c r="AE71" s="66"/>
      <c r="AF71" s="66"/>
      <c r="AG71" s="66"/>
      <c r="AH71" s="66"/>
      <c r="AI71" s="66"/>
      <c r="AJ71" s="66"/>
      <c r="AK71" s="66"/>
      <c r="AL71" s="123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123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206"/>
      <c r="CE71" s="206"/>
      <c r="CF71" s="206"/>
      <c r="CG71" s="206"/>
      <c r="CH71" s="206"/>
      <c r="CI71" s="206"/>
      <c r="CJ71" s="206"/>
      <c r="CK71" s="206"/>
      <c r="CL71" s="66"/>
      <c r="CM71" s="66"/>
      <c r="CN71" s="66"/>
      <c r="CO71" s="204"/>
      <c r="CP71" s="204"/>
      <c r="CQ71" s="66"/>
      <c r="CR71" s="66"/>
      <c r="CS71" s="204"/>
      <c r="CT71" s="66"/>
      <c r="CU71" s="66"/>
      <c r="CV71" s="66"/>
      <c r="CW71" s="204"/>
      <c r="CX71" s="204"/>
      <c r="CY71" s="66"/>
      <c r="CZ71" s="66"/>
      <c r="DA71" s="204"/>
      <c r="DB71" s="133"/>
      <c r="DC71" s="66"/>
      <c r="DD71" s="66"/>
      <c r="DE71" s="204"/>
      <c r="DF71" s="66"/>
      <c r="DG71" s="66"/>
      <c r="DH71" s="66"/>
      <c r="DI71" s="204"/>
      <c r="DJ71" s="204"/>
      <c r="DK71" s="66"/>
      <c r="DL71" s="66"/>
      <c r="DM71" s="204"/>
      <c r="DN71" s="204"/>
      <c r="DO71" s="66"/>
      <c r="DP71" s="66"/>
      <c r="DQ71" s="204"/>
      <c r="DR71" s="66"/>
      <c r="DS71" s="66"/>
      <c r="DT71" s="66"/>
      <c r="DU71" s="204"/>
      <c r="DV71" s="204"/>
      <c r="DW71" s="66"/>
      <c r="DX71" s="66"/>
      <c r="DY71" s="204"/>
      <c r="DZ71" s="204"/>
      <c r="EA71" s="66"/>
      <c r="EB71" s="66"/>
      <c r="EC71" s="204"/>
      <c r="ED71" s="204"/>
      <c r="EE71" s="66"/>
      <c r="EF71" s="66"/>
      <c r="EG71" s="204"/>
      <c r="EH71" s="66"/>
      <c r="EI71" s="66"/>
      <c r="EJ71" s="66"/>
      <c r="EK71" s="204"/>
      <c r="EL71" s="66"/>
      <c r="EM71" s="66"/>
      <c r="EN71" s="66"/>
      <c r="EO71" s="204"/>
      <c r="EP71" s="66"/>
      <c r="EQ71" s="66"/>
      <c r="ER71" s="66"/>
      <c r="ES71" s="204"/>
      <c r="ET71" s="66"/>
      <c r="EU71" s="66"/>
      <c r="EV71" s="66"/>
      <c r="EW71" s="66"/>
      <c r="EX71" s="66"/>
      <c r="EY71" s="70"/>
      <c r="EZ71" s="66"/>
      <c r="FA71" s="204"/>
      <c r="FB71" s="204"/>
      <c r="FC71" s="70"/>
      <c r="FD71" s="66"/>
      <c r="FE71" s="204"/>
      <c r="FF71" s="70"/>
      <c r="FG71" s="70"/>
      <c r="FH71" s="66"/>
      <c r="FI71" s="204"/>
      <c r="FJ71" s="70">
        <v>7293</v>
      </c>
      <c r="FK71" s="70">
        <v>7293</v>
      </c>
      <c r="FL71" s="66">
        <v>7293</v>
      </c>
      <c r="FM71" s="66">
        <f t="shared" si="384"/>
        <v>100</v>
      </c>
      <c r="FN71" s="70"/>
      <c r="FO71" s="70"/>
      <c r="FP71" s="66"/>
      <c r="FQ71" s="204"/>
      <c r="FR71" s="204"/>
      <c r="FS71" s="70"/>
      <c r="FT71" s="66"/>
      <c r="FU71" s="204"/>
      <c r="FV71" s="70"/>
      <c r="FW71" s="70"/>
      <c r="FX71" s="66"/>
      <c r="FY71" s="204"/>
      <c r="FZ71" s="70"/>
      <c r="GA71" s="70"/>
      <c r="GB71" s="66"/>
      <c r="GC71" s="204"/>
      <c r="GD71" s="66"/>
      <c r="GE71" s="66"/>
      <c r="GF71" s="66"/>
      <c r="GG71" s="204"/>
      <c r="GH71" s="66"/>
      <c r="GI71" s="66"/>
      <c r="GJ71" s="66"/>
      <c r="GK71" s="204"/>
      <c r="GL71" s="204"/>
      <c r="GM71" s="70"/>
      <c r="GN71" s="66"/>
      <c r="GO71" s="204"/>
      <c r="GP71" s="204"/>
      <c r="GQ71" s="70"/>
      <c r="GR71" s="66"/>
      <c r="GS71" s="204"/>
      <c r="GT71" s="204"/>
      <c r="GU71" s="70"/>
      <c r="GV71" s="66"/>
      <c r="GW71" s="204"/>
      <c r="GX71" s="204"/>
      <c r="GY71" s="70"/>
      <c r="GZ71" s="66"/>
      <c r="HA71" s="204"/>
      <c r="HB71" s="70"/>
      <c r="HC71" s="70"/>
      <c r="HD71" s="66"/>
      <c r="HE71" s="204"/>
      <c r="HF71" s="66"/>
      <c r="HG71" s="66"/>
      <c r="HH71" s="66"/>
      <c r="HI71" s="204"/>
      <c r="HJ71" s="133"/>
      <c r="HK71" s="70"/>
      <c r="HL71" s="66"/>
      <c r="HM71" s="204"/>
      <c r="HN71" s="66"/>
      <c r="HO71" s="66"/>
      <c r="HP71" s="66"/>
      <c r="HQ71" s="204"/>
      <c r="HR71" s="204"/>
      <c r="HS71" s="66"/>
      <c r="HT71" s="66"/>
      <c r="HU71" s="204"/>
      <c r="HV71" s="133"/>
      <c r="HW71" s="66"/>
      <c r="HX71" s="66"/>
      <c r="HY71" s="204"/>
      <c r="HZ71" s="133"/>
      <c r="IA71" s="66"/>
      <c r="IB71" s="66"/>
      <c r="IC71" s="204"/>
      <c r="ID71" s="204"/>
      <c r="IE71" s="66"/>
      <c r="IF71" s="66"/>
      <c r="IG71" s="204"/>
      <c r="IH71" s="204"/>
      <c r="II71" s="66"/>
      <c r="IJ71" s="66"/>
      <c r="IK71" s="204"/>
      <c r="IL71" s="204"/>
      <c r="IM71" s="66"/>
      <c r="IN71" s="66"/>
      <c r="IO71" s="204"/>
      <c r="IP71" s="204"/>
      <c r="IQ71" s="66"/>
      <c r="IR71" s="66"/>
      <c r="IS71" s="204"/>
      <c r="IT71" s="204"/>
      <c r="IU71" s="66"/>
      <c r="IV71" s="66"/>
      <c r="IW71" s="204"/>
      <c r="IX71" s="204"/>
      <c r="IY71" s="66"/>
      <c r="IZ71" s="66"/>
      <c r="JA71" s="66"/>
      <c r="JB71" s="66"/>
      <c r="JC71" s="66"/>
      <c r="JD71" s="66"/>
      <c r="JE71" s="66"/>
      <c r="JF71" s="66"/>
      <c r="JG71" s="66"/>
      <c r="JH71" s="66"/>
      <c r="JI71" s="66"/>
      <c r="JJ71" s="66"/>
      <c r="JK71" s="66"/>
      <c r="JL71" s="66"/>
      <c r="JM71" s="66"/>
      <c r="JN71" s="66"/>
      <c r="JO71" s="66"/>
      <c r="JP71" s="66"/>
      <c r="JQ71" s="66"/>
    </row>
    <row r="72" spans="1:277" s="29" customFormat="1" ht="15.75" x14ac:dyDescent="0.25">
      <c r="A72" s="39" t="s">
        <v>414</v>
      </c>
      <c r="B72" s="230">
        <f t="shared" si="160"/>
        <v>7764</v>
      </c>
      <c r="C72" s="230">
        <f t="shared" si="161"/>
        <v>7764</v>
      </c>
      <c r="D72" s="230">
        <f t="shared" si="162"/>
        <v>7764</v>
      </c>
      <c r="E72" s="66">
        <f t="shared" si="531"/>
        <v>100</v>
      </c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123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123"/>
      <c r="AE72" s="66"/>
      <c r="AF72" s="66"/>
      <c r="AG72" s="66"/>
      <c r="AH72" s="66"/>
      <c r="AI72" s="66"/>
      <c r="AJ72" s="66"/>
      <c r="AK72" s="66"/>
      <c r="AL72" s="123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123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206"/>
      <c r="CE72" s="206"/>
      <c r="CF72" s="206"/>
      <c r="CG72" s="206"/>
      <c r="CH72" s="206"/>
      <c r="CI72" s="206"/>
      <c r="CJ72" s="206"/>
      <c r="CK72" s="206"/>
      <c r="CL72" s="66"/>
      <c r="CM72" s="66"/>
      <c r="CN72" s="66"/>
      <c r="CO72" s="204"/>
      <c r="CP72" s="204"/>
      <c r="CQ72" s="66"/>
      <c r="CR72" s="66"/>
      <c r="CS72" s="204"/>
      <c r="CT72" s="66"/>
      <c r="CU72" s="66"/>
      <c r="CV72" s="66"/>
      <c r="CW72" s="204"/>
      <c r="CX72" s="204"/>
      <c r="CY72" s="66"/>
      <c r="CZ72" s="66"/>
      <c r="DA72" s="204"/>
      <c r="DB72" s="133"/>
      <c r="DC72" s="66"/>
      <c r="DD72" s="66"/>
      <c r="DE72" s="204"/>
      <c r="DF72" s="66"/>
      <c r="DG72" s="66"/>
      <c r="DH72" s="66"/>
      <c r="DI72" s="204"/>
      <c r="DJ72" s="204"/>
      <c r="DK72" s="66"/>
      <c r="DL72" s="66"/>
      <c r="DM72" s="204"/>
      <c r="DN72" s="204"/>
      <c r="DO72" s="66"/>
      <c r="DP72" s="66"/>
      <c r="DQ72" s="204"/>
      <c r="DR72" s="66"/>
      <c r="DS72" s="66"/>
      <c r="DT72" s="66"/>
      <c r="DU72" s="204"/>
      <c r="DV72" s="204"/>
      <c r="DW72" s="66"/>
      <c r="DX72" s="66"/>
      <c r="DY72" s="204"/>
      <c r="DZ72" s="204"/>
      <c r="EA72" s="66"/>
      <c r="EB72" s="66"/>
      <c r="EC72" s="204"/>
      <c r="ED72" s="204"/>
      <c r="EE72" s="66"/>
      <c r="EF72" s="66"/>
      <c r="EG72" s="204"/>
      <c r="EH72" s="66"/>
      <c r="EI72" s="66"/>
      <c r="EJ72" s="66"/>
      <c r="EK72" s="204"/>
      <c r="EL72" s="66"/>
      <c r="EM72" s="66"/>
      <c r="EN72" s="66"/>
      <c r="EO72" s="204"/>
      <c r="EP72" s="66"/>
      <c r="EQ72" s="66"/>
      <c r="ER72" s="66"/>
      <c r="ES72" s="204"/>
      <c r="ET72" s="66"/>
      <c r="EU72" s="66"/>
      <c r="EV72" s="66"/>
      <c r="EW72" s="66"/>
      <c r="EX72" s="66"/>
      <c r="EY72" s="70"/>
      <c r="EZ72" s="66"/>
      <c r="FA72" s="204"/>
      <c r="FB72" s="204"/>
      <c r="FC72" s="70"/>
      <c r="FD72" s="66"/>
      <c r="FE72" s="204"/>
      <c r="FF72" s="70"/>
      <c r="FG72" s="70"/>
      <c r="FH72" s="66"/>
      <c r="FI72" s="204"/>
      <c r="FJ72" s="70">
        <v>7764</v>
      </c>
      <c r="FK72" s="70">
        <v>7764</v>
      </c>
      <c r="FL72" s="66">
        <v>7764</v>
      </c>
      <c r="FM72" s="66">
        <f t="shared" si="384"/>
        <v>100</v>
      </c>
      <c r="FN72" s="70"/>
      <c r="FO72" s="70"/>
      <c r="FP72" s="66"/>
      <c r="FQ72" s="204"/>
      <c r="FR72" s="204"/>
      <c r="FS72" s="70"/>
      <c r="FT72" s="66"/>
      <c r="FU72" s="204"/>
      <c r="FV72" s="70"/>
      <c r="FW72" s="70"/>
      <c r="FX72" s="66"/>
      <c r="FY72" s="204"/>
      <c r="FZ72" s="70"/>
      <c r="GA72" s="70"/>
      <c r="GB72" s="66"/>
      <c r="GC72" s="204"/>
      <c r="GD72" s="66"/>
      <c r="GE72" s="66"/>
      <c r="GF72" s="66"/>
      <c r="GG72" s="204"/>
      <c r="GH72" s="66"/>
      <c r="GI72" s="66"/>
      <c r="GJ72" s="66"/>
      <c r="GK72" s="204"/>
      <c r="GL72" s="204"/>
      <c r="GM72" s="70"/>
      <c r="GN72" s="66"/>
      <c r="GO72" s="204"/>
      <c r="GP72" s="204"/>
      <c r="GQ72" s="70"/>
      <c r="GR72" s="66"/>
      <c r="GS72" s="204"/>
      <c r="GT72" s="204"/>
      <c r="GU72" s="70"/>
      <c r="GV72" s="66"/>
      <c r="GW72" s="204"/>
      <c r="GX72" s="204"/>
      <c r="GY72" s="70"/>
      <c r="GZ72" s="66"/>
      <c r="HA72" s="204"/>
      <c r="HB72" s="70"/>
      <c r="HC72" s="70"/>
      <c r="HD72" s="66"/>
      <c r="HE72" s="204"/>
      <c r="HF72" s="66"/>
      <c r="HG72" s="66"/>
      <c r="HH72" s="66"/>
      <c r="HI72" s="204"/>
      <c r="HJ72" s="133"/>
      <c r="HK72" s="70"/>
      <c r="HL72" s="66"/>
      <c r="HM72" s="204"/>
      <c r="HN72" s="66"/>
      <c r="HO72" s="66"/>
      <c r="HP72" s="66"/>
      <c r="HQ72" s="204"/>
      <c r="HR72" s="204"/>
      <c r="HS72" s="66"/>
      <c r="HT72" s="66"/>
      <c r="HU72" s="204"/>
      <c r="HV72" s="133"/>
      <c r="HW72" s="66"/>
      <c r="HX72" s="66"/>
      <c r="HY72" s="204"/>
      <c r="HZ72" s="133"/>
      <c r="IA72" s="66"/>
      <c r="IB72" s="66"/>
      <c r="IC72" s="204"/>
      <c r="ID72" s="204"/>
      <c r="IE72" s="66"/>
      <c r="IF72" s="66"/>
      <c r="IG72" s="204"/>
      <c r="IH72" s="204"/>
      <c r="II72" s="66"/>
      <c r="IJ72" s="66"/>
      <c r="IK72" s="204"/>
      <c r="IL72" s="204"/>
      <c r="IM72" s="66"/>
      <c r="IN72" s="66"/>
      <c r="IO72" s="204"/>
      <c r="IP72" s="204"/>
      <c r="IQ72" s="66"/>
      <c r="IR72" s="66"/>
      <c r="IS72" s="204"/>
      <c r="IT72" s="204"/>
      <c r="IU72" s="66"/>
      <c r="IV72" s="66"/>
      <c r="IW72" s="204"/>
      <c r="IX72" s="204"/>
      <c r="IY72" s="66"/>
      <c r="IZ72" s="66"/>
      <c r="JA72" s="66"/>
      <c r="JB72" s="66"/>
      <c r="JC72" s="66"/>
      <c r="JD72" s="66"/>
      <c r="JE72" s="66"/>
      <c r="JF72" s="66"/>
      <c r="JG72" s="66"/>
      <c r="JH72" s="66"/>
      <c r="JI72" s="66"/>
      <c r="JJ72" s="66"/>
      <c r="JK72" s="66"/>
      <c r="JL72" s="66"/>
      <c r="JM72" s="66"/>
      <c r="JN72" s="66"/>
      <c r="JO72" s="66"/>
      <c r="JP72" s="66"/>
      <c r="JQ72" s="66"/>
    </row>
    <row r="73" spans="1:277" s="30" customFormat="1" ht="31.5" x14ac:dyDescent="0.25">
      <c r="A73" s="38" t="s">
        <v>252</v>
      </c>
      <c r="B73" s="231">
        <f t="shared" si="160"/>
        <v>68488.914820000005</v>
      </c>
      <c r="C73" s="231">
        <f t="shared" si="161"/>
        <v>70239.564819999985</v>
      </c>
      <c r="D73" s="231">
        <f t="shared" si="162"/>
        <v>70040.312820000006</v>
      </c>
      <c r="E73" s="79">
        <f t="shared" ref="E73" si="532">D73/C73*100</f>
        <v>99.716325121730762</v>
      </c>
      <c r="F73" s="80">
        <f t="shared" ref="F73" si="533">F74+F75+F76+F77+F78</f>
        <v>0</v>
      </c>
      <c r="G73" s="80">
        <f t="shared" ref="G73:CG73" si="534">G74+G75+G76+G77+G78</f>
        <v>0</v>
      </c>
      <c r="H73" s="80">
        <f t="shared" si="534"/>
        <v>0</v>
      </c>
      <c r="I73" s="80">
        <f t="shared" si="534"/>
        <v>0</v>
      </c>
      <c r="J73" s="80">
        <f t="shared" ref="J73" si="535">J74+J75+J76+J77+J78</f>
        <v>0</v>
      </c>
      <c r="K73" s="80">
        <f t="shared" si="534"/>
        <v>0</v>
      </c>
      <c r="L73" s="80">
        <f t="shared" si="534"/>
        <v>0</v>
      </c>
      <c r="M73" s="80">
        <f t="shared" si="534"/>
        <v>0</v>
      </c>
      <c r="N73" s="80"/>
      <c r="O73" s="80">
        <f t="shared" ref="O73:Q73" si="536">O74+O75+O76+O77+O78</f>
        <v>0</v>
      </c>
      <c r="P73" s="80">
        <f t="shared" si="536"/>
        <v>0</v>
      </c>
      <c r="Q73" s="80">
        <f t="shared" si="536"/>
        <v>0</v>
      </c>
      <c r="R73" s="122"/>
      <c r="S73" s="80">
        <f t="shared" ref="S73:U73" si="537">S74+S75+S76+S77+S78</f>
        <v>0</v>
      </c>
      <c r="T73" s="80">
        <f t="shared" si="537"/>
        <v>0</v>
      </c>
      <c r="U73" s="80">
        <f t="shared" si="537"/>
        <v>0</v>
      </c>
      <c r="V73" s="80"/>
      <c r="W73" s="80">
        <f t="shared" ref="W73:Y73" si="538">W74+W75+W76+W77+W78</f>
        <v>0</v>
      </c>
      <c r="X73" s="80">
        <f t="shared" si="538"/>
        <v>0</v>
      </c>
      <c r="Y73" s="80">
        <f t="shared" si="538"/>
        <v>0</v>
      </c>
      <c r="Z73" s="80"/>
      <c r="AA73" s="80">
        <f t="shared" ref="AA73:AC73" si="539">AA74+AA75+AA76+AA77+AA78</f>
        <v>0</v>
      </c>
      <c r="AB73" s="80">
        <f t="shared" si="539"/>
        <v>0</v>
      </c>
      <c r="AC73" s="80">
        <f t="shared" si="539"/>
        <v>0</v>
      </c>
      <c r="AD73" s="122"/>
      <c r="AE73" s="80">
        <f t="shared" ref="AE73:AH73" si="540">AE74+AE75+AE76+AE77+AE78</f>
        <v>0</v>
      </c>
      <c r="AF73" s="80">
        <f t="shared" si="540"/>
        <v>0</v>
      </c>
      <c r="AG73" s="80">
        <f t="shared" si="540"/>
        <v>0</v>
      </c>
      <c r="AH73" s="80">
        <f t="shared" si="540"/>
        <v>0</v>
      </c>
      <c r="AI73" s="80">
        <f t="shared" si="534"/>
        <v>0</v>
      </c>
      <c r="AJ73" s="80">
        <f t="shared" si="534"/>
        <v>0</v>
      </c>
      <c r="AK73" s="80">
        <f t="shared" si="534"/>
        <v>0</v>
      </c>
      <c r="AL73" s="122"/>
      <c r="AM73" s="80">
        <f t="shared" si="534"/>
        <v>0</v>
      </c>
      <c r="AN73" s="80">
        <f t="shared" si="534"/>
        <v>0</v>
      </c>
      <c r="AO73" s="80">
        <f t="shared" si="534"/>
        <v>0</v>
      </c>
      <c r="AP73" s="80">
        <f t="shared" ref="AP73" si="541">AP74+AP75+AP76+AP77+AP78</f>
        <v>0</v>
      </c>
      <c r="AQ73" s="80">
        <f t="shared" si="534"/>
        <v>0</v>
      </c>
      <c r="AR73" s="80">
        <f t="shared" si="534"/>
        <v>0</v>
      </c>
      <c r="AS73" s="80">
        <f t="shared" si="534"/>
        <v>0</v>
      </c>
      <c r="AT73" s="80">
        <f t="shared" ref="AT73" si="542">AT74+AT75+AT76+AT77+AT78</f>
        <v>0</v>
      </c>
      <c r="AU73" s="80">
        <f t="shared" si="534"/>
        <v>0</v>
      </c>
      <c r="AV73" s="80">
        <f t="shared" si="534"/>
        <v>0</v>
      </c>
      <c r="AW73" s="80">
        <f t="shared" si="534"/>
        <v>0</v>
      </c>
      <c r="AX73" s="80">
        <f t="shared" ref="AX73" si="543">AX74+AX75+AX76+AX77+AX78</f>
        <v>102.04082000000001</v>
      </c>
      <c r="AY73" s="80">
        <f t="shared" si="534"/>
        <v>102.04082000000001</v>
      </c>
      <c r="AZ73" s="80">
        <f t="shared" si="534"/>
        <v>102.04082000000001</v>
      </c>
      <c r="BA73" s="79">
        <f>AZ73/AY73*100</f>
        <v>100</v>
      </c>
      <c r="BB73" s="79">
        <v>0</v>
      </c>
      <c r="BC73" s="80">
        <f t="shared" si="534"/>
        <v>0</v>
      </c>
      <c r="BD73" s="80">
        <f t="shared" si="534"/>
        <v>0</v>
      </c>
      <c r="BE73" s="80">
        <f t="shared" si="534"/>
        <v>0</v>
      </c>
      <c r="BF73" s="80">
        <f t="shared" si="534"/>
        <v>48.427999999999997</v>
      </c>
      <c r="BG73" s="80">
        <f t="shared" ref="BG73:BH73" si="544">BG74+BG75+BG76+BG77+BG78</f>
        <v>48.427999999999997</v>
      </c>
      <c r="BH73" s="80">
        <f t="shared" si="544"/>
        <v>48.427999999999997</v>
      </c>
      <c r="BI73" s="79">
        <f>BH73/BG73*100</f>
        <v>100</v>
      </c>
      <c r="BJ73" s="121"/>
      <c r="BK73" s="80"/>
      <c r="BL73" s="80"/>
      <c r="BM73" s="79"/>
      <c r="BN73" s="80"/>
      <c r="BO73" s="80"/>
      <c r="BP73" s="80"/>
      <c r="BQ73" s="79"/>
      <c r="BR73" s="79"/>
      <c r="BS73" s="80">
        <f t="shared" si="534"/>
        <v>0</v>
      </c>
      <c r="BT73" s="80">
        <f t="shared" si="534"/>
        <v>0</v>
      </c>
      <c r="BU73" s="80">
        <f t="shared" si="534"/>
        <v>0</v>
      </c>
      <c r="BV73" s="80"/>
      <c r="BW73" s="80">
        <f t="shared" si="534"/>
        <v>1755.15</v>
      </c>
      <c r="BX73" s="80">
        <f t="shared" si="534"/>
        <v>1755.15</v>
      </c>
      <c r="BY73" s="79">
        <f t="shared" ref="BY73:BY135" si="545">BX73/BW73*100</f>
        <v>100</v>
      </c>
      <c r="BZ73" s="80">
        <f t="shared" ref="BZ73" si="546">BZ74+BZ75+BZ76+BZ77+BZ78</f>
        <v>10000</v>
      </c>
      <c r="CA73" s="80">
        <f t="shared" si="534"/>
        <v>10000</v>
      </c>
      <c r="CB73" s="80">
        <f t="shared" si="534"/>
        <v>10000</v>
      </c>
      <c r="CC73" s="79">
        <f t="shared" ref="CC73" si="547">CB73/CA73*100</f>
        <v>100</v>
      </c>
      <c r="CD73" s="80">
        <f t="shared" ref="CD73" si="548">CD74+CD75+CD76+CD77+CD78</f>
        <v>11921.3</v>
      </c>
      <c r="CE73" s="80">
        <f t="shared" si="534"/>
        <v>11921.3</v>
      </c>
      <c r="CF73" s="80">
        <f t="shared" si="534"/>
        <v>11921.3</v>
      </c>
      <c r="CG73" s="80">
        <f t="shared" si="534"/>
        <v>100</v>
      </c>
      <c r="CH73" s="80"/>
      <c r="CI73" s="80">
        <f t="shared" ref="CI73:CL73" si="549">CI74+CI75+CI76+CI77+CI78</f>
        <v>1231.2</v>
      </c>
      <c r="CJ73" s="80">
        <f t="shared" si="549"/>
        <v>1231.2</v>
      </c>
      <c r="CK73" s="80">
        <f t="shared" si="549"/>
        <v>100</v>
      </c>
      <c r="CL73" s="80">
        <f t="shared" si="549"/>
        <v>0</v>
      </c>
      <c r="CM73" s="80">
        <f t="shared" ref="CM73:EW73" si="550">CM74+CM75+CM76+CM77+CM78</f>
        <v>0</v>
      </c>
      <c r="CN73" s="80">
        <f t="shared" si="550"/>
        <v>0</v>
      </c>
      <c r="CO73" s="80">
        <f t="shared" si="550"/>
        <v>0</v>
      </c>
      <c r="CP73" s="80"/>
      <c r="CQ73" s="80">
        <f t="shared" ref="CQ73:CT73" si="551">CQ74+CQ75+CQ76+CQ77+CQ78</f>
        <v>0</v>
      </c>
      <c r="CR73" s="80">
        <f t="shared" si="551"/>
        <v>0</v>
      </c>
      <c r="CS73" s="80">
        <f t="shared" si="551"/>
        <v>0</v>
      </c>
      <c r="CT73" s="80">
        <f t="shared" si="551"/>
        <v>3662.9</v>
      </c>
      <c r="CU73" s="80">
        <f t="shared" si="550"/>
        <v>2104</v>
      </c>
      <c r="CV73" s="80">
        <f t="shared" si="550"/>
        <v>2104</v>
      </c>
      <c r="CW73" s="80">
        <f t="shared" si="550"/>
        <v>100</v>
      </c>
      <c r="CX73" s="80"/>
      <c r="CY73" s="80"/>
      <c r="CZ73" s="80"/>
      <c r="DA73" s="80"/>
      <c r="DB73" s="122"/>
      <c r="DC73" s="80">
        <f t="shared" ref="DC73:DD73" si="552">DC74+DC75+DC76+DC77+DC78</f>
        <v>168</v>
      </c>
      <c r="DD73" s="80">
        <f t="shared" si="552"/>
        <v>167.99799999999999</v>
      </c>
      <c r="DE73" s="80">
        <f t="shared" ref="DE73:DE74" si="553">DD73/DC73*100</f>
        <v>99.998809523809513</v>
      </c>
      <c r="DF73" s="80">
        <f t="shared" ref="DF73" si="554">DF74+DF75+DF76+DF77+DF78</f>
        <v>0</v>
      </c>
      <c r="DG73" s="80">
        <f t="shared" si="550"/>
        <v>0</v>
      </c>
      <c r="DH73" s="80">
        <f t="shared" si="550"/>
        <v>0</v>
      </c>
      <c r="DI73" s="80">
        <f t="shared" si="550"/>
        <v>0</v>
      </c>
      <c r="DJ73" s="80"/>
      <c r="DK73" s="80">
        <f t="shared" si="550"/>
        <v>0</v>
      </c>
      <c r="DL73" s="80">
        <f t="shared" si="550"/>
        <v>0</v>
      </c>
      <c r="DM73" s="80">
        <f t="shared" si="550"/>
        <v>0</v>
      </c>
      <c r="DN73" s="80"/>
      <c r="DO73" s="80">
        <f t="shared" ref="DO73:DR73" si="555">DO74+DO75+DO76+DO77+DO78</f>
        <v>0</v>
      </c>
      <c r="DP73" s="80">
        <f t="shared" si="555"/>
        <v>0</v>
      </c>
      <c r="DQ73" s="80">
        <f t="shared" si="555"/>
        <v>0</v>
      </c>
      <c r="DR73" s="80">
        <f t="shared" si="555"/>
        <v>0</v>
      </c>
      <c r="DS73" s="80">
        <f t="shared" si="550"/>
        <v>0</v>
      </c>
      <c r="DT73" s="80">
        <f t="shared" si="550"/>
        <v>0</v>
      </c>
      <c r="DU73" s="80">
        <f t="shared" si="550"/>
        <v>0</v>
      </c>
      <c r="DV73" s="80"/>
      <c r="DW73" s="80">
        <f t="shared" si="550"/>
        <v>0</v>
      </c>
      <c r="DX73" s="80">
        <f t="shared" si="550"/>
        <v>0</v>
      </c>
      <c r="DY73" s="80">
        <f t="shared" si="550"/>
        <v>0</v>
      </c>
      <c r="DZ73" s="80"/>
      <c r="EA73" s="80">
        <f t="shared" ref="EA73:EC73" si="556">EA74+EA75+EA76+EA77+EA78</f>
        <v>0</v>
      </c>
      <c r="EB73" s="80">
        <f t="shared" si="556"/>
        <v>0</v>
      </c>
      <c r="EC73" s="80">
        <f t="shared" si="556"/>
        <v>0</v>
      </c>
      <c r="ED73" s="80"/>
      <c r="EE73" s="80">
        <f t="shared" si="550"/>
        <v>0</v>
      </c>
      <c r="EF73" s="80">
        <f t="shared" si="550"/>
        <v>0</v>
      </c>
      <c r="EG73" s="80">
        <f t="shared" si="550"/>
        <v>0</v>
      </c>
      <c r="EH73" s="80">
        <f t="shared" ref="EH73" si="557">EH74+EH75+EH76+EH77+EH78</f>
        <v>0</v>
      </c>
      <c r="EI73" s="80">
        <f t="shared" si="550"/>
        <v>0</v>
      </c>
      <c r="EJ73" s="80">
        <f t="shared" si="550"/>
        <v>0</v>
      </c>
      <c r="EK73" s="80">
        <f t="shared" si="550"/>
        <v>0</v>
      </c>
      <c r="EL73" s="80">
        <f t="shared" ref="EL73" si="558">EL74+EL75+EL76+EL77+EL78</f>
        <v>0</v>
      </c>
      <c r="EM73" s="80">
        <f t="shared" si="550"/>
        <v>0</v>
      </c>
      <c r="EN73" s="80">
        <f t="shared" si="550"/>
        <v>0</v>
      </c>
      <c r="EO73" s="80">
        <f t="shared" si="550"/>
        <v>0</v>
      </c>
      <c r="EP73" s="80">
        <f t="shared" ref="EP73" si="559">EP74+EP75+EP76+EP77+EP78</f>
        <v>0</v>
      </c>
      <c r="EQ73" s="80">
        <f t="shared" si="550"/>
        <v>0</v>
      </c>
      <c r="ER73" s="80">
        <f t="shared" si="550"/>
        <v>0</v>
      </c>
      <c r="ES73" s="80">
        <f t="shared" si="550"/>
        <v>0</v>
      </c>
      <c r="ET73" s="80">
        <f t="shared" ref="ET73" si="560">ET74+ET75+ET76+ET77+ET78</f>
        <v>0</v>
      </c>
      <c r="EU73" s="80">
        <f t="shared" si="550"/>
        <v>0</v>
      </c>
      <c r="EV73" s="80">
        <f t="shared" si="550"/>
        <v>0</v>
      </c>
      <c r="EW73" s="80">
        <f t="shared" si="550"/>
        <v>0</v>
      </c>
      <c r="EX73" s="80"/>
      <c r="EY73" s="80">
        <f t="shared" ref="EY73:FL73" si="561">EY74+EY75+EY76+EY77+EY78</f>
        <v>0</v>
      </c>
      <c r="EZ73" s="80">
        <f t="shared" si="561"/>
        <v>0</v>
      </c>
      <c r="FA73" s="80">
        <f t="shared" si="561"/>
        <v>0</v>
      </c>
      <c r="FB73" s="80"/>
      <c r="FC73" s="80">
        <f t="shared" ref="FC73:FE73" si="562">FC74+FC75+FC76+FC77+FC78</f>
        <v>0</v>
      </c>
      <c r="FD73" s="80">
        <f t="shared" si="562"/>
        <v>0</v>
      </c>
      <c r="FE73" s="80">
        <f t="shared" si="562"/>
        <v>0</v>
      </c>
      <c r="FF73" s="80">
        <f t="shared" ref="FF73" si="563">FF74+FF75+FF76+FF77+FF78</f>
        <v>3423.7</v>
      </c>
      <c r="FG73" s="80">
        <f t="shared" si="561"/>
        <v>3507.1</v>
      </c>
      <c r="FH73" s="80">
        <f t="shared" si="561"/>
        <v>3507.1</v>
      </c>
      <c r="FI73" s="80">
        <f t="shared" si="204"/>
        <v>100</v>
      </c>
      <c r="FJ73" s="80">
        <f t="shared" ref="FJ73" si="564">FJ74+FJ75+FJ76+FJ77+FJ78</f>
        <v>31599</v>
      </c>
      <c r="FK73" s="80">
        <f t="shared" si="561"/>
        <v>31599</v>
      </c>
      <c r="FL73" s="80">
        <f t="shared" si="561"/>
        <v>31599</v>
      </c>
      <c r="FM73" s="79">
        <f t="shared" si="384"/>
        <v>100</v>
      </c>
      <c r="FN73" s="80">
        <f t="shared" ref="FN73" si="565">FN74+FN75+FN76+FN77+FN78</f>
        <v>4340.1000000000004</v>
      </c>
      <c r="FO73" s="80">
        <f t="shared" ref="FO73:FP73" si="566">FO74+FO75+FO76+FO77+FO78</f>
        <v>1764.7</v>
      </c>
      <c r="FP73" s="80">
        <f t="shared" si="566"/>
        <v>1764.65</v>
      </c>
      <c r="FQ73" s="80">
        <f>FP73/FO73*100</f>
        <v>99.997166657222195</v>
      </c>
      <c r="FR73" s="80"/>
      <c r="FS73" s="80">
        <f t="shared" ref="FS73:FT73" si="567">FS74+FS75+FS76+FS77+FS78</f>
        <v>187</v>
      </c>
      <c r="FT73" s="80">
        <f t="shared" si="567"/>
        <v>187</v>
      </c>
      <c r="FU73" s="80">
        <f>FT73/FS73*100</f>
        <v>100</v>
      </c>
      <c r="FV73" s="80">
        <f t="shared" ref="FV73" si="568">FV74+FV75+FV76+FV77+FV78</f>
        <v>1568.7460000000001</v>
      </c>
      <c r="FW73" s="80">
        <f t="shared" ref="FW73:FX73" si="569">FW74+FW75+FW76+FW77+FW78</f>
        <v>1568.7460000000001</v>
      </c>
      <c r="FX73" s="80">
        <f t="shared" si="569"/>
        <v>1568.7460000000001</v>
      </c>
      <c r="FY73" s="80">
        <f>FX73/FW73*100</f>
        <v>100</v>
      </c>
      <c r="FZ73" s="80">
        <f t="shared" ref="FZ73" si="570">FZ74+FZ75+FZ76+FZ77+FZ78</f>
        <v>0</v>
      </c>
      <c r="GA73" s="80">
        <f t="shared" ref="GA73:GK73" si="571">GA74+GA75+GA76+GA77+GA78</f>
        <v>0</v>
      </c>
      <c r="GB73" s="80">
        <f t="shared" si="571"/>
        <v>0</v>
      </c>
      <c r="GC73" s="80">
        <f t="shared" si="571"/>
        <v>0</v>
      </c>
      <c r="GD73" s="80">
        <f t="shared" ref="GD73" si="572">GD74+GD75+GD76+GD77+GD78</f>
        <v>818.2</v>
      </c>
      <c r="GE73" s="80">
        <f t="shared" si="571"/>
        <v>2000</v>
      </c>
      <c r="GF73" s="80">
        <f t="shared" si="571"/>
        <v>2000</v>
      </c>
      <c r="GG73" s="80">
        <f t="shared" si="571"/>
        <v>100</v>
      </c>
      <c r="GH73" s="80">
        <f t="shared" ref="GH73" si="573">GH74+GH75+GH76+GH77+GH78</f>
        <v>1004.5</v>
      </c>
      <c r="GI73" s="80">
        <f t="shared" si="571"/>
        <v>2000</v>
      </c>
      <c r="GJ73" s="80">
        <f t="shared" si="571"/>
        <v>2000</v>
      </c>
      <c r="GK73" s="80">
        <f t="shared" si="571"/>
        <v>100</v>
      </c>
      <c r="GL73" s="80"/>
      <c r="GM73" s="80">
        <f t="shared" ref="GM73:GO73" si="574">GM74+GM75+GM76+GM77+GM78</f>
        <v>0</v>
      </c>
      <c r="GN73" s="80">
        <f t="shared" si="574"/>
        <v>0</v>
      </c>
      <c r="GO73" s="80">
        <f t="shared" si="574"/>
        <v>0</v>
      </c>
      <c r="GP73" s="80"/>
      <c r="GQ73" s="80">
        <f t="shared" ref="GQ73:GS73" si="575">GQ74+GQ75+GQ76+GQ77+GQ78</f>
        <v>0</v>
      </c>
      <c r="GR73" s="80">
        <f t="shared" si="575"/>
        <v>0</v>
      </c>
      <c r="GS73" s="80">
        <f t="shared" si="575"/>
        <v>0</v>
      </c>
      <c r="GT73" s="80"/>
      <c r="GU73" s="80">
        <f t="shared" ref="GU73:GW73" si="576">GU74+GU75+GU76+GU77+GU78</f>
        <v>0</v>
      </c>
      <c r="GV73" s="80">
        <f t="shared" si="576"/>
        <v>0</v>
      </c>
      <c r="GW73" s="80">
        <f t="shared" si="576"/>
        <v>0</v>
      </c>
      <c r="GX73" s="80"/>
      <c r="GY73" s="80">
        <f t="shared" ref="GY73:HB73" si="577">GY74+GY75+GY76+GY77+GY78</f>
        <v>0</v>
      </c>
      <c r="GZ73" s="80">
        <f t="shared" si="577"/>
        <v>0</v>
      </c>
      <c r="HA73" s="80">
        <f t="shared" si="577"/>
        <v>0</v>
      </c>
      <c r="HB73" s="80">
        <f t="shared" si="577"/>
        <v>0</v>
      </c>
      <c r="HC73" s="80">
        <f t="shared" ref="HC73:HE73" si="578">HC74+HC75+HC76+HC77+HC78</f>
        <v>0</v>
      </c>
      <c r="HD73" s="80">
        <f t="shared" si="578"/>
        <v>0</v>
      </c>
      <c r="HE73" s="80">
        <f t="shared" si="578"/>
        <v>0</v>
      </c>
      <c r="HF73" s="80"/>
      <c r="HG73" s="80"/>
      <c r="HH73" s="80"/>
      <c r="HI73" s="80"/>
      <c r="HJ73" s="122"/>
      <c r="HK73" s="80">
        <f t="shared" ref="HK73:HM73" si="579">HK74+HK75+HK76+HK77+HK78</f>
        <v>0</v>
      </c>
      <c r="HL73" s="80">
        <f t="shared" si="579"/>
        <v>0</v>
      </c>
      <c r="HM73" s="80">
        <f t="shared" si="579"/>
        <v>0</v>
      </c>
      <c r="HN73" s="80"/>
      <c r="HO73" s="80"/>
      <c r="HP73" s="80"/>
      <c r="HQ73" s="80"/>
      <c r="HR73" s="80"/>
      <c r="HS73" s="80">
        <f t="shared" ref="HS73:HY73" si="580">HS74+HS75+HS76+HS77+HS78</f>
        <v>0</v>
      </c>
      <c r="HT73" s="80">
        <f t="shared" si="580"/>
        <v>0</v>
      </c>
      <c r="HU73" s="80">
        <f t="shared" si="580"/>
        <v>0</v>
      </c>
      <c r="HV73" s="122"/>
      <c r="HW73" s="80">
        <f t="shared" si="580"/>
        <v>0</v>
      </c>
      <c r="HX73" s="80">
        <f t="shared" si="580"/>
        <v>0</v>
      </c>
      <c r="HY73" s="80">
        <f t="shared" si="580"/>
        <v>0</v>
      </c>
      <c r="HZ73" s="122"/>
      <c r="IA73" s="80">
        <f t="shared" ref="IA73:IC73" si="581">IA74+IA75+IA76+IA77+IA78</f>
        <v>0</v>
      </c>
      <c r="IB73" s="80">
        <f t="shared" si="581"/>
        <v>0</v>
      </c>
      <c r="IC73" s="80">
        <f t="shared" si="581"/>
        <v>0</v>
      </c>
      <c r="ID73" s="80"/>
      <c r="IE73" s="80">
        <f t="shared" ref="IE73:IG73" si="582">IE74+IE75+IE76+IE77+IE78</f>
        <v>0</v>
      </c>
      <c r="IF73" s="80">
        <f t="shared" si="582"/>
        <v>0</v>
      </c>
      <c r="IG73" s="80">
        <f t="shared" si="582"/>
        <v>0</v>
      </c>
      <c r="IH73" s="80"/>
      <c r="II73" s="80">
        <f t="shared" ref="II73:IK73" si="583">II74+II75+II76+II77+II78</f>
        <v>0</v>
      </c>
      <c r="IJ73" s="80">
        <f t="shared" si="583"/>
        <v>0</v>
      </c>
      <c r="IK73" s="80">
        <f t="shared" si="583"/>
        <v>0</v>
      </c>
      <c r="IL73" s="80"/>
      <c r="IM73" s="80">
        <f t="shared" ref="IM73:JA73" si="584">IM74+IM75+IM76+IM77+IM78</f>
        <v>0</v>
      </c>
      <c r="IN73" s="80">
        <f t="shared" si="584"/>
        <v>0</v>
      </c>
      <c r="IO73" s="80">
        <f t="shared" si="584"/>
        <v>0</v>
      </c>
      <c r="IP73" s="80"/>
      <c r="IQ73" s="80">
        <f t="shared" si="584"/>
        <v>0</v>
      </c>
      <c r="IR73" s="80">
        <f t="shared" si="584"/>
        <v>0</v>
      </c>
      <c r="IS73" s="80">
        <f t="shared" si="584"/>
        <v>0</v>
      </c>
      <c r="IT73" s="80"/>
      <c r="IU73" s="80">
        <f t="shared" si="584"/>
        <v>0</v>
      </c>
      <c r="IV73" s="80">
        <f t="shared" si="584"/>
        <v>0</v>
      </c>
      <c r="IW73" s="80">
        <f t="shared" si="584"/>
        <v>0</v>
      </c>
      <c r="IX73" s="80"/>
      <c r="IY73" s="80">
        <f t="shared" si="584"/>
        <v>0</v>
      </c>
      <c r="IZ73" s="80">
        <f t="shared" si="584"/>
        <v>0</v>
      </c>
      <c r="JA73" s="80">
        <f t="shared" si="584"/>
        <v>0</v>
      </c>
      <c r="JB73" s="80"/>
      <c r="JC73" s="80">
        <f t="shared" ref="JC73:JE73" si="585">JC74+JC75+JC76+JC77+JC78</f>
        <v>0</v>
      </c>
      <c r="JD73" s="80">
        <f t="shared" si="585"/>
        <v>0</v>
      </c>
      <c r="JE73" s="80">
        <f t="shared" si="585"/>
        <v>0</v>
      </c>
      <c r="JF73" s="80"/>
      <c r="JG73" s="80">
        <f t="shared" ref="JG73:JL73" si="586">JG74+JG75+JG76+JG77+JG78</f>
        <v>0</v>
      </c>
      <c r="JH73" s="80">
        <f t="shared" si="586"/>
        <v>0</v>
      </c>
      <c r="JI73" s="80">
        <f t="shared" si="586"/>
        <v>0</v>
      </c>
      <c r="JJ73" s="80"/>
      <c r="JK73" s="80">
        <f t="shared" si="586"/>
        <v>282.89999999999998</v>
      </c>
      <c r="JL73" s="80">
        <f t="shared" si="586"/>
        <v>83.7</v>
      </c>
      <c r="JM73" s="79">
        <f t="shared" ref="JM73" si="587">JL73/JK73*100</f>
        <v>29.586426299045606</v>
      </c>
      <c r="JN73" s="79"/>
      <c r="JO73" s="80"/>
      <c r="JP73" s="80"/>
      <c r="JQ73" s="79"/>
    </row>
    <row r="74" spans="1:277" s="29" customFormat="1" ht="15.75" x14ac:dyDescent="0.25">
      <c r="A74" s="39" t="s">
        <v>251</v>
      </c>
      <c r="B74" s="230">
        <f t="shared" si="160"/>
        <v>26889.914820000002</v>
      </c>
      <c r="C74" s="230">
        <f t="shared" si="161"/>
        <v>26885.414820000002</v>
      </c>
      <c r="D74" s="230">
        <f t="shared" si="162"/>
        <v>26686.162820000001</v>
      </c>
      <c r="E74" s="66">
        <f t="shared" si="163"/>
        <v>99.258884412481606</v>
      </c>
      <c r="F74" s="70"/>
      <c r="G74" s="70"/>
      <c r="H74" s="66"/>
      <c r="I74" s="66"/>
      <c r="J74" s="70"/>
      <c r="K74" s="70"/>
      <c r="L74" s="70"/>
      <c r="M74" s="66"/>
      <c r="N74" s="66"/>
      <c r="O74" s="70"/>
      <c r="P74" s="70"/>
      <c r="Q74" s="66"/>
      <c r="R74" s="123"/>
      <c r="S74" s="70"/>
      <c r="T74" s="70"/>
      <c r="U74" s="66"/>
      <c r="V74" s="66"/>
      <c r="W74" s="70"/>
      <c r="X74" s="70"/>
      <c r="Y74" s="66"/>
      <c r="Z74" s="66"/>
      <c r="AA74" s="70"/>
      <c r="AB74" s="70"/>
      <c r="AC74" s="66"/>
      <c r="AD74" s="123"/>
      <c r="AE74" s="70"/>
      <c r="AF74" s="70"/>
      <c r="AG74" s="66"/>
      <c r="AH74" s="66"/>
      <c r="AI74" s="66"/>
      <c r="AJ74" s="66"/>
      <c r="AK74" s="70"/>
      <c r="AL74" s="124"/>
      <c r="AM74" s="70"/>
      <c r="AN74" s="66"/>
      <c r="AO74" s="70"/>
      <c r="AP74" s="70">
        <v>0</v>
      </c>
      <c r="AQ74" s="70">
        <v>0</v>
      </c>
      <c r="AR74" s="70">
        <v>0</v>
      </c>
      <c r="AS74" s="66"/>
      <c r="AT74" s="70"/>
      <c r="AU74" s="70"/>
      <c r="AV74" s="70"/>
      <c r="AW74" s="66"/>
      <c r="AX74" s="70">
        <v>102.04082000000001</v>
      </c>
      <c r="AY74" s="70">
        <v>102.04082000000001</v>
      </c>
      <c r="AZ74" s="70">
        <v>102.04082000000001</v>
      </c>
      <c r="BA74" s="66">
        <f>AZ74/AY74*100</f>
        <v>100</v>
      </c>
      <c r="BB74" s="66"/>
      <c r="BC74" s="70"/>
      <c r="BD74" s="70"/>
      <c r="BE74" s="66"/>
      <c r="BF74" s="70">
        <v>48.427999999999997</v>
      </c>
      <c r="BG74" s="70">
        <v>48.427999999999997</v>
      </c>
      <c r="BH74" s="70">
        <v>48.427999999999997</v>
      </c>
      <c r="BI74" s="66">
        <f>BH74/BG74*100</f>
        <v>100</v>
      </c>
      <c r="BJ74" s="123"/>
      <c r="BK74" s="70"/>
      <c r="BL74" s="70"/>
      <c r="BM74" s="66"/>
      <c r="BN74" s="70"/>
      <c r="BO74" s="70"/>
      <c r="BP74" s="70"/>
      <c r="BQ74" s="66"/>
      <c r="BR74" s="66"/>
      <c r="BS74" s="70"/>
      <c r="BT74" s="70"/>
      <c r="BU74" s="66"/>
      <c r="BV74" s="66"/>
      <c r="BW74" s="66"/>
      <c r="BX74" s="66"/>
      <c r="BY74" s="66"/>
      <c r="BZ74" s="70">
        <v>0</v>
      </c>
      <c r="CA74" s="70">
        <v>0</v>
      </c>
      <c r="CB74" s="70"/>
      <c r="CC74" s="66"/>
      <c r="CD74" s="70">
        <v>11921.3</v>
      </c>
      <c r="CE74" s="70">
        <v>11921.3</v>
      </c>
      <c r="CF74" s="66">
        <v>11921.3</v>
      </c>
      <c r="CG74" s="70">
        <f t="shared" si="185"/>
        <v>100</v>
      </c>
      <c r="CH74" s="70"/>
      <c r="CI74" s="70">
        <v>1231.2</v>
      </c>
      <c r="CJ74" s="66">
        <v>1231.2</v>
      </c>
      <c r="CK74" s="70">
        <f t="shared" ref="CK74" si="588">CJ74/CI74*100</f>
        <v>100</v>
      </c>
      <c r="CL74" s="70"/>
      <c r="CM74" s="70"/>
      <c r="CN74" s="70"/>
      <c r="CO74" s="70"/>
      <c r="CP74" s="70"/>
      <c r="CQ74" s="70"/>
      <c r="CR74" s="70"/>
      <c r="CS74" s="70"/>
      <c r="CT74" s="70">
        <v>3662.9</v>
      </c>
      <c r="CU74" s="70">
        <v>2104</v>
      </c>
      <c r="CV74" s="70">
        <v>2104</v>
      </c>
      <c r="CW74" s="70">
        <f t="shared" si="191"/>
        <v>100</v>
      </c>
      <c r="CX74" s="70"/>
      <c r="CY74" s="70"/>
      <c r="CZ74" s="70"/>
      <c r="DA74" s="70"/>
      <c r="DB74" s="124"/>
      <c r="DC74" s="70">
        <v>168</v>
      </c>
      <c r="DD74" s="70">
        <v>167.99799999999999</v>
      </c>
      <c r="DE74" s="70">
        <f t="shared" si="553"/>
        <v>99.998809523809513</v>
      </c>
      <c r="DF74" s="70"/>
      <c r="DG74" s="70"/>
      <c r="DH74" s="200"/>
      <c r="DI74" s="200"/>
      <c r="DJ74" s="200"/>
      <c r="DK74" s="70"/>
      <c r="DL74" s="200"/>
      <c r="DM74" s="200"/>
      <c r="DN74" s="200"/>
      <c r="DO74" s="70"/>
      <c r="DP74" s="200"/>
      <c r="DQ74" s="200"/>
      <c r="DR74" s="70"/>
      <c r="DS74" s="70"/>
      <c r="DT74" s="200"/>
      <c r="DU74" s="200"/>
      <c r="DV74" s="200"/>
      <c r="DW74" s="70"/>
      <c r="DX74" s="200"/>
      <c r="DY74" s="200"/>
      <c r="DZ74" s="200"/>
      <c r="EA74" s="70"/>
      <c r="EB74" s="200"/>
      <c r="EC74" s="200"/>
      <c r="ED74" s="200"/>
      <c r="EE74" s="70"/>
      <c r="EF74" s="200"/>
      <c r="EG74" s="200"/>
      <c r="EH74" s="70"/>
      <c r="EI74" s="70"/>
      <c r="EJ74" s="200"/>
      <c r="EK74" s="200"/>
      <c r="EL74" s="70"/>
      <c r="EM74" s="70"/>
      <c r="EN74" s="200"/>
      <c r="EO74" s="200"/>
      <c r="EP74" s="70"/>
      <c r="EQ74" s="70"/>
      <c r="ER74" s="200"/>
      <c r="ES74" s="200"/>
      <c r="ET74" s="70"/>
      <c r="EU74" s="70"/>
      <c r="EV74" s="70"/>
      <c r="EW74" s="70"/>
      <c r="EX74" s="70"/>
      <c r="EY74" s="70"/>
      <c r="EZ74" s="200"/>
      <c r="FA74" s="200"/>
      <c r="FB74" s="200"/>
      <c r="FC74" s="70"/>
      <c r="FD74" s="200"/>
      <c r="FE74" s="200"/>
      <c r="FF74" s="70">
        <v>3423.7</v>
      </c>
      <c r="FG74" s="70">
        <v>3507.1</v>
      </c>
      <c r="FH74" s="70">
        <v>3507.1</v>
      </c>
      <c r="FI74" s="70">
        <f t="shared" si="204"/>
        <v>100</v>
      </c>
      <c r="FJ74" s="70"/>
      <c r="FK74" s="70"/>
      <c r="FL74" s="200"/>
      <c r="FM74" s="66"/>
      <c r="FN74" s="70">
        <v>4340.1000000000004</v>
      </c>
      <c r="FO74" s="70">
        <v>1764.7</v>
      </c>
      <c r="FP74" s="70">
        <v>1764.65</v>
      </c>
      <c r="FQ74" s="70">
        <f>FP74/FO74*100</f>
        <v>99.997166657222195</v>
      </c>
      <c r="FR74" s="70"/>
      <c r="FS74" s="70">
        <v>187</v>
      </c>
      <c r="FT74" s="70">
        <v>187</v>
      </c>
      <c r="FU74" s="70">
        <f>FT74/FS74*100</f>
        <v>100</v>
      </c>
      <c r="FV74" s="70">
        <v>1568.7460000000001</v>
      </c>
      <c r="FW74" s="70">
        <v>1568.7460000000001</v>
      </c>
      <c r="FX74" s="70">
        <v>1568.7460000000001</v>
      </c>
      <c r="FY74" s="70">
        <f>FX74/FW74*100</f>
        <v>100</v>
      </c>
      <c r="FZ74" s="70"/>
      <c r="GA74" s="70"/>
      <c r="GB74" s="200"/>
      <c r="GC74" s="200"/>
      <c r="GD74" s="70">
        <v>818.2</v>
      </c>
      <c r="GE74" s="70">
        <v>2000</v>
      </c>
      <c r="GF74" s="70">
        <v>2000</v>
      </c>
      <c r="GG74" s="70">
        <f t="shared" ref="GG74" si="589">GF74/GE74*100</f>
        <v>100</v>
      </c>
      <c r="GH74" s="70">
        <v>1004.5</v>
      </c>
      <c r="GI74" s="70">
        <v>2000</v>
      </c>
      <c r="GJ74" s="70">
        <v>2000</v>
      </c>
      <c r="GK74" s="70">
        <f t="shared" ref="GK74" si="590">GJ74/GI74*100</f>
        <v>100</v>
      </c>
      <c r="GL74" s="70"/>
      <c r="GM74" s="70"/>
      <c r="GN74" s="200"/>
      <c r="GO74" s="200"/>
      <c r="GP74" s="200"/>
      <c r="GQ74" s="70"/>
      <c r="GR74" s="200"/>
      <c r="GS74" s="200"/>
      <c r="GT74" s="200"/>
      <c r="GU74" s="70"/>
      <c r="GV74" s="200"/>
      <c r="GW74" s="200"/>
      <c r="GX74" s="200"/>
      <c r="GY74" s="70"/>
      <c r="GZ74" s="200"/>
      <c r="HA74" s="200"/>
      <c r="HB74" s="70"/>
      <c r="HC74" s="70"/>
      <c r="HD74" s="200"/>
      <c r="HE74" s="200"/>
      <c r="HF74" s="70"/>
      <c r="HG74" s="70"/>
      <c r="HH74" s="70"/>
      <c r="HI74" s="70"/>
      <c r="HJ74" s="124"/>
      <c r="HK74" s="70"/>
      <c r="HL74" s="200"/>
      <c r="HM74" s="200"/>
      <c r="HN74" s="70"/>
      <c r="HO74" s="70"/>
      <c r="HP74" s="70"/>
      <c r="HQ74" s="70"/>
      <c r="HR74" s="70"/>
      <c r="HS74" s="70"/>
      <c r="HT74" s="70"/>
      <c r="HU74" s="70"/>
      <c r="HV74" s="124"/>
      <c r="HW74" s="70"/>
      <c r="HX74" s="70"/>
      <c r="HY74" s="70"/>
      <c r="HZ74" s="124"/>
      <c r="IA74" s="70"/>
      <c r="IB74" s="70"/>
      <c r="IC74" s="70"/>
      <c r="ID74" s="70"/>
      <c r="IE74" s="70"/>
      <c r="IF74" s="70"/>
      <c r="IG74" s="70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70"/>
      <c r="IV74" s="70"/>
      <c r="IW74" s="70"/>
      <c r="IX74" s="70"/>
      <c r="IY74" s="70">
        <v>0</v>
      </c>
      <c r="IZ74" s="70">
        <v>0</v>
      </c>
      <c r="JA74" s="66"/>
      <c r="JB74" s="66"/>
      <c r="JC74" s="70">
        <v>0</v>
      </c>
      <c r="JD74" s="70">
        <v>0</v>
      </c>
      <c r="JE74" s="66"/>
      <c r="JF74" s="66"/>
      <c r="JG74" s="70">
        <v>0</v>
      </c>
      <c r="JH74" s="70">
        <v>0</v>
      </c>
      <c r="JI74" s="66"/>
      <c r="JJ74" s="66"/>
      <c r="JK74" s="70">
        <v>282.89999999999998</v>
      </c>
      <c r="JL74" s="70">
        <v>83.7</v>
      </c>
      <c r="JM74" s="66">
        <f>JL74/JK74*100</f>
        <v>29.586426299045606</v>
      </c>
      <c r="JN74" s="66"/>
      <c r="JO74" s="70"/>
      <c r="JP74" s="70"/>
      <c r="JQ74" s="66"/>
    </row>
    <row r="75" spans="1:277" s="29" customFormat="1" ht="15.75" x14ac:dyDescent="0.25">
      <c r="A75" s="39" t="s">
        <v>249</v>
      </c>
      <c r="B75" s="230">
        <f t="shared" si="160"/>
        <v>25444</v>
      </c>
      <c r="C75" s="230">
        <f t="shared" si="161"/>
        <v>25444</v>
      </c>
      <c r="D75" s="230">
        <f t="shared" si="162"/>
        <v>25444</v>
      </c>
      <c r="E75" s="66">
        <f>D75/C75*100</f>
        <v>100</v>
      </c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123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123"/>
      <c r="AE75" s="66"/>
      <c r="AF75" s="66"/>
      <c r="AG75" s="66"/>
      <c r="AH75" s="66"/>
      <c r="AI75" s="66"/>
      <c r="AJ75" s="66"/>
      <c r="AK75" s="66"/>
      <c r="AL75" s="123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123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>
        <v>10000</v>
      </c>
      <c r="CA75" s="66">
        <v>10000</v>
      </c>
      <c r="CB75" s="66">
        <v>10000</v>
      </c>
      <c r="CC75" s="66">
        <f>CB75/CA75*100</f>
        <v>100</v>
      </c>
      <c r="CD75" s="206"/>
      <c r="CE75" s="206"/>
      <c r="CF75" s="206"/>
      <c r="CG75" s="206"/>
      <c r="CH75" s="206"/>
      <c r="CI75" s="206"/>
      <c r="CJ75" s="206"/>
      <c r="CK75" s="206"/>
      <c r="CL75" s="66"/>
      <c r="CM75" s="66"/>
      <c r="CN75" s="66"/>
      <c r="CO75" s="204"/>
      <c r="CP75" s="204"/>
      <c r="CQ75" s="66"/>
      <c r="CR75" s="66"/>
      <c r="CS75" s="204"/>
      <c r="CT75" s="66"/>
      <c r="CU75" s="66"/>
      <c r="CV75" s="66"/>
      <c r="CW75" s="204"/>
      <c r="CX75" s="204"/>
      <c r="CY75" s="66"/>
      <c r="CZ75" s="66"/>
      <c r="DA75" s="204"/>
      <c r="DB75" s="133"/>
      <c r="DC75" s="66"/>
      <c r="DD75" s="66"/>
      <c r="DE75" s="204"/>
      <c r="DF75" s="66"/>
      <c r="DG75" s="66"/>
      <c r="DH75" s="66"/>
      <c r="DI75" s="204"/>
      <c r="DJ75" s="204"/>
      <c r="DK75" s="66"/>
      <c r="DL75" s="66"/>
      <c r="DM75" s="204"/>
      <c r="DN75" s="204"/>
      <c r="DO75" s="66"/>
      <c r="DP75" s="66"/>
      <c r="DQ75" s="204"/>
      <c r="DR75" s="66"/>
      <c r="DS75" s="66"/>
      <c r="DT75" s="66"/>
      <c r="DU75" s="204"/>
      <c r="DV75" s="204"/>
      <c r="DW75" s="66"/>
      <c r="DX75" s="66"/>
      <c r="DY75" s="204"/>
      <c r="DZ75" s="204"/>
      <c r="EA75" s="66"/>
      <c r="EB75" s="66"/>
      <c r="EC75" s="204"/>
      <c r="ED75" s="204"/>
      <c r="EE75" s="66"/>
      <c r="EF75" s="66"/>
      <c r="EG75" s="204"/>
      <c r="EH75" s="66"/>
      <c r="EI75" s="66"/>
      <c r="EJ75" s="66"/>
      <c r="EK75" s="204"/>
      <c r="EL75" s="66"/>
      <c r="EM75" s="66"/>
      <c r="EN75" s="66"/>
      <c r="EO75" s="204"/>
      <c r="EP75" s="66"/>
      <c r="EQ75" s="66"/>
      <c r="ER75" s="66"/>
      <c r="ES75" s="204"/>
      <c r="ET75" s="66"/>
      <c r="EU75" s="66"/>
      <c r="EV75" s="66"/>
      <c r="EW75" s="66"/>
      <c r="EX75" s="66"/>
      <c r="EY75" s="70"/>
      <c r="EZ75" s="66"/>
      <c r="FA75" s="204"/>
      <c r="FB75" s="204"/>
      <c r="FC75" s="70"/>
      <c r="FD75" s="66"/>
      <c r="FE75" s="204"/>
      <c r="FF75" s="70"/>
      <c r="FG75" s="70"/>
      <c r="FH75" s="66"/>
      <c r="FI75" s="204"/>
      <c r="FJ75" s="70">
        <v>15444</v>
      </c>
      <c r="FK75" s="70">
        <v>15444</v>
      </c>
      <c r="FL75" s="66">
        <v>15444</v>
      </c>
      <c r="FM75" s="66">
        <f t="shared" si="384"/>
        <v>100</v>
      </c>
      <c r="FN75" s="70"/>
      <c r="FO75" s="70"/>
      <c r="FP75" s="66"/>
      <c r="FQ75" s="70"/>
      <c r="FR75" s="70"/>
      <c r="FS75" s="70"/>
      <c r="FT75" s="66"/>
      <c r="FU75" s="70"/>
      <c r="FV75" s="70"/>
      <c r="FW75" s="70"/>
      <c r="FX75" s="66"/>
      <c r="FY75" s="70"/>
      <c r="FZ75" s="70"/>
      <c r="GA75" s="70"/>
      <c r="GB75" s="66"/>
      <c r="GC75" s="204"/>
      <c r="GD75" s="66"/>
      <c r="GE75" s="66"/>
      <c r="GF75" s="66"/>
      <c r="GG75" s="204"/>
      <c r="GH75" s="66"/>
      <c r="GI75" s="66"/>
      <c r="GJ75" s="66"/>
      <c r="GK75" s="204"/>
      <c r="GL75" s="204"/>
      <c r="GM75" s="70"/>
      <c r="GN75" s="66"/>
      <c r="GO75" s="204"/>
      <c r="GP75" s="204"/>
      <c r="GQ75" s="70"/>
      <c r="GR75" s="66"/>
      <c r="GS75" s="204"/>
      <c r="GT75" s="204"/>
      <c r="GU75" s="70"/>
      <c r="GV75" s="66"/>
      <c r="GW75" s="204"/>
      <c r="GX75" s="204"/>
      <c r="GY75" s="70"/>
      <c r="GZ75" s="66"/>
      <c r="HA75" s="204"/>
      <c r="HB75" s="70"/>
      <c r="HC75" s="70"/>
      <c r="HD75" s="66"/>
      <c r="HE75" s="204"/>
      <c r="HF75" s="66"/>
      <c r="HG75" s="66"/>
      <c r="HH75" s="66"/>
      <c r="HI75" s="204"/>
      <c r="HJ75" s="133"/>
      <c r="HK75" s="70"/>
      <c r="HL75" s="66"/>
      <c r="HM75" s="204"/>
      <c r="HN75" s="66"/>
      <c r="HO75" s="66"/>
      <c r="HP75" s="66"/>
      <c r="HQ75" s="204"/>
      <c r="HR75" s="204"/>
      <c r="HS75" s="66"/>
      <c r="HT75" s="66"/>
      <c r="HU75" s="204"/>
      <c r="HV75" s="133"/>
      <c r="HW75" s="66"/>
      <c r="HX75" s="66"/>
      <c r="HY75" s="204"/>
      <c r="HZ75" s="133"/>
      <c r="IA75" s="66"/>
      <c r="IB75" s="66"/>
      <c r="IC75" s="204"/>
      <c r="ID75" s="204"/>
      <c r="IE75" s="66"/>
      <c r="IF75" s="66"/>
      <c r="IG75" s="204"/>
      <c r="IH75" s="204"/>
      <c r="II75" s="66"/>
      <c r="IJ75" s="66"/>
      <c r="IK75" s="204"/>
      <c r="IL75" s="204"/>
      <c r="IM75" s="66"/>
      <c r="IN75" s="66"/>
      <c r="IO75" s="204"/>
      <c r="IP75" s="204"/>
      <c r="IQ75" s="66"/>
      <c r="IR75" s="66"/>
      <c r="IS75" s="204"/>
      <c r="IT75" s="204"/>
      <c r="IU75" s="66"/>
      <c r="IV75" s="66"/>
      <c r="IW75" s="204"/>
      <c r="IX75" s="204"/>
      <c r="IY75" s="66"/>
      <c r="IZ75" s="66"/>
      <c r="JA75" s="66"/>
      <c r="JB75" s="66"/>
      <c r="JC75" s="66"/>
      <c r="JD75" s="66"/>
      <c r="JE75" s="66"/>
      <c r="JF75" s="66"/>
      <c r="JG75" s="66"/>
      <c r="JH75" s="66"/>
      <c r="JI75" s="66"/>
      <c r="JJ75" s="66"/>
      <c r="JK75" s="66"/>
      <c r="JL75" s="66"/>
      <c r="JM75" s="66"/>
      <c r="JN75" s="66"/>
      <c r="JO75" s="66"/>
      <c r="JP75" s="66"/>
      <c r="JQ75" s="66"/>
    </row>
    <row r="76" spans="1:277" s="29" customFormat="1" ht="15.75" x14ac:dyDescent="0.25">
      <c r="A76" s="39" t="s">
        <v>419</v>
      </c>
      <c r="B76" s="230">
        <f t="shared" ref="B76:B139" si="591">F76+J76+N76+R76+V76+Z76+AD76+AH76+AL76+AP76+AT76+AX76+BB76+BF76+BJ76+BN76+BR76+BV76+BZ76+CD76+CH76+CL76+CP76+CT76+CX76+DB76+DF76+DJ76+DN76+DR76+DV76+DZ76+ED76+EH76+EL76+EP76+ET76+EX76+FB76+FF76+FJ76+FN76+FR76+FV76+FZ76+GD76+GH76+GL76+GP76+GT76+GX76+HB76+HF76+HJ76+HN76+HR76+HV76+HZ76+ID76+IH76+IL76+IP76+IT76+IX76+JB76+JF76+JJ76+JN76</f>
        <v>3654</v>
      </c>
      <c r="C76" s="230">
        <f t="shared" ref="C76:C139" si="592">G76+K76+O76+S76+W76+AA76+AE76+AI76+AM76+AQ76+AU76+AY76+BC76+BG76+BK76+BO76+BS76+BW76+CA76+CE76+CI76+CM76+CQ76+CU76+CY76+DC76+DG76+DK76+DO76+DS76+DW76+EA76+EE76+EI76+EM76+EQ76+EU76+EY76+FC76+FG76+FK76+FO76+FS76+FW76+GA76+GE76+GI76+GM76+GQ76+GU76+GY76+HC76+HG76+HK76+HO76+HS76+HW76+IA76+IE76+II76+IM76+IQ76+IU76+IY76+JC76+JG76+JK76+JO76</f>
        <v>4589.8760000000002</v>
      </c>
      <c r="D76" s="230">
        <f t="shared" ref="D76:D139" si="593">H76+L76+P76+T76+X76+AB76+AF76+AJ76+AN76+AR76+AV76+AZ76+BD76+BH76+BL76+BP76+BT76+BX76+CB76+CF76+CJ76+CN76+CR76+CV76+CZ76+DD76+DH76+DL76+DP76+DT76+DX76+EB76+EF76+EJ76+EN76+ER76+EV76+EZ76+FD76+FH76+FL76+FP76+FT76+FX76+GB76+GF76+GJ76+GN76+GR76+GV76+GZ76+HD76+HH76+HL76+HP76+HT76+HX76+IB76+IF76+IJ76+IN76+IR76+IV76+IZ76+JD76+JH76+JL76+JP76</f>
        <v>4589.8760000000002</v>
      </c>
      <c r="E76" s="66">
        <f t="shared" ref="E76:E78" si="594">D76/C76*100</f>
        <v>100</v>
      </c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123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123"/>
      <c r="AE76" s="66"/>
      <c r="AF76" s="66"/>
      <c r="AG76" s="66"/>
      <c r="AH76" s="66"/>
      <c r="AI76" s="66"/>
      <c r="AJ76" s="66"/>
      <c r="AK76" s="66"/>
      <c r="AL76" s="123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123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>
        <v>935.87599999999998</v>
      </c>
      <c r="BX76" s="66">
        <v>935.87599999999998</v>
      </c>
      <c r="BY76" s="66">
        <f t="shared" si="545"/>
        <v>100</v>
      </c>
      <c r="BZ76" s="66"/>
      <c r="CA76" s="66"/>
      <c r="CB76" s="66"/>
      <c r="CC76" s="66"/>
      <c r="CD76" s="206"/>
      <c r="CE76" s="206"/>
      <c r="CF76" s="206"/>
      <c r="CG76" s="206"/>
      <c r="CH76" s="206"/>
      <c r="CI76" s="206"/>
      <c r="CJ76" s="206"/>
      <c r="CK76" s="206"/>
      <c r="CL76" s="66"/>
      <c r="CM76" s="66"/>
      <c r="CN76" s="66"/>
      <c r="CO76" s="204"/>
      <c r="CP76" s="204"/>
      <c r="CQ76" s="66"/>
      <c r="CR76" s="66"/>
      <c r="CS76" s="204"/>
      <c r="CT76" s="66"/>
      <c r="CU76" s="66"/>
      <c r="CV76" s="66"/>
      <c r="CW76" s="204"/>
      <c r="CX76" s="204"/>
      <c r="CY76" s="66"/>
      <c r="CZ76" s="66"/>
      <c r="DA76" s="204"/>
      <c r="DB76" s="133"/>
      <c r="DC76" s="66"/>
      <c r="DD76" s="66"/>
      <c r="DE76" s="204"/>
      <c r="DF76" s="66"/>
      <c r="DG76" s="66"/>
      <c r="DH76" s="66"/>
      <c r="DI76" s="204"/>
      <c r="DJ76" s="204"/>
      <c r="DK76" s="66"/>
      <c r="DL76" s="66"/>
      <c r="DM76" s="204"/>
      <c r="DN76" s="204"/>
      <c r="DO76" s="66"/>
      <c r="DP76" s="66"/>
      <c r="DQ76" s="204"/>
      <c r="DR76" s="66"/>
      <c r="DS76" s="66"/>
      <c r="DT76" s="66"/>
      <c r="DU76" s="204"/>
      <c r="DV76" s="204"/>
      <c r="DW76" s="66"/>
      <c r="DX76" s="66"/>
      <c r="DY76" s="204"/>
      <c r="DZ76" s="204"/>
      <c r="EA76" s="66"/>
      <c r="EB76" s="66"/>
      <c r="EC76" s="204"/>
      <c r="ED76" s="204"/>
      <c r="EE76" s="66"/>
      <c r="EF76" s="66"/>
      <c r="EG76" s="204"/>
      <c r="EH76" s="66"/>
      <c r="EI76" s="66"/>
      <c r="EJ76" s="66"/>
      <c r="EK76" s="204"/>
      <c r="EL76" s="66"/>
      <c r="EM76" s="66"/>
      <c r="EN76" s="66"/>
      <c r="EO76" s="204"/>
      <c r="EP76" s="66"/>
      <c r="EQ76" s="66"/>
      <c r="ER76" s="66"/>
      <c r="ES76" s="204"/>
      <c r="ET76" s="66"/>
      <c r="EU76" s="66"/>
      <c r="EV76" s="66"/>
      <c r="EW76" s="66"/>
      <c r="EX76" s="66"/>
      <c r="EY76" s="70"/>
      <c r="EZ76" s="66"/>
      <c r="FA76" s="204"/>
      <c r="FB76" s="204"/>
      <c r="FC76" s="70"/>
      <c r="FD76" s="66"/>
      <c r="FE76" s="204"/>
      <c r="FF76" s="70"/>
      <c r="FG76" s="70"/>
      <c r="FH76" s="66"/>
      <c r="FI76" s="204"/>
      <c r="FJ76" s="70">
        <v>3654</v>
      </c>
      <c r="FK76" s="70">
        <v>3654</v>
      </c>
      <c r="FL76" s="66">
        <v>3654</v>
      </c>
      <c r="FM76" s="66">
        <f t="shared" si="384"/>
        <v>100</v>
      </c>
      <c r="FN76" s="70"/>
      <c r="FO76" s="70"/>
      <c r="FP76" s="66"/>
      <c r="FQ76" s="70"/>
      <c r="FR76" s="70"/>
      <c r="FS76" s="70"/>
      <c r="FT76" s="66"/>
      <c r="FU76" s="70"/>
      <c r="FV76" s="70"/>
      <c r="FW76" s="70"/>
      <c r="FX76" s="66"/>
      <c r="FY76" s="70"/>
      <c r="FZ76" s="70"/>
      <c r="GA76" s="70"/>
      <c r="GB76" s="66"/>
      <c r="GC76" s="204"/>
      <c r="GD76" s="66"/>
      <c r="GE76" s="66"/>
      <c r="GF76" s="66"/>
      <c r="GG76" s="204"/>
      <c r="GH76" s="66"/>
      <c r="GI76" s="66"/>
      <c r="GJ76" s="66"/>
      <c r="GK76" s="204"/>
      <c r="GL76" s="204"/>
      <c r="GM76" s="70"/>
      <c r="GN76" s="66"/>
      <c r="GO76" s="204"/>
      <c r="GP76" s="204"/>
      <c r="GQ76" s="70"/>
      <c r="GR76" s="66"/>
      <c r="GS76" s="204"/>
      <c r="GT76" s="204"/>
      <c r="GU76" s="70"/>
      <c r="GV76" s="66"/>
      <c r="GW76" s="204"/>
      <c r="GX76" s="204"/>
      <c r="GY76" s="70"/>
      <c r="GZ76" s="66"/>
      <c r="HA76" s="204"/>
      <c r="HB76" s="70"/>
      <c r="HC76" s="70"/>
      <c r="HD76" s="66"/>
      <c r="HE76" s="204"/>
      <c r="HF76" s="66"/>
      <c r="HG76" s="66"/>
      <c r="HH76" s="66"/>
      <c r="HI76" s="204"/>
      <c r="HJ76" s="133"/>
      <c r="HK76" s="70"/>
      <c r="HL76" s="66"/>
      <c r="HM76" s="204"/>
      <c r="HN76" s="66"/>
      <c r="HO76" s="66"/>
      <c r="HP76" s="66"/>
      <c r="HQ76" s="204"/>
      <c r="HR76" s="204"/>
      <c r="HS76" s="66"/>
      <c r="HT76" s="66"/>
      <c r="HU76" s="204"/>
      <c r="HV76" s="133"/>
      <c r="HW76" s="66"/>
      <c r="HX76" s="66"/>
      <c r="HY76" s="204"/>
      <c r="HZ76" s="133"/>
      <c r="IA76" s="66"/>
      <c r="IB76" s="66"/>
      <c r="IC76" s="204"/>
      <c r="ID76" s="204"/>
      <c r="IE76" s="66"/>
      <c r="IF76" s="66"/>
      <c r="IG76" s="204"/>
      <c r="IH76" s="204"/>
      <c r="II76" s="66"/>
      <c r="IJ76" s="66"/>
      <c r="IK76" s="204"/>
      <c r="IL76" s="204"/>
      <c r="IM76" s="66"/>
      <c r="IN76" s="66"/>
      <c r="IO76" s="204"/>
      <c r="IP76" s="204"/>
      <c r="IQ76" s="66"/>
      <c r="IR76" s="66"/>
      <c r="IS76" s="204"/>
      <c r="IT76" s="204"/>
      <c r="IU76" s="66"/>
      <c r="IV76" s="66"/>
      <c r="IW76" s="204"/>
      <c r="IX76" s="204"/>
      <c r="IY76" s="66"/>
      <c r="IZ76" s="66"/>
      <c r="JA76" s="66"/>
      <c r="JB76" s="66"/>
      <c r="JC76" s="66"/>
      <c r="JD76" s="66"/>
      <c r="JE76" s="66"/>
      <c r="JF76" s="66"/>
      <c r="JG76" s="66"/>
      <c r="JH76" s="66"/>
      <c r="JI76" s="66"/>
      <c r="JJ76" s="66"/>
      <c r="JK76" s="66"/>
      <c r="JL76" s="66"/>
      <c r="JM76" s="66"/>
      <c r="JN76" s="66"/>
      <c r="JO76" s="66"/>
      <c r="JP76" s="66"/>
      <c r="JQ76" s="66"/>
    </row>
    <row r="77" spans="1:277" s="29" customFormat="1" ht="15.75" x14ac:dyDescent="0.25">
      <c r="A77" s="39" t="s">
        <v>418</v>
      </c>
      <c r="B77" s="230">
        <f t="shared" si="591"/>
        <v>5670</v>
      </c>
      <c r="C77" s="230">
        <f t="shared" si="592"/>
        <v>6489.2740000000003</v>
      </c>
      <c r="D77" s="230">
        <f t="shared" si="593"/>
        <v>6489.2740000000003</v>
      </c>
      <c r="E77" s="66">
        <f t="shared" si="594"/>
        <v>100</v>
      </c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123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123"/>
      <c r="AE77" s="66"/>
      <c r="AF77" s="66"/>
      <c r="AG77" s="66"/>
      <c r="AH77" s="66"/>
      <c r="AI77" s="66"/>
      <c r="AJ77" s="66"/>
      <c r="AK77" s="66"/>
      <c r="AL77" s="123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123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>
        <v>819.274</v>
      </c>
      <c r="BX77" s="66">
        <v>819.274</v>
      </c>
      <c r="BY77" s="66">
        <f t="shared" si="545"/>
        <v>100</v>
      </c>
      <c r="BZ77" s="66"/>
      <c r="CA77" s="66"/>
      <c r="CB77" s="66"/>
      <c r="CC77" s="66"/>
      <c r="CD77" s="206"/>
      <c r="CE77" s="206"/>
      <c r="CF77" s="206"/>
      <c r="CG77" s="206"/>
      <c r="CH77" s="206"/>
      <c r="CI77" s="206"/>
      <c r="CJ77" s="206"/>
      <c r="CK77" s="206"/>
      <c r="CL77" s="66"/>
      <c r="CM77" s="66"/>
      <c r="CN77" s="66"/>
      <c r="CO77" s="204"/>
      <c r="CP77" s="204"/>
      <c r="CQ77" s="66"/>
      <c r="CR77" s="66"/>
      <c r="CS77" s="204"/>
      <c r="CT77" s="66"/>
      <c r="CU77" s="66"/>
      <c r="CV77" s="66"/>
      <c r="CW77" s="204"/>
      <c r="CX77" s="204"/>
      <c r="CY77" s="66"/>
      <c r="CZ77" s="66"/>
      <c r="DA77" s="204"/>
      <c r="DB77" s="133"/>
      <c r="DC77" s="66"/>
      <c r="DD77" s="66"/>
      <c r="DE77" s="204"/>
      <c r="DF77" s="66"/>
      <c r="DG77" s="66"/>
      <c r="DH77" s="66"/>
      <c r="DI77" s="204"/>
      <c r="DJ77" s="204"/>
      <c r="DK77" s="66"/>
      <c r="DL77" s="66"/>
      <c r="DM77" s="204"/>
      <c r="DN77" s="204"/>
      <c r="DO77" s="66"/>
      <c r="DP77" s="66"/>
      <c r="DQ77" s="204"/>
      <c r="DR77" s="66"/>
      <c r="DS77" s="66"/>
      <c r="DT77" s="66"/>
      <c r="DU77" s="204"/>
      <c r="DV77" s="204"/>
      <c r="DW77" s="66"/>
      <c r="DX77" s="66"/>
      <c r="DY77" s="204"/>
      <c r="DZ77" s="204"/>
      <c r="EA77" s="66"/>
      <c r="EB77" s="66"/>
      <c r="EC77" s="204"/>
      <c r="ED77" s="204"/>
      <c r="EE77" s="66"/>
      <c r="EF77" s="66"/>
      <c r="EG77" s="204"/>
      <c r="EH77" s="66"/>
      <c r="EI77" s="66"/>
      <c r="EJ77" s="66"/>
      <c r="EK77" s="204"/>
      <c r="EL77" s="66"/>
      <c r="EM77" s="66"/>
      <c r="EN77" s="66"/>
      <c r="EO77" s="204"/>
      <c r="EP77" s="66"/>
      <c r="EQ77" s="66"/>
      <c r="ER77" s="66"/>
      <c r="ES77" s="204"/>
      <c r="ET77" s="66"/>
      <c r="EU77" s="66"/>
      <c r="EV77" s="66"/>
      <c r="EW77" s="66"/>
      <c r="EX77" s="66"/>
      <c r="EY77" s="70"/>
      <c r="EZ77" s="66"/>
      <c r="FA77" s="204"/>
      <c r="FB77" s="204"/>
      <c r="FC77" s="70"/>
      <c r="FD77" s="66"/>
      <c r="FE77" s="204"/>
      <c r="FF77" s="70"/>
      <c r="FG77" s="70"/>
      <c r="FH77" s="66"/>
      <c r="FI77" s="204"/>
      <c r="FJ77" s="70">
        <v>5670</v>
      </c>
      <c r="FK77" s="70">
        <v>5670</v>
      </c>
      <c r="FL77" s="66">
        <v>5670</v>
      </c>
      <c r="FM77" s="66">
        <f t="shared" si="384"/>
        <v>100</v>
      </c>
      <c r="FN77" s="70"/>
      <c r="FO77" s="70"/>
      <c r="FP77" s="66"/>
      <c r="FQ77" s="70"/>
      <c r="FR77" s="70"/>
      <c r="FS77" s="70"/>
      <c r="FT77" s="66"/>
      <c r="FU77" s="70"/>
      <c r="FV77" s="70"/>
      <c r="FW77" s="70"/>
      <c r="FX77" s="66"/>
      <c r="FY77" s="70"/>
      <c r="FZ77" s="70"/>
      <c r="GA77" s="70"/>
      <c r="GB77" s="66"/>
      <c r="GC77" s="204"/>
      <c r="GD77" s="66"/>
      <c r="GE77" s="66"/>
      <c r="GF77" s="66"/>
      <c r="GG77" s="204"/>
      <c r="GH77" s="66"/>
      <c r="GI77" s="66"/>
      <c r="GJ77" s="66"/>
      <c r="GK77" s="204"/>
      <c r="GL77" s="204"/>
      <c r="GM77" s="70"/>
      <c r="GN77" s="66"/>
      <c r="GO77" s="204"/>
      <c r="GP77" s="204"/>
      <c r="GQ77" s="70"/>
      <c r="GR77" s="66"/>
      <c r="GS77" s="204"/>
      <c r="GT77" s="204"/>
      <c r="GU77" s="70"/>
      <c r="GV77" s="66"/>
      <c r="GW77" s="204"/>
      <c r="GX77" s="204"/>
      <c r="GY77" s="70"/>
      <c r="GZ77" s="66"/>
      <c r="HA77" s="204"/>
      <c r="HB77" s="70"/>
      <c r="HC77" s="70"/>
      <c r="HD77" s="66"/>
      <c r="HE77" s="204"/>
      <c r="HF77" s="66"/>
      <c r="HG77" s="66"/>
      <c r="HH77" s="66"/>
      <c r="HI77" s="204"/>
      <c r="HJ77" s="133"/>
      <c r="HK77" s="70"/>
      <c r="HL77" s="66"/>
      <c r="HM77" s="204"/>
      <c r="HN77" s="66"/>
      <c r="HO77" s="66"/>
      <c r="HP77" s="66"/>
      <c r="HQ77" s="204"/>
      <c r="HR77" s="204"/>
      <c r="HS77" s="66"/>
      <c r="HT77" s="66"/>
      <c r="HU77" s="204"/>
      <c r="HV77" s="133"/>
      <c r="HW77" s="66"/>
      <c r="HX77" s="66"/>
      <c r="HY77" s="204"/>
      <c r="HZ77" s="133"/>
      <c r="IA77" s="66"/>
      <c r="IB77" s="66"/>
      <c r="IC77" s="204"/>
      <c r="ID77" s="204"/>
      <c r="IE77" s="66"/>
      <c r="IF77" s="66"/>
      <c r="IG77" s="204"/>
      <c r="IH77" s="204"/>
      <c r="II77" s="66"/>
      <c r="IJ77" s="66"/>
      <c r="IK77" s="204"/>
      <c r="IL77" s="204"/>
      <c r="IM77" s="66"/>
      <c r="IN77" s="66"/>
      <c r="IO77" s="204"/>
      <c r="IP77" s="204"/>
      <c r="IQ77" s="66"/>
      <c r="IR77" s="66"/>
      <c r="IS77" s="204"/>
      <c r="IT77" s="204"/>
      <c r="IU77" s="66"/>
      <c r="IV77" s="66"/>
      <c r="IW77" s="204"/>
      <c r="IX77" s="204"/>
      <c r="IY77" s="66"/>
      <c r="IZ77" s="66"/>
      <c r="JA77" s="66"/>
      <c r="JB77" s="66"/>
      <c r="JC77" s="66"/>
      <c r="JD77" s="66"/>
      <c r="JE77" s="66"/>
      <c r="JF77" s="66"/>
      <c r="JG77" s="66"/>
      <c r="JH77" s="66"/>
      <c r="JI77" s="66"/>
      <c r="JJ77" s="66"/>
      <c r="JK77" s="66"/>
      <c r="JL77" s="66"/>
      <c r="JM77" s="66"/>
      <c r="JN77" s="66"/>
      <c r="JO77" s="66"/>
      <c r="JP77" s="66"/>
      <c r="JQ77" s="66"/>
    </row>
    <row r="78" spans="1:277" s="29" customFormat="1" ht="15.75" x14ac:dyDescent="0.25">
      <c r="A78" s="39" t="s">
        <v>250</v>
      </c>
      <c r="B78" s="230">
        <f t="shared" si="591"/>
        <v>6831</v>
      </c>
      <c r="C78" s="230">
        <f t="shared" si="592"/>
        <v>6831</v>
      </c>
      <c r="D78" s="230">
        <f t="shared" si="593"/>
        <v>6831</v>
      </c>
      <c r="E78" s="66">
        <f t="shared" si="594"/>
        <v>100</v>
      </c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123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123"/>
      <c r="AE78" s="66"/>
      <c r="AF78" s="66"/>
      <c r="AG78" s="66"/>
      <c r="AH78" s="66"/>
      <c r="AI78" s="66"/>
      <c r="AJ78" s="66"/>
      <c r="AK78" s="66"/>
      <c r="AL78" s="123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123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206"/>
      <c r="CE78" s="206"/>
      <c r="CF78" s="206"/>
      <c r="CG78" s="206"/>
      <c r="CH78" s="206"/>
      <c r="CI78" s="206"/>
      <c r="CJ78" s="206"/>
      <c r="CK78" s="206"/>
      <c r="CL78" s="66"/>
      <c r="CM78" s="66"/>
      <c r="CN78" s="66"/>
      <c r="CO78" s="204"/>
      <c r="CP78" s="204"/>
      <c r="CQ78" s="66"/>
      <c r="CR78" s="66"/>
      <c r="CS78" s="204"/>
      <c r="CT78" s="66"/>
      <c r="CU78" s="66"/>
      <c r="CV78" s="66"/>
      <c r="CW78" s="204"/>
      <c r="CX78" s="204"/>
      <c r="CY78" s="66"/>
      <c r="CZ78" s="66"/>
      <c r="DA78" s="204"/>
      <c r="DB78" s="133"/>
      <c r="DC78" s="66"/>
      <c r="DD78" s="66"/>
      <c r="DE78" s="204"/>
      <c r="DF78" s="66"/>
      <c r="DG78" s="66"/>
      <c r="DH78" s="66"/>
      <c r="DI78" s="204"/>
      <c r="DJ78" s="204"/>
      <c r="DK78" s="66"/>
      <c r="DL78" s="66"/>
      <c r="DM78" s="204"/>
      <c r="DN78" s="204"/>
      <c r="DO78" s="66"/>
      <c r="DP78" s="66"/>
      <c r="DQ78" s="204"/>
      <c r="DR78" s="66"/>
      <c r="DS78" s="66"/>
      <c r="DT78" s="66"/>
      <c r="DU78" s="204"/>
      <c r="DV78" s="204"/>
      <c r="DW78" s="66"/>
      <c r="DX78" s="66"/>
      <c r="DY78" s="204"/>
      <c r="DZ78" s="204"/>
      <c r="EA78" s="66"/>
      <c r="EB78" s="66"/>
      <c r="EC78" s="204"/>
      <c r="ED78" s="204"/>
      <c r="EE78" s="66"/>
      <c r="EF78" s="66"/>
      <c r="EG78" s="204"/>
      <c r="EH78" s="66"/>
      <c r="EI78" s="66"/>
      <c r="EJ78" s="66"/>
      <c r="EK78" s="204"/>
      <c r="EL78" s="66"/>
      <c r="EM78" s="66"/>
      <c r="EN78" s="66"/>
      <c r="EO78" s="204"/>
      <c r="EP78" s="66"/>
      <c r="EQ78" s="66"/>
      <c r="ER78" s="66"/>
      <c r="ES78" s="204"/>
      <c r="ET78" s="66"/>
      <c r="EU78" s="66"/>
      <c r="EV78" s="66"/>
      <c r="EW78" s="66"/>
      <c r="EX78" s="66"/>
      <c r="EY78" s="70"/>
      <c r="EZ78" s="66"/>
      <c r="FA78" s="204"/>
      <c r="FB78" s="204"/>
      <c r="FC78" s="70"/>
      <c r="FD78" s="66"/>
      <c r="FE78" s="204"/>
      <c r="FF78" s="70"/>
      <c r="FG78" s="70"/>
      <c r="FH78" s="66"/>
      <c r="FI78" s="204"/>
      <c r="FJ78" s="70">
        <v>6831</v>
      </c>
      <c r="FK78" s="70">
        <v>6831</v>
      </c>
      <c r="FL78" s="66">
        <v>6831</v>
      </c>
      <c r="FM78" s="66">
        <f t="shared" si="384"/>
        <v>100</v>
      </c>
      <c r="FN78" s="70"/>
      <c r="FO78" s="70"/>
      <c r="FP78" s="66"/>
      <c r="FQ78" s="70"/>
      <c r="FR78" s="70"/>
      <c r="FS78" s="70"/>
      <c r="FT78" s="66"/>
      <c r="FU78" s="70"/>
      <c r="FV78" s="70"/>
      <c r="FW78" s="70"/>
      <c r="FX78" s="66"/>
      <c r="FY78" s="70"/>
      <c r="FZ78" s="70"/>
      <c r="GA78" s="70"/>
      <c r="GB78" s="66"/>
      <c r="GC78" s="204"/>
      <c r="GD78" s="66"/>
      <c r="GE78" s="66"/>
      <c r="GF78" s="66"/>
      <c r="GG78" s="204"/>
      <c r="GH78" s="66"/>
      <c r="GI78" s="66"/>
      <c r="GJ78" s="66"/>
      <c r="GK78" s="204"/>
      <c r="GL78" s="204"/>
      <c r="GM78" s="70"/>
      <c r="GN78" s="66"/>
      <c r="GO78" s="204"/>
      <c r="GP78" s="204"/>
      <c r="GQ78" s="70"/>
      <c r="GR78" s="66"/>
      <c r="GS78" s="204"/>
      <c r="GT78" s="204"/>
      <c r="GU78" s="70"/>
      <c r="GV78" s="66"/>
      <c r="GW78" s="204"/>
      <c r="GX78" s="204"/>
      <c r="GY78" s="70"/>
      <c r="GZ78" s="66"/>
      <c r="HA78" s="204"/>
      <c r="HB78" s="70"/>
      <c r="HC78" s="70"/>
      <c r="HD78" s="66"/>
      <c r="HE78" s="204"/>
      <c r="HF78" s="66"/>
      <c r="HG78" s="66"/>
      <c r="HH78" s="66"/>
      <c r="HI78" s="204"/>
      <c r="HJ78" s="133"/>
      <c r="HK78" s="70"/>
      <c r="HL78" s="66"/>
      <c r="HM78" s="204"/>
      <c r="HN78" s="66"/>
      <c r="HO78" s="66"/>
      <c r="HP78" s="66"/>
      <c r="HQ78" s="204"/>
      <c r="HR78" s="204"/>
      <c r="HS78" s="66"/>
      <c r="HT78" s="66"/>
      <c r="HU78" s="204"/>
      <c r="HV78" s="133"/>
      <c r="HW78" s="66"/>
      <c r="HX78" s="66"/>
      <c r="HY78" s="204"/>
      <c r="HZ78" s="133"/>
      <c r="IA78" s="66"/>
      <c r="IB78" s="66"/>
      <c r="IC78" s="204"/>
      <c r="ID78" s="204"/>
      <c r="IE78" s="66"/>
      <c r="IF78" s="66"/>
      <c r="IG78" s="204"/>
      <c r="IH78" s="204"/>
      <c r="II78" s="66"/>
      <c r="IJ78" s="66"/>
      <c r="IK78" s="204"/>
      <c r="IL78" s="204"/>
      <c r="IM78" s="66"/>
      <c r="IN78" s="66"/>
      <c r="IO78" s="204"/>
      <c r="IP78" s="204"/>
      <c r="IQ78" s="66"/>
      <c r="IR78" s="66"/>
      <c r="IS78" s="204"/>
      <c r="IT78" s="204"/>
      <c r="IU78" s="66"/>
      <c r="IV78" s="66"/>
      <c r="IW78" s="204"/>
      <c r="IX78" s="204"/>
      <c r="IY78" s="66"/>
      <c r="IZ78" s="66"/>
      <c r="JA78" s="66"/>
      <c r="JB78" s="66"/>
      <c r="JC78" s="66"/>
      <c r="JD78" s="66"/>
      <c r="JE78" s="66"/>
      <c r="JF78" s="66"/>
      <c r="JG78" s="66"/>
      <c r="JH78" s="66"/>
      <c r="JI78" s="66"/>
      <c r="JJ78" s="66"/>
      <c r="JK78" s="66"/>
      <c r="JL78" s="66"/>
      <c r="JM78" s="66"/>
      <c r="JN78" s="66"/>
      <c r="JO78" s="66"/>
      <c r="JP78" s="66"/>
      <c r="JQ78" s="66"/>
    </row>
    <row r="79" spans="1:277" s="30" customFormat="1" ht="31.5" x14ac:dyDescent="0.25">
      <c r="A79" s="38" t="s">
        <v>431</v>
      </c>
      <c r="B79" s="231">
        <f t="shared" si="591"/>
        <v>199628.13738999999</v>
      </c>
      <c r="C79" s="231">
        <f t="shared" si="592"/>
        <v>367645.79089000006</v>
      </c>
      <c r="D79" s="231">
        <f t="shared" si="593"/>
        <v>244976.52298000001</v>
      </c>
      <c r="E79" s="79">
        <f>D79/C79*100</f>
        <v>66.633844055975388</v>
      </c>
      <c r="F79" s="80">
        <f t="shared" ref="F79" si="595">F80+F81+F82+F83+F84+F85+F86+F87+F88+F89+F90+F91+F92+F93+F94+F95</f>
        <v>1516.2527</v>
      </c>
      <c r="G79" s="80">
        <f t="shared" ref="G79:CG79" si="596">G80+G81+G82+G83+G84+G85+G86+G87+G88+G89+G90+G91+G92+G93+G94+G95</f>
        <v>1516.2527</v>
      </c>
      <c r="H79" s="80">
        <f t="shared" si="596"/>
        <v>1516.2527</v>
      </c>
      <c r="I79" s="79">
        <f>H79/G79*100</f>
        <v>100</v>
      </c>
      <c r="J79" s="80">
        <f t="shared" ref="J79" si="597">J80+J81+J82+J83+J84+J85+J86+J87+J88+J89+J90+J91+J92+J93+J94+J95</f>
        <v>240</v>
      </c>
      <c r="K79" s="80">
        <f t="shared" si="596"/>
        <v>240</v>
      </c>
      <c r="L79" s="80">
        <f t="shared" si="596"/>
        <v>240</v>
      </c>
      <c r="M79" s="79">
        <f>L79/K79*100</f>
        <v>100</v>
      </c>
      <c r="N79" s="79"/>
      <c r="O79" s="80">
        <f t="shared" ref="O79:Q79" si="598">O80+O81+O82+O83+O84+O85+O86+O87+O88+O89+O90+O91+O92+O93+O94+O95</f>
        <v>0</v>
      </c>
      <c r="P79" s="80">
        <f t="shared" si="598"/>
        <v>0</v>
      </c>
      <c r="Q79" s="80">
        <f t="shared" si="598"/>
        <v>0</v>
      </c>
      <c r="R79" s="122"/>
      <c r="S79" s="80">
        <f t="shared" ref="S79:U79" si="599">S80+S81+S82+S83+S84+S85+S86+S87+S88+S89+S90+S91+S92+S93+S94+S95</f>
        <v>0</v>
      </c>
      <c r="T79" s="80">
        <f t="shared" si="599"/>
        <v>0</v>
      </c>
      <c r="U79" s="80">
        <f t="shared" si="599"/>
        <v>0</v>
      </c>
      <c r="V79" s="80"/>
      <c r="W79" s="80">
        <f t="shared" ref="W79:Y79" si="600">W80+W81+W82+W83+W84+W85+W86+W87+W88+W89+W90+W91+W92+W93+W94+W95</f>
        <v>0</v>
      </c>
      <c r="X79" s="80">
        <f t="shared" si="600"/>
        <v>0</v>
      </c>
      <c r="Y79" s="80">
        <f t="shared" si="600"/>
        <v>0</v>
      </c>
      <c r="Z79" s="80"/>
      <c r="AA79" s="80">
        <f t="shared" ref="AA79:AC79" si="601">AA80+AA81+AA82+AA83+AA84+AA85+AA86+AA87+AA88+AA89+AA90+AA91+AA92+AA93+AA94+AA95</f>
        <v>0</v>
      </c>
      <c r="AB79" s="80">
        <f t="shared" si="601"/>
        <v>0</v>
      </c>
      <c r="AC79" s="80">
        <f t="shared" si="601"/>
        <v>0</v>
      </c>
      <c r="AD79" s="122"/>
      <c r="AE79" s="80">
        <f t="shared" ref="AE79:AH79" si="602">AE80+AE81+AE82+AE83+AE84+AE85+AE86+AE87+AE88+AE89+AE90+AE91+AE92+AE93+AE94+AE95</f>
        <v>0</v>
      </c>
      <c r="AF79" s="80">
        <f t="shared" si="602"/>
        <v>0</v>
      </c>
      <c r="AG79" s="80">
        <f t="shared" si="602"/>
        <v>0</v>
      </c>
      <c r="AH79" s="80">
        <f t="shared" si="602"/>
        <v>1246.0999999999999</v>
      </c>
      <c r="AI79" s="80">
        <f t="shared" si="596"/>
        <v>1345.7745</v>
      </c>
      <c r="AJ79" s="80">
        <f t="shared" si="596"/>
        <v>955.85235999999998</v>
      </c>
      <c r="AK79" s="80">
        <f>AJ79/AI79*100</f>
        <v>71.026190494767135</v>
      </c>
      <c r="AL79" s="122"/>
      <c r="AM79" s="80">
        <f t="shared" si="596"/>
        <v>0</v>
      </c>
      <c r="AN79" s="80">
        <f t="shared" si="596"/>
        <v>0</v>
      </c>
      <c r="AO79" s="80">
        <f t="shared" si="596"/>
        <v>0</v>
      </c>
      <c r="AP79" s="80">
        <f t="shared" ref="AP79" si="603">AP80+AP81+AP82+AP83+AP84+AP85+AP86+AP87+AP88+AP89+AP90+AP91+AP92+AP93+AP94+AP95</f>
        <v>0</v>
      </c>
      <c r="AQ79" s="80">
        <f t="shared" si="596"/>
        <v>0</v>
      </c>
      <c r="AR79" s="80">
        <f t="shared" si="596"/>
        <v>0</v>
      </c>
      <c r="AS79" s="80">
        <f t="shared" si="596"/>
        <v>0</v>
      </c>
      <c r="AT79" s="80">
        <f t="shared" ref="AT79" si="604">AT80+AT81+AT82+AT83+AT84+AT85+AT86+AT87+AT88+AT89+AT90+AT91+AT92+AT93+AT94+AT95</f>
        <v>0</v>
      </c>
      <c r="AU79" s="80">
        <f t="shared" si="596"/>
        <v>0</v>
      </c>
      <c r="AV79" s="80">
        <f t="shared" si="596"/>
        <v>0</v>
      </c>
      <c r="AW79" s="80">
        <f t="shared" si="596"/>
        <v>0</v>
      </c>
      <c r="AX79" s="80">
        <f t="shared" ref="AX79" si="605">AX80+AX81+AX82+AX83+AX84+AX85+AX86+AX87+AX88+AX89+AX90+AX91+AX92+AX93+AX94+AX95</f>
        <v>0</v>
      </c>
      <c r="AY79" s="80">
        <f t="shared" si="596"/>
        <v>0</v>
      </c>
      <c r="AZ79" s="80">
        <f t="shared" si="596"/>
        <v>0</v>
      </c>
      <c r="BA79" s="80">
        <f t="shared" si="596"/>
        <v>0</v>
      </c>
      <c r="BB79" s="80">
        <v>51.020420000000001</v>
      </c>
      <c r="BC79" s="80">
        <f t="shared" si="596"/>
        <v>51.020420000000001</v>
      </c>
      <c r="BD79" s="80">
        <f t="shared" si="596"/>
        <v>51.020420000000001</v>
      </c>
      <c r="BE79" s="79">
        <f>BD79/BC79*100</f>
        <v>100</v>
      </c>
      <c r="BF79" s="80">
        <f t="shared" ref="BF79" si="606">BF80+BF81+BF82+BF83+BF84+BF85+BF86+BF87+BF88+BF89+BF90+BF91+BF92+BF93+BF94+BF95</f>
        <v>391.51799999999997</v>
      </c>
      <c r="BG79" s="80">
        <f t="shared" ref="BG79:BH79" si="607">BG80+BG81+BG82+BG83+BG84+BG85+BG86+BG87+BG88+BG89+BG90+BG91+BG92+BG93+BG94+BG95</f>
        <v>391.51799999999997</v>
      </c>
      <c r="BH79" s="80">
        <f t="shared" si="607"/>
        <v>391.51799999999997</v>
      </c>
      <c r="BI79" s="79">
        <f>BH79/BG79*100</f>
        <v>100</v>
      </c>
      <c r="BJ79" s="121"/>
      <c r="BK79" s="80"/>
      <c r="BL79" s="80"/>
      <c r="BM79" s="79"/>
      <c r="BN79" s="80"/>
      <c r="BO79" s="80"/>
      <c r="BP79" s="80"/>
      <c r="BQ79" s="79"/>
      <c r="BR79" s="79"/>
      <c r="BS79" s="80">
        <f t="shared" si="596"/>
        <v>0</v>
      </c>
      <c r="BT79" s="80">
        <f t="shared" si="596"/>
        <v>0</v>
      </c>
      <c r="BU79" s="80">
        <f t="shared" si="596"/>
        <v>0</v>
      </c>
      <c r="BV79" s="80"/>
      <c r="BW79" s="80">
        <f t="shared" si="596"/>
        <v>7413</v>
      </c>
      <c r="BX79" s="80">
        <f t="shared" si="596"/>
        <v>7413</v>
      </c>
      <c r="BY79" s="79">
        <f t="shared" si="545"/>
        <v>100</v>
      </c>
      <c r="BZ79" s="80">
        <f t="shared" ref="BZ79" si="608">BZ80+BZ81+BZ82+BZ83+BZ84+BZ85+BZ86+BZ87+BZ88+BZ89+BZ90+BZ91+BZ92+BZ93+BZ94+BZ95</f>
        <v>10000</v>
      </c>
      <c r="CA79" s="80">
        <f t="shared" si="596"/>
        <v>10000</v>
      </c>
      <c r="CB79" s="80">
        <f t="shared" si="596"/>
        <v>10000</v>
      </c>
      <c r="CC79" s="79">
        <f t="shared" ref="CC79" si="609">CB79/CA79*100</f>
        <v>100</v>
      </c>
      <c r="CD79" s="80">
        <f t="shared" ref="CD79" si="610">CD80+CD81+CD82+CD83+CD84+CD85+CD86+CD87+CD88+CD89+CD90+CD91+CD92+CD93+CD94+CD95</f>
        <v>38218.300000000003</v>
      </c>
      <c r="CE79" s="80">
        <f t="shared" si="596"/>
        <v>38218.300000000003</v>
      </c>
      <c r="CF79" s="80">
        <f t="shared" si="596"/>
        <v>38172.892899999999</v>
      </c>
      <c r="CG79" s="80">
        <f t="shared" si="596"/>
        <v>99.88119016282775</v>
      </c>
      <c r="CH79" s="80"/>
      <c r="CI79" s="80">
        <f t="shared" ref="CI79:CL79" si="611">CI80+CI81+CI82+CI83+CI84+CI85+CI86+CI87+CI88+CI89+CI90+CI91+CI92+CI93+CI94+CI95</f>
        <v>3981.5</v>
      </c>
      <c r="CJ79" s="80">
        <f t="shared" si="611"/>
        <v>3416.9010499999999</v>
      </c>
      <c r="CK79" s="80">
        <f t="shared" si="611"/>
        <v>85.819441165389932</v>
      </c>
      <c r="CL79" s="80">
        <f t="shared" si="611"/>
        <v>0</v>
      </c>
      <c r="CM79" s="80">
        <f t="shared" ref="CM79:EV79" si="612">CM80+CM81+CM82+CM83+CM84+CM85+CM86+CM87+CM88+CM89+CM90+CM91+CM92+CM93+CM94+CM95</f>
        <v>0</v>
      </c>
      <c r="CN79" s="80">
        <f t="shared" si="612"/>
        <v>0</v>
      </c>
      <c r="CO79" s="80">
        <f t="shared" si="612"/>
        <v>0</v>
      </c>
      <c r="CP79" s="80"/>
      <c r="CQ79" s="80">
        <f t="shared" ref="CQ79:CT79" si="613">CQ80+CQ81+CQ82+CQ83+CQ84+CQ85+CQ86+CQ87+CQ88+CQ89+CQ90+CQ91+CQ92+CQ93+CQ94+CQ95</f>
        <v>0</v>
      </c>
      <c r="CR79" s="80">
        <f t="shared" si="613"/>
        <v>0</v>
      </c>
      <c r="CS79" s="80">
        <f t="shared" si="613"/>
        <v>0</v>
      </c>
      <c r="CT79" s="80">
        <f t="shared" si="613"/>
        <v>5494.4</v>
      </c>
      <c r="CU79" s="80">
        <f t="shared" si="612"/>
        <v>3917.9</v>
      </c>
      <c r="CV79" s="80">
        <f t="shared" si="612"/>
        <v>3917.0319800000002</v>
      </c>
      <c r="CW79" s="80">
        <f t="shared" si="612"/>
        <v>99.977844763776517</v>
      </c>
      <c r="CX79" s="80"/>
      <c r="CY79" s="80"/>
      <c r="CZ79" s="80"/>
      <c r="DA79" s="80"/>
      <c r="DB79" s="122"/>
      <c r="DC79" s="80">
        <f t="shared" ref="DC79:DD79" si="614">DC80+DC81+DC82+DC83+DC84+DC85+DC86+DC87+DC88+DC89+DC90+DC91+DC92+DC93+DC94+DC95</f>
        <v>240</v>
      </c>
      <c r="DD79" s="80">
        <f t="shared" si="614"/>
        <v>240</v>
      </c>
      <c r="DE79" s="80">
        <f t="shared" ref="DE79:DE80" si="615">DD79/DC79*100</f>
        <v>100</v>
      </c>
      <c r="DF79" s="80">
        <f t="shared" ref="DF79" si="616">DF80+DF81+DF82+DF83+DF84+DF85+DF86+DF87+DF88+DF89+DF90+DF91+DF92+DF93+DF94+DF95</f>
        <v>0</v>
      </c>
      <c r="DG79" s="80">
        <f t="shared" si="612"/>
        <v>0</v>
      </c>
      <c r="DH79" s="80">
        <f t="shared" si="612"/>
        <v>0</v>
      </c>
      <c r="DI79" s="80">
        <f t="shared" si="612"/>
        <v>0</v>
      </c>
      <c r="DJ79" s="80"/>
      <c r="DK79" s="80">
        <f t="shared" si="612"/>
        <v>0</v>
      </c>
      <c r="DL79" s="80">
        <f t="shared" si="612"/>
        <v>0</v>
      </c>
      <c r="DM79" s="80">
        <f t="shared" si="612"/>
        <v>0</v>
      </c>
      <c r="DN79" s="80"/>
      <c r="DO79" s="80">
        <f t="shared" ref="DO79:DR79" si="617">DO80+DO81+DO82+DO83+DO84+DO85+DO86+DO87+DO88+DO89+DO90+DO91+DO92+DO93+DO94+DO95</f>
        <v>0</v>
      </c>
      <c r="DP79" s="80">
        <f t="shared" si="617"/>
        <v>0</v>
      </c>
      <c r="DQ79" s="80">
        <f t="shared" si="617"/>
        <v>0</v>
      </c>
      <c r="DR79" s="80">
        <f t="shared" si="617"/>
        <v>0</v>
      </c>
      <c r="DS79" s="80">
        <f t="shared" si="612"/>
        <v>0</v>
      </c>
      <c r="DT79" s="80">
        <f t="shared" si="612"/>
        <v>0</v>
      </c>
      <c r="DU79" s="80">
        <f t="shared" si="612"/>
        <v>0</v>
      </c>
      <c r="DV79" s="80"/>
      <c r="DW79" s="80">
        <f t="shared" si="612"/>
        <v>0</v>
      </c>
      <c r="DX79" s="80">
        <f t="shared" si="612"/>
        <v>0</v>
      </c>
      <c r="DY79" s="80">
        <f t="shared" si="612"/>
        <v>0</v>
      </c>
      <c r="DZ79" s="80"/>
      <c r="EA79" s="80">
        <f t="shared" ref="EA79:EC79" si="618">EA80+EA81+EA82+EA83+EA84+EA85+EA86+EA87+EA88+EA89+EA90+EA91+EA92+EA93+EA94+EA95</f>
        <v>0</v>
      </c>
      <c r="EB79" s="80">
        <f t="shared" si="618"/>
        <v>0</v>
      </c>
      <c r="EC79" s="80">
        <f t="shared" si="618"/>
        <v>0</v>
      </c>
      <c r="ED79" s="80"/>
      <c r="EE79" s="80">
        <f t="shared" si="612"/>
        <v>0</v>
      </c>
      <c r="EF79" s="80">
        <f t="shared" si="612"/>
        <v>0</v>
      </c>
      <c r="EG79" s="80">
        <f t="shared" si="612"/>
        <v>0</v>
      </c>
      <c r="EH79" s="80">
        <f t="shared" ref="EH79" si="619">EH80+EH81+EH82+EH83+EH84+EH85+EH86+EH87+EH88+EH89+EH90+EH91+EH92+EH93+EH94+EH95</f>
        <v>0</v>
      </c>
      <c r="EI79" s="80">
        <f t="shared" si="612"/>
        <v>0</v>
      </c>
      <c r="EJ79" s="80">
        <f t="shared" si="612"/>
        <v>0</v>
      </c>
      <c r="EK79" s="80">
        <f t="shared" si="612"/>
        <v>0</v>
      </c>
      <c r="EL79" s="80">
        <f t="shared" ref="EL79" si="620">EL80+EL81+EL82+EL83+EL84+EL85+EL86+EL87+EL88+EL89+EL90+EL91+EL92+EL93+EL94+EL95</f>
        <v>1000</v>
      </c>
      <c r="EM79" s="80">
        <f t="shared" si="612"/>
        <v>1000</v>
      </c>
      <c r="EN79" s="80">
        <f t="shared" si="612"/>
        <v>1000</v>
      </c>
      <c r="EO79" s="79">
        <f t="shared" ref="EO79" si="621">EN79/EM79*100</f>
        <v>100</v>
      </c>
      <c r="EP79" s="80">
        <f t="shared" ref="EP79" si="622">EP80+EP81+EP82+EP83+EP84+EP85+EP86+EP87+EP88+EP89+EP90+EP91+EP92+EP93+EP94+EP95</f>
        <v>873</v>
      </c>
      <c r="EQ79" s="80">
        <f t="shared" si="612"/>
        <v>844.8</v>
      </c>
      <c r="ER79" s="80">
        <f t="shared" si="612"/>
        <v>844.73</v>
      </c>
      <c r="ES79" s="80">
        <f>ER79/EQ79*100</f>
        <v>99.99171401515153</v>
      </c>
      <c r="ET79" s="80">
        <f t="shared" ref="ET79" si="623">ET80+ET81+ET82+ET83+ET84+ET85+ET86+ET87+ET88+ET89+ET90+ET91+ET92+ET93+ET94+ET95</f>
        <v>14259.6</v>
      </c>
      <c r="EU79" s="80">
        <f t="shared" si="612"/>
        <v>20302.3809</v>
      </c>
      <c r="EV79" s="80">
        <f t="shared" si="612"/>
        <v>20302.3809</v>
      </c>
      <c r="EW79" s="80">
        <f>EV79/EU79*100</f>
        <v>100</v>
      </c>
      <c r="EX79" s="80">
        <f t="shared" ref="EX79:FL79" si="624">EX80+EX81+EX82+EX83+EX84+EX85+EX86+EX87+EX88+EX89+EX90+EX91+EX92+EX93+EX94+EX95</f>
        <v>4837</v>
      </c>
      <c r="EY79" s="80">
        <f t="shared" si="624"/>
        <v>2200</v>
      </c>
      <c r="EZ79" s="80">
        <f t="shared" si="624"/>
        <v>2122.8247700000002</v>
      </c>
      <c r="FA79" s="80">
        <f t="shared" si="624"/>
        <v>96.492035000000016</v>
      </c>
      <c r="FB79" s="80"/>
      <c r="FC79" s="80">
        <f t="shared" ref="FC79:FE79" si="625">FC80+FC81+FC82+FC83+FC84+FC85+FC86+FC87+FC88+FC89+FC90+FC91+FC92+FC93+FC94+FC95</f>
        <v>586.4</v>
      </c>
      <c r="FD79" s="80">
        <f t="shared" si="625"/>
        <v>586.33025999999995</v>
      </c>
      <c r="FE79" s="80">
        <f t="shared" si="625"/>
        <v>99.988107094133696</v>
      </c>
      <c r="FF79" s="80">
        <f t="shared" ref="FF79" si="626">FF80+FF81+FF82+FF83+FF84+FF85+FF86+FF87+FF88+FF89+FF90+FF91+FF92+FF93+FF94+FF95</f>
        <v>31273.4</v>
      </c>
      <c r="FG79" s="80">
        <f t="shared" si="624"/>
        <v>32035.5</v>
      </c>
      <c r="FH79" s="80">
        <f t="shared" si="624"/>
        <v>32035.5</v>
      </c>
      <c r="FI79" s="80">
        <f t="shared" si="204"/>
        <v>100</v>
      </c>
      <c r="FJ79" s="80">
        <f t="shared" ref="FJ79" si="627">FJ80+FJ81+FJ82+FJ83+FJ84+FJ85+FJ86+FJ87+FJ88+FJ89+FJ90+FJ91+FJ92+FJ93+FJ94+FJ95</f>
        <v>51168</v>
      </c>
      <c r="FK79" s="80">
        <f t="shared" si="624"/>
        <v>51168</v>
      </c>
      <c r="FL79" s="80">
        <f t="shared" si="624"/>
        <v>51168</v>
      </c>
      <c r="FM79" s="79">
        <f t="shared" si="384"/>
        <v>100</v>
      </c>
      <c r="FN79" s="80">
        <f t="shared" ref="FN79" si="628">FN80+FN81+FN82+FN83+FN84+FN85+FN86+FN87+FN88+FN89+FN90+FN91+FN92+FN93+FN94+FN95</f>
        <v>5017.2</v>
      </c>
      <c r="FO79" s="80">
        <f t="shared" ref="FO79:FP79" si="629">FO80+FO81+FO82+FO83+FO84+FO85+FO86+FO87+FO88+FO89+FO90+FO91+FO92+FO93+FO94+FO95</f>
        <v>3055.3</v>
      </c>
      <c r="FP79" s="80">
        <f t="shared" si="629"/>
        <v>3054.7648599999998</v>
      </c>
      <c r="FQ79" s="80">
        <f t="shared" ref="FQ79:FQ80" si="630">FP79/FO79*100</f>
        <v>99.982484862370285</v>
      </c>
      <c r="FR79" s="80"/>
      <c r="FS79" s="80">
        <f t="shared" ref="FS79:FT79" si="631">FS80+FS81+FS82+FS83+FS84+FS85+FS86+FS87+FS88+FS89+FS90+FS91+FS92+FS93+FS94+FS95</f>
        <v>309</v>
      </c>
      <c r="FT79" s="80">
        <f t="shared" si="631"/>
        <v>308.97300000000001</v>
      </c>
      <c r="FU79" s="80">
        <f t="shared" ref="FU79:FU80" si="632">FT79/FS79*100</f>
        <v>99.991262135922327</v>
      </c>
      <c r="FV79" s="80">
        <f t="shared" ref="FV79" si="633">FV80+FV81+FV82+FV83+FV84+FV85+FV86+FV87+FV88+FV89+FV90+FV91+FV92+FV93+FV94+FV95</f>
        <v>3137.4920000000002</v>
      </c>
      <c r="FW79" s="80">
        <f t="shared" ref="FW79:FX79" si="634">FW80+FW81+FW82+FW83+FW84+FW85+FW86+FW87+FW88+FW89+FW90+FW91+FW92+FW93+FW94+FW95</f>
        <v>3137.4920000000002</v>
      </c>
      <c r="FX79" s="80">
        <f t="shared" si="634"/>
        <v>3137.4920000000002</v>
      </c>
      <c r="FY79" s="80">
        <f t="shared" ref="FY79:FY80" si="635">FX79/FW79*100</f>
        <v>100</v>
      </c>
      <c r="FZ79" s="80">
        <f t="shared" ref="FZ79" si="636">FZ80+FZ81+FZ82+FZ83+FZ84+FZ85+FZ86+FZ87+FZ88+FZ89+FZ90+FZ91+FZ92+FZ93+FZ94+FZ95</f>
        <v>17443.47</v>
      </c>
      <c r="GA79" s="80">
        <f t="shared" ref="GA79:GK79" si="637">GA80+GA81+GA82+GA83+GA84+GA85+GA86+GA87+GA88+GA89+GA90+GA91+GA92+GA93+GA94+GA95</f>
        <v>17443.47</v>
      </c>
      <c r="GB79" s="80">
        <f t="shared" si="637"/>
        <v>17443.47</v>
      </c>
      <c r="GC79" s="80">
        <f>GB79/GA79*100</f>
        <v>100</v>
      </c>
      <c r="GD79" s="80">
        <f t="shared" ref="GD79" si="638">GD80+GD81+GD82+GD83+GD84+GD85+GD86+GD87+GD88+GD89+GD90+GD91+GD92+GD93+GD94+GD95</f>
        <v>4000</v>
      </c>
      <c r="GE79" s="80">
        <f t="shared" si="637"/>
        <v>3200</v>
      </c>
      <c r="GF79" s="80">
        <f t="shared" si="637"/>
        <v>3200</v>
      </c>
      <c r="GG79" s="80">
        <f t="shared" si="637"/>
        <v>100</v>
      </c>
      <c r="GH79" s="80">
        <f t="shared" ref="GH79" si="639">GH80+GH81+GH82+GH83+GH84+GH85+GH86+GH87+GH88+GH89+GH90+GH91+GH92+GH93+GH94+GH95</f>
        <v>3459.8</v>
      </c>
      <c r="GI79" s="80">
        <f t="shared" si="637"/>
        <v>6700</v>
      </c>
      <c r="GJ79" s="80">
        <f t="shared" si="637"/>
        <v>6700</v>
      </c>
      <c r="GK79" s="80">
        <f t="shared" si="637"/>
        <v>100</v>
      </c>
      <c r="GL79" s="80"/>
      <c r="GM79" s="80">
        <f t="shared" ref="GM79:GO79" si="640">GM80+GM81+GM82+GM83+GM84+GM85+GM86+GM87+GM88+GM89+GM90+GM91+GM92+GM93+GM94+GM95</f>
        <v>0</v>
      </c>
      <c r="GN79" s="80">
        <f t="shared" si="640"/>
        <v>0</v>
      </c>
      <c r="GO79" s="80">
        <f t="shared" si="640"/>
        <v>0</v>
      </c>
      <c r="GP79" s="80"/>
      <c r="GQ79" s="80">
        <f t="shared" ref="GQ79:GS79" si="641">GQ80+GQ81+GQ82+GQ83+GQ84+GQ85+GQ86+GQ87+GQ88+GQ89+GQ90+GQ91+GQ92+GQ93+GQ94+GQ95</f>
        <v>0</v>
      </c>
      <c r="GR79" s="80">
        <f t="shared" si="641"/>
        <v>0</v>
      </c>
      <c r="GS79" s="80">
        <f t="shared" si="641"/>
        <v>0</v>
      </c>
      <c r="GT79" s="80"/>
      <c r="GU79" s="80">
        <f t="shared" ref="GU79:GW79" si="642">GU80+GU81+GU82+GU83+GU84+GU85+GU86+GU87+GU88+GU89+GU90+GU91+GU92+GU93+GU94+GU95</f>
        <v>0</v>
      </c>
      <c r="GV79" s="80">
        <f t="shared" si="642"/>
        <v>0</v>
      </c>
      <c r="GW79" s="80">
        <f t="shared" si="642"/>
        <v>0</v>
      </c>
      <c r="GX79" s="80">
        <f t="shared" ref="GX79:GZ79" si="643">GX80+GX81+GX82+GX83+GX84+GX85+GX86+GX87+GX88+GX89+GX90+GX91+GX92+GX93+GX94+GX95</f>
        <v>5642.5842700000003</v>
      </c>
      <c r="GY79" s="80">
        <f t="shared" si="643"/>
        <v>11561.816510000001</v>
      </c>
      <c r="GZ79" s="80">
        <f t="shared" si="643"/>
        <v>11561.816510000001</v>
      </c>
      <c r="HA79" s="80">
        <f>GZ79/GY79*100</f>
        <v>100</v>
      </c>
      <c r="HB79" s="80">
        <f t="shared" ref="HB79" si="644">HB80+HB81+HB82+HB83+HB84+HB85+HB86+HB87+HB88+HB89+HB90+HB91+HB92+HB93+HB94+HB95</f>
        <v>0</v>
      </c>
      <c r="HC79" s="80">
        <f t="shared" ref="HC79:HH79" si="645">HC80+HC81+HC82+HC83+HC84+HC85+HC86+HC87+HC88+HC89+HC90+HC91+HC92+HC93+HC94+HC95</f>
        <v>0</v>
      </c>
      <c r="HD79" s="80">
        <f t="shared" si="645"/>
        <v>0</v>
      </c>
      <c r="HE79" s="80">
        <f t="shared" si="645"/>
        <v>0</v>
      </c>
      <c r="HF79" s="80">
        <f t="shared" ref="HF79" si="646">HF80+HF81+HF82+HF83+HF84+HF85+HF86+HF87+HF88+HF89+HF90+HF91+HF92+HF93+HF94+HF95</f>
        <v>359</v>
      </c>
      <c r="HG79" s="80">
        <f t="shared" si="645"/>
        <v>1142.5999999999999</v>
      </c>
      <c r="HH79" s="80">
        <f t="shared" si="645"/>
        <v>1142.5999999999999</v>
      </c>
      <c r="HI79" s="80">
        <f t="shared" ref="HI79:HI80" si="647">HH79/HG79*100</f>
        <v>100</v>
      </c>
      <c r="HJ79" s="122"/>
      <c r="HK79" s="80">
        <f t="shared" ref="HK79:HM79" si="648">HK80+HK81+HK82+HK83+HK84+HK85+HK86+HK87+HK88+HK89+HK90+HK91+HK92+HK93+HK94+HK95</f>
        <v>0</v>
      </c>
      <c r="HL79" s="80">
        <f t="shared" si="648"/>
        <v>0</v>
      </c>
      <c r="HM79" s="80">
        <f t="shared" si="648"/>
        <v>0</v>
      </c>
      <c r="HN79" s="80">
        <f>SUM(HN80:HN95)</f>
        <v>0</v>
      </c>
      <c r="HO79" s="80">
        <f>SUM(HO80:HO95)</f>
        <v>2716.3</v>
      </c>
      <c r="HP79" s="80">
        <f>SUM(HP80:HP95)</f>
        <v>2716.2791499999998</v>
      </c>
      <c r="HQ79" s="80">
        <f>HP79/HO79*100</f>
        <v>99.999232411736543</v>
      </c>
      <c r="HR79" s="80"/>
      <c r="HS79" s="80">
        <f t="shared" ref="HS79:HY79" si="649">HS80+HS81+HS82+HS83+HS84+HS85+HS86+HS87+HS88+HS89+HS90+HS91+HS92+HS93+HS94+HS95</f>
        <v>0</v>
      </c>
      <c r="HT79" s="80">
        <f t="shared" si="649"/>
        <v>0</v>
      </c>
      <c r="HU79" s="80">
        <f t="shared" si="649"/>
        <v>0</v>
      </c>
      <c r="HV79" s="122"/>
      <c r="HW79" s="80">
        <f t="shared" si="649"/>
        <v>0</v>
      </c>
      <c r="HX79" s="80">
        <f t="shared" si="649"/>
        <v>0</v>
      </c>
      <c r="HY79" s="80">
        <f t="shared" si="649"/>
        <v>0</v>
      </c>
      <c r="HZ79" s="122"/>
      <c r="IA79" s="80">
        <f t="shared" ref="IA79:IC79" si="650">IA80+IA81+IA82+IA83+IA84+IA85+IA86+IA87+IA88+IA89+IA90+IA91+IA92+IA93+IA94+IA95</f>
        <v>0</v>
      </c>
      <c r="IB79" s="80">
        <f t="shared" si="650"/>
        <v>0</v>
      </c>
      <c r="IC79" s="80">
        <f t="shared" si="650"/>
        <v>0</v>
      </c>
      <c r="ID79" s="80"/>
      <c r="IE79" s="80">
        <f t="shared" ref="IE79:IF79" si="651">IE80+IE81+IE82+IE83+IE84+IE85+IE86+IE87+IE88+IE89+IE90+IE91+IE92+IE93+IE94+IE95</f>
        <v>92316.1</v>
      </c>
      <c r="IF79" s="80">
        <f t="shared" si="651"/>
        <v>13785.2</v>
      </c>
      <c r="IG79" s="79">
        <f t="shared" ref="IG79" si="652">IF79/IE79*100</f>
        <v>14.932606555086275</v>
      </c>
      <c r="IH79" s="80"/>
      <c r="II79" s="80">
        <f t="shared" ref="II79:IJ79" si="653">II80+II81+II82+II83+II84+II85+II86+II87+II88+II89+II90+II91+II92+II93+II94+II95</f>
        <v>49810.116849999999</v>
      </c>
      <c r="IJ79" s="80">
        <f t="shared" si="653"/>
        <v>7321.6921199999997</v>
      </c>
      <c r="IK79" s="79">
        <f t="shared" ref="IK79" si="654">IJ79/II79*100</f>
        <v>14.699206874075021</v>
      </c>
      <c r="IL79" s="79"/>
      <c r="IM79" s="80">
        <f t="shared" ref="IM79:IV79" si="655">IM80+IM81+IM82+IM83+IM84+IM85+IM86+IM87+IM88+IM89+IM90+IM91+IM92+IM93+IM94+IM95</f>
        <v>320</v>
      </c>
      <c r="IN79" s="80">
        <f t="shared" si="655"/>
        <v>230</v>
      </c>
      <c r="IO79" s="79">
        <f t="shared" ref="IO79" si="656">IN79/IM79*100</f>
        <v>71.875</v>
      </c>
      <c r="IP79" s="80"/>
      <c r="IQ79" s="80">
        <f t="shared" si="655"/>
        <v>0</v>
      </c>
      <c r="IR79" s="80">
        <f t="shared" si="655"/>
        <v>0</v>
      </c>
      <c r="IS79" s="80">
        <f t="shared" si="655"/>
        <v>0</v>
      </c>
      <c r="IT79" s="80"/>
      <c r="IU79" s="80">
        <f t="shared" si="655"/>
        <v>0</v>
      </c>
      <c r="IV79" s="80">
        <f t="shared" si="655"/>
        <v>0</v>
      </c>
      <c r="IW79" s="79"/>
      <c r="IX79" s="79"/>
      <c r="IY79" s="80">
        <f t="shared" ref="IY79:JA79" si="657">IY80+IY81+IY82+IY83+IY84+IY85+IY86+IY87+IY88+IY89+IY90+IY91+IY92+IY93+IY94+IY95</f>
        <v>0</v>
      </c>
      <c r="IZ79" s="80">
        <f t="shared" si="657"/>
        <v>0</v>
      </c>
      <c r="JA79" s="80">
        <f t="shared" si="657"/>
        <v>0</v>
      </c>
      <c r="JB79" s="80"/>
      <c r="JC79" s="80">
        <f t="shared" ref="JC79:JE79" si="658">JC80+JC81+JC82+JC83+JC84+JC85+JC86+JC87+JC88+JC89+JC90+JC91+JC92+JC93+JC94+JC95</f>
        <v>0</v>
      </c>
      <c r="JD79" s="80">
        <f t="shared" si="658"/>
        <v>0</v>
      </c>
      <c r="JE79" s="80">
        <f t="shared" si="658"/>
        <v>0</v>
      </c>
      <c r="JF79" s="80"/>
      <c r="JG79" s="80">
        <f t="shared" ref="JG79:JL79" si="659">JG80+JG81+JG82+JG83+JG84+JG85+JG86+JG87+JG88+JG89+JG90+JG91+JG92+JG93+JG94+JG95</f>
        <v>0</v>
      </c>
      <c r="JH79" s="80">
        <f t="shared" si="659"/>
        <v>0</v>
      </c>
      <c r="JI79" s="80">
        <f t="shared" si="659"/>
        <v>0</v>
      </c>
      <c r="JJ79" s="80"/>
      <c r="JK79" s="80">
        <f t="shared" si="659"/>
        <v>481.24901</v>
      </c>
      <c r="JL79" s="80">
        <f t="shared" si="659"/>
        <v>0</v>
      </c>
      <c r="JM79" s="79">
        <f t="shared" ref="JM79" si="660">JL79/JK79*100</f>
        <v>0</v>
      </c>
      <c r="JN79" s="79"/>
      <c r="JO79" s="80"/>
      <c r="JP79" s="80"/>
      <c r="JQ79" s="79"/>
    </row>
    <row r="80" spans="1:277" s="29" customFormat="1" ht="15.75" x14ac:dyDescent="0.25">
      <c r="A80" s="39" t="s">
        <v>255</v>
      </c>
      <c r="B80" s="230">
        <f t="shared" si="591"/>
        <v>137460.13738999999</v>
      </c>
      <c r="C80" s="230">
        <f t="shared" si="592"/>
        <v>155618.57404000001</v>
      </c>
      <c r="D80" s="230">
        <f t="shared" si="593"/>
        <v>154058.63086</v>
      </c>
      <c r="E80" s="66">
        <f t="shared" si="163"/>
        <v>98.997585481281277</v>
      </c>
      <c r="F80" s="70">
        <v>1516.2527</v>
      </c>
      <c r="G80" s="70">
        <v>1516.2527</v>
      </c>
      <c r="H80" s="66">
        <v>1516.2527</v>
      </c>
      <c r="I80" s="66">
        <f>H80/G80*100</f>
        <v>100</v>
      </c>
      <c r="J80" s="70">
        <v>240</v>
      </c>
      <c r="K80" s="70">
        <v>240</v>
      </c>
      <c r="L80" s="70">
        <v>240</v>
      </c>
      <c r="M80" s="66">
        <f>L80/K80*100</f>
        <v>100</v>
      </c>
      <c r="N80" s="66"/>
      <c r="O80" s="70"/>
      <c r="P80" s="70"/>
      <c r="Q80" s="66"/>
      <c r="R80" s="123"/>
      <c r="S80" s="70"/>
      <c r="T80" s="70"/>
      <c r="U80" s="66"/>
      <c r="V80" s="66"/>
      <c r="W80" s="70"/>
      <c r="X80" s="70"/>
      <c r="Y80" s="66"/>
      <c r="Z80" s="66"/>
      <c r="AA80" s="70"/>
      <c r="AB80" s="70"/>
      <c r="AC80" s="66"/>
      <c r="AD80" s="123"/>
      <c r="AE80" s="70"/>
      <c r="AF80" s="70"/>
      <c r="AG80" s="66"/>
      <c r="AH80" s="66">
        <v>1246.0999999999999</v>
      </c>
      <c r="AI80" s="66">
        <v>1345.7745</v>
      </c>
      <c r="AJ80" s="66">
        <v>955.85235999999998</v>
      </c>
      <c r="AK80" s="70">
        <f>AJ80/AI80*100</f>
        <v>71.026190494767135</v>
      </c>
      <c r="AL80" s="124"/>
      <c r="AM80" s="70"/>
      <c r="AN80" s="66"/>
      <c r="AO80" s="70"/>
      <c r="AP80" s="70">
        <v>0</v>
      </c>
      <c r="AQ80" s="70">
        <v>0</v>
      </c>
      <c r="AR80" s="70">
        <v>0</v>
      </c>
      <c r="AS80" s="66"/>
      <c r="AT80" s="70"/>
      <c r="AU80" s="70"/>
      <c r="AV80" s="70"/>
      <c r="AW80" s="66"/>
      <c r="AX80" s="70"/>
      <c r="AY80" s="70"/>
      <c r="AZ80" s="70"/>
      <c r="BA80" s="66"/>
      <c r="BB80" s="66">
        <v>51.020420000000001</v>
      </c>
      <c r="BC80" s="66">
        <v>51.020420000000001</v>
      </c>
      <c r="BD80" s="66">
        <v>51.020420000000001</v>
      </c>
      <c r="BE80" s="66">
        <f>BD80/BC80*100</f>
        <v>100</v>
      </c>
      <c r="BF80" s="66">
        <v>391.51799999999997</v>
      </c>
      <c r="BG80" s="66">
        <v>391.51799999999997</v>
      </c>
      <c r="BH80" s="66">
        <v>391.51799999999997</v>
      </c>
      <c r="BI80" s="66">
        <f>BH80/BG80*100</f>
        <v>100</v>
      </c>
      <c r="BJ80" s="123"/>
      <c r="BK80" s="66"/>
      <c r="BL80" s="66"/>
      <c r="BM80" s="66"/>
      <c r="BN80" s="66"/>
      <c r="BO80" s="66"/>
      <c r="BP80" s="66"/>
      <c r="BQ80" s="66"/>
      <c r="BR80" s="66"/>
      <c r="BS80" s="70"/>
      <c r="BT80" s="70"/>
      <c r="BU80" s="66"/>
      <c r="BV80" s="66"/>
      <c r="BW80" s="66"/>
      <c r="BX80" s="66"/>
      <c r="BY80" s="66"/>
      <c r="BZ80" s="70">
        <v>0</v>
      </c>
      <c r="CA80" s="70">
        <v>0</v>
      </c>
      <c r="CB80" s="70"/>
      <c r="CC80" s="66"/>
      <c r="CD80" s="70">
        <v>38218.300000000003</v>
      </c>
      <c r="CE80" s="70">
        <v>38218.300000000003</v>
      </c>
      <c r="CF80" s="66">
        <v>38172.892899999999</v>
      </c>
      <c r="CG80" s="70">
        <f t="shared" si="185"/>
        <v>99.88119016282775</v>
      </c>
      <c r="CH80" s="70"/>
      <c r="CI80" s="70">
        <v>3981.5</v>
      </c>
      <c r="CJ80" s="66">
        <v>3416.9010499999999</v>
      </c>
      <c r="CK80" s="70">
        <f t="shared" ref="CK80" si="661">CJ80/CI80*100</f>
        <v>85.819441165389932</v>
      </c>
      <c r="CL80" s="70"/>
      <c r="CM80" s="70"/>
      <c r="CN80" s="70"/>
      <c r="CO80" s="70"/>
      <c r="CP80" s="70"/>
      <c r="CQ80" s="70"/>
      <c r="CR80" s="70"/>
      <c r="CS80" s="70"/>
      <c r="CT80" s="70">
        <v>5494.4</v>
      </c>
      <c r="CU80" s="70">
        <v>3917.9</v>
      </c>
      <c r="CV80" s="70">
        <v>3917.0319800000002</v>
      </c>
      <c r="CW80" s="70">
        <f t="shared" si="191"/>
        <v>99.977844763776517</v>
      </c>
      <c r="CX80" s="70"/>
      <c r="CY80" s="70"/>
      <c r="CZ80" s="70"/>
      <c r="DA80" s="70"/>
      <c r="DB80" s="124"/>
      <c r="DC80" s="70">
        <v>240</v>
      </c>
      <c r="DD80" s="70">
        <v>240</v>
      </c>
      <c r="DE80" s="70">
        <f t="shared" si="615"/>
        <v>100</v>
      </c>
      <c r="DF80" s="70"/>
      <c r="DG80" s="70"/>
      <c r="DH80" s="200"/>
      <c r="DI80" s="200"/>
      <c r="DJ80" s="200"/>
      <c r="DK80" s="70"/>
      <c r="DL80" s="200"/>
      <c r="DM80" s="200"/>
      <c r="DN80" s="200"/>
      <c r="DO80" s="70"/>
      <c r="DP80" s="200"/>
      <c r="DQ80" s="200"/>
      <c r="DR80" s="70"/>
      <c r="DS80" s="70"/>
      <c r="DT80" s="200"/>
      <c r="DU80" s="200"/>
      <c r="DV80" s="200"/>
      <c r="DW80" s="70"/>
      <c r="DX80" s="200"/>
      <c r="DY80" s="200"/>
      <c r="DZ80" s="200"/>
      <c r="EA80" s="70"/>
      <c r="EB80" s="200"/>
      <c r="EC80" s="200"/>
      <c r="ED80" s="200"/>
      <c r="EE80" s="70"/>
      <c r="EF80" s="200"/>
      <c r="EG80" s="200"/>
      <c r="EH80" s="70"/>
      <c r="EI80" s="70"/>
      <c r="EJ80" s="200"/>
      <c r="EK80" s="200"/>
      <c r="EL80" s="70"/>
      <c r="EM80" s="70"/>
      <c r="EN80" s="200"/>
      <c r="EO80" s="66"/>
      <c r="EP80" s="70">
        <v>873</v>
      </c>
      <c r="EQ80" s="70">
        <v>844.8</v>
      </c>
      <c r="ER80" s="200">
        <v>844.73</v>
      </c>
      <c r="ES80" s="70">
        <f>ER80/EQ80*100</f>
        <v>99.99171401515153</v>
      </c>
      <c r="ET80" s="70">
        <v>14259.6</v>
      </c>
      <c r="EU80" s="70">
        <v>20302.3809</v>
      </c>
      <c r="EV80" s="70">
        <v>20302.3809</v>
      </c>
      <c r="EW80" s="70">
        <f>EV80/EU80*100</f>
        <v>100</v>
      </c>
      <c r="EX80" s="70">
        <v>4837</v>
      </c>
      <c r="EY80" s="70">
        <v>2200</v>
      </c>
      <c r="EZ80" s="70">
        <v>2122.8247700000002</v>
      </c>
      <c r="FA80" s="70">
        <f>EZ80/EY80*100</f>
        <v>96.492035000000016</v>
      </c>
      <c r="FB80" s="70"/>
      <c r="FC80" s="70">
        <v>586.4</v>
      </c>
      <c r="FD80" s="70">
        <v>586.33025999999995</v>
      </c>
      <c r="FE80" s="70">
        <f>FD80/FC80*100</f>
        <v>99.988107094133696</v>
      </c>
      <c r="FF80" s="70">
        <v>31273.4</v>
      </c>
      <c r="FG80" s="70">
        <v>32035.5</v>
      </c>
      <c r="FH80" s="70">
        <v>32035.5</v>
      </c>
      <c r="FI80" s="70">
        <f t="shared" si="204"/>
        <v>100</v>
      </c>
      <c r="FJ80" s="70"/>
      <c r="FK80" s="70"/>
      <c r="FL80" s="200"/>
      <c r="FM80" s="66"/>
      <c r="FN80" s="70">
        <v>5017.2</v>
      </c>
      <c r="FO80" s="70">
        <v>3055.3</v>
      </c>
      <c r="FP80" s="70">
        <v>3054.7648599999998</v>
      </c>
      <c r="FQ80" s="70">
        <f t="shared" si="630"/>
        <v>99.982484862370285</v>
      </c>
      <c r="FR80" s="70"/>
      <c r="FS80" s="70">
        <v>309</v>
      </c>
      <c r="FT80" s="70">
        <v>308.97300000000001</v>
      </c>
      <c r="FU80" s="70">
        <f t="shared" si="632"/>
        <v>99.991262135922327</v>
      </c>
      <c r="FV80" s="70">
        <v>3137.4920000000002</v>
      </c>
      <c r="FW80" s="70">
        <v>3137.4920000000002</v>
      </c>
      <c r="FX80" s="70">
        <v>3137.4920000000002</v>
      </c>
      <c r="FY80" s="70">
        <f t="shared" si="635"/>
        <v>100</v>
      </c>
      <c r="FZ80" s="70">
        <v>17443.47</v>
      </c>
      <c r="GA80" s="70">
        <v>17443.47</v>
      </c>
      <c r="GB80" s="70">
        <v>17443.47</v>
      </c>
      <c r="GC80" s="70">
        <f>GB80/GA80*100</f>
        <v>100</v>
      </c>
      <c r="GD80" s="70">
        <v>4000</v>
      </c>
      <c r="GE80" s="70">
        <v>3200</v>
      </c>
      <c r="GF80" s="70">
        <v>3200</v>
      </c>
      <c r="GG80" s="70">
        <f t="shared" ref="GG80" si="662">GF80/GE80*100</f>
        <v>100</v>
      </c>
      <c r="GH80" s="70">
        <v>3459.8</v>
      </c>
      <c r="GI80" s="70">
        <v>6700</v>
      </c>
      <c r="GJ80" s="70">
        <v>6700</v>
      </c>
      <c r="GK80" s="70">
        <f t="shared" ref="GK80" si="663">GJ80/GI80*100</f>
        <v>100</v>
      </c>
      <c r="GL80" s="70"/>
      <c r="GM80" s="70"/>
      <c r="GN80" s="200"/>
      <c r="GO80" s="200"/>
      <c r="GP80" s="200"/>
      <c r="GQ80" s="70"/>
      <c r="GR80" s="200"/>
      <c r="GS80" s="200"/>
      <c r="GT80" s="200"/>
      <c r="GU80" s="70"/>
      <c r="GV80" s="200"/>
      <c r="GW80" s="200"/>
      <c r="GX80" s="70">
        <v>5642.5842700000003</v>
      </c>
      <c r="GY80" s="70">
        <v>11561.816510000001</v>
      </c>
      <c r="GZ80" s="70">
        <v>11561.816510000001</v>
      </c>
      <c r="HA80" s="70">
        <f>GZ80/GY80*100</f>
        <v>100</v>
      </c>
      <c r="HB80" s="70"/>
      <c r="HC80" s="70"/>
      <c r="HD80" s="200"/>
      <c r="HE80" s="200"/>
      <c r="HF80" s="70">
        <v>359</v>
      </c>
      <c r="HG80" s="70">
        <v>1142.5999999999999</v>
      </c>
      <c r="HH80" s="70">
        <v>1142.5999999999999</v>
      </c>
      <c r="HI80" s="70">
        <f t="shared" si="647"/>
        <v>100</v>
      </c>
      <c r="HJ80" s="124"/>
      <c r="HK80" s="70"/>
      <c r="HL80" s="200"/>
      <c r="HM80" s="200"/>
      <c r="HN80" s="70"/>
      <c r="HO80" s="70">
        <v>2716.3</v>
      </c>
      <c r="HP80" s="70">
        <v>2716.2791499999998</v>
      </c>
      <c r="HQ80" s="70">
        <f>HP80/HO80*100</f>
        <v>99.999232411736543</v>
      </c>
      <c r="HR80" s="70"/>
      <c r="HS80" s="70"/>
      <c r="HT80" s="70"/>
      <c r="HU80" s="70"/>
      <c r="HV80" s="124"/>
      <c r="HW80" s="70"/>
      <c r="HX80" s="70"/>
      <c r="HY80" s="70"/>
      <c r="HZ80" s="124"/>
      <c r="IA80" s="70"/>
      <c r="IB80" s="70"/>
      <c r="IC80" s="70"/>
      <c r="ID80" s="70"/>
      <c r="IE80" s="70"/>
      <c r="IF80" s="70"/>
      <c r="IG80" s="66"/>
      <c r="IH80" s="70"/>
      <c r="II80" s="70"/>
      <c r="IJ80" s="70"/>
      <c r="IK80" s="66"/>
      <c r="IL80" s="66"/>
      <c r="IM80" s="70"/>
      <c r="IN80" s="70"/>
      <c r="IO80" s="66"/>
      <c r="IP80" s="70"/>
      <c r="IQ80" s="70"/>
      <c r="IR80" s="70"/>
      <c r="IS80" s="70"/>
      <c r="IT80" s="70"/>
      <c r="IU80" s="70"/>
      <c r="IV80" s="70"/>
      <c r="IW80" s="66"/>
      <c r="IX80" s="66"/>
      <c r="IY80" s="70">
        <v>0</v>
      </c>
      <c r="IZ80" s="70">
        <v>0</v>
      </c>
      <c r="JA80" s="66"/>
      <c r="JB80" s="66"/>
      <c r="JC80" s="70">
        <v>0</v>
      </c>
      <c r="JD80" s="70">
        <v>0</v>
      </c>
      <c r="JE80" s="66"/>
      <c r="JF80" s="66"/>
      <c r="JG80" s="70">
        <v>0</v>
      </c>
      <c r="JH80" s="70">
        <v>0</v>
      </c>
      <c r="JI80" s="66"/>
      <c r="JJ80" s="66"/>
      <c r="JK80" s="70">
        <v>481.24901</v>
      </c>
      <c r="JL80" s="70"/>
      <c r="JM80" s="66">
        <f>JL80/JK80*100</f>
        <v>0</v>
      </c>
      <c r="JN80" s="66"/>
      <c r="JO80" s="70"/>
      <c r="JP80" s="70"/>
      <c r="JQ80" s="66"/>
    </row>
    <row r="81" spans="1:277" s="29" customFormat="1" ht="15.75" x14ac:dyDescent="0.25">
      <c r="A81" s="39" t="s">
        <v>254</v>
      </c>
      <c r="B81" s="230">
        <f t="shared" si="591"/>
        <v>10000</v>
      </c>
      <c r="C81" s="230">
        <f t="shared" si="592"/>
        <v>155126.21685</v>
      </c>
      <c r="D81" s="230">
        <f t="shared" si="593"/>
        <v>34106.892120000004</v>
      </c>
      <c r="E81" s="66">
        <f>D81/C81*100</f>
        <v>21.986542837552612</v>
      </c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123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123"/>
      <c r="AE81" s="66"/>
      <c r="AF81" s="66"/>
      <c r="AG81" s="66"/>
      <c r="AH81" s="66"/>
      <c r="AI81" s="66"/>
      <c r="AJ81" s="66"/>
      <c r="AK81" s="66"/>
      <c r="AL81" s="123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123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>
        <v>3000</v>
      </c>
      <c r="BX81" s="66">
        <v>3000</v>
      </c>
      <c r="BY81" s="66">
        <f t="shared" si="545"/>
        <v>100</v>
      </c>
      <c r="BZ81" s="66">
        <v>10000</v>
      </c>
      <c r="CA81" s="66">
        <v>10000</v>
      </c>
      <c r="CB81" s="66">
        <v>10000</v>
      </c>
      <c r="CC81" s="66">
        <f>CB81/CA81*100</f>
        <v>100</v>
      </c>
      <c r="CD81" s="206"/>
      <c r="CE81" s="206"/>
      <c r="CF81" s="206"/>
      <c r="CG81" s="206"/>
      <c r="CH81" s="206"/>
      <c r="CI81" s="206"/>
      <c r="CJ81" s="206"/>
      <c r="CK81" s="206"/>
      <c r="CL81" s="66"/>
      <c r="CM81" s="66"/>
      <c r="CN81" s="66"/>
      <c r="CO81" s="204"/>
      <c r="CP81" s="204"/>
      <c r="CQ81" s="66"/>
      <c r="CR81" s="66"/>
      <c r="CS81" s="204"/>
      <c r="CT81" s="66"/>
      <c r="CU81" s="66"/>
      <c r="CV81" s="66"/>
      <c r="CW81" s="204"/>
      <c r="CX81" s="204"/>
      <c r="CY81" s="66"/>
      <c r="CZ81" s="66"/>
      <c r="DA81" s="204"/>
      <c r="DB81" s="133"/>
      <c r="DC81" s="66"/>
      <c r="DD81" s="66"/>
      <c r="DE81" s="204"/>
      <c r="DF81" s="66"/>
      <c r="DG81" s="66"/>
      <c r="DH81" s="66"/>
      <c r="DI81" s="204"/>
      <c r="DJ81" s="204"/>
      <c r="DK81" s="66"/>
      <c r="DL81" s="66"/>
      <c r="DM81" s="204"/>
      <c r="DN81" s="204"/>
      <c r="DO81" s="66"/>
      <c r="DP81" s="66"/>
      <c r="DQ81" s="204"/>
      <c r="DR81" s="66"/>
      <c r="DS81" s="66"/>
      <c r="DT81" s="66"/>
      <c r="DU81" s="204"/>
      <c r="DV81" s="204"/>
      <c r="DW81" s="66"/>
      <c r="DX81" s="66"/>
      <c r="DY81" s="204"/>
      <c r="DZ81" s="204"/>
      <c r="EA81" s="66"/>
      <c r="EB81" s="66"/>
      <c r="EC81" s="204"/>
      <c r="ED81" s="204"/>
      <c r="EE81" s="66"/>
      <c r="EF81" s="66"/>
      <c r="EG81" s="204"/>
      <c r="EH81" s="66"/>
      <c r="EI81" s="66"/>
      <c r="EJ81" s="66"/>
      <c r="EK81" s="204"/>
      <c r="EL81" s="66"/>
      <c r="EM81" s="66"/>
      <c r="EN81" s="66"/>
      <c r="EO81" s="66"/>
      <c r="EP81" s="66"/>
      <c r="EQ81" s="66"/>
      <c r="ER81" s="66"/>
      <c r="ES81" s="204"/>
      <c r="ET81" s="66"/>
      <c r="EU81" s="66"/>
      <c r="EV81" s="66"/>
      <c r="EW81" s="66"/>
      <c r="EX81" s="66"/>
      <c r="EY81" s="70"/>
      <c r="EZ81" s="66"/>
      <c r="FA81" s="204"/>
      <c r="FB81" s="204"/>
      <c r="FC81" s="70"/>
      <c r="FD81" s="66"/>
      <c r="FE81" s="204"/>
      <c r="FF81" s="70"/>
      <c r="FG81" s="70"/>
      <c r="FH81" s="66"/>
      <c r="FI81" s="204"/>
      <c r="FJ81" s="70"/>
      <c r="FK81" s="70"/>
      <c r="FL81" s="66"/>
      <c r="FM81" s="66"/>
      <c r="FN81" s="70"/>
      <c r="FO81" s="70"/>
      <c r="FP81" s="66"/>
      <c r="FQ81" s="204"/>
      <c r="FR81" s="204"/>
      <c r="FS81" s="70"/>
      <c r="FT81" s="66"/>
      <c r="FU81" s="204"/>
      <c r="FV81" s="70"/>
      <c r="FW81" s="70"/>
      <c r="FX81" s="66"/>
      <c r="FY81" s="204"/>
      <c r="FZ81" s="70"/>
      <c r="GA81" s="70"/>
      <c r="GB81" s="66"/>
      <c r="GC81" s="204"/>
      <c r="GD81" s="66"/>
      <c r="GE81" s="66"/>
      <c r="GF81" s="66"/>
      <c r="GG81" s="204"/>
      <c r="GH81" s="66"/>
      <c r="GI81" s="66"/>
      <c r="GJ81" s="66"/>
      <c r="GK81" s="204"/>
      <c r="GL81" s="204"/>
      <c r="GM81" s="70"/>
      <c r="GN81" s="66"/>
      <c r="GO81" s="204"/>
      <c r="GP81" s="204"/>
      <c r="GQ81" s="70"/>
      <c r="GR81" s="66"/>
      <c r="GS81" s="204"/>
      <c r="GT81" s="204"/>
      <c r="GU81" s="70"/>
      <c r="GV81" s="66"/>
      <c r="GW81" s="204"/>
      <c r="GX81" s="204"/>
      <c r="GY81" s="70"/>
      <c r="GZ81" s="66"/>
      <c r="HA81" s="204"/>
      <c r="HB81" s="70"/>
      <c r="HC81" s="70"/>
      <c r="HD81" s="66"/>
      <c r="HE81" s="204"/>
      <c r="HF81" s="66"/>
      <c r="HG81" s="66"/>
      <c r="HH81" s="66"/>
      <c r="HI81" s="204"/>
      <c r="HJ81" s="133"/>
      <c r="HK81" s="70"/>
      <c r="HL81" s="66"/>
      <c r="HM81" s="204"/>
      <c r="HN81" s="66"/>
      <c r="HO81" s="66"/>
      <c r="HP81" s="66"/>
      <c r="HQ81" s="204"/>
      <c r="HR81" s="204"/>
      <c r="HS81" s="66"/>
      <c r="HT81" s="66"/>
      <c r="HU81" s="204"/>
      <c r="HV81" s="133"/>
      <c r="HW81" s="66"/>
      <c r="HX81" s="66"/>
      <c r="HY81" s="204"/>
      <c r="HZ81" s="133"/>
      <c r="IA81" s="66"/>
      <c r="IB81" s="66"/>
      <c r="IC81" s="204"/>
      <c r="ID81" s="204"/>
      <c r="IE81" s="66">
        <f>92316.1</f>
        <v>92316.1</v>
      </c>
      <c r="IF81" s="66">
        <f>13785.2</f>
        <v>13785.2</v>
      </c>
      <c r="IG81" s="66">
        <f>IF81/IE81*100</f>
        <v>14.932606555086275</v>
      </c>
      <c r="IH81" s="204"/>
      <c r="II81" s="66">
        <v>49810.116849999999</v>
      </c>
      <c r="IJ81" s="66">
        <v>7321.6921199999997</v>
      </c>
      <c r="IK81" s="66">
        <f>IJ81/II81*100</f>
        <v>14.699206874075021</v>
      </c>
      <c r="IL81" s="66"/>
      <c r="IM81" s="66"/>
      <c r="IN81" s="66"/>
      <c r="IO81" s="66"/>
      <c r="IP81" s="204"/>
      <c r="IQ81" s="66"/>
      <c r="IR81" s="66"/>
      <c r="IS81" s="204"/>
      <c r="IT81" s="204"/>
      <c r="IU81" s="66"/>
      <c r="IV81" s="66"/>
      <c r="IW81" s="66"/>
      <c r="IX81" s="66"/>
      <c r="IY81" s="66"/>
      <c r="IZ81" s="66"/>
      <c r="JA81" s="66"/>
      <c r="JB81" s="66"/>
      <c r="JC81" s="66"/>
      <c r="JD81" s="66"/>
      <c r="JE81" s="66"/>
      <c r="JF81" s="66"/>
      <c r="JG81" s="66"/>
      <c r="JH81" s="66"/>
      <c r="JI81" s="66"/>
      <c r="JJ81" s="66"/>
      <c r="JK81" s="66"/>
      <c r="JL81" s="66"/>
      <c r="JM81" s="66"/>
      <c r="JN81" s="66"/>
      <c r="JO81" s="66"/>
      <c r="JP81" s="66"/>
      <c r="JQ81" s="66"/>
    </row>
    <row r="82" spans="1:277" s="29" customFormat="1" ht="15.75" x14ac:dyDescent="0.25">
      <c r="A82" s="39" t="s">
        <v>229</v>
      </c>
      <c r="B82" s="230">
        <f t="shared" si="591"/>
        <v>3087</v>
      </c>
      <c r="C82" s="230">
        <f t="shared" si="592"/>
        <v>3087</v>
      </c>
      <c r="D82" s="230">
        <f t="shared" si="593"/>
        <v>3087</v>
      </c>
      <c r="E82" s="66">
        <f t="shared" ref="E82:E94" si="664">D82/C82*100</f>
        <v>100</v>
      </c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123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123"/>
      <c r="AE82" s="66"/>
      <c r="AF82" s="66"/>
      <c r="AG82" s="66"/>
      <c r="AH82" s="66"/>
      <c r="AI82" s="66"/>
      <c r="AJ82" s="66"/>
      <c r="AK82" s="66"/>
      <c r="AL82" s="123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123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206"/>
      <c r="CE82" s="206"/>
      <c r="CF82" s="206"/>
      <c r="CG82" s="206"/>
      <c r="CH82" s="206"/>
      <c r="CI82" s="206"/>
      <c r="CJ82" s="206"/>
      <c r="CK82" s="206"/>
      <c r="CL82" s="66"/>
      <c r="CM82" s="66"/>
      <c r="CN82" s="66"/>
      <c r="CO82" s="204"/>
      <c r="CP82" s="204"/>
      <c r="CQ82" s="66"/>
      <c r="CR82" s="66"/>
      <c r="CS82" s="204"/>
      <c r="CT82" s="66"/>
      <c r="CU82" s="66"/>
      <c r="CV82" s="66"/>
      <c r="CW82" s="204"/>
      <c r="CX82" s="204"/>
      <c r="CY82" s="66"/>
      <c r="CZ82" s="66"/>
      <c r="DA82" s="204"/>
      <c r="DB82" s="133"/>
      <c r="DC82" s="66"/>
      <c r="DD82" s="66"/>
      <c r="DE82" s="204"/>
      <c r="DF82" s="66"/>
      <c r="DG82" s="66"/>
      <c r="DH82" s="66"/>
      <c r="DI82" s="204"/>
      <c r="DJ82" s="204"/>
      <c r="DK82" s="66"/>
      <c r="DL82" s="66"/>
      <c r="DM82" s="204"/>
      <c r="DN82" s="204"/>
      <c r="DO82" s="66"/>
      <c r="DP82" s="66"/>
      <c r="DQ82" s="204"/>
      <c r="DR82" s="66"/>
      <c r="DS82" s="66"/>
      <c r="DT82" s="66"/>
      <c r="DU82" s="204"/>
      <c r="DV82" s="204"/>
      <c r="DW82" s="66"/>
      <c r="DX82" s="66"/>
      <c r="DY82" s="204"/>
      <c r="DZ82" s="204"/>
      <c r="EA82" s="66"/>
      <c r="EB82" s="66"/>
      <c r="EC82" s="204"/>
      <c r="ED82" s="204"/>
      <c r="EE82" s="66"/>
      <c r="EF82" s="66"/>
      <c r="EG82" s="204"/>
      <c r="EH82" s="66"/>
      <c r="EI82" s="66"/>
      <c r="EJ82" s="66"/>
      <c r="EK82" s="204"/>
      <c r="EL82" s="66"/>
      <c r="EM82" s="66"/>
      <c r="EN82" s="66"/>
      <c r="EO82" s="66"/>
      <c r="EP82" s="66"/>
      <c r="EQ82" s="66"/>
      <c r="ER82" s="66"/>
      <c r="ES82" s="204"/>
      <c r="ET82" s="66"/>
      <c r="EU82" s="66"/>
      <c r="EV82" s="66"/>
      <c r="EW82" s="66"/>
      <c r="EX82" s="66"/>
      <c r="EY82" s="70"/>
      <c r="EZ82" s="66"/>
      <c r="FA82" s="204"/>
      <c r="FB82" s="204"/>
      <c r="FC82" s="70"/>
      <c r="FD82" s="66"/>
      <c r="FE82" s="204"/>
      <c r="FF82" s="70"/>
      <c r="FG82" s="70"/>
      <c r="FH82" s="66"/>
      <c r="FI82" s="204"/>
      <c r="FJ82" s="70">
        <v>3087</v>
      </c>
      <c r="FK82" s="70">
        <v>3087</v>
      </c>
      <c r="FL82" s="66">
        <v>3087</v>
      </c>
      <c r="FM82" s="66">
        <f t="shared" si="384"/>
        <v>100</v>
      </c>
      <c r="FN82" s="70"/>
      <c r="FO82" s="70"/>
      <c r="FP82" s="66"/>
      <c r="FQ82" s="204"/>
      <c r="FR82" s="204"/>
      <c r="FS82" s="70"/>
      <c r="FT82" s="66"/>
      <c r="FU82" s="204"/>
      <c r="FV82" s="70"/>
      <c r="FW82" s="70"/>
      <c r="FX82" s="66"/>
      <c r="FY82" s="204"/>
      <c r="FZ82" s="70"/>
      <c r="GA82" s="70"/>
      <c r="GB82" s="66"/>
      <c r="GC82" s="204"/>
      <c r="GD82" s="66"/>
      <c r="GE82" s="66"/>
      <c r="GF82" s="66"/>
      <c r="GG82" s="204"/>
      <c r="GH82" s="66"/>
      <c r="GI82" s="66"/>
      <c r="GJ82" s="66"/>
      <c r="GK82" s="204"/>
      <c r="GL82" s="204"/>
      <c r="GM82" s="70"/>
      <c r="GN82" s="66"/>
      <c r="GO82" s="204"/>
      <c r="GP82" s="204"/>
      <c r="GQ82" s="70"/>
      <c r="GR82" s="66"/>
      <c r="GS82" s="204"/>
      <c r="GT82" s="204"/>
      <c r="GU82" s="70"/>
      <c r="GV82" s="66"/>
      <c r="GW82" s="204"/>
      <c r="GX82" s="204"/>
      <c r="GY82" s="70"/>
      <c r="GZ82" s="66"/>
      <c r="HA82" s="204"/>
      <c r="HB82" s="70"/>
      <c r="HC82" s="70"/>
      <c r="HD82" s="66"/>
      <c r="HE82" s="204"/>
      <c r="HF82" s="66"/>
      <c r="HG82" s="66"/>
      <c r="HH82" s="66"/>
      <c r="HI82" s="204"/>
      <c r="HJ82" s="133"/>
      <c r="HK82" s="70"/>
      <c r="HL82" s="66"/>
      <c r="HM82" s="204"/>
      <c r="HN82" s="66"/>
      <c r="HO82" s="66"/>
      <c r="HP82" s="66"/>
      <c r="HQ82" s="204"/>
      <c r="HR82" s="204"/>
      <c r="HS82" s="66"/>
      <c r="HT82" s="66"/>
      <c r="HU82" s="204"/>
      <c r="HV82" s="133"/>
      <c r="HW82" s="66"/>
      <c r="HX82" s="66"/>
      <c r="HY82" s="204"/>
      <c r="HZ82" s="133"/>
      <c r="IA82" s="66"/>
      <c r="IB82" s="66"/>
      <c r="IC82" s="204"/>
      <c r="ID82" s="204"/>
      <c r="IE82" s="66"/>
      <c r="IF82" s="66"/>
      <c r="IG82" s="204"/>
      <c r="IH82" s="204"/>
      <c r="II82" s="66"/>
      <c r="IJ82" s="66"/>
      <c r="IK82" s="204"/>
      <c r="IL82" s="204"/>
      <c r="IM82" s="66"/>
      <c r="IN82" s="66"/>
      <c r="IO82" s="66"/>
      <c r="IP82" s="204"/>
      <c r="IQ82" s="66"/>
      <c r="IR82" s="66"/>
      <c r="IS82" s="204"/>
      <c r="IT82" s="204"/>
      <c r="IU82" s="66"/>
      <c r="IV82" s="66"/>
      <c r="IW82" s="204"/>
      <c r="IX82" s="204"/>
      <c r="IY82" s="66"/>
      <c r="IZ82" s="66"/>
      <c r="JA82" s="66"/>
      <c r="JB82" s="66"/>
      <c r="JC82" s="66"/>
      <c r="JD82" s="66"/>
      <c r="JE82" s="66"/>
      <c r="JF82" s="66"/>
      <c r="JG82" s="66"/>
      <c r="JH82" s="66"/>
      <c r="JI82" s="66"/>
      <c r="JJ82" s="66"/>
      <c r="JK82" s="66"/>
      <c r="JL82" s="66"/>
      <c r="JM82" s="66"/>
      <c r="JN82" s="66"/>
      <c r="JO82" s="66"/>
      <c r="JP82" s="66"/>
      <c r="JQ82" s="66"/>
    </row>
    <row r="83" spans="1:277" s="29" customFormat="1" ht="15.75" x14ac:dyDescent="0.25">
      <c r="A83" s="39" t="s">
        <v>420</v>
      </c>
      <c r="B83" s="230">
        <f t="shared" si="591"/>
        <v>2598</v>
      </c>
      <c r="C83" s="230">
        <f t="shared" si="592"/>
        <v>2598</v>
      </c>
      <c r="D83" s="230">
        <f t="shared" si="593"/>
        <v>2598</v>
      </c>
      <c r="E83" s="66">
        <f t="shared" si="664"/>
        <v>100</v>
      </c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123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123"/>
      <c r="AE83" s="66"/>
      <c r="AF83" s="66"/>
      <c r="AG83" s="66"/>
      <c r="AH83" s="66"/>
      <c r="AI83" s="66"/>
      <c r="AJ83" s="66"/>
      <c r="AK83" s="66"/>
      <c r="AL83" s="123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123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206"/>
      <c r="CE83" s="206"/>
      <c r="CF83" s="206"/>
      <c r="CG83" s="206"/>
      <c r="CH83" s="206"/>
      <c r="CI83" s="206"/>
      <c r="CJ83" s="206"/>
      <c r="CK83" s="206"/>
      <c r="CL83" s="66"/>
      <c r="CM83" s="66"/>
      <c r="CN83" s="66"/>
      <c r="CO83" s="204"/>
      <c r="CP83" s="204"/>
      <c r="CQ83" s="66"/>
      <c r="CR83" s="66"/>
      <c r="CS83" s="204"/>
      <c r="CT83" s="66"/>
      <c r="CU83" s="66"/>
      <c r="CV83" s="66"/>
      <c r="CW83" s="204"/>
      <c r="CX83" s="204"/>
      <c r="CY83" s="66"/>
      <c r="CZ83" s="66"/>
      <c r="DA83" s="204"/>
      <c r="DB83" s="133"/>
      <c r="DC83" s="66"/>
      <c r="DD83" s="66"/>
      <c r="DE83" s="204"/>
      <c r="DF83" s="66"/>
      <c r="DG83" s="66"/>
      <c r="DH83" s="66"/>
      <c r="DI83" s="204"/>
      <c r="DJ83" s="204"/>
      <c r="DK83" s="66"/>
      <c r="DL83" s="66"/>
      <c r="DM83" s="204"/>
      <c r="DN83" s="204"/>
      <c r="DO83" s="66"/>
      <c r="DP83" s="66"/>
      <c r="DQ83" s="204"/>
      <c r="DR83" s="66"/>
      <c r="DS83" s="66"/>
      <c r="DT83" s="66"/>
      <c r="DU83" s="204"/>
      <c r="DV83" s="204"/>
      <c r="DW83" s="66"/>
      <c r="DX83" s="66"/>
      <c r="DY83" s="204"/>
      <c r="DZ83" s="204"/>
      <c r="EA83" s="66"/>
      <c r="EB83" s="66"/>
      <c r="EC83" s="204"/>
      <c r="ED83" s="204"/>
      <c r="EE83" s="66"/>
      <c r="EF83" s="66"/>
      <c r="EG83" s="204"/>
      <c r="EH83" s="66"/>
      <c r="EI83" s="66"/>
      <c r="EJ83" s="66"/>
      <c r="EK83" s="204"/>
      <c r="EL83" s="66"/>
      <c r="EM83" s="66"/>
      <c r="EN83" s="66"/>
      <c r="EO83" s="66"/>
      <c r="EP83" s="66"/>
      <c r="EQ83" s="66"/>
      <c r="ER83" s="66"/>
      <c r="ES83" s="204"/>
      <c r="ET83" s="66"/>
      <c r="EU83" s="66"/>
      <c r="EV83" s="66"/>
      <c r="EW83" s="66"/>
      <c r="EX83" s="66"/>
      <c r="EY83" s="70"/>
      <c r="EZ83" s="66"/>
      <c r="FA83" s="204"/>
      <c r="FB83" s="204"/>
      <c r="FC83" s="70"/>
      <c r="FD83" s="66"/>
      <c r="FE83" s="204"/>
      <c r="FF83" s="70"/>
      <c r="FG83" s="70"/>
      <c r="FH83" s="66"/>
      <c r="FI83" s="204"/>
      <c r="FJ83" s="70">
        <v>2598</v>
      </c>
      <c r="FK83" s="70">
        <v>2598</v>
      </c>
      <c r="FL83" s="66">
        <v>2598</v>
      </c>
      <c r="FM83" s="66">
        <f t="shared" si="384"/>
        <v>100</v>
      </c>
      <c r="FN83" s="70"/>
      <c r="FO83" s="70"/>
      <c r="FP83" s="66"/>
      <c r="FQ83" s="204"/>
      <c r="FR83" s="204"/>
      <c r="FS83" s="70"/>
      <c r="FT83" s="66"/>
      <c r="FU83" s="204"/>
      <c r="FV83" s="70"/>
      <c r="FW83" s="70"/>
      <c r="FX83" s="66"/>
      <c r="FY83" s="204"/>
      <c r="FZ83" s="70"/>
      <c r="GA83" s="70"/>
      <c r="GB83" s="66"/>
      <c r="GC83" s="204"/>
      <c r="GD83" s="66"/>
      <c r="GE83" s="66"/>
      <c r="GF83" s="66"/>
      <c r="GG83" s="204"/>
      <c r="GH83" s="66"/>
      <c r="GI83" s="66"/>
      <c r="GJ83" s="66"/>
      <c r="GK83" s="204"/>
      <c r="GL83" s="204"/>
      <c r="GM83" s="70"/>
      <c r="GN83" s="66"/>
      <c r="GO83" s="204"/>
      <c r="GP83" s="204"/>
      <c r="GQ83" s="70"/>
      <c r="GR83" s="66"/>
      <c r="GS83" s="204"/>
      <c r="GT83" s="204"/>
      <c r="GU83" s="70"/>
      <c r="GV83" s="66"/>
      <c r="GW83" s="204"/>
      <c r="GX83" s="204"/>
      <c r="GY83" s="70"/>
      <c r="GZ83" s="66"/>
      <c r="HA83" s="204"/>
      <c r="HB83" s="70"/>
      <c r="HC83" s="70"/>
      <c r="HD83" s="66"/>
      <c r="HE83" s="204"/>
      <c r="HF83" s="66"/>
      <c r="HG83" s="66"/>
      <c r="HH83" s="66"/>
      <c r="HI83" s="204"/>
      <c r="HJ83" s="133"/>
      <c r="HK83" s="70"/>
      <c r="HL83" s="66"/>
      <c r="HM83" s="204"/>
      <c r="HN83" s="66"/>
      <c r="HO83" s="66"/>
      <c r="HP83" s="66"/>
      <c r="HQ83" s="204"/>
      <c r="HR83" s="204"/>
      <c r="HS83" s="66"/>
      <c r="HT83" s="66"/>
      <c r="HU83" s="204"/>
      <c r="HV83" s="133"/>
      <c r="HW83" s="66"/>
      <c r="HX83" s="66"/>
      <c r="HY83" s="204"/>
      <c r="HZ83" s="133"/>
      <c r="IA83" s="66"/>
      <c r="IB83" s="66"/>
      <c r="IC83" s="204"/>
      <c r="ID83" s="204"/>
      <c r="IE83" s="66"/>
      <c r="IF83" s="66"/>
      <c r="IG83" s="204"/>
      <c r="IH83" s="204"/>
      <c r="II83" s="66"/>
      <c r="IJ83" s="66"/>
      <c r="IK83" s="204"/>
      <c r="IL83" s="204"/>
      <c r="IM83" s="66"/>
      <c r="IN83" s="66"/>
      <c r="IO83" s="66"/>
      <c r="IP83" s="204"/>
      <c r="IQ83" s="66"/>
      <c r="IR83" s="66"/>
      <c r="IS83" s="204"/>
      <c r="IT83" s="204"/>
      <c r="IU83" s="66"/>
      <c r="IV83" s="66"/>
      <c r="IW83" s="204"/>
      <c r="IX83" s="204"/>
      <c r="IY83" s="66"/>
      <c r="IZ83" s="66"/>
      <c r="JA83" s="66"/>
      <c r="JB83" s="66"/>
      <c r="JC83" s="66"/>
      <c r="JD83" s="66"/>
      <c r="JE83" s="66"/>
      <c r="JF83" s="66"/>
      <c r="JG83" s="66"/>
      <c r="JH83" s="66"/>
      <c r="JI83" s="66"/>
      <c r="JJ83" s="66"/>
      <c r="JK83" s="66"/>
      <c r="JL83" s="66"/>
      <c r="JM83" s="66"/>
      <c r="JN83" s="66"/>
      <c r="JO83" s="66"/>
      <c r="JP83" s="66"/>
      <c r="JQ83" s="66"/>
    </row>
    <row r="84" spans="1:277" s="29" customFormat="1" ht="15.75" x14ac:dyDescent="0.25">
      <c r="A84" s="39" t="s">
        <v>421</v>
      </c>
      <c r="B84" s="230">
        <f t="shared" si="591"/>
        <v>3039</v>
      </c>
      <c r="C84" s="230">
        <f t="shared" si="592"/>
        <v>3039</v>
      </c>
      <c r="D84" s="230">
        <f t="shared" si="593"/>
        <v>3039</v>
      </c>
      <c r="E84" s="66">
        <f t="shared" si="664"/>
        <v>100</v>
      </c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123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123"/>
      <c r="AE84" s="66"/>
      <c r="AF84" s="66"/>
      <c r="AG84" s="66"/>
      <c r="AH84" s="66"/>
      <c r="AI84" s="66"/>
      <c r="AJ84" s="66"/>
      <c r="AK84" s="66"/>
      <c r="AL84" s="123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123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206"/>
      <c r="CE84" s="206"/>
      <c r="CF84" s="206"/>
      <c r="CG84" s="206"/>
      <c r="CH84" s="206"/>
      <c r="CI84" s="206"/>
      <c r="CJ84" s="206"/>
      <c r="CK84" s="206"/>
      <c r="CL84" s="66"/>
      <c r="CM84" s="66"/>
      <c r="CN84" s="66"/>
      <c r="CO84" s="204"/>
      <c r="CP84" s="204"/>
      <c r="CQ84" s="66"/>
      <c r="CR84" s="66"/>
      <c r="CS84" s="204"/>
      <c r="CT84" s="66"/>
      <c r="CU84" s="66"/>
      <c r="CV84" s="66"/>
      <c r="CW84" s="204"/>
      <c r="CX84" s="204"/>
      <c r="CY84" s="66"/>
      <c r="CZ84" s="66"/>
      <c r="DA84" s="204"/>
      <c r="DB84" s="133"/>
      <c r="DC84" s="66"/>
      <c r="DD84" s="66"/>
      <c r="DE84" s="204"/>
      <c r="DF84" s="66"/>
      <c r="DG84" s="66"/>
      <c r="DH84" s="66"/>
      <c r="DI84" s="204"/>
      <c r="DJ84" s="204"/>
      <c r="DK84" s="66"/>
      <c r="DL84" s="66"/>
      <c r="DM84" s="204"/>
      <c r="DN84" s="204"/>
      <c r="DO84" s="66"/>
      <c r="DP84" s="66"/>
      <c r="DQ84" s="204"/>
      <c r="DR84" s="66"/>
      <c r="DS84" s="66"/>
      <c r="DT84" s="66"/>
      <c r="DU84" s="204"/>
      <c r="DV84" s="204"/>
      <c r="DW84" s="66"/>
      <c r="DX84" s="66"/>
      <c r="DY84" s="204"/>
      <c r="DZ84" s="204"/>
      <c r="EA84" s="66"/>
      <c r="EB84" s="66"/>
      <c r="EC84" s="204"/>
      <c r="ED84" s="204"/>
      <c r="EE84" s="66"/>
      <c r="EF84" s="66"/>
      <c r="EG84" s="204"/>
      <c r="EH84" s="66"/>
      <c r="EI84" s="66"/>
      <c r="EJ84" s="66"/>
      <c r="EK84" s="204"/>
      <c r="EL84" s="66"/>
      <c r="EM84" s="66"/>
      <c r="EN84" s="66"/>
      <c r="EO84" s="66"/>
      <c r="EP84" s="66"/>
      <c r="EQ84" s="66"/>
      <c r="ER84" s="66"/>
      <c r="ES84" s="204"/>
      <c r="ET84" s="66"/>
      <c r="EU84" s="66"/>
      <c r="EV84" s="66"/>
      <c r="EW84" s="66"/>
      <c r="EX84" s="66"/>
      <c r="EY84" s="70"/>
      <c r="EZ84" s="66"/>
      <c r="FA84" s="204"/>
      <c r="FB84" s="204"/>
      <c r="FC84" s="70"/>
      <c r="FD84" s="66"/>
      <c r="FE84" s="204"/>
      <c r="FF84" s="70"/>
      <c r="FG84" s="70"/>
      <c r="FH84" s="66"/>
      <c r="FI84" s="204"/>
      <c r="FJ84" s="70">
        <v>3039</v>
      </c>
      <c r="FK84" s="70">
        <v>3039</v>
      </c>
      <c r="FL84" s="66">
        <v>3039</v>
      </c>
      <c r="FM84" s="66">
        <f t="shared" si="384"/>
        <v>100</v>
      </c>
      <c r="FN84" s="70"/>
      <c r="FO84" s="70"/>
      <c r="FP84" s="66"/>
      <c r="FQ84" s="204"/>
      <c r="FR84" s="204"/>
      <c r="FS84" s="70"/>
      <c r="FT84" s="66"/>
      <c r="FU84" s="204"/>
      <c r="FV84" s="70"/>
      <c r="FW84" s="70"/>
      <c r="FX84" s="66"/>
      <c r="FY84" s="204"/>
      <c r="FZ84" s="70"/>
      <c r="GA84" s="70"/>
      <c r="GB84" s="66"/>
      <c r="GC84" s="204"/>
      <c r="GD84" s="66"/>
      <c r="GE84" s="66"/>
      <c r="GF84" s="66"/>
      <c r="GG84" s="204"/>
      <c r="GH84" s="66"/>
      <c r="GI84" s="66"/>
      <c r="GJ84" s="66"/>
      <c r="GK84" s="204"/>
      <c r="GL84" s="204"/>
      <c r="GM84" s="70"/>
      <c r="GN84" s="66"/>
      <c r="GO84" s="204"/>
      <c r="GP84" s="204"/>
      <c r="GQ84" s="70"/>
      <c r="GR84" s="66"/>
      <c r="GS84" s="204"/>
      <c r="GT84" s="204"/>
      <c r="GU84" s="70"/>
      <c r="GV84" s="66"/>
      <c r="GW84" s="204"/>
      <c r="GX84" s="204"/>
      <c r="GY84" s="70"/>
      <c r="GZ84" s="66"/>
      <c r="HA84" s="204"/>
      <c r="HB84" s="70"/>
      <c r="HC84" s="70"/>
      <c r="HD84" s="66"/>
      <c r="HE84" s="204"/>
      <c r="HF84" s="66"/>
      <c r="HG84" s="66"/>
      <c r="HH84" s="66"/>
      <c r="HI84" s="204"/>
      <c r="HJ84" s="133"/>
      <c r="HK84" s="70"/>
      <c r="HL84" s="66"/>
      <c r="HM84" s="204"/>
      <c r="HN84" s="66"/>
      <c r="HO84" s="66"/>
      <c r="HP84" s="66"/>
      <c r="HQ84" s="204"/>
      <c r="HR84" s="204"/>
      <c r="HS84" s="66"/>
      <c r="HT84" s="66"/>
      <c r="HU84" s="204"/>
      <c r="HV84" s="133"/>
      <c r="HW84" s="66"/>
      <c r="HX84" s="66"/>
      <c r="HY84" s="204"/>
      <c r="HZ84" s="133"/>
      <c r="IA84" s="66"/>
      <c r="IB84" s="66"/>
      <c r="IC84" s="204"/>
      <c r="ID84" s="204"/>
      <c r="IE84" s="66"/>
      <c r="IF84" s="66"/>
      <c r="IG84" s="204"/>
      <c r="IH84" s="204"/>
      <c r="II84" s="66"/>
      <c r="IJ84" s="66"/>
      <c r="IK84" s="204"/>
      <c r="IL84" s="204"/>
      <c r="IM84" s="66"/>
      <c r="IN84" s="66"/>
      <c r="IO84" s="66"/>
      <c r="IP84" s="204"/>
      <c r="IQ84" s="66"/>
      <c r="IR84" s="66"/>
      <c r="IS84" s="204"/>
      <c r="IT84" s="204"/>
      <c r="IU84" s="66"/>
      <c r="IV84" s="66"/>
      <c r="IW84" s="204"/>
      <c r="IX84" s="204"/>
      <c r="IY84" s="66"/>
      <c r="IZ84" s="66"/>
      <c r="JA84" s="66"/>
      <c r="JB84" s="66"/>
      <c r="JC84" s="66"/>
      <c r="JD84" s="66"/>
      <c r="JE84" s="66"/>
      <c r="JF84" s="66"/>
      <c r="JG84" s="66"/>
      <c r="JH84" s="66"/>
      <c r="JI84" s="66"/>
      <c r="JJ84" s="66"/>
      <c r="JK84" s="66"/>
      <c r="JL84" s="66"/>
      <c r="JM84" s="66"/>
      <c r="JN84" s="66"/>
      <c r="JO84" s="66"/>
      <c r="JP84" s="66"/>
      <c r="JQ84" s="66"/>
    </row>
    <row r="85" spans="1:277" s="29" customFormat="1" ht="15.75" x14ac:dyDescent="0.25">
      <c r="A85" s="39" t="s">
        <v>423</v>
      </c>
      <c r="B85" s="230">
        <f t="shared" si="591"/>
        <v>2100</v>
      </c>
      <c r="C85" s="230">
        <f t="shared" si="592"/>
        <v>2100</v>
      </c>
      <c r="D85" s="230">
        <f t="shared" si="593"/>
        <v>2100</v>
      </c>
      <c r="E85" s="66">
        <f t="shared" si="664"/>
        <v>100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123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123"/>
      <c r="AE85" s="66"/>
      <c r="AF85" s="66"/>
      <c r="AG85" s="66"/>
      <c r="AH85" s="66"/>
      <c r="AI85" s="66"/>
      <c r="AJ85" s="66"/>
      <c r="AK85" s="66"/>
      <c r="AL85" s="123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123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206"/>
      <c r="CE85" s="206"/>
      <c r="CF85" s="206"/>
      <c r="CG85" s="206"/>
      <c r="CH85" s="206"/>
      <c r="CI85" s="206"/>
      <c r="CJ85" s="206"/>
      <c r="CK85" s="206"/>
      <c r="CL85" s="66"/>
      <c r="CM85" s="66"/>
      <c r="CN85" s="66"/>
      <c r="CO85" s="204"/>
      <c r="CP85" s="204"/>
      <c r="CQ85" s="66"/>
      <c r="CR85" s="66"/>
      <c r="CS85" s="204"/>
      <c r="CT85" s="66"/>
      <c r="CU85" s="66"/>
      <c r="CV85" s="66"/>
      <c r="CW85" s="204"/>
      <c r="CX85" s="204"/>
      <c r="CY85" s="66"/>
      <c r="CZ85" s="66"/>
      <c r="DA85" s="204"/>
      <c r="DB85" s="133"/>
      <c r="DC85" s="66"/>
      <c r="DD85" s="66"/>
      <c r="DE85" s="204"/>
      <c r="DF85" s="66"/>
      <c r="DG85" s="66"/>
      <c r="DH85" s="66"/>
      <c r="DI85" s="204"/>
      <c r="DJ85" s="204"/>
      <c r="DK85" s="66"/>
      <c r="DL85" s="66"/>
      <c r="DM85" s="204"/>
      <c r="DN85" s="204"/>
      <c r="DO85" s="66"/>
      <c r="DP85" s="66"/>
      <c r="DQ85" s="204"/>
      <c r="DR85" s="66"/>
      <c r="DS85" s="66"/>
      <c r="DT85" s="66"/>
      <c r="DU85" s="204"/>
      <c r="DV85" s="204"/>
      <c r="DW85" s="66"/>
      <c r="DX85" s="66"/>
      <c r="DY85" s="204"/>
      <c r="DZ85" s="204"/>
      <c r="EA85" s="66"/>
      <c r="EB85" s="66"/>
      <c r="EC85" s="204"/>
      <c r="ED85" s="204"/>
      <c r="EE85" s="66"/>
      <c r="EF85" s="66"/>
      <c r="EG85" s="204"/>
      <c r="EH85" s="66"/>
      <c r="EI85" s="66"/>
      <c r="EJ85" s="66"/>
      <c r="EK85" s="204"/>
      <c r="EL85" s="66"/>
      <c r="EM85" s="66"/>
      <c r="EN85" s="66"/>
      <c r="EO85" s="66"/>
      <c r="EP85" s="66"/>
      <c r="EQ85" s="66"/>
      <c r="ER85" s="66"/>
      <c r="ES85" s="204"/>
      <c r="ET85" s="66"/>
      <c r="EU85" s="66"/>
      <c r="EV85" s="66"/>
      <c r="EW85" s="66"/>
      <c r="EX85" s="66"/>
      <c r="EY85" s="70"/>
      <c r="EZ85" s="66"/>
      <c r="FA85" s="204"/>
      <c r="FB85" s="204"/>
      <c r="FC85" s="70"/>
      <c r="FD85" s="66"/>
      <c r="FE85" s="204"/>
      <c r="FF85" s="70"/>
      <c r="FG85" s="70"/>
      <c r="FH85" s="66"/>
      <c r="FI85" s="204"/>
      <c r="FJ85" s="70">
        <v>2100</v>
      </c>
      <c r="FK85" s="70">
        <v>2100</v>
      </c>
      <c r="FL85" s="66">
        <v>2100</v>
      </c>
      <c r="FM85" s="66">
        <f t="shared" si="384"/>
        <v>100</v>
      </c>
      <c r="FN85" s="70"/>
      <c r="FO85" s="70"/>
      <c r="FP85" s="66"/>
      <c r="FQ85" s="204"/>
      <c r="FR85" s="204"/>
      <c r="FS85" s="70"/>
      <c r="FT85" s="66"/>
      <c r="FU85" s="204"/>
      <c r="FV85" s="70"/>
      <c r="FW85" s="70"/>
      <c r="FX85" s="66"/>
      <c r="FY85" s="204"/>
      <c r="FZ85" s="70"/>
      <c r="GA85" s="70"/>
      <c r="GB85" s="66"/>
      <c r="GC85" s="204"/>
      <c r="GD85" s="66"/>
      <c r="GE85" s="66"/>
      <c r="GF85" s="66"/>
      <c r="GG85" s="204"/>
      <c r="GH85" s="66"/>
      <c r="GI85" s="66"/>
      <c r="GJ85" s="66"/>
      <c r="GK85" s="204"/>
      <c r="GL85" s="204"/>
      <c r="GM85" s="70"/>
      <c r="GN85" s="66"/>
      <c r="GO85" s="204"/>
      <c r="GP85" s="204"/>
      <c r="GQ85" s="70"/>
      <c r="GR85" s="66"/>
      <c r="GS85" s="204"/>
      <c r="GT85" s="204"/>
      <c r="GU85" s="70"/>
      <c r="GV85" s="66"/>
      <c r="GW85" s="204"/>
      <c r="GX85" s="204"/>
      <c r="GY85" s="70"/>
      <c r="GZ85" s="66"/>
      <c r="HA85" s="204"/>
      <c r="HB85" s="70"/>
      <c r="HC85" s="70"/>
      <c r="HD85" s="66"/>
      <c r="HE85" s="204"/>
      <c r="HF85" s="66"/>
      <c r="HG85" s="66"/>
      <c r="HH85" s="66"/>
      <c r="HI85" s="204"/>
      <c r="HJ85" s="133"/>
      <c r="HK85" s="70"/>
      <c r="HL85" s="66"/>
      <c r="HM85" s="204"/>
      <c r="HN85" s="66"/>
      <c r="HO85" s="66"/>
      <c r="HP85" s="66"/>
      <c r="HQ85" s="204"/>
      <c r="HR85" s="204"/>
      <c r="HS85" s="66"/>
      <c r="HT85" s="66"/>
      <c r="HU85" s="204"/>
      <c r="HV85" s="133"/>
      <c r="HW85" s="66"/>
      <c r="HX85" s="66"/>
      <c r="HY85" s="204"/>
      <c r="HZ85" s="133"/>
      <c r="IA85" s="66"/>
      <c r="IB85" s="66"/>
      <c r="IC85" s="204"/>
      <c r="ID85" s="204"/>
      <c r="IE85" s="66"/>
      <c r="IF85" s="66"/>
      <c r="IG85" s="204"/>
      <c r="IH85" s="204"/>
      <c r="II85" s="66"/>
      <c r="IJ85" s="66"/>
      <c r="IK85" s="204"/>
      <c r="IL85" s="204"/>
      <c r="IM85" s="66"/>
      <c r="IN85" s="66"/>
      <c r="IO85" s="66"/>
      <c r="IP85" s="204"/>
      <c r="IQ85" s="66"/>
      <c r="IR85" s="66"/>
      <c r="IS85" s="204"/>
      <c r="IT85" s="204"/>
      <c r="IU85" s="66"/>
      <c r="IV85" s="66"/>
      <c r="IW85" s="204"/>
      <c r="IX85" s="204"/>
      <c r="IY85" s="66"/>
      <c r="IZ85" s="66"/>
      <c r="JA85" s="66"/>
      <c r="JB85" s="66"/>
      <c r="JC85" s="66"/>
      <c r="JD85" s="66"/>
      <c r="JE85" s="66"/>
      <c r="JF85" s="66"/>
      <c r="JG85" s="66"/>
      <c r="JH85" s="66"/>
      <c r="JI85" s="66"/>
      <c r="JJ85" s="66"/>
      <c r="JK85" s="66"/>
      <c r="JL85" s="66"/>
      <c r="JM85" s="66"/>
      <c r="JN85" s="66"/>
      <c r="JO85" s="66"/>
      <c r="JP85" s="66"/>
      <c r="JQ85" s="66"/>
    </row>
    <row r="86" spans="1:277" s="29" customFormat="1" ht="15.75" x14ac:dyDescent="0.25">
      <c r="A86" s="39" t="s">
        <v>422</v>
      </c>
      <c r="B86" s="230">
        <f t="shared" si="591"/>
        <v>2802</v>
      </c>
      <c r="C86" s="230">
        <f t="shared" si="592"/>
        <v>4281</v>
      </c>
      <c r="D86" s="230">
        <f t="shared" si="593"/>
        <v>4281</v>
      </c>
      <c r="E86" s="66">
        <f t="shared" si="664"/>
        <v>100</v>
      </c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123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123"/>
      <c r="AE86" s="66"/>
      <c r="AF86" s="66"/>
      <c r="AG86" s="66"/>
      <c r="AH86" s="66"/>
      <c r="AI86" s="66"/>
      <c r="AJ86" s="66"/>
      <c r="AK86" s="66"/>
      <c r="AL86" s="123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123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>
        <v>1479</v>
      </c>
      <c r="BX86" s="66">
        <v>1479</v>
      </c>
      <c r="BY86" s="66">
        <f t="shared" si="545"/>
        <v>100</v>
      </c>
      <c r="BZ86" s="66"/>
      <c r="CA86" s="66"/>
      <c r="CB86" s="66"/>
      <c r="CC86" s="66"/>
      <c r="CD86" s="206"/>
      <c r="CE86" s="206"/>
      <c r="CF86" s="206"/>
      <c r="CG86" s="206"/>
      <c r="CH86" s="206"/>
      <c r="CI86" s="206"/>
      <c r="CJ86" s="206"/>
      <c r="CK86" s="206"/>
      <c r="CL86" s="66"/>
      <c r="CM86" s="66"/>
      <c r="CN86" s="66"/>
      <c r="CO86" s="204"/>
      <c r="CP86" s="204"/>
      <c r="CQ86" s="66"/>
      <c r="CR86" s="66"/>
      <c r="CS86" s="204"/>
      <c r="CT86" s="66"/>
      <c r="CU86" s="66"/>
      <c r="CV86" s="66"/>
      <c r="CW86" s="204"/>
      <c r="CX86" s="204"/>
      <c r="CY86" s="66"/>
      <c r="CZ86" s="66"/>
      <c r="DA86" s="204"/>
      <c r="DB86" s="133"/>
      <c r="DC86" s="66"/>
      <c r="DD86" s="66"/>
      <c r="DE86" s="204"/>
      <c r="DF86" s="66"/>
      <c r="DG86" s="66"/>
      <c r="DH86" s="66"/>
      <c r="DI86" s="204"/>
      <c r="DJ86" s="204"/>
      <c r="DK86" s="66"/>
      <c r="DL86" s="66"/>
      <c r="DM86" s="204"/>
      <c r="DN86" s="204"/>
      <c r="DO86" s="66"/>
      <c r="DP86" s="66"/>
      <c r="DQ86" s="204"/>
      <c r="DR86" s="66"/>
      <c r="DS86" s="66"/>
      <c r="DT86" s="66"/>
      <c r="DU86" s="204"/>
      <c r="DV86" s="204"/>
      <c r="DW86" s="66"/>
      <c r="DX86" s="66"/>
      <c r="DY86" s="204"/>
      <c r="DZ86" s="204"/>
      <c r="EA86" s="66"/>
      <c r="EB86" s="66"/>
      <c r="EC86" s="204"/>
      <c r="ED86" s="204"/>
      <c r="EE86" s="66"/>
      <c r="EF86" s="66"/>
      <c r="EG86" s="204"/>
      <c r="EH86" s="66"/>
      <c r="EI86" s="66"/>
      <c r="EJ86" s="66"/>
      <c r="EK86" s="204"/>
      <c r="EL86" s="66"/>
      <c r="EM86" s="66"/>
      <c r="EN86" s="66"/>
      <c r="EO86" s="66"/>
      <c r="EP86" s="66"/>
      <c r="EQ86" s="66"/>
      <c r="ER86" s="66"/>
      <c r="ES86" s="204"/>
      <c r="ET86" s="66"/>
      <c r="EU86" s="66"/>
      <c r="EV86" s="66"/>
      <c r="EW86" s="66"/>
      <c r="EX86" s="66"/>
      <c r="EY86" s="70"/>
      <c r="EZ86" s="66"/>
      <c r="FA86" s="204"/>
      <c r="FB86" s="204"/>
      <c r="FC86" s="70"/>
      <c r="FD86" s="66"/>
      <c r="FE86" s="204"/>
      <c r="FF86" s="70"/>
      <c r="FG86" s="70"/>
      <c r="FH86" s="66"/>
      <c r="FI86" s="204"/>
      <c r="FJ86" s="70">
        <v>2802</v>
      </c>
      <c r="FK86" s="70">
        <v>2802</v>
      </c>
      <c r="FL86" s="66">
        <v>2802</v>
      </c>
      <c r="FM86" s="66">
        <f t="shared" si="384"/>
        <v>100</v>
      </c>
      <c r="FN86" s="70"/>
      <c r="FO86" s="70"/>
      <c r="FP86" s="66"/>
      <c r="FQ86" s="204"/>
      <c r="FR86" s="204"/>
      <c r="FS86" s="70"/>
      <c r="FT86" s="66"/>
      <c r="FU86" s="204"/>
      <c r="FV86" s="70"/>
      <c r="FW86" s="70"/>
      <c r="FX86" s="66"/>
      <c r="FY86" s="204"/>
      <c r="FZ86" s="70"/>
      <c r="GA86" s="70"/>
      <c r="GB86" s="66"/>
      <c r="GC86" s="204"/>
      <c r="GD86" s="66"/>
      <c r="GE86" s="66"/>
      <c r="GF86" s="66"/>
      <c r="GG86" s="204"/>
      <c r="GH86" s="66"/>
      <c r="GI86" s="66"/>
      <c r="GJ86" s="66"/>
      <c r="GK86" s="204"/>
      <c r="GL86" s="204"/>
      <c r="GM86" s="70"/>
      <c r="GN86" s="66"/>
      <c r="GO86" s="204"/>
      <c r="GP86" s="204"/>
      <c r="GQ86" s="70"/>
      <c r="GR86" s="66"/>
      <c r="GS86" s="204"/>
      <c r="GT86" s="204"/>
      <c r="GU86" s="70"/>
      <c r="GV86" s="66"/>
      <c r="GW86" s="204"/>
      <c r="GX86" s="204"/>
      <c r="GY86" s="70"/>
      <c r="GZ86" s="66"/>
      <c r="HA86" s="204"/>
      <c r="HB86" s="70"/>
      <c r="HC86" s="70"/>
      <c r="HD86" s="66"/>
      <c r="HE86" s="204"/>
      <c r="HF86" s="66"/>
      <c r="HG86" s="66"/>
      <c r="HH86" s="66"/>
      <c r="HI86" s="204"/>
      <c r="HJ86" s="133"/>
      <c r="HK86" s="70"/>
      <c r="HL86" s="66"/>
      <c r="HM86" s="204"/>
      <c r="HN86" s="66"/>
      <c r="HO86" s="66"/>
      <c r="HP86" s="66"/>
      <c r="HQ86" s="204"/>
      <c r="HR86" s="204"/>
      <c r="HS86" s="66"/>
      <c r="HT86" s="66"/>
      <c r="HU86" s="204"/>
      <c r="HV86" s="133"/>
      <c r="HW86" s="66"/>
      <c r="HX86" s="66"/>
      <c r="HY86" s="204"/>
      <c r="HZ86" s="133"/>
      <c r="IA86" s="66"/>
      <c r="IB86" s="66"/>
      <c r="IC86" s="204"/>
      <c r="ID86" s="204"/>
      <c r="IE86" s="66"/>
      <c r="IF86" s="66"/>
      <c r="IG86" s="204"/>
      <c r="IH86" s="204"/>
      <c r="II86" s="66"/>
      <c r="IJ86" s="66"/>
      <c r="IK86" s="204"/>
      <c r="IL86" s="204"/>
      <c r="IM86" s="66"/>
      <c r="IN86" s="66"/>
      <c r="IO86" s="66"/>
      <c r="IP86" s="204"/>
      <c r="IQ86" s="66"/>
      <c r="IR86" s="66"/>
      <c r="IS86" s="204"/>
      <c r="IT86" s="204"/>
      <c r="IU86" s="66"/>
      <c r="IV86" s="66"/>
      <c r="IW86" s="204"/>
      <c r="IX86" s="204"/>
      <c r="IY86" s="66"/>
      <c r="IZ86" s="66"/>
      <c r="JA86" s="66"/>
      <c r="JB86" s="66"/>
      <c r="JC86" s="66"/>
      <c r="JD86" s="66"/>
      <c r="JE86" s="66"/>
      <c r="JF86" s="66"/>
      <c r="JG86" s="66"/>
      <c r="JH86" s="66"/>
      <c r="JI86" s="66"/>
      <c r="JJ86" s="66"/>
      <c r="JK86" s="66"/>
      <c r="JL86" s="66"/>
      <c r="JM86" s="66"/>
      <c r="JN86" s="66"/>
      <c r="JO86" s="66"/>
      <c r="JP86" s="66"/>
      <c r="JQ86" s="66"/>
    </row>
    <row r="87" spans="1:277" s="29" customFormat="1" ht="15.75" x14ac:dyDescent="0.25">
      <c r="A87" s="39" t="s">
        <v>332</v>
      </c>
      <c r="B87" s="230">
        <f t="shared" si="591"/>
        <v>4155</v>
      </c>
      <c r="C87" s="230">
        <f t="shared" si="592"/>
        <v>4155</v>
      </c>
      <c r="D87" s="230">
        <f t="shared" si="593"/>
        <v>4155</v>
      </c>
      <c r="E87" s="66">
        <f t="shared" si="664"/>
        <v>100</v>
      </c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123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123"/>
      <c r="AE87" s="66"/>
      <c r="AF87" s="66"/>
      <c r="AG87" s="66"/>
      <c r="AH87" s="66"/>
      <c r="AI87" s="66"/>
      <c r="AJ87" s="66"/>
      <c r="AK87" s="66"/>
      <c r="AL87" s="123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123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206"/>
      <c r="CE87" s="206"/>
      <c r="CF87" s="206"/>
      <c r="CG87" s="206"/>
      <c r="CH87" s="206"/>
      <c r="CI87" s="206"/>
      <c r="CJ87" s="206"/>
      <c r="CK87" s="206"/>
      <c r="CL87" s="66"/>
      <c r="CM87" s="66"/>
      <c r="CN87" s="66"/>
      <c r="CO87" s="204"/>
      <c r="CP87" s="204"/>
      <c r="CQ87" s="66"/>
      <c r="CR87" s="66"/>
      <c r="CS87" s="204"/>
      <c r="CT87" s="66"/>
      <c r="CU87" s="66"/>
      <c r="CV87" s="66"/>
      <c r="CW87" s="204"/>
      <c r="CX87" s="204"/>
      <c r="CY87" s="66"/>
      <c r="CZ87" s="66"/>
      <c r="DA87" s="204"/>
      <c r="DB87" s="133"/>
      <c r="DC87" s="66"/>
      <c r="DD87" s="66"/>
      <c r="DE87" s="204"/>
      <c r="DF87" s="66"/>
      <c r="DG87" s="66"/>
      <c r="DH87" s="66"/>
      <c r="DI87" s="204"/>
      <c r="DJ87" s="204"/>
      <c r="DK87" s="66"/>
      <c r="DL87" s="66"/>
      <c r="DM87" s="204"/>
      <c r="DN87" s="204"/>
      <c r="DO87" s="66"/>
      <c r="DP87" s="66"/>
      <c r="DQ87" s="204"/>
      <c r="DR87" s="66"/>
      <c r="DS87" s="66"/>
      <c r="DT87" s="66"/>
      <c r="DU87" s="204"/>
      <c r="DV87" s="204"/>
      <c r="DW87" s="66"/>
      <c r="DX87" s="66"/>
      <c r="DY87" s="204"/>
      <c r="DZ87" s="204"/>
      <c r="EA87" s="66"/>
      <c r="EB87" s="66"/>
      <c r="EC87" s="204"/>
      <c r="ED87" s="204"/>
      <c r="EE87" s="66"/>
      <c r="EF87" s="66"/>
      <c r="EG87" s="204"/>
      <c r="EH87" s="66"/>
      <c r="EI87" s="66"/>
      <c r="EJ87" s="66"/>
      <c r="EK87" s="204"/>
      <c r="EL87" s="66"/>
      <c r="EM87" s="66"/>
      <c r="EN87" s="66"/>
      <c r="EO87" s="66"/>
      <c r="EP87" s="66"/>
      <c r="EQ87" s="66"/>
      <c r="ER87" s="66"/>
      <c r="ES87" s="204"/>
      <c r="ET87" s="66"/>
      <c r="EU87" s="66"/>
      <c r="EV87" s="66"/>
      <c r="EW87" s="66"/>
      <c r="EX87" s="66"/>
      <c r="EY87" s="70"/>
      <c r="EZ87" s="66"/>
      <c r="FA87" s="204"/>
      <c r="FB87" s="204"/>
      <c r="FC87" s="70"/>
      <c r="FD87" s="66"/>
      <c r="FE87" s="204"/>
      <c r="FF87" s="70"/>
      <c r="FG87" s="70"/>
      <c r="FH87" s="66"/>
      <c r="FI87" s="204"/>
      <c r="FJ87" s="70">
        <v>4155</v>
      </c>
      <c r="FK87" s="70">
        <v>4155</v>
      </c>
      <c r="FL87" s="66">
        <v>4155</v>
      </c>
      <c r="FM87" s="66">
        <f t="shared" si="384"/>
        <v>100</v>
      </c>
      <c r="FN87" s="70"/>
      <c r="FO87" s="70"/>
      <c r="FP87" s="66"/>
      <c r="FQ87" s="204"/>
      <c r="FR87" s="204"/>
      <c r="FS87" s="70"/>
      <c r="FT87" s="66"/>
      <c r="FU87" s="204"/>
      <c r="FV87" s="70"/>
      <c r="FW87" s="70"/>
      <c r="FX87" s="66"/>
      <c r="FY87" s="204"/>
      <c r="FZ87" s="70"/>
      <c r="GA87" s="70"/>
      <c r="GB87" s="66"/>
      <c r="GC87" s="204"/>
      <c r="GD87" s="66"/>
      <c r="GE87" s="66"/>
      <c r="GF87" s="66"/>
      <c r="GG87" s="204"/>
      <c r="GH87" s="66"/>
      <c r="GI87" s="66"/>
      <c r="GJ87" s="66"/>
      <c r="GK87" s="204"/>
      <c r="GL87" s="204"/>
      <c r="GM87" s="70"/>
      <c r="GN87" s="66"/>
      <c r="GO87" s="204"/>
      <c r="GP87" s="204"/>
      <c r="GQ87" s="70"/>
      <c r="GR87" s="66"/>
      <c r="GS87" s="204"/>
      <c r="GT87" s="204"/>
      <c r="GU87" s="70"/>
      <c r="GV87" s="66"/>
      <c r="GW87" s="204"/>
      <c r="GX87" s="204"/>
      <c r="GY87" s="70"/>
      <c r="GZ87" s="66"/>
      <c r="HA87" s="204"/>
      <c r="HB87" s="70"/>
      <c r="HC87" s="70"/>
      <c r="HD87" s="66"/>
      <c r="HE87" s="204"/>
      <c r="HF87" s="66"/>
      <c r="HG87" s="66"/>
      <c r="HH87" s="66"/>
      <c r="HI87" s="204"/>
      <c r="HJ87" s="133"/>
      <c r="HK87" s="70"/>
      <c r="HL87" s="66"/>
      <c r="HM87" s="204"/>
      <c r="HN87" s="66"/>
      <c r="HO87" s="66"/>
      <c r="HP87" s="66"/>
      <c r="HQ87" s="204"/>
      <c r="HR87" s="204"/>
      <c r="HS87" s="66"/>
      <c r="HT87" s="66"/>
      <c r="HU87" s="204"/>
      <c r="HV87" s="133"/>
      <c r="HW87" s="66"/>
      <c r="HX87" s="66"/>
      <c r="HY87" s="204"/>
      <c r="HZ87" s="133"/>
      <c r="IA87" s="66"/>
      <c r="IB87" s="66"/>
      <c r="IC87" s="204"/>
      <c r="ID87" s="204"/>
      <c r="IE87" s="66"/>
      <c r="IF87" s="66"/>
      <c r="IG87" s="204"/>
      <c r="IH87" s="204"/>
      <c r="II87" s="66"/>
      <c r="IJ87" s="66"/>
      <c r="IK87" s="204"/>
      <c r="IL87" s="204"/>
      <c r="IM87" s="66"/>
      <c r="IN87" s="66"/>
      <c r="IO87" s="66"/>
      <c r="IP87" s="204"/>
      <c r="IQ87" s="66"/>
      <c r="IR87" s="66"/>
      <c r="IS87" s="204"/>
      <c r="IT87" s="204"/>
      <c r="IU87" s="66"/>
      <c r="IV87" s="66"/>
      <c r="IW87" s="204"/>
      <c r="IX87" s="204"/>
      <c r="IY87" s="66"/>
      <c r="IZ87" s="66"/>
      <c r="JA87" s="66"/>
      <c r="JB87" s="66"/>
      <c r="JC87" s="66"/>
      <c r="JD87" s="66"/>
      <c r="JE87" s="66"/>
      <c r="JF87" s="66"/>
      <c r="JG87" s="66"/>
      <c r="JH87" s="66"/>
      <c r="JI87" s="66"/>
      <c r="JJ87" s="66"/>
      <c r="JK87" s="66"/>
      <c r="JL87" s="66"/>
      <c r="JM87" s="66"/>
      <c r="JN87" s="66"/>
      <c r="JO87" s="66"/>
      <c r="JP87" s="66"/>
      <c r="JQ87" s="66"/>
    </row>
    <row r="88" spans="1:277" s="29" customFormat="1" ht="15.75" x14ac:dyDescent="0.25">
      <c r="A88" s="39" t="s">
        <v>424</v>
      </c>
      <c r="B88" s="230">
        <f t="shared" si="591"/>
        <v>2922</v>
      </c>
      <c r="C88" s="230">
        <f t="shared" si="592"/>
        <v>3152</v>
      </c>
      <c r="D88" s="230">
        <f t="shared" si="593"/>
        <v>3152</v>
      </c>
      <c r="E88" s="66">
        <f t="shared" si="664"/>
        <v>100</v>
      </c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123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123"/>
      <c r="AE88" s="66"/>
      <c r="AF88" s="66"/>
      <c r="AG88" s="66"/>
      <c r="AH88" s="66"/>
      <c r="AI88" s="66"/>
      <c r="AJ88" s="66"/>
      <c r="AK88" s="66"/>
      <c r="AL88" s="123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123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206"/>
      <c r="CE88" s="206"/>
      <c r="CF88" s="206"/>
      <c r="CG88" s="206"/>
      <c r="CH88" s="206"/>
      <c r="CI88" s="206"/>
      <c r="CJ88" s="206"/>
      <c r="CK88" s="206"/>
      <c r="CL88" s="66"/>
      <c r="CM88" s="66"/>
      <c r="CN88" s="66"/>
      <c r="CO88" s="204"/>
      <c r="CP88" s="204"/>
      <c r="CQ88" s="66"/>
      <c r="CR88" s="66"/>
      <c r="CS88" s="204"/>
      <c r="CT88" s="66"/>
      <c r="CU88" s="66"/>
      <c r="CV88" s="66"/>
      <c r="CW88" s="204"/>
      <c r="CX88" s="204"/>
      <c r="CY88" s="66"/>
      <c r="CZ88" s="66"/>
      <c r="DA88" s="204"/>
      <c r="DB88" s="133"/>
      <c r="DC88" s="66"/>
      <c r="DD88" s="66"/>
      <c r="DE88" s="204"/>
      <c r="DF88" s="66"/>
      <c r="DG88" s="66"/>
      <c r="DH88" s="66"/>
      <c r="DI88" s="204"/>
      <c r="DJ88" s="204"/>
      <c r="DK88" s="66"/>
      <c r="DL88" s="66"/>
      <c r="DM88" s="204"/>
      <c r="DN88" s="204"/>
      <c r="DO88" s="66"/>
      <c r="DP88" s="66"/>
      <c r="DQ88" s="204"/>
      <c r="DR88" s="66"/>
      <c r="DS88" s="66"/>
      <c r="DT88" s="66"/>
      <c r="DU88" s="204"/>
      <c r="DV88" s="204"/>
      <c r="DW88" s="66"/>
      <c r="DX88" s="66"/>
      <c r="DY88" s="204"/>
      <c r="DZ88" s="204"/>
      <c r="EA88" s="66"/>
      <c r="EB88" s="66"/>
      <c r="EC88" s="204"/>
      <c r="ED88" s="204"/>
      <c r="EE88" s="66"/>
      <c r="EF88" s="66"/>
      <c r="EG88" s="204"/>
      <c r="EH88" s="66"/>
      <c r="EI88" s="66"/>
      <c r="EJ88" s="66"/>
      <c r="EK88" s="204"/>
      <c r="EL88" s="66"/>
      <c r="EM88" s="66"/>
      <c r="EN88" s="66"/>
      <c r="EO88" s="66"/>
      <c r="EP88" s="66"/>
      <c r="EQ88" s="66"/>
      <c r="ER88" s="66"/>
      <c r="ES88" s="204"/>
      <c r="ET88" s="66"/>
      <c r="EU88" s="66"/>
      <c r="EV88" s="66"/>
      <c r="EW88" s="66"/>
      <c r="EX88" s="66"/>
      <c r="EY88" s="70"/>
      <c r="EZ88" s="66"/>
      <c r="FA88" s="204"/>
      <c r="FB88" s="204"/>
      <c r="FC88" s="70"/>
      <c r="FD88" s="66"/>
      <c r="FE88" s="204"/>
      <c r="FF88" s="70"/>
      <c r="FG88" s="70"/>
      <c r="FH88" s="66"/>
      <c r="FI88" s="204"/>
      <c r="FJ88" s="70">
        <v>2922</v>
      </c>
      <c r="FK88" s="70">
        <v>2922</v>
      </c>
      <c r="FL88" s="66">
        <v>2922</v>
      </c>
      <c r="FM88" s="66">
        <f t="shared" si="384"/>
        <v>100</v>
      </c>
      <c r="FN88" s="70"/>
      <c r="FO88" s="70"/>
      <c r="FP88" s="66"/>
      <c r="FQ88" s="204"/>
      <c r="FR88" s="204"/>
      <c r="FS88" s="70"/>
      <c r="FT88" s="66"/>
      <c r="FU88" s="204"/>
      <c r="FV88" s="70"/>
      <c r="FW88" s="70"/>
      <c r="FX88" s="66"/>
      <c r="FY88" s="204"/>
      <c r="FZ88" s="70"/>
      <c r="GA88" s="70"/>
      <c r="GB88" s="66"/>
      <c r="GC88" s="204"/>
      <c r="GD88" s="66"/>
      <c r="GE88" s="66"/>
      <c r="GF88" s="66"/>
      <c r="GG88" s="204"/>
      <c r="GH88" s="66"/>
      <c r="GI88" s="66"/>
      <c r="GJ88" s="66"/>
      <c r="GK88" s="204"/>
      <c r="GL88" s="204"/>
      <c r="GM88" s="70"/>
      <c r="GN88" s="66"/>
      <c r="GO88" s="204"/>
      <c r="GP88" s="204"/>
      <c r="GQ88" s="70"/>
      <c r="GR88" s="66"/>
      <c r="GS88" s="204"/>
      <c r="GT88" s="204"/>
      <c r="GU88" s="70"/>
      <c r="GV88" s="66"/>
      <c r="GW88" s="204"/>
      <c r="GX88" s="204"/>
      <c r="GY88" s="70"/>
      <c r="GZ88" s="66"/>
      <c r="HA88" s="204"/>
      <c r="HB88" s="70"/>
      <c r="HC88" s="70"/>
      <c r="HD88" s="66"/>
      <c r="HE88" s="204"/>
      <c r="HF88" s="66"/>
      <c r="HG88" s="66"/>
      <c r="HH88" s="66"/>
      <c r="HI88" s="204"/>
      <c r="HJ88" s="133"/>
      <c r="HK88" s="70"/>
      <c r="HL88" s="66"/>
      <c r="HM88" s="204"/>
      <c r="HN88" s="66"/>
      <c r="HO88" s="66"/>
      <c r="HP88" s="66"/>
      <c r="HQ88" s="204"/>
      <c r="HR88" s="204"/>
      <c r="HS88" s="66"/>
      <c r="HT88" s="66"/>
      <c r="HU88" s="204"/>
      <c r="HV88" s="133"/>
      <c r="HW88" s="66"/>
      <c r="HX88" s="66"/>
      <c r="HY88" s="204"/>
      <c r="HZ88" s="133"/>
      <c r="IA88" s="66"/>
      <c r="IB88" s="66"/>
      <c r="IC88" s="204"/>
      <c r="ID88" s="204"/>
      <c r="IE88" s="66"/>
      <c r="IF88" s="66"/>
      <c r="IG88" s="204"/>
      <c r="IH88" s="204"/>
      <c r="II88" s="66"/>
      <c r="IJ88" s="66"/>
      <c r="IK88" s="204"/>
      <c r="IL88" s="204"/>
      <c r="IM88" s="66">
        <v>230</v>
      </c>
      <c r="IN88" s="66">
        <v>230</v>
      </c>
      <c r="IO88" s="66">
        <f>IN88/IM88*100</f>
        <v>100</v>
      </c>
      <c r="IP88" s="204"/>
      <c r="IQ88" s="66"/>
      <c r="IR88" s="66"/>
      <c r="IS88" s="204"/>
      <c r="IT88" s="204"/>
      <c r="IU88" s="66"/>
      <c r="IV88" s="66"/>
      <c r="IW88" s="204"/>
      <c r="IX88" s="204"/>
      <c r="IY88" s="66"/>
      <c r="IZ88" s="66"/>
      <c r="JA88" s="66"/>
      <c r="JB88" s="66"/>
      <c r="JC88" s="66"/>
      <c r="JD88" s="66"/>
      <c r="JE88" s="66"/>
      <c r="JF88" s="66"/>
      <c r="JG88" s="66"/>
      <c r="JH88" s="66"/>
      <c r="JI88" s="66"/>
      <c r="JJ88" s="66"/>
      <c r="JK88" s="66"/>
      <c r="JL88" s="66"/>
      <c r="JM88" s="66"/>
      <c r="JN88" s="66"/>
      <c r="JO88" s="66"/>
      <c r="JP88" s="66"/>
      <c r="JQ88" s="66"/>
    </row>
    <row r="89" spans="1:277" s="29" customFormat="1" ht="15.75" x14ac:dyDescent="0.25">
      <c r="A89" s="39" t="s">
        <v>425</v>
      </c>
      <c r="B89" s="230">
        <f t="shared" si="591"/>
        <v>2751</v>
      </c>
      <c r="C89" s="230">
        <f t="shared" si="592"/>
        <v>2751</v>
      </c>
      <c r="D89" s="230">
        <f t="shared" si="593"/>
        <v>2751</v>
      </c>
      <c r="E89" s="66">
        <f t="shared" si="664"/>
        <v>100</v>
      </c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123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123"/>
      <c r="AE89" s="66"/>
      <c r="AF89" s="66"/>
      <c r="AG89" s="66"/>
      <c r="AH89" s="66"/>
      <c r="AI89" s="66"/>
      <c r="AJ89" s="66"/>
      <c r="AK89" s="66"/>
      <c r="AL89" s="123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123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206"/>
      <c r="CE89" s="206"/>
      <c r="CF89" s="206"/>
      <c r="CG89" s="206"/>
      <c r="CH89" s="206"/>
      <c r="CI89" s="206"/>
      <c r="CJ89" s="206"/>
      <c r="CK89" s="206"/>
      <c r="CL89" s="66"/>
      <c r="CM89" s="66"/>
      <c r="CN89" s="66"/>
      <c r="CO89" s="204"/>
      <c r="CP89" s="204"/>
      <c r="CQ89" s="66"/>
      <c r="CR89" s="66"/>
      <c r="CS89" s="204"/>
      <c r="CT89" s="66"/>
      <c r="CU89" s="66"/>
      <c r="CV89" s="66"/>
      <c r="CW89" s="204"/>
      <c r="CX89" s="204"/>
      <c r="CY89" s="66"/>
      <c r="CZ89" s="66"/>
      <c r="DA89" s="204"/>
      <c r="DB89" s="133"/>
      <c r="DC89" s="66"/>
      <c r="DD89" s="66"/>
      <c r="DE89" s="204"/>
      <c r="DF89" s="66"/>
      <c r="DG89" s="66"/>
      <c r="DH89" s="66"/>
      <c r="DI89" s="204"/>
      <c r="DJ89" s="204"/>
      <c r="DK89" s="66"/>
      <c r="DL89" s="66"/>
      <c r="DM89" s="204"/>
      <c r="DN89" s="204"/>
      <c r="DO89" s="66"/>
      <c r="DP89" s="66"/>
      <c r="DQ89" s="204"/>
      <c r="DR89" s="66"/>
      <c r="DS89" s="66"/>
      <c r="DT89" s="66"/>
      <c r="DU89" s="204"/>
      <c r="DV89" s="204"/>
      <c r="DW89" s="66"/>
      <c r="DX89" s="66"/>
      <c r="DY89" s="204"/>
      <c r="DZ89" s="204"/>
      <c r="EA89" s="66"/>
      <c r="EB89" s="66"/>
      <c r="EC89" s="204"/>
      <c r="ED89" s="204"/>
      <c r="EE89" s="66"/>
      <c r="EF89" s="66"/>
      <c r="EG89" s="204"/>
      <c r="EH89" s="66"/>
      <c r="EI89" s="66"/>
      <c r="EJ89" s="66"/>
      <c r="EK89" s="204"/>
      <c r="EL89" s="66"/>
      <c r="EM89" s="66"/>
      <c r="EN89" s="66"/>
      <c r="EO89" s="66"/>
      <c r="EP89" s="66"/>
      <c r="EQ89" s="66"/>
      <c r="ER89" s="66"/>
      <c r="ES89" s="204"/>
      <c r="ET89" s="66"/>
      <c r="EU89" s="66"/>
      <c r="EV89" s="66"/>
      <c r="EW89" s="66"/>
      <c r="EX89" s="66"/>
      <c r="EY89" s="70"/>
      <c r="EZ89" s="66"/>
      <c r="FA89" s="204"/>
      <c r="FB89" s="204"/>
      <c r="FC89" s="70"/>
      <c r="FD89" s="66"/>
      <c r="FE89" s="204"/>
      <c r="FF89" s="70"/>
      <c r="FG89" s="70"/>
      <c r="FH89" s="66"/>
      <c r="FI89" s="204"/>
      <c r="FJ89" s="70">
        <v>2751</v>
      </c>
      <c r="FK89" s="70">
        <v>2751</v>
      </c>
      <c r="FL89" s="66">
        <v>2751</v>
      </c>
      <c r="FM89" s="66">
        <f t="shared" si="384"/>
        <v>100</v>
      </c>
      <c r="FN89" s="70"/>
      <c r="FO89" s="70"/>
      <c r="FP89" s="66"/>
      <c r="FQ89" s="204"/>
      <c r="FR89" s="204"/>
      <c r="FS89" s="70"/>
      <c r="FT89" s="66"/>
      <c r="FU89" s="204"/>
      <c r="FV89" s="70"/>
      <c r="FW89" s="70"/>
      <c r="FX89" s="66"/>
      <c r="FY89" s="204"/>
      <c r="FZ89" s="70"/>
      <c r="GA89" s="70"/>
      <c r="GB89" s="66"/>
      <c r="GC89" s="204"/>
      <c r="GD89" s="66"/>
      <c r="GE89" s="66"/>
      <c r="GF89" s="66"/>
      <c r="GG89" s="204"/>
      <c r="GH89" s="66"/>
      <c r="GI89" s="66"/>
      <c r="GJ89" s="66"/>
      <c r="GK89" s="204"/>
      <c r="GL89" s="204"/>
      <c r="GM89" s="70"/>
      <c r="GN89" s="66"/>
      <c r="GO89" s="204"/>
      <c r="GP89" s="204"/>
      <c r="GQ89" s="70"/>
      <c r="GR89" s="66"/>
      <c r="GS89" s="204"/>
      <c r="GT89" s="204"/>
      <c r="GU89" s="70"/>
      <c r="GV89" s="66"/>
      <c r="GW89" s="204"/>
      <c r="GX89" s="204"/>
      <c r="GY89" s="70"/>
      <c r="GZ89" s="66"/>
      <c r="HA89" s="204"/>
      <c r="HB89" s="70"/>
      <c r="HC89" s="70"/>
      <c r="HD89" s="66"/>
      <c r="HE89" s="204"/>
      <c r="HF89" s="66"/>
      <c r="HG89" s="66"/>
      <c r="HH89" s="66"/>
      <c r="HI89" s="204"/>
      <c r="HJ89" s="133"/>
      <c r="HK89" s="70"/>
      <c r="HL89" s="66"/>
      <c r="HM89" s="204"/>
      <c r="HN89" s="66"/>
      <c r="HO89" s="66"/>
      <c r="HP89" s="66"/>
      <c r="HQ89" s="204"/>
      <c r="HR89" s="204"/>
      <c r="HS89" s="66"/>
      <c r="HT89" s="66"/>
      <c r="HU89" s="204"/>
      <c r="HV89" s="133"/>
      <c r="HW89" s="66"/>
      <c r="HX89" s="66"/>
      <c r="HY89" s="204"/>
      <c r="HZ89" s="133"/>
      <c r="IA89" s="66"/>
      <c r="IB89" s="66"/>
      <c r="IC89" s="204"/>
      <c r="ID89" s="204"/>
      <c r="IE89" s="66"/>
      <c r="IF89" s="66"/>
      <c r="IG89" s="204"/>
      <c r="IH89" s="204"/>
      <c r="II89" s="66"/>
      <c r="IJ89" s="66"/>
      <c r="IK89" s="204"/>
      <c r="IL89" s="204"/>
      <c r="IM89" s="66"/>
      <c r="IN89" s="66"/>
      <c r="IO89" s="66"/>
      <c r="IP89" s="204"/>
      <c r="IQ89" s="66"/>
      <c r="IR89" s="66"/>
      <c r="IS89" s="204"/>
      <c r="IT89" s="204"/>
      <c r="IU89" s="66"/>
      <c r="IV89" s="66"/>
      <c r="IW89" s="204"/>
      <c r="IX89" s="204"/>
      <c r="IY89" s="66"/>
      <c r="IZ89" s="66"/>
      <c r="JA89" s="66"/>
      <c r="JB89" s="66"/>
      <c r="JC89" s="66"/>
      <c r="JD89" s="66"/>
      <c r="JE89" s="66"/>
      <c r="JF89" s="66"/>
      <c r="JG89" s="66"/>
      <c r="JH89" s="66"/>
      <c r="JI89" s="66"/>
      <c r="JJ89" s="66"/>
      <c r="JK89" s="66"/>
      <c r="JL89" s="66"/>
      <c r="JM89" s="66"/>
      <c r="JN89" s="66"/>
      <c r="JO89" s="66"/>
      <c r="JP89" s="66"/>
      <c r="JQ89" s="66"/>
    </row>
    <row r="90" spans="1:277" s="29" customFormat="1" ht="15.75" x14ac:dyDescent="0.25">
      <c r="A90" s="39" t="s">
        <v>430</v>
      </c>
      <c r="B90" s="230">
        <f t="shared" si="591"/>
        <v>2686</v>
      </c>
      <c r="C90" s="230">
        <f t="shared" si="592"/>
        <v>4252</v>
      </c>
      <c r="D90" s="230">
        <f t="shared" si="593"/>
        <v>4162</v>
      </c>
      <c r="E90" s="66">
        <f t="shared" si="664"/>
        <v>97.88334901222953</v>
      </c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123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123"/>
      <c r="AE90" s="66"/>
      <c r="AF90" s="66"/>
      <c r="AG90" s="66"/>
      <c r="AH90" s="66"/>
      <c r="AI90" s="66"/>
      <c r="AJ90" s="66"/>
      <c r="AK90" s="66"/>
      <c r="AL90" s="123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123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>
        <v>1476</v>
      </c>
      <c r="BX90" s="66">
        <v>1476</v>
      </c>
      <c r="BY90" s="66">
        <f t="shared" si="545"/>
        <v>100</v>
      </c>
      <c r="BZ90" s="66"/>
      <c r="CA90" s="66"/>
      <c r="CB90" s="66"/>
      <c r="CC90" s="66"/>
      <c r="CD90" s="206"/>
      <c r="CE90" s="206"/>
      <c r="CF90" s="206"/>
      <c r="CG90" s="206"/>
      <c r="CH90" s="206"/>
      <c r="CI90" s="206"/>
      <c r="CJ90" s="206"/>
      <c r="CK90" s="206"/>
      <c r="CL90" s="66"/>
      <c r="CM90" s="66"/>
      <c r="CN90" s="66"/>
      <c r="CO90" s="204"/>
      <c r="CP90" s="204"/>
      <c r="CQ90" s="66"/>
      <c r="CR90" s="66"/>
      <c r="CS90" s="204"/>
      <c r="CT90" s="66"/>
      <c r="CU90" s="66"/>
      <c r="CV90" s="66"/>
      <c r="CW90" s="204"/>
      <c r="CX90" s="204"/>
      <c r="CY90" s="66"/>
      <c r="CZ90" s="66"/>
      <c r="DA90" s="204"/>
      <c r="DB90" s="133"/>
      <c r="DC90" s="66"/>
      <c r="DD90" s="66"/>
      <c r="DE90" s="204"/>
      <c r="DF90" s="66"/>
      <c r="DG90" s="66"/>
      <c r="DH90" s="66"/>
      <c r="DI90" s="204"/>
      <c r="DJ90" s="204"/>
      <c r="DK90" s="66"/>
      <c r="DL90" s="66"/>
      <c r="DM90" s="204"/>
      <c r="DN90" s="204"/>
      <c r="DO90" s="66"/>
      <c r="DP90" s="66"/>
      <c r="DQ90" s="204"/>
      <c r="DR90" s="66"/>
      <c r="DS90" s="66"/>
      <c r="DT90" s="66"/>
      <c r="DU90" s="204"/>
      <c r="DV90" s="204"/>
      <c r="DW90" s="66"/>
      <c r="DX90" s="66"/>
      <c r="DY90" s="204"/>
      <c r="DZ90" s="204"/>
      <c r="EA90" s="66"/>
      <c r="EB90" s="66"/>
      <c r="EC90" s="204"/>
      <c r="ED90" s="204"/>
      <c r="EE90" s="66"/>
      <c r="EF90" s="66"/>
      <c r="EG90" s="204"/>
      <c r="EH90" s="66"/>
      <c r="EI90" s="66"/>
      <c r="EJ90" s="66"/>
      <c r="EK90" s="204"/>
      <c r="EL90" s="66">
        <v>1000</v>
      </c>
      <c r="EM90" s="66">
        <v>1000</v>
      </c>
      <c r="EN90" s="66">
        <v>1000</v>
      </c>
      <c r="EO90" s="66">
        <f>EN90/EM90*100</f>
        <v>100</v>
      </c>
      <c r="EP90" s="66"/>
      <c r="EQ90" s="66"/>
      <c r="ER90" s="66"/>
      <c r="ES90" s="204"/>
      <c r="ET90" s="66"/>
      <c r="EU90" s="66"/>
      <c r="EV90" s="66"/>
      <c r="EW90" s="66"/>
      <c r="EX90" s="66"/>
      <c r="EY90" s="70"/>
      <c r="EZ90" s="66"/>
      <c r="FA90" s="204"/>
      <c r="FB90" s="204"/>
      <c r="FC90" s="70"/>
      <c r="FD90" s="66"/>
      <c r="FE90" s="204"/>
      <c r="FF90" s="70"/>
      <c r="FG90" s="70"/>
      <c r="FH90" s="66"/>
      <c r="FI90" s="204"/>
      <c r="FJ90" s="70">
        <v>1686</v>
      </c>
      <c r="FK90" s="70">
        <v>1686</v>
      </c>
      <c r="FL90" s="66">
        <v>1686</v>
      </c>
      <c r="FM90" s="66">
        <f t="shared" si="384"/>
        <v>100</v>
      </c>
      <c r="FN90" s="70"/>
      <c r="FO90" s="70"/>
      <c r="FP90" s="66"/>
      <c r="FQ90" s="204"/>
      <c r="FR90" s="204"/>
      <c r="FS90" s="70"/>
      <c r="FT90" s="66"/>
      <c r="FU90" s="204"/>
      <c r="FV90" s="70"/>
      <c r="FW90" s="70"/>
      <c r="FX90" s="66"/>
      <c r="FY90" s="204"/>
      <c r="FZ90" s="70"/>
      <c r="GA90" s="70"/>
      <c r="GB90" s="66"/>
      <c r="GC90" s="204"/>
      <c r="GD90" s="66"/>
      <c r="GE90" s="66"/>
      <c r="GF90" s="66"/>
      <c r="GG90" s="204"/>
      <c r="GH90" s="66"/>
      <c r="GI90" s="66"/>
      <c r="GJ90" s="66"/>
      <c r="GK90" s="204"/>
      <c r="GL90" s="204"/>
      <c r="GM90" s="70"/>
      <c r="GN90" s="66"/>
      <c r="GO90" s="204"/>
      <c r="GP90" s="204"/>
      <c r="GQ90" s="70"/>
      <c r="GR90" s="66"/>
      <c r="GS90" s="204"/>
      <c r="GT90" s="204"/>
      <c r="GU90" s="70"/>
      <c r="GV90" s="66"/>
      <c r="GW90" s="204"/>
      <c r="GX90" s="204"/>
      <c r="GY90" s="70"/>
      <c r="GZ90" s="66"/>
      <c r="HA90" s="204"/>
      <c r="HB90" s="70"/>
      <c r="HC90" s="70"/>
      <c r="HD90" s="66"/>
      <c r="HE90" s="204"/>
      <c r="HF90" s="66"/>
      <c r="HG90" s="66"/>
      <c r="HH90" s="66"/>
      <c r="HI90" s="204"/>
      <c r="HJ90" s="133"/>
      <c r="HK90" s="70"/>
      <c r="HL90" s="66"/>
      <c r="HM90" s="204"/>
      <c r="HN90" s="66"/>
      <c r="HO90" s="66"/>
      <c r="HP90" s="66"/>
      <c r="HQ90" s="204"/>
      <c r="HR90" s="204"/>
      <c r="HS90" s="66"/>
      <c r="HT90" s="66"/>
      <c r="HU90" s="204"/>
      <c r="HV90" s="133"/>
      <c r="HW90" s="66"/>
      <c r="HX90" s="66"/>
      <c r="HY90" s="204"/>
      <c r="HZ90" s="133"/>
      <c r="IA90" s="66"/>
      <c r="IB90" s="66"/>
      <c r="IC90" s="204"/>
      <c r="ID90" s="204"/>
      <c r="IE90" s="66"/>
      <c r="IF90" s="66"/>
      <c r="IG90" s="204"/>
      <c r="IH90" s="204"/>
      <c r="II90" s="66"/>
      <c r="IJ90" s="66"/>
      <c r="IK90" s="204"/>
      <c r="IL90" s="204"/>
      <c r="IM90" s="66">
        <v>90</v>
      </c>
      <c r="IN90" s="66"/>
      <c r="IO90" s="66">
        <f t="shared" ref="IO90" si="665">IN90/IM90*100</f>
        <v>0</v>
      </c>
      <c r="IP90" s="204"/>
      <c r="IQ90" s="66"/>
      <c r="IR90" s="66"/>
      <c r="IS90" s="204"/>
      <c r="IT90" s="204"/>
      <c r="IU90" s="66"/>
      <c r="IV90" s="66"/>
      <c r="IW90" s="204"/>
      <c r="IX90" s="204"/>
      <c r="IY90" s="66"/>
      <c r="IZ90" s="66"/>
      <c r="JA90" s="66"/>
      <c r="JB90" s="66"/>
      <c r="JC90" s="66"/>
      <c r="JD90" s="66"/>
      <c r="JE90" s="66"/>
      <c r="JF90" s="66"/>
      <c r="JG90" s="66"/>
      <c r="JH90" s="66"/>
      <c r="JI90" s="66"/>
      <c r="JJ90" s="66"/>
      <c r="JK90" s="66"/>
      <c r="JL90" s="66"/>
      <c r="JM90" s="66"/>
      <c r="JN90" s="66"/>
      <c r="JO90" s="66"/>
      <c r="JP90" s="66"/>
      <c r="JQ90" s="66"/>
    </row>
    <row r="91" spans="1:277" s="29" customFormat="1" ht="15.75" x14ac:dyDescent="0.25">
      <c r="A91" s="39" t="s">
        <v>253</v>
      </c>
      <c r="B91" s="230">
        <f t="shared" si="591"/>
        <v>1407</v>
      </c>
      <c r="C91" s="230">
        <f t="shared" si="592"/>
        <v>2865</v>
      </c>
      <c r="D91" s="230">
        <f t="shared" si="593"/>
        <v>2865</v>
      </c>
      <c r="E91" s="66">
        <f t="shared" si="664"/>
        <v>100</v>
      </c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123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123"/>
      <c r="AE91" s="66"/>
      <c r="AF91" s="66"/>
      <c r="AG91" s="66"/>
      <c r="AH91" s="66"/>
      <c r="AI91" s="66"/>
      <c r="AJ91" s="66"/>
      <c r="AK91" s="66"/>
      <c r="AL91" s="123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123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>
        <v>1458</v>
      </c>
      <c r="BX91" s="66">
        <v>1458</v>
      </c>
      <c r="BY91" s="66">
        <f t="shared" si="545"/>
        <v>100</v>
      </c>
      <c r="BZ91" s="66"/>
      <c r="CA91" s="66"/>
      <c r="CB91" s="66"/>
      <c r="CC91" s="66"/>
      <c r="CD91" s="206"/>
      <c r="CE91" s="206"/>
      <c r="CF91" s="206"/>
      <c r="CG91" s="206"/>
      <c r="CH91" s="206"/>
      <c r="CI91" s="206"/>
      <c r="CJ91" s="206"/>
      <c r="CK91" s="206"/>
      <c r="CL91" s="66"/>
      <c r="CM91" s="66"/>
      <c r="CN91" s="66"/>
      <c r="CO91" s="204"/>
      <c r="CP91" s="204"/>
      <c r="CQ91" s="66"/>
      <c r="CR91" s="66"/>
      <c r="CS91" s="204"/>
      <c r="CT91" s="66"/>
      <c r="CU91" s="66"/>
      <c r="CV91" s="66"/>
      <c r="CW91" s="204"/>
      <c r="CX91" s="204"/>
      <c r="CY91" s="66"/>
      <c r="CZ91" s="66"/>
      <c r="DA91" s="204"/>
      <c r="DB91" s="133"/>
      <c r="DC91" s="66"/>
      <c r="DD91" s="66"/>
      <c r="DE91" s="204"/>
      <c r="DF91" s="66"/>
      <c r="DG91" s="66"/>
      <c r="DH91" s="66"/>
      <c r="DI91" s="204"/>
      <c r="DJ91" s="204"/>
      <c r="DK91" s="66"/>
      <c r="DL91" s="66"/>
      <c r="DM91" s="204"/>
      <c r="DN91" s="204"/>
      <c r="DO91" s="66"/>
      <c r="DP91" s="66"/>
      <c r="DQ91" s="204"/>
      <c r="DR91" s="66"/>
      <c r="DS91" s="66"/>
      <c r="DT91" s="66"/>
      <c r="DU91" s="204"/>
      <c r="DV91" s="204"/>
      <c r="DW91" s="66"/>
      <c r="DX91" s="66"/>
      <c r="DY91" s="204"/>
      <c r="DZ91" s="204"/>
      <c r="EA91" s="66"/>
      <c r="EB91" s="66"/>
      <c r="EC91" s="204"/>
      <c r="ED91" s="204"/>
      <c r="EE91" s="66"/>
      <c r="EF91" s="66"/>
      <c r="EG91" s="204"/>
      <c r="EH91" s="66"/>
      <c r="EI91" s="66"/>
      <c r="EJ91" s="66"/>
      <c r="EK91" s="204"/>
      <c r="EL91" s="66"/>
      <c r="EM91" s="66"/>
      <c r="EN91" s="66"/>
      <c r="EO91" s="66"/>
      <c r="EP91" s="66"/>
      <c r="EQ91" s="66"/>
      <c r="ER91" s="66"/>
      <c r="ES91" s="204"/>
      <c r="ET91" s="66"/>
      <c r="EU91" s="66"/>
      <c r="EV91" s="66"/>
      <c r="EW91" s="66"/>
      <c r="EX91" s="66"/>
      <c r="EY91" s="70"/>
      <c r="EZ91" s="66"/>
      <c r="FA91" s="204"/>
      <c r="FB91" s="204"/>
      <c r="FC91" s="70"/>
      <c r="FD91" s="66"/>
      <c r="FE91" s="204"/>
      <c r="FF91" s="70"/>
      <c r="FG91" s="70"/>
      <c r="FH91" s="66"/>
      <c r="FI91" s="204"/>
      <c r="FJ91" s="70">
        <v>1407</v>
      </c>
      <c r="FK91" s="70">
        <v>1407</v>
      </c>
      <c r="FL91" s="66">
        <v>1407</v>
      </c>
      <c r="FM91" s="66">
        <f t="shared" si="384"/>
        <v>100</v>
      </c>
      <c r="FN91" s="70"/>
      <c r="FO91" s="70"/>
      <c r="FP91" s="66"/>
      <c r="FQ91" s="204"/>
      <c r="FR91" s="204"/>
      <c r="FS91" s="70"/>
      <c r="FT91" s="66"/>
      <c r="FU91" s="204"/>
      <c r="FV91" s="70"/>
      <c r="FW91" s="70"/>
      <c r="FX91" s="66"/>
      <c r="FY91" s="204"/>
      <c r="FZ91" s="70"/>
      <c r="GA91" s="70"/>
      <c r="GB91" s="66"/>
      <c r="GC91" s="204"/>
      <c r="GD91" s="66"/>
      <c r="GE91" s="66"/>
      <c r="GF91" s="66"/>
      <c r="GG91" s="204"/>
      <c r="GH91" s="66"/>
      <c r="GI91" s="66"/>
      <c r="GJ91" s="66"/>
      <c r="GK91" s="204"/>
      <c r="GL91" s="204"/>
      <c r="GM91" s="70"/>
      <c r="GN91" s="66"/>
      <c r="GO91" s="204"/>
      <c r="GP91" s="204"/>
      <c r="GQ91" s="70"/>
      <c r="GR91" s="66"/>
      <c r="GS91" s="204"/>
      <c r="GT91" s="204"/>
      <c r="GU91" s="70"/>
      <c r="GV91" s="66"/>
      <c r="GW91" s="204"/>
      <c r="GX91" s="204"/>
      <c r="GY91" s="70"/>
      <c r="GZ91" s="66"/>
      <c r="HA91" s="204"/>
      <c r="HB91" s="70"/>
      <c r="HC91" s="70"/>
      <c r="HD91" s="66"/>
      <c r="HE91" s="204"/>
      <c r="HF91" s="66"/>
      <c r="HG91" s="66"/>
      <c r="HH91" s="66"/>
      <c r="HI91" s="204"/>
      <c r="HJ91" s="133"/>
      <c r="HK91" s="70"/>
      <c r="HL91" s="66"/>
      <c r="HM91" s="204"/>
      <c r="HN91" s="66"/>
      <c r="HO91" s="66"/>
      <c r="HP91" s="66"/>
      <c r="HQ91" s="204"/>
      <c r="HR91" s="204"/>
      <c r="HS91" s="66"/>
      <c r="HT91" s="66"/>
      <c r="HU91" s="204"/>
      <c r="HV91" s="133"/>
      <c r="HW91" s="66"/>
      <c r="HX91" s="66"/>
      <c r="HY91" s="204"/>
      <c r="HZ91" s="133"/>
      <c r="IA91" s="66"/>
      <c r="IB91" s="66"/>
      <c r="IC91" s="204"/>
      <c r="ID91" s="204"/>
      <c r="IE91" s="66"/>
      <c r="IF91" s="66"/>
      <c r="IG91" s="204"/>
      <c r="IH91" s="204"/>
      <c r="II91" s="66"/>
      <c r="IJ91" s="66"/>
      <c r="IK91" s="204"/>
      <c r="IL91" s="204"/>
      <c r="IM91" s="66"/>
      <c r="IN91" s="66"/>
      <c r="IO91" s="204"/>
      <c r="IP91" s="204"/>
      <c r="IQ91" s="66"/>
      <c r="IR91" s="66"/>
      <c r="IS91" s="204"/>
      <c r="IT91" s="204"/>
      <c r="IU91" s="66"/>
      <c r="IV91" s="66"/>
      <c r="IW91" s="204"/>
      <c r="IX91" s="204"/>
      <c r="IY91" s="66"/>
      <c r="IZ91" s="66"/>
      <c r="JA91" s="66"/>
      <c r="JB91" s="66"/>
      <c r="JC91" s="66"/>
      <c r="JD91" s="66"/>
      <c r="JE91" s="66"/>
      <c r="JF91" s="66"/>
      <c r="JG91" s="66"/>
      <c r="JH91" s="66"/>
      <c r="JI91" s="66"/>
      <c r="JJ91" s="66"/>
      <c r="JK91" s="66"/>
      <c r="JL91" s="66"/>
      <c r="JM91" s="66"/>
      <c r="JN91" s="66"/>
      <c r="JO91" s="66"/>
      <c r="JP91" s="66"/>
      <c r="JQ91" s="66"/>
    </row>
    <row r="92" spans="1:277" s="29" customFormat="1" ht="15.75" x14ac:dyDescent="0.25">
      <c r="A92" s="39" t="s">
        <v>426</v>
      </c>
      <c r="B92" s="230">
        <f t="shared" si="591"/>
        <v>9276</v>
      </c>
      <c r="C92" s="230">
        <f t="shared" si="592"/>
        <v>9276</v>
      </c>
      <c r="D92" s="230">
        <f t="shared" si="593"/>
        <v>9276</v>
      </c>
      <c r="E92" s="66">
        <f t="shared" si="664"/>
        <v>100</v>
      </c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123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123"/>
      <c r="AE92" s="66"/>
      <c r="AF92" s="66"/>
      <c r="AG92" s="66"/>
      <c r="AH92" s="66"/>
      <c r="AI92" s="66"/>
      <c r="AJ92" s="66"/>
      <c r="AK92" s="66"/>
      <c r="AL92" s="123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123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206"/>
      <c r="CE92" s="206"/>
      <c r="CF92" s="206"/>
      <c r="CG92" s="206"/>
      <c r="CH92" s="206"/>
      <c r="CI92" s="206"/>
      <c r="CJ92" s="206"/>
      <c r="CK92" s="206"/>
      <c r="CL92" s="66"/>
      <c r="CM92" s="66"/>
      <c r="CN92" s="66"/>
      <c r="CO92" s="204"/>
      <c r="CP92" s="204"/>
      <c r="CQ92" s="66"/>
      <c r="CR92" s="66"/>
      <c r="CS92" s="204"/>
      <c r="CT92" s="66"/>
      <c r="CU92" s="66"/>
      <c r="CV92" s="66"/>
      <c r="CW92" s="204"/>
      <c r="CX92" s="204"/>
      <c r="CY92" s="66"/>
      <c r="CZ92" s="66"/>
      <c r="DA92" s="204"/>
      <c r="DB92" s="133"/>
      <c r="DC92" s="66"/>
      <c r="DD92" s="66"/>
      <c r="DE92" s="204"/>
      <c r="DF92" s="66"/>
      <c r="DG92" s="66"/>
      <c r="DH92" s="66"/>
      <c r="DI92" s="204"/>
      <c r="DJ92" s="204"/>
      <c r="DK92" s="66"/>
      <c r="DL92" s="66"/>
      <c r="DM92" s="204"/>
      <c r="DN92" s="204"/>
      <c r="DO92" s="66"/>
      <c r="DP92" s="66"/>
      <c r="DQ92" s="204"/>
      <c r="DR92" s="66"/>
      <c r="DS92" s="66"/>
      <c r="DT92" s="66"/>
      <c r="DU92" s="204"/>
      <c r="DV92" s="204"/>
      <c r="DW92" s="66"/>
      <c r="DX92" s="66"/>
      <c r="DY92" s="204"/>
      <c r="DZ92" s="204"/>
      <c r="EA92" s="66"/>
      <c r="EB92" s="66"/>
      <c r="EC92" s="204"/>
      <c r="ED92" s="204"/>
      <c r="EE92" s="66"/>
      <c r="EF92" s="66"/>
      <c r="EG92" s="204"/>
      <c r="EH92" s="66"/>
      <c r="EI92" s="66"/>
      <c r="EJ92" s="66"/>
      <c r="EK92" s="204"/>
      <c r="EL92" s="66"/>
      <c r="EM92" s="66"/>
      <c r="EN92" s="66"/>
      <c r="EO92" s="204"/>
      <c r="EP92" s="66"/>
      <c r="EQ92" s="66"/>
      <c r="ER92" s="66"/>
      <c r="ES92" s="204"/>
      <c r="ET92" s="66"/>
      <c r="EU92" s="66"/>
      <c r="EV92" s="66"/>
      <c r="EW92" s="66"/>
      <c r="EX92" s="66"/>
      <c r="EY92" s="70"/>
      <c r="EZ92" s="66"/>
      <c r="FA92" s="204"/>
      <c r="FB92" s="204"/>
      <c r="FC92" s="70"/>
      <c r="FD92" s="66"/>
      <c r="FE92" s="204"/>
      <c r="FF92" s="70"/>
      <c r="FG92" s="70"/>
      <c r="FH92" s="66"/>
      <c r="FI92" s="204"/>
      <c r="FJ92" s="70">
        <v>9276</v>
      </c>
      <c r="FK92" s="70">
        <v>9276</v>
      </c>
      <c r="FL92" s="66">
        <v>9276</v>
      </c>
      <c r="FM92" s="66">
        <f t="shared" si="384"/>
        <v>100</v>
      </c>
      <c r="FN92" s="70"/>
      <c r="FO92" s="70"/>
      <c r="FP92" s="66"/>
      <c r="FQ92" s="204"/>
      <c r="FR92" s="204"/>
      <c r="FS92" s="70"/>
      <c r="FT92" s="66"/>
      <c r="FU92" s="204"/>
      <c r="FV92" s="70"/>
      <c r="FW92" s="70"/>
      <c r="FX92" s="66"/>
      <c r="FY92" s="204"/>
      <c r="FZ92" s="70"/>
      <c r="GA92" s="70"/>
      <c r="GB92" s="66"/>
      <c r="GC92" s="204"/>
      <c r="GD92" s="66"/>
      <c r="GE92" s="66"/>
      <c r="GF92" s="66"/>
      <c r="GG92" s="204"/>
      <c r="GH92" s="66"/>
      <c r="GI92" s="66"/>
      <c r="GJ92" s="66"/>
      <c r="GK92" s="204"/>
      <c r="GL92" s="204"/>
      <c r="GM92" s="70"/>
      <c r="GN92" s="66"/>
      <c r="GO92" s="204"/>
      <c r="GP92" s="204"/>
      <c r="GQ92" s="70"/>
      <c r="GR92" s="66"/>
      <c r="GS92" s="204"/>
      <c r="GT92" s="204"/>
      <c r="GU92" s="70"/>
      <c r="GV92" s="66"/>
      <c r="GW92" s="204"/>
      <c r="GX92" s="204"/>
      <c r="GY92" s="70"/>
      <c r="GZ92" s="66"/>
      <c r="HA92" s="204"/>
      <c r="HB92" s="70"/>
      <c r="HC92" s="70"/>
      <c r="HD92" s="66"/>
      <c r="HE92" s="204"/>
      <c r="HF92" s="66"/>
      <c r="HG92" s="66"/>
      <c r="HH92" s="66"/>
      <c r="HI92" s="204"/>
      <c r="HJ92" s="133"/>
      <c r="HK92" s="70"/>
      <c r="HL92" s="66"/>
      <c r="HM92" s="204"/>
      <c r="HN92" s="66"/>
      <c r="HO92" s="66"/>
      <c r="HP92" s="66"/>
      <c r="HQ92" s="204"/>
      <c r="HR92" s="204"/>
      <c r="HS92" s="66"/>
      <c r="HT92" s="66"/>
      <c r="HU92" s="204"/>
      <c r="HV92" s="133"/>
      <c r="HW92" s="66"/>
      <c r="HX92" s="66"/>
      <c r="HY92" s="204"/>
      <c r="HZ92" s="133"/>
      <c r="IA92" s="66"/>
      <c r="IB92" s="66"/>
      <c r="IC92" s="204"/>
      <c r="ID92" s="204"/>
      <c r="IE92" s="66"/>
      <c r="IF92" s="66"/>
      <c r="IG92" s="204"/>
      <c r="IH92" s="204"/>
      <c r="II92" s="66"/>
      <c r="IJ92" s="66"/>
      <c r="IK92" s="204"/>
      <c r="IL92" s="204"/>
      <c r="IM92" s="66"/>
      <c r="IN92" s="66"/>
      <c r="IO92" s="204"/>
      <c r="IP92" s="204"/>
      <c r="IQ92" s="66"/>
      <c r="IR92" s="66"/>
      <c r="IS92" s="204"/>
      <c r="IT92" s="204"/>
      <c r="IU92" s="66"/>
      <c r="IV92" s="66"/>
      <c r="IW92" s="204"/>
      <c r="IX92" s="204"/>
      <c r="IY92" s="66"/>
      <c r="IZ92" s="66"/>
      <c r="JA92" s="66"/>
      <c r="JB92" s="66"/>
      <c r="JC92" s="66"/>
      <c r="JD92" s="66"/>
      <c r="JE92" s="66"/>
      <c r="JF92" s="66"/>
      <c r="JG92" s="66"/>
      <c r="JH92" s="66"/>
      <c r="JI92" s="66"/>
      <c r="JJ92" s="66"/>
      <c r="JK92" s="66"/>
      <c r="JL92" s="66"/>
      <c r="JM92" s="66"/>
      <c r="JN92" s="66"/>
      <c r="JO92" s="66"/>
      <c r="JP92" s="66"/>
      <c r="JQ92" s="66"/>
    </row>
    <row r="93" spans="1:277" s="29" customFormat="1" ht="15.75" x14ac:dyDescent="0.25">
      <c r="A93" s="39" t="s">
        <v>427</v>
      </c>
      <c r="B93" s="230">
        <f t="shared" si="591"/>
        <v>10440</v>
      </c>
      <c r="C93" s="230">
        <f t="shared" si="592"/>
        <v>10440</v>
      </c>
      <c r="D93" s="230">
        <f t="shared" si="593"/>
        <v>10440</v>
      </c>
      <c r="E93" s="66">
        <f t="shared" si="664"/>
        <v>100</v>
      </c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123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123"/>
      <c r="AE93" s="66"/>
      <c r="AF93" s="66"/>
      <c r="AG93" s="66"/>
      <c r="AH93" s="66"/>
      <c r="AI93" s="66"/>
      <c r="AJ93" s="66"/>
      <c r="AK93" s="66"/>
      <c r="AL93" s="123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123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206"/>
      <c r="CE93" s="206"/>
      <c r="CF93" s="206"/>
      <c r="CG93" s="206"/>
      <c r="CH93" s="206"/>
      <c r="CI93" s="206"/>
      <c r="CJ93" s="206"/>
      <c r="CK93" s="206"/>
      <c r="CL93" s="66"/>
      <c r="CM93" s="66"/>
      <c r="CN93" s="66"/>
      <c r="CO93" s="204"/>
      <c r="CP93" s="204"/>
      <c r="CQ93" s="66"/>
      <c r="CR93" s="66"/>
      <c r="CS93" s="204"/>
      <c r="CT93" s="66"/>
      <c r="CU93" s="66"/>
      <c r="CV93" s="66"/>
      <c r="CW93" s="204"/>
      <c r="CX93" s="204"/>
      <c r="CY93" s="66"/>
      <c r="CZ93" s="66"/>
      <c r="DA93" s="204"/>
      <c r="DB93" s="133"/>
      <c r="DC93" s="66"/>
      <c r="DD93" s="66"/>
      <c r="DE93" s="204"/>
      <c r="DF93" s="66"/>
      <c r="DG93" s="66"/>
      <c r="DH93" s="66"/>
      <c r="DI93" s="204"/>
      <c r="DJ93" s="204"/>
      <c r="DK93" s="66"/>
      <c r="DL93" s="66"/>
      <c r="DM93" s="204"/>
      <c r="DN93" s="204"/>
      <c r="DO93" s="66"/>
      <c r="DP93" s="66"/>
      <c r="DQ93" s="204"/>
      <c r="DR93" s="66"/>
      <c r="DS93" s="66"/>
      <c r="DT93" s="66"/>
      <c r="DU93" s="204"/>
      <c r="DV93" s="204"/>
      <c r="DW93" s="66"/>
      <c r="DX93" s="66"/>
      <c r="DY93" s="204"/>
      <c r="DZ93" s="204"/>
      <c r="EA93" s="66"/>
      <c r="EB93" s="66"/>
      <c r="EC93" s="204"/>
      <c r="ED93" s="204"/>
      <c r="EE93" s="66"/>
      <c r="EF93" s="66"/>
      <c r="EG93" s="204"/>
      <c r="EH93" s="66"/>
      <c r="EI93" s="66"/>
      <c r="EJ93" s="66"/>
      <c r="EK93" s="204"/>
      <c r="EL93" s="66"/>
      <c r="EM93" s="66"/>
      <c r="EN93" s="66"/>
      <c r="EO93" s="204"/>
      <c r="EP93" s="66"/>
      <c r="EQ93" s="66"/>
      <c r="ER93" s="66"/>
      <c r="ES93" s="204"/>
      <c r="ET93" s="66"/>
      <c r="EU93" s="66"/>
      <c r="EV93" s="66"/>
      <c r="EW93" s="66"/>
      <c r="EX93" s="66"/>
      <c r="EY93" s="70"/>
      <c r="EZ93" s="66"/>
      <c r="FA93" s="204"/>
      <c r="FB93" s="204"/>
      <c r="FC93" s="70"/>
      <c r="FD93" s="66"/>
      <c r="FE93" s="204"/>
      <c r="FF93" s="70"/>
      <c r="FG93" s="70"/>
      <c r="FH93" s="66"/>
      <c r="FI93" s="204"/>
      <c r="FJ93" s="70">
        <v>10440</v>
      </c>
      <c r="FK93" s="70">
        <v>10440</v>
      </c>
      <c r="FL93" s="66">
        <v>10440</v>
      </c>
      <c r="FM93" s="66">
        <f t="shared" si="384"/>
        <v>100</v>
      </c>
      <c r="FN93" s="70"/>
      <c r="FO93" s="70"/>
      <c r="FP93" s="66"/>
      <c r="FQ93" s="204"/>
      <c r="FR93" s="204"/>
      <c r="FS93" s="70"/>
      <c r="FT93" s="66"/>
      <c r="FU93" s="204"/>
      <c r="FV93" s="70"/>
      <c r="FW93" s="70"/>
      <c r="FX93" s="66"/>
      <c r="FY93" s="204"/>
      <c r="FZ93" s="70"/>
      <c r="GA93" s="70"/>
      <c r="GB93" s="66"/>
      <c r="GC93" s="204"/>
      <c r="GD93" s="66"/>
      <c r="GE93" s="66"/>
      <c r="GF93" s="66"/>
      <c r="GG93" s="204"/>
      <c r="GH93" s="66"/>
      <c r="GI93" s="66"/>
      <c r="GJ93" s="66"/>
      <c r="GK93" s="204"/>
      <c r="GL93" s="204"/>
      <c r="GM93" s="70"/>
      <c r="GN93" s="66"/>
      <c r="GO93" s="204"/>
      <c r="GP93" s="204"/>
      <c r="GQ93" s="70"/>
      <c r="GR93" s="66"/>
      <c r="GS93" s="204"/>
      <c r="GT93" s="204"/>
      <c r="GU93" s="70"/>
      <c r="GV93" s="66"/>
      <c r="GW93" s="204"/>
      <c r="GX93" s="204"/>
      <c r="GY93" s="70"/>
      <c r="GZ93" s="66"/>
      <c r="HA93" s="204"/>
      <c r="HB93" s="70"/>
      <c r="HC93" s="70"/>
      <c r="HD93" s="66"/>
      <c r="HE93" s="204"/>
      <c r="HF93" s="66"/>
      <c r="HG93" s="66"/>
      <c r="HH93" s="66"/>
      <c r="HI93" s="204"/>
      <c r="HJ93" s="133"/>
      <c r="HK93" s="70"/>
      <c r="HL93" s="66"/>
      <c r="HM93" s="204"/>
      <c r="HN93" s="66"/>
      <c r="HO93" s="66"/>
      <c r="HP93" s="66"/>
      <c r="HQ93" s="204"/>
      <c r="HR93" s="204"/>
      <c r="HS93" s="66"/>
      <c r="HT93" s="66"/>
      <c r="HU93" s="204"/>
      <c r="HV93" s="133"/>
      <c r="HW93" s="66"/>
      <c r="HX93" s="66"/>
      <c r="HY93" s="204"/>
      <c r="HZ93" s="133"/>
      <c r="IA93" s="66"/>
      <c r="IB93" s="66"/>
      <c r="IC93" s="204"/>
      <c r="ID93" s="204"/>
      <c r="IE93" s="66"/>
      <c r="IF93" s="66"/>
      <c r="IG93" s="204"/>
      <c r="IH93" s="204"/>
      <c r="II93" s="66"/>
      <c r="IJ93" s="66"/>
      <c r="IK93" s="204"/>
      <c r="IL93" s="204"/>
      <c r="IM93" s="66"/>
      <c r="IN93" s="66"/>
      <c r="IO93" s="204"/>
      <c r="IP93" s="204"/>
      <c r="IQ93" s="66"/>
      <c r="IR93" s="66"/>
      <c r="IS93" s="204"/>
      <c r="IT93" s="204"/>
      <c r="IU93" s="66"/>
      <c r="IV93" s="66"/>
      <c r="IW93" s="204"/>
      <c r="IX93" s="204"/>
      <c r="IY93" s="66"/>
      <c r="IZ93" s="66"/>
      <c r="JA93" s="66"/>
      <c r="JB93" s="66"/>
      <c r="JC93" s="66"/>
      <c r="JD93" s="66"/>
      <c r="JE93" s="66"/>
      <c r="JF93" s="66"/>
      <c r="JG93" s="66"/>
      <c r="JH93" s="66"/>
      <c r="JI93" s="66"/>
      <c r="JJ93" s="66"/>
      <c r="JK93" s="66"/>
      <c r="JL93" s="66"/>
      <c r="JM93" s="66"/>
      <c r="JN93" s="66"/>
      <c r="JO93" s="66"/>
      <c r="JP93" s="66"/>
      <c r="JQ93" s="66"/>
    </row>
    <row r="94" spans="1:277" s="29" customFormat="1" ht="15.75" x14ac:dyDescent="0.25">
      <c r="A94" s="39" t="s">
        <v>428</v>
      </c>
      <c r="B94" s="230">
        <f t="shared" si="591"/>
        <v>4905</v>
      </c>
      <c r="C94" s="230">
        <f t="shared" si="592"/>
        <v>4905</v>
      </c>
      <c r="D94" s="230">
        <f t="shared" si="593"/>
        <v>4905</v>
      </c>
      <c r="E94" s="66">
        <f t="shared" si="664"/>
        <v>100</v>
      </c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123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123"/>
      <c r="AE94" s="66"/>
      <c r="AF94" s="66"/>
      <c r="AG94" s="66"/>
      <c r="AH94" s="66"/>
      <c r="AI94" s="66"/>
      <c r="AJ94" s="66"/>
      <c r="AK94" s="66"/>
      <c r="AL94" s="123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123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206"/>
      <c r="CE94" s="206"/>
      <c r="CF94" s="206"/>
      <c r="CG94" s="206"/>
      <c r="CH94" s="206"/>
      <c r="CI94" s="206"/>
      <c r="CJ94" s="206"/>
      <c r="CK94" s="206"/>
      <c r="CL94" s="66"/>
      <c r="CM94" s="66"/>
      <c r="CN94" s="66"/>
      <c r="CO94" s="204"/>
      <c r="CP94" s="204"/>
      <c r="CQ94" s="66"/>
      <c r="CR94" s="66"/>
      <c r="CS94" s="204"/>
      <c r="CT94" s="66"/>
      <c r="CU94" s="66"/>
      <c r="CV94" s="66"/>
      <c r="CW94" s="204"/>
      <c r="CX94" s="204"/>
      <c r="CY94" s="66"/>
      <c r="CZ94" s="66"/>
      <c r="DA94" s="204"/>
      <c r="DB94" s="133"/>
      <c r="DC94" s="66"/>
      <c r="DD94" s="66"/>
      <c r="DE94" s="204"/>
      <c r="DF94" s="66"/>
      <c r="DG94" s="66"/>
      <c r="DH94" s="66"/>
      <c r="DI94" s="204"/>
      <c r="DJ94" s="204"/>
      <c r="DK94" s="66"/>
      <c r="DL94" s="66"/>
      <c r="DM94" s="204"/>
      <c r="DN94" s="204"/>
      <c r="DO94" s="66"/>
      <c r="DP94" s="66"/>
      <c r="DQ94" s="204"/>
      <c r="DR94" s="66"/>
      <c r="DS94" s="66"/>
      <c r="DT94" s="66"/>
      <c r="DU94" s="204"/>
      <c r="DV94" s="204"/>
      <c r="DW94" s="66"/>
      <c r="DX94" s="66"/>
      <c r="DY94" s="204"/>
      <c r="DZ94" s="204"/>
      <c r="EA94" s="66"/>
      <c r="EB94" s="66"/>
      <c r="EC94" s="204"/>
      <c r="ED94" s="204"/>
      <c r="EE94" s="66"/>
      <c r="EF94" s="66"/>
      <c r="EG94" s="204"/>
      <c r="EH94" s="66"/>
      <c r="EI94" s="66"/>
      <c r="EJ94" s="66"/>
      <c r="EK94" s="204"/>
      <c r="EL94" s="66"/>
      <c r="EM94" s="66"/>
      <c r="EN94" s="66"/>
      <c r="EO94" s="204"/>
      <c r="EP94" s="66"/>
      <c r="EQ94" s="66"/>
      <c r="ER94" s="66"/>
      <c r="ES94" s="204"/>
      <c r="ET94" s="66"/>
      <c r="EU94" s="66"/>
      <c r="EV94" s="66"/>
      <c r="EW94" s="66"/>
      <c r="EX94" s="66"/>
      <c r="EY94" s="70"/>
      <c r="EZ94" s="66"/>
      <c r="FA94" s="204"/>
      <c r="FB94" s="204"/>
      <c r="FC94" s="70"/>
      <c r="FD94" s="66"/>
      <c r="FE94" s="204"/>
      <c r="FF94" s="70"/>
      <c r="FG94" s="70"/>
      <c r="FH94" s="66"/>
      <c r="FI94" s="204"/>
      <c r="FJ94" s="70">
        <v>4905</v>
      </c>
      <c r="FK94" s="70">
        <v>4905</v>
      </c>
      <c r="FL94" s="66">
        <v>4905</v>
      </c>
      <c r="FM94" s="66">
        <f t="shared" si="384"/>
        <v>100</v>
      </c>
      <c r="FN94" s="70"/>
      <c r="FO94" s="70"/>
      <c r="FP94" s="66"/>
      <c r="FQ94" s="204"/>
      <c r="FR94" s="204"/>
      <c r="FS94" s="70"/>
      <c r="FT94" s="66"/>
      <c r="FU94" s="204"/>
      <c r="FV94" s="70"/>
      <c r="FW94" s="70"/>
      <c r="FX94" s="66"/>
      <c r="FY94" s="204"/>
      <c r="FZ94" s="70"/>
      <c r="GA94" s="70"/>
      <c r="GB94" s="66"/>
      <c r="GC94" s="204"/>
      <c r="GD94" s="66"/>
      <c r="GE94" s="66"/>
      <c r="GF94" s="66"/>
      <c r="GG94" s="204"/>
      <c r="GH94" s="66"/>
      <c r="GI94" s="66"/>
      <c r="GJ94" s="66"/>
      <c r="GK94" s="204"/>
      <c r="GL94" s="204"/>
      <c r="GM94" s="70"/>
      <c r="GN94" s="66"/>
      <c r="GO94" s="204"/>
      <c r="GP94" s="204"/>
      <c r="GQ94" s="70"/>
      <c r="GR94" s="66"/>
      <c r="GS94" s="204"/>
      <c r="GT94" s="204"/>
      <c r="GU94" s="70"/>
      <c r="GV94" s="66"/>
      <c r="GW94" s="204"/>
      <c r="GX94" s="204"/>
      <c r="GY94" s="70"/>
      <c r="GZ94" s="66"/>
      <c r="HA94" s="204"/>
      <c r="HB94" s="70"/>
      <c r="HC94" s="70"/>
      <c r="HD94" s="66"/>
      <c r="HE94" s="204"/>
      <c r="HF94" s="66"/>
      <c r="HG94" s="66"/>
      <c r="HH94" s="66"/>
      <c r="HI94" s="204"/>
      <c r="HJ94" s="133"/>
      <c r="HK94" s="70"/>
      <c r="HL94" s="66"/>
      <c r="HM94" s="204"/>
      <c r="HN94" s="66"/>
      <c r="HO94" s="66"/>
      <c r="HP94" s="66"/>
      <c r="HQ94" s="204"/>
      <c r="HR94" s="204"/>
      <c r="HS94" s="66"/>
      <c r="HT94" s="66"/>
      <c r="HU94" s="204"/>
      <c r="HV94" s="133"/>
      <c r="HW94" s="66"/>
      <c r="HX94" s="66"/>
      <c r="HY94" s="204"/>
      <c r="HZ94" s="133"/>
      <c r="IA94" s="66"/>
      <c r="IB94" s="66"/>
      <c r="IC94" s="204"/>
      <c r="ID94" s="204"/>
      <c r="IE94" s="66"/>
      <c r="IF94" s="66"/>
      <c r="IG94" s="204"/>
      <c r="IH94" s="204"/>
      <c r="II94" s="66"/>
      <c r="IJ94" s="66"/>
      <c r="IK94" s="204"/>
      <c r="IL94" s="204"/>
      <c r="IM94" s="66"/>
      <c r="IN94" s="66"/>
      <c r="IO94" s="204"/>
      <c r="IP94" s="204"/>
      <c r="IQ94" s="66"/>
      <c r="IR94" s="66"/>
      <c r="IS94" s="204"/>
      <c r="IT94" s="204"/>
      <c r="IU94" s="66"/>
      <c r="IV94" s="66"/>
      <c r="IW94" s="204"/>
      <c r="IX94" s="204"/>
      <c r="IY94" s="66"/>
      <c r="IZ94" s="66"/>
      <c r="JA94" s="66"/>
      <c r="JB94" s="66"/>
      <c r="JC94" s="66"/>
      <c r="JD94" s="66"/>
      <c r="JE94" s="66"/>
      <c r="JF94" s="66"/>
      <c r="JG94" s="66"/>
      <c r="JH94" s="66"/>
      <c r="JI94" s="66"/>
      <c r="JJ94" s="66"/>
      <c r="JK94" s="66"/>
      <c r="JL94" s="66"/>
      <c r="JM94" s="66"/>
      <c r="JN94" s="66"/>
      <c r="JO94" s="66"/>
      <c r="JP94" s="66"/>
      <c r="JQ94" s="66"/>
    </row>
    <row r="95" spans="1:277" s="29" customFormat="1" ht="15.75" x14ac:dyDescent="0.25">
      <c r="A95" s="39" t="s">
        <v>429</v>
      </c>
      <c r="B95" s="230">
        <f t="shared" si="591"/>
        <v>0</v>
      </c>
      <c r="C95" s="230">
        <f t="shared" si="592"/>
        <v>0</v>
      </c>
      <c r="D95" s="230">
        <f t="shared" si="593"/>
        <v>0</v>
      </c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123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123"/>
      <c r="AE95" s="66"/>
      <c r="AF95" s="66"/>
      <c r="AG95" s="66"/>
      <c r="AH95" s="66"/>
      <c r="AI95" s="66"/>
      <c r="AJ95" s="66"/>
      <c r="AK95" s="66"/>
      <c r="AL95" s="123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123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6"/>
      <c r="CD95" s="206"/>
      <c r="CE95" s="206"/>
      <c r="CF95" s="206"/>
      <c r="CG95" s="206"/>
      <c r="CH95" s="206"/>
      <c r="CI95" s="206"/>
      <c r="CJ95" s="206"/>
      <c r="CK95" s="206"/>
      <c r="CL95" s="66"/>
      <c r="CM95" s="66"/>
      <c r="CN95" s="66"/>
      <c r="CO95" s="204"/>
      <c r="CP95" s="204"/>
      <c r="CQ95" s="66"/>
      <c r="CR95" s="66"/>
      <c r="CS95" s="204"/>
      <c r="CT95" s="66"/>
      <c r="CU95" s="66"/>
      <c r="CV95" s="66"/>
      <c r="CW95" s="204"/>
      <c r="CX95" s="204"/>
      <c r="CY95" s="66"/>
      <c r="CZ95" s="66"/>
      <c r="DA95" s="204"/>
      <c r="DB95" s="133"/>
      <c r="DC95" s="66"/>
      <c r="DD95" s="66"/>
      <c r="DE95" s="204"/>
      <c r="DF95" s="66"/>
      <c r="DG95" s="66"/>
      <c r="DH95" s="66"/>
      <c r="DI95" s="204"/>
      <c r="DJ95" s="204"/>
      <c r="DK95" s="66"/>
      <c r="DL95" s="66"/>
      <c r="DM95" s="204"/>
      <c r="DN95" s="204"/>
      <c r="DO95" s="66"/>
      <c r="DP95" s="66"/>
      <c r="DQ95" s="204"/>
      <c r="DR95" s="66"/>
      <c r="DS95" s="66"/>
      <c r="DT95" s="66"/>
      <c r="DU95" s="204"/>
      <c r="DV95" s="204"/>
      <c r="DW95" s="66"/>
      <c r="DX95" s="66"/>
      <c r="DY95" s="204"/>
      <c r="DZ95" s="204"/>
      <c r="EA95" s="66"/>
      <c r="EB95" s="66"/>
      <c r="EC95" s="204"/>
      <c r="ED95" s="204"/>
      <c r="EE95" s="66"/>
      <c r="EF95" s="66"/>
      <c r="EG95" s="204"/>
      <c r="EH95" s="66"/>
      <c r="EI95" s="66"/>
      <c r="EJ95" s="66"/>
      <c r="EK95" s="204"/>
      <c r="EL95" s="66"/>
      <c r="EM95" s="66"/>
      <c r="EN95" s="66"/>
      <c r="EO95" s="204"/>
      <c r="EP95" s="66"/>
      <c r="EQ95" s="66"/>
      <c r="ER95" s="66"/>
      <c r="ES95" s="204"/>
      <c r="ET95" s="66"/>
      <c r="EU95" s="66"/>
      <c r="EV95" s="66"/>
      <c r="EW95" s="66"/>
      <c r="EX95" s="66"/>
      <c r="EY95" s="70"/>
      <c r="EZ95" s="66"/>
      <c r="FA95" s="204"/>
      <c r="FB95" s="204"/>
      <c r="FC95" s="70"/>
      <c r="FD95" s="66"/>
      <c r="FE95" s="204"/>
      <c r="FF95" s="70"/>
      <c r="FG95" s="70"/>
      <c r="FH95" s="66"/>
      <c r="FI95" s="204"/>
      <c r="FJ95" s="70"/>
      <c r="FK95" s="70"/>
      <c r="FL95" s="66"/>
      <c r="FM95" s="66"/>
      <c r="FN95" s="70"/>
      <c r="FO95" s="70"/>
      <c r="FP95" s="66"/>
      <c r="FQ95" s="204"/>
      <c r="FR95" s="204"/>
      <c r="FS95" s="70"/>
      <c r="FT95" s="66"/>
      <c r="FU95" s="204"/>
      <c r="FV95" s="70"/>
      <c r="FW95" s="70"/>
      <c r="FX95" s="66"/>
      <c r="FY95" s="204"/>
      <c r="FZ95" s="70"/>
      <c r="GA95" s="70"/>
      <c r="GB95" s="66"/>
      <c r="GC95" s="204"/>
      <c r="GD95" s="66"/>
      <c r="GE95" s="66"/>
      <c r="GF95" s="66"/>
      <c r="GG95" s="204"/>
      <c r="GH95" s="66"/>
      <c r="GI95" s="66"/>
      <c r="GJ95" s="66"/>
      <c r="GK95" s="204"/>
      <c r="GL95" s="204"/>
      <c r="GM95" s="70"/>
      <c r="GN95" s="66"/>
      <c r="GO95" s="204"/>
      <c r="GP95" s="204"/>
      <c r="GQ95" s="70"/>
      <c r="GR95" s="66"/>
      <c r="GS95" s="204"/>
      <c r="GT95" s="204"/>
      <c r="GU95" s="70"/>
      <c r="GV95" s="66"/>
      <c r="GW95" s="204"/>
      <c r="GX95" s="204"/>
      <c r="GY95" s="70"/>
      <c r="GZ95" s="66"/>
      <c r="HA95" s="204"/>
      <c r="HB95" s="70"/>
      <c r="HC95" s="70"/>
      <c r="HD95" s="66"/>
      <c r="HE95" s="204"/>
      <c r="HF95" s="66"/>
      <c r="HG95" s="66"/>
      <c r="HH95" s="66"/>
      <c r="HI95" s="204"/>
      <c r="HJ95" s="133"/>
      <c r="HK95" s="70"/>
      <c r="HL95" s="66"/>
      <c r="HM95" s="204"/>
      <c r="HN95" s="66"/>
      <c r="HO95" s="66"/>
      <c r="HP95" s="66"/>
      <c r="HQ95" s="204"/>
      <c r="HR95" s="204"/>
      <c r="HS95" s="66"/>
      <c r="HT95" s="66"/>
      <c r="HU95" s="204"/>
      <c r="HV95" s="133"/>
      <c r="HW95" s="66"/>
      <c r="HX95" s="66"/>
      <c r="HY95" s="204"/>
      <c r="HZ95" s="133"/>
      <c r="IA95" s="66"/>
      <c r="IB95" s="66"/>
      <c r="IC95" s="204"/>
      <c r="ID95" s="204"/>
      <c r="IE95" s="66"/>
      <c r="IF95" s="66"/>
      <c r="IG95" s="204"/>
      <c r="IH95" s="204"/>
      <c r="II95" s="66"/>
      <c r="IJ95" s="66"/>
      <c r="IK95" s="204"/>
      <c r="IL95" s="204"/>
      <c r="IM95" s="66"/>
      <c r="IN95" s="66"/>
      <c r="IO95" s="204"/>
      <c r="IP95" s="204"/>
      <c r="IQ95" s="66"/>
      <c r="IR95" s="66"/>
      <c r="IS95" s="204"/>
      <c r="IT95" s="204"/>
      <c r="IU95" s="66"/>
      <c r="IV95" s="66"/>
      <c r="IW95" s="204"/>
      <c r="IX95" s="204"/>
      <c r="IY95" s="66"/>
      <c r="IZ95" s="66"/>
      <c r="JA95" s="66"/>
      <c r="JB95" s="66"/>
      <c r="JC95" s="66"/>
      <c r="JD95" s="66"/>
      <c r="JE95" s="66"/>
      <c r="JF95" s="66"/>
      <c r="JG95" s="66"/>
      <c r="JH95" s="66"/>
      <c r="JI95" s="66"/>
      <c r="JJ95" s="66"/>
      <c r="JK95" s="66"/>
      <c r="JL95" s="66"/>
      <c r="JM95" s="66"/>
      <c r="JN95" s="66"/>
      <c r="JO95" s="66"/>
      <c r="JP95" s="66"/>
      <c r="JQ95" s="66"/>
    </row>
    <row r="96" spans="1:277" s="30" customFormat="1" ht="31.5" x14ac:dyDescent="0.25">
      <c r="A96" s="38" t="s">
        <v>259</v>
      </c>
      <c r="B96" s="231">
        <f t="shared" si="591"/>
        <v>62999.936000000002</v>
      </c>
      <c r="C96" s="231">
        <f t="shared" si="592"/>
        <v>118848.00072000001</v>
      </c>
      <c r="D96" s="231">
        <f t="shared" si="593"/>
        <v>118705.86041000001</v>
      </c>
      <c r="E96" s="79">
        <f t="shared" ref="E96" si="666">D96/C96*100</f>
        <v>99.880401597722397</v>
      </c>
      <c r="F96" s="80">
        <f t="shared" ref="F96" si="667">F97+F98+F99+F100</f>
        <v>0</v>
      </c>
      <c r="G96" s="80">
        <f t="shared" ref="G96:CG96" si="668">G97+G98+G99+G100</f>
        <v>0</v>
      </c>
      <c r="H96" s="80">
        <f t="shared" si="668"/>
        <v>0</v>
      </c>
      <c r="I96" s="80">
        <f t="shared" si="668"/>
        <v>0</v>
      </c>
      <c r="J96" s="80">
        <f t="shared" ref="J96" si="669">J97+J98+J99+J100</f>
        <v>0</v>
      </c>
      <c r="K96" s="80">
        <f t="shared" si="668"/>
        <v>0</v>
      </c>
      <c r="L96" s="80">
        <f t="shared" si="668"/>
        <v>0</v>
      </c>
      <c r="M96" s="80">
        <f t="shared" si="668"/>
        <v>0</v>
      </c>
      <c r="N96" s="80"/>
      <c r="O96" s="80">
        <f t="shared" ref="O96:Q96" si="670">O97+O98+O99+O100</f>
        <v>0</v>
      </c>
      <c r="P96" s="80">
        <f t="shared" si="670"/>
        <v>0</v>
      </c>
      <c r="Q96" s="80">
        <f t="shared" si="670"/>
        <v>0</v>
      </c>
      <c r="R96" s="122"/>
      <c r="S96" s="80">
        <f t="shared" ref="S96:U96" si="671">S97+S98+S99+S100</f>
        <v>0</v>
      </c>
      <c r="T96" s="80">
        <f t="shared" si="671"/>
        <v>0</v>
      </c>
      <c r="U96" s="80">
        <f t="shared" si="671"/>
        <v>0</v>
      </c>
      <c r="V96" s="80"/>
      <c r="W96" s="80">
        <f t="shared" ref="W96:Y96" si="672">W97+W98+W99+W100</f>
        <v>0</v>
      </c>
      <c r="X96" s="80">
        <f t="shared" si="672"/>
        <v>0</v>
      </c>
      <c r="Y96" s="80">
        <f t="shared" si="672"/>
        <v>0</v>
      </c>
      <c r="Z96" s="80"/>
      <c r="AA96" s="80">
        <f t="shared" ref="AA96:AC96" si="673">AA97+AA98+AA99+AA100</f>
        <v>0</v>
      </c>
      <c r="AB96" s="80">
        <f t="shared" si="673"/>
        <v>0</v>
      </c>
      <c r="AC96" s="80">
        <f t="shared" si="673"/>
        <v>0</v>
      </c>
      <c r="AD96" s="122"/>
      <c r="AE96" s="80">
        <f t="shared" ref="AE96:AH96" si="674">AE97+AE98+AE99+AE100</f>
        <v>0</v>
      </c>
      <c r="AF96" s="80">
        <f t="shared" si="674"/>
        <v>0</v>
      </c>
      <c r="AG96" s="80">
        <f t="shared" si="674"/>
        <v>0</v>
      </c>
      <c r="AH96" s="80">
        <f t="shared" si="674"/>
        <v>0</v>
      </c>
      <c r="AI96" s="80">
        <f t="shared" si="668"/>
        <v>0</v>
      </c>
      <c r="AJ96" s="80">
        <f t="shared" si="668"/>
        <v>0</v>
      </c>
      <c r="AK96" s="80">
        <f t="shared" si="668"/>
        <v>0</v>
      </c>
      <c r="AL96" s="122"/>
      <c r="AM96" s="80">
        <f t="shared" si="668"/>
        <v>0</v>
      </c>
      <c r="AN96" s="80">
        <f t="shared" si="668"/>
        <v>0</v>
      </c>
      <c r="AO96" s="80">
        <f t="shared" si="668"/>
        <v>0</v>
      </c>
      <c r="AP96" s="80">
        <f t="shared" ref="AP96" si="675">AP97+AP98+AP99+AP100</f>
        <v>0</v>
      </c>
      <c r="AQ96" s="80">
        <f t="shared" si="668"/>
        <v>0</v>
      </c>
      <c r="AR96" s="80">
        <f t="shared" si="668"/>
        <v>0</v>
      </c>
      <c r="AS96" s="80">
        <f t="shared" si="668"/>
        <v>0</v>
      </c>
      <c r="AT96" s="80">
        <f t="shared" ref="AT96" si="676">AT97+AT98+AT99+AT100</f>
        <v>2614.91</v>
      </c>
      <c r="AU96" s="80">
        <f t="shared" si="668"/>
        <v>2614.91</v>
      </c>
      <c r="AV96" s="80">
        <f t="shared" si="668"/>
        <v>2614.91</v>
      </c>
      <c r="AW96" s="80">
        <f>AV96/AU96*100</f>
        <v>100</v>
      </c>
      <c r="AX96" s="80">
        <f t="shared" ref="AX96" si="677">AX97+AX98+AX99+AX100</f>
        <v>0</v>
      </c>
      <c r="AY96" s="80">
        <f t="shared" si="668"/>
        <v>0</v>
      </c>
      <c r="AZ96" s="80">
        <f t="shared" si="668"/>
        <v>0</v>
      </c>
      <c r="BA96" s="80">
        <f t="shared" si="668"/>
        <v>0</v>
      </c>
      <c r="BB96" s="80">
        <v>0</v>
      </c>
      <c r="BC96" s="80">
        <f t="shared" si="668"/>
        <v>0</v>
      </c>
      <c r="BD96" s="80">
        <f t="shared" si="668"/>
        <v>0</v>
      </c>
      <c r="BE96" s="80">
        <f t="shared" si="668"/>
        <v>0</v>
      </c>
      <c r="BF96" s="80">
        <f t="shared" si="668"/>
        <v>52.826000000000001</v>
      </c>
      <c r="BG96" s="80">
        <f t="shared" ref="BG96:BH96" si="678">BG97+BG98+BG99+BG100</f>
        <v>52.826000000000001</v>
      </c>
      <c r="BH96" s="80">
        <f t="shared" si="678"/>
        <v>52.826000000000001</v>
      </c>
      <c r="BI96" s="79">
        <f>BH96/BG96*100</f>
        <v>100</v>
      </c>
      <c r="BJ96" s="121"/>
      <c r="BK96" s="80"/>
      <c r="BL96" s="80"/>
      <c r="BM96" s="79"/>
      <c r="BN96" s="80"/>
      <c r="BO96" s="80"/>
      <c r="BP96" s="80"/>
      <c r="BQ96" s="79"/>
      <c r="BR96" s="79"/>
      <c r="BS96" s="80">
        <f t="shared" si="668"/>
        <v>0</v>
      </c>
      <c r="BT96" s="80">
        <f t="shared" si="668"/>
        <v>0</v>
      </c>
      <c r="BU96" s="80">
        <f t="shared" si="668"/>
        <v>0</v>
      </c>
      <c r="BV96" s="80"/>
      <c r="BW96" s="80">
        <f t="shared" si="668"/>
        <v>2125</v>
      </c>
      <c r="BX96" s="80">
        <f t="shared" si="668"/>
        <v>2125</v>
      </c>
      <c r="BY96" s="79">
        <f t="shared" si="545"/>
        <v>100</v>
      </c>
      <c r="BZ96" s="80">
        <f t="shared" ref="BZ96" si="679">BZ97+BZ98+BZ99+BZ100</f>
        <v>4000</v>
      </c>
      <c r="CA96" s="80">
        <f t="shared" si="668"/>
        <v>4000</v>
      </c>
      <c r="CB96" s="80">
        <f t="shared" si="668"/>
        <v>4000</v>
      </c>
      <c r="CC96" s="80">
        <f t="shared" si="668"/>
        <v>200</v>
      </c>
      <c r="CD96" s="80">
        <f t="shared" ref="CD96" si="680">CD97+CD98+CD99+CD100</f>
        <v>10261.200000000001</v>
      </c>
      <c r="CE96" s="80">
        <f t="shared" si="668"/>
        <v>10261.200000000001</v>
      </c>
      <c r="CF96" s="80">
        <f t="shared" si="668"/>
        <v>10261.200000000001</v>
      </c>
      <c r="CG96" s="80">
        <f t="shared" si="668"/>
        <v>100</v>
      </c>
      <c r="CH96" s="80"/>
      <c r="CI96" s="80">
        <f t="shared" ref="CI96:CL96" si="681">CI97+CI98+CI99+CI100</f>
        <v>1250.4000000000001</v>
      </c>
      <c r="CJ96" s="80">
        <f t="shared" si="681"/>
        <v>1250.4000000000001</v>
      </c>
      <c r="CK96" s="80">
        <f t="shared" si="681"/>
        <v>100</v>
      </c>
      <c r="CL96" s="80">
        <f t="shared" si="681"/>
        <v>0</v>
      </c>
      <c r="CM96" s="80">
        <f t="shared" ref="CM96:EW96" si="682">CM97+CM98+CM99+CM100</f>
        <v>0</v>
      </c>
      <c r="CN96" s="80">
        <f t="shared" si="682"/>
        <v>0</v>
      </c>
      <c r="CO96" s="80">
        <f t="shared" si="682"/>
        <v>0</v>
      </c>
      <c r="CP96" s="80"/>
      <c r="CQ96" s="80">
        <f t="shared" ref="CQ96:CT96" si="683">CQ97+CQ98+CQ99+CQ100</f>
        <v>0</v>
      </c>
      <c r="CR96" s="80">
        <f t="shared" si="683"/>
        <v>0</v>
      </c>
      <c r="CS96" s="80">
        <f t="shared" si="683"/>
        <v>0</v>
      </c>
      <c r="CT96" s="80">
        <f t="shared" si="683"/>
        <v>3662.9</v>
      </c>
      <c r="CU96" s="80">
        <f t="shared" si="682"/>
        <v>3048.8</v>
      </c>
      <c r="CV96" s="80">
        <f t="shared" si="682"/>
        <v>3035.6678900000002</v>
      </c>
      <c r="CW96" s="80">
        <f t="shared" si="682"/>
        <v>99.569269548674882</v>
      </c>
      <c r="CX96" s="80"/>
      <c r="CY96" s="80"/>
      <c r="CZ96" s="80"/>
      <c r="DA96" s="80"/>
      <c r="DB96" s="122"/>
      <c r="DC96" s="80">
        <f t="shared" ref="DC96:DD96" si="684">DC97+DC98+DC99+DC100</f>
        <v>160</v>
      </c>
      <c r="DD96" s="80">
        <f t="shared" si="684"/>
        <v>160</v>
      </c>
      <c r="DE96" s="80">
        <f t="shared" ref="DE96:DE97" si="685">DD96/DC96*100</f>
        <v>100</v>
      </c>
      <c r="DF96" s="80">
        <f t="shared" ref="DF96" si="686">DF97+DF98+DF99+DF100</f>
        <v>0</v>
      </c>
      <c r="DG96" s="80">
        <f t="shared" si="682"/>
        <v>0</v>
      </c>
      <c r="DH96" s="80">
        <f t="shared" si="682"/>
        <v>0</v>
      </c>
      <c r="DI96" s="80">
        <f t="shared" si="682"/>
        <v>0</v>
      </c>
      <c r="DJ96" s="80"/>
      <c r="DK96" s="80">
        <f t="shared" si="682"/>
        <v>0</v>
      </c>
      <c r="DL96" s="80">
        <f t="shared" si="682"/>
        <v>0</v>
      </c>
      <c r="DM96" s="80">
        <f t="shared" si="682"/>
        <v>0</v>
      </c>
      <c r="DN96" s="80"/>
      <c r="DO96" s="80">
        <f t="shared" ref="DO96:DR96" si="687">DO97+DO98+DO99+DO100</f>
        <v>0</v>
      </c>
      <c r="DP96" s="80">
        <f t="shared" si="687"/>
        <v>0</v>
      </c>
      <c r="DQ96" s="80">
        <f t="shared" si="687"/>
        <v>0</v>
      </c>
      <c r="DR96" s="80">
        <f t="shared" si="687"/>
        <v>0</v>
      </c>
      <c r="DS96" s="80">
        <f t="shared" si="682"/>
        <v>0</v>
      </c>
      <c r="DT96" s="80">
        <f t="shared" si="682"/>
        <v>0</v>
      </c>
      <c r="DU96" s="80">
        <f t="shared" si="682"/>
        <v>0</v>
      </c>
      <c r="DV96" s="80"/>
      <c r="DW96" s="80">
        <f t="shared" si="682"/>
        <v>0</v>
      </c>
      <c r="DX96" s="80">
        <f t="shared" si="682"/>
        <v>0</v>
      </c>
      <c r="DY96" s="80">
        <f t="shared" si="682"/>
        <v>0</v>
      </c>
      <c r="DZ96" s="80"/>
      <c r="EA96" s="80">
        <f t="shared" ref="EA96:EC96" si="688">EA97+EA98+EA99+EA100</f>
        <v>0</v>
      </c>
      <c r="EB96" s="80">
        <f t="shared" si="688"/>
        <v>0</v>
      </c>
      <c r="EC96" s="80">
        <f t="shared" si="688"/>
        <v>0</v>
      </c>
      <c r="ED96" s="80"/>
      <c r="EE96" s="80">
        <f t="shared" si="682"/>
        <v>0</v>
      </c>
      <c r="EF96" s="80">
        <f t="shared" si="682"/>
        <v>0</v>
      </c>
      <c r="EG96" s="80">
        <f t="shared" si="682"/>
        <v>0</v>
      </c>
      <c r="EH96" s="80">
        <f t="shared" ref="EH96" si="689">EH97+EH98+EH99+EH100</f>
        <v>0</v>
      </c>
      <c r="EI96" s="80">
        <f t="shared" si="682"/>
        <v>0</v>
      </c>
      <c r="EJ96" s="80">
        <f t="shared" si="682"/>
        <v>0</v>
      </c>
      <c r="EK96" s="80">
        <f t="shared" si="682"/>
        <v>0</v>
      </c>
      <c r="EL96" s="80">
        <f t="shared" ref="EL96" si="690">EL97+EL98+EL99+EL100</f>
        <v>0</v>
      </c>
      <c r="EM96" s="80">
        <f t="shared" si="682"/>
        <v>0</v>
      </c>
      <c r="EN96" s="80">
        <f t="shared" si="682"/>
        <v>0</v>
      </c>
      <c r="EO96" s="80">
        <f t="shared" si="682"/>
        <v>0</v>
      </c>
      <c r="EP96" s="80">
        <f t="shared" ref="EP96" si="691">EP97+EP98+EP99+EP100</f>
        <v>0</v>
      </c>
      <c r="EQ96" s="80">
        <f t="shared" si="682"/>
        <v>0</v>
      </c>
      <c r="ER96" s="80">
        <f t="shared" si="682"/>
        <v>0</v>
      </c>
      <c r="ES96" s="80">
        <f t="shared" si="682"/>
        <v>0</v>
      </c>
      <c r="ET96" s="80">
        <f t="shared" ref="ET96" si="692">ET97+ET98+ET99+ET100</f>
        <v>0</v>
      </c>
      <c r="EU96" s="80">
        <f t="shared" si="682"/>
        <v>0</v>
      </c>
      <c r="EV96" s="80">
        <f t="shared" si="682"/>
        <v>0</v>
      </c>
      <c r="EW96" s="80">
        <f t="shared" si="682"/>
        <v>0</v>
      </c>
      <c r="EX96" s="80"/>
      <c r="EY96" s="80">
        <f t="shared" ref="EY96:FL96" si="693">EY97+EY98+EY99+EY100</f>
        <v>0</v>
      </c>
      <c r="EZ96" s="80">
        <f t="shared" si="693"/>
        <v>0</v>
      </c>
      <c r="FA96" s="80">
        <f t="shared" si="693"/>
        <v>0</v>
      </c>
      <c r="FB96" s="80"/>
      <c r="FC96" s="80">
        <f t="shared" ref="FC96:FE96" si="694">FC97+FC98+FC99+FC100</f>
        <v>0</v>
      </c>
      <c r="FD96" s="80">
        <f t="shared" si="694"/>
        <v>0</v>
      </c>
      <c r="FE96" s="80">
        <f t="shared" si="694"/>
        <v>0</v>
      </c>
      <c r="FF96" s="80">
        <f t="shared" ref="FF96" si="695">FF97+FF98+FF99+FF100</f>
        <v>3973.1</v>
      </c>
      <c r="FG96" s="80">
        <f t="shared" si="693"/>
        <v>4069.9</v>
      </c>
      <c r="FH96" s="80">
        <f t="shared" si="693"/>
        <v>4069.9</v>
      </c>
      <c r="FI96" s="80">
        <f t="shared" si="204"/>
        <v>100</v>
      </c>
      <c r="FJ96" s="80">
        <f t="shared" ref="FJ96" si="696">FJ97+FJ98+FJ99+FJ100</f>
        <v>34446</v>
      </c>
      <c r="FK96" s="80">
        <f t="shared" si="693"/>
        <v>34446</v>
      </c>
      <c r="FL96" s="80">
        <f t="shared" si="693"/>
        <v>34446</v>
      </c>
      <c r="FM96" s="79">
        <f t="shared" si="384"/>
        <v>100</v>
      </c>
      <c r="FN96" s="80">
        <f t="shared" ref="FN96" si="697">FN97+FN98+FN99+FN100</f>
        <v>1831.5</v>
      </c>
      <c r="FO96" s="80">
        <f t="shared" ref="FO96:FP96" si="698">FO97+FO98+FO99+FO100</f>
        <v>1448</v>
      </c>
      <c r="FP96" s="80">
        <f t="shared" si="698"/>
        <v>1440.2460700000001</v>
      </c>
      <c r="FQ96" s="80">
        <f>FP96/FO96*100</f>
        <v>99.464507596685095</v>
      </c>
      <c r="FR96" s="80"/>
      <c r="FS96" s="80">
        <f t="shared" ref="FS96:FT96" si="699">FS97+FS98+FS99+FS100</f>
        <v>80</v>
      </c>
      <c r="FT96" s="80">
        <f t="shared" si="699"/>
        <v>80</v>
      </c>
      <c r="FU96" s="80">
        <f>FT96/FS96*100</f>
        <v>100</v>
      </c>
      <c r="FV96" s="80">
        <f t="shared" ref="FV96" si="700">FV97+FV98+FV99+FV100</f>
        <v>0</v>
      </c>
      <c r="FW96" s="80">
        <f t="shared" ref="FW96:FX96" si="701">FW97+FW98+FW99+FW100</f>
        <v>0</v>
      </c>
      <c r="FX96" s="80">
        <f t="shared" si="701"/>
        <v>0</v>
      </c>
      <c r="FY96" s="80"/>
      <c r="FZ96" s="80">
        <f t="shared" ref="FZ96" si="702">FZ97+FZ98+FZ99+FZ100</f>
        <v>0</v>
      </c>
      <c r="GA96" s="80">
        <f t="shared" ref="GA96:GK96" si="703">GA97+GA98+GA99+GA100</f>
        <v>0</v>
      </c>
      <c r="GB96" s="80">
        <f t="shared" si="703"/>
        <v>0</v>
      </c>
      <c r="GC96" s="80">
        <f t="shared" si="703"/>
        <v>0</v>
      </c>
      <c r="GD96" s="80">
        <f t="shared" ref="GD96" si="704">GD97+GD98+GD99+GD100</f>
        <v>818.2</v>
      </c>
      <c r="GE96" s="80">
        <f t="shared" si="703"/>
        <v>2000</v>
      </c>
      <c r="GF96" s="80">
        <f t="shared" si="703"/>
        <v>2000</v>
      </c>
      <c r="GG96" s="80">
        <f t="shared" si="703"/>
        <v>100</v>
      </c>
      <c r="GH96" s="80">
        <f t="shared" ref="GH96" si="705">GH97+GH98+GH99+GH100</f>
        <v>1339.3</v>
      </c>
      <c r="GI96" s="80">
        <f t="shared" si="703"/>
        <v>2500</v>
      </c>
      <c r="GJ96" s="80">
        <f t="shared" si="703"/>
        <v>2500</v>
      </c>
      <c r="GK96" s="80">
        <f t="shared" si="703"/>
        <v>100</v>
      </c>
      <c r="GL96" s="80"/>
      <c r="GM96" s="80">
        <f t="shared" ref="GM96:GO96" si="706">GM97+GM98+GM99+GM100</f>
        <v>0</v>
      </c>
      <c r="GN96" s="80">
        <f t="shared" si="706"/>
        <v>0</v>
      </c>
      <c r="GO96" s="80">
        <f t="shared" si="706"/>
        <v>0</v>
      </c>
      <c r="GP96" s="80"/>
      <c r="GQ96" s="80">
        <f t="shared" ref="GQ96:GS96" si="707">GQ97+GQ98+GQ99+GQ100</f>
        <v>0</v>
      </c>
      <c r="GR96" s="80">
        <f t="shared" si="707"/>
        <v>0</v>
      </c>
      <c r="GS96" s="80">
        <f t="shared" si="707"/>
        <v>0</v>
      </c>
      <c r="GT96" s="80"/>
      <c r="GU96" s="80">
        <f t="shared" ref="GU96:GW96" si="708">GU97+GU98+GU99+GU100</f>
        <v>0</v>
      </c>
      <c r="GV96" s="80">
        <f t="shared" si="708"/>
        <v>0</v>
      </c>
      <c r="GW96" s="80">
        <f t="shared" si="708"/>
        <v>0</v>
      </c>
      <c r="GX96" s="80"/>
      <c r="GY96" s="80">
        <f t="shared" ref="GY96:HB96" si="709">GY97+GY98+GY99+GY100</f>
        <v>0</v>
      </c>
      <c r="GZ96" s="80">
        <f t="shared" si="709"/>
        <v>0</v>
      </c>
      <c r="HA96" s="80">
        <f t="shared" si="709"/>
        <v>0</v>
      </c>
      <c r="HB96" s="80">
        <f t="shared" si="709"/>
        <v>0</v>
      </c>
      <c r="HC96" s="80">
        <f t="shared" ref="HC96:HH96" si="710">HC97+HC98+HC99+HC100</f>
        <v>0</v>
      </c>
      <c r="HD96" s="80">
        <f t="shared" si="710"/>
        <v>0</v>
      </c>
      <c r="HE96" s="80">
        <f t="shared" si="710"/>
        <v>0</v>
      </c>
      <c r="HF96" s="80"/>
      <c r="HG96" s="80"/>
      <c r="HH96" s="80">
        <f t="shared" si="710"/>
        <v>0</v>
      </c>
      <c r="HI96" s="80"/>
      <c r="HJ96" s="122"/>
      <c r="HK96" s="80">
        <f t="shared" ref="HK96:HM96" si="711">HK97+HK98+HK99+HK100</f>
        <v>0</v>
      </c>
      <c r="HL96" s="80">
        <f t="shared" si="711"/>
        <v>0</v>
      </c>
      <c r="HM96" s="80">
        <f t="shared" si="711"/>
        <v>0</v>
      </c>
      <c r="HN96" s="80"/>
      <c r="HO96" s="80"/>
      <c r="HP96" s="80">
        <f t="shared" ref="HP96" si="712">HP97+HP98+HP99+HP100</f>
        <v>0</v>
      </c>
      <c r="HQ96" s="80"/>
      <c r="HR96" s="80"/>
      <c r="HS96" s="80">
        <f t="shared" ref="HS96:HX96" si="713">HS97+HS98+HS99+HS100</f>
        <v>0</v>
      </c>
      <c r="HT96" s="80">
        <f t="shared" si="713"/>
        <v>0</v>
      </c>
      <c r="HU96" s="80">
        <f t="shared" si="713"/>
        <v>0</v>
      </c>
      <c r="HV96" s="122"/>
      <c r="HW96" s="80">
        <f t="shared" si="713"/>
        <v>18362.02248</v>
      </c>
      <c r="HX96" s="80">
        <f t="shared" si="713"/>
        <v>18362.02248</v>
      </c>
      <c r="HY96" s="80">
        <f t="shared" ref="HY96:HY97" si="714">HX96/HW96*100</f>
        <v>100</v>
      </c>
      <c r="HZ96" s="122"/>
      <c r="IA96" s="80">
        <f t="shared" ref="IA96:IB96" si="715">IA97+IA98+IA99+IA100</f>
        <v>4150</v>
      </c>
      <c r="IB96" s="80">
        <f t="shared" si="715"/>
        <v>4150</v>
      </c>
      <c r="IC96" s="80">
        <f t="shared" ref="IC96:IC97" si="716">IB96/IA96*100</f>
        <v>100</v>
      </c>
      <c r="ID96" s="80"/>
      <c r="IE96" s="80">
        <f t="shared" ref="IE96:IG96" si="717">IE97+IE98+IE99+IE100</f>
        <v>0</v>
      </c>
      <c r="IF96" s="80">
        <f t="shared" si="717"/>
        <v>0</v>
      </c>
      <c r="IG96" s="80">
        <f t="shared" si="717"/>
        <v>0</v>
      </c>
      <c r="IH96" s="80"/>
      <c r="II96" s="80">
        <f t="shared" ref="II96:IK96" si="718">II97+II98+II99+II100</f>
        <v>0</v>
      </c>
      <c r="IJ96" s="80">
        <f t="shared" si="718"/>
        <v>0</v>
      </c>
      <c r="IK96" s="80">
        <f t="shared" si="718"/>
        <v>0</v>
      </c>
      <c r="IL96" s="80"/>
      <c r="IM96" s="80">
        <f t="shared" ref="IM96:JA96" si="719">IM97+IM98+IM99+IM100</f>
        <v>0</v>
      </c>
      <c r="IN96" s="80">
        <f t="shared" si="719"/>
        <v>0</v>
      </c>
      <c r="IO96" s="80">
        <f t="shared" si="719"/>
        <v>0</v>
      </c>
      <c r="IP96" s="80"/>
      <c r="IQ96" s="80">
        <f t="shared" si="719"/>
        <v>28157.7</v>
      </c>
      <c r="IR96" s="80">
        <f t="shared" si="719"/>
        <v>28157.687969999999</v>
      </c>
      <c r="IS96" s="80">
        <f t="shared" ref="IS96:IS102" si="720">IR96/IQ96*100</f>
        <v>99.999957276340041</v>
      </c>
      <c r="IT96" s="80"/>
      <c r="IU96" s="80">
        <f t="shared" si="719"/>
        <v>0</v>
      </c>
      <c r="IV96" s="80">
        <f t="shared" si="719"/>
        <v>0</v>
      </c>
      <c r="IW96" s="80">
        <f t="shared" si="719"/>
        <v>0</v>
      </c>
      <c r="IX96" s="80"/>
      <c r="IY96" s="80">
        <f t="shared" si="719"/>
        <v>0</v>
      </c>
      <c r="IZ96" s="80">
        <f t="shared" si="719"/>
        <v>0</v>
      </c>
      <c r="JA96" s="80">
        <f t="shared" si="719"/>
        <v>0</v>
      </c>
      <c r="JB96" s="80"/>
      <c r="JC96" s="80">
        <f t="shared" ref="JC96:JE96" si="721">JC97+JC98+JC99+JC100</f>
        <v>0</v>
      </c>
      <c r="JD96" s="80">
        <f t="shared" si="721"/>
        <v>0</v>
      </c>
      <c r="JE96" s="80">
        <f t="shared" si="721"/>
        <v>0</v>
      </c>
      <c r="JF96" s="80"/>
      <c r="JG96" s="80">
        <f t="shared" ref="JG96:JM96" si="722">JG97+JG98+JG99+JG100</f>
        <v>0</v>
      </c>
      <c r="JH96" s="80">
        <f t="shared" si="722"/>
        <v>0</v>
      </c>
      <c r="JI96" s="80">
        <f t="shared" si="722"/>
        <v>0</v>
      </c>
      <c r="JJ96" s="80"/>
      <c r="JK96" s="80">
        <f t="shared" si="722"/>
        <v>121.24224000000001</v>
      </c>
      <c r="JL96" s="80">
        <f t="shared" si="722"/>
        <v>0</v>
      </c>
      <c r="JM96" s="80">
        <f t="shared" si="722"/>
        <v>0</v>
      </c>
      <c r="JN96" s="80"/>
      <c r="JO96" s="80"/>
      <c r="JP96" s="80"/>
      <c r="JQ96" s="80"/>
    </row>
    <row r="97" spans="1:277" s="29" customFormat="1" ht="30.75" customHeight="1" x14ac:dyDescent="0.25">
      <c r="A97" s="39" t="s">
        <v>258</v>
      </c>
      <c r="B97" s="230">
        <f t="shared" si="591"/>
        <v>24553.936000000002</v>
      </c>
      <c r="C97" s="230">
        <f t="shared" si="592"/>
        <v>78277.000720000011</v>
      </c>
      <c r="D97" s="230">
        <f t="shared" si="593"/>
        <v>78134.860409999994</v>
      </c>
      <c r="E97" s="66">
        <f t="shared" si="163"/>
        <v>99.818413699180354</v>
      </c>
      <c r="F97" s="70"/>
      <c r="G97" s="70"/>
      <c r="H97" s="66"/>
      <c r="I97" s="66"/>
      <c r="J97" s="70"/>
      <c r="K97" s="70"/>
      <c r="L97" s="70"/>
      <c r="M97" s="66"/>
      <c r="N97" s="66"/>
      <c r="O97" s="70"/>
      <c r="P97" s="70"/>
      <c r="Q97" s="66"/>
      <c r="R97" s="123"/>
      <c r="S97" s="70"/>
      <c r="T97" s="70"/>
      <c r="U97" s="66"/>
      <c r="V97" s="66"/>
      <c r="W97" s="70"/>
      <c r="X97" s="70"/>
      <c r="Y97" s="66"/>
      <c r="Z97" s="66"/>
      <c r="AA97" s="70"/>
      <c r="AB97" s="70"/>
      <c r="AC97" s="66"/>
      <c r="AD97" s="123"/>
      <c r="AE97" s="70"/>
      <c r="AF97" s="70"/>
      <c r="AG97" s="66"/>
      <c r="AH97" s="66"/>
      <c r="AI97" s="66"/>
      <c r="AJ97" s="66"/>
      <c r="AK97" s="70"/>
      <c r="AL97" s="124"/>
      <c r="AM97" s="70"/>
      <c r="AN97" s="66"/>
      <c r="AO97" s="70"/>
      <c r="AP97" s="70">
        <v>0</v>
      </c>
      <c r="AQ97" s="70">
        <v>0</v>
      </c>
      <c r="AR97" s="70">
        <v>0</v>
      </c>
      <c r="AS97" s="66"/>
      <c r="AT97" s="70">
        <v>2614.91</v>
      </c>
      <c r="AU97" s="70">
        <v>2614.91</v>
      </c>
      <c r="AV97" s="70">
        <v>2614.91</v>
      </c>
      <c r="AW97" s="70">
        <f>AV97/AU97*100</f>
        <v>100</v>
      </c>
      <c r="AX97" s="70"/>
      <c r="AY97" s="70"/>
      <c r="AZ97" s="70"/>
      <c r="BA97" s="66"/>
      <c r="BB97" s="66"/>
      <c r="BC97" s="70"/>
      <c r="BD97" s="70"/>
      <c r="BE97" s="66"/>
      <c r="BF97" s="70">
        <v>52.826000000000001</v>
      </c>
      <c r="BG97" s="70">
        <v>52.826000000000001</v>
      </c>
      <c r="BH97" s="70">
        <v>52.826000000000001</v>
      </c>
      <c r="BI97" s="66">
        <f>BH97/BG97*100</f>
        <v>100</v>
      </c>
      <c r="BJ97" s="123"/>
      <c r="BK97" s="70"/>
      <c r="BL97" s="70"/>
      <c r="BM97" s="66"/>
      <c r="BN97" s="70"/>
      <c r="BO97" s="70"/>
      <c r="BP97" s="70"/>
      <c r="BQ97" s="66"/>
      <c r="BR97" s="66"/>
      <c r="BS97" s="70"/>
      <c r="BT97" s="70"/>
      <c r="BU97" s="66"/>
      <c r="BV97" s="66"/>
      <c r="BW97" s="66"/>
      <c r="BX97" s="66"/>
      <c r="BY97" s="66"/>
      <c r="BZ97" s="70">
        <v>0</v>
      </c>
      <c r="CA97" s="70">
        <v>0</v>
      </c>
      <c r="CB97" s="70"/>
      <c r="CC97" s="66"/>
      <c r="CD97" s="70">
        <v>10261.200000000001</v>
      </c>
      <c r="CE97" s="70">
        <v>10261.200000000001</v>
      </c>
      <c r="CF97" s="66">
        <v>10261.200000000001</v>
      </c>
      <c r="CG97" s="70">
        <f t="shared" si="185"/>
        <v>100</v>
      </c>
      <c r="CH97" s="70"/>
      <c r="CI97" s="70">
        <v>1250.4000000000001</v>
      </c>
      <c r="CJ97" s="66">
        <v>1250.4000000000001</v>
      </c>
      <c r="CK97" s="70">
        <f t="shared" ref="CK97" si="723">CJ97/CI97*100</f>
        <v>100</v>
      </c>
      <c r="CL97" s="70"/>
      <c r="CM97" s="70"/>
      <c r="CN97" s="70"/>
      <c r="CO97" s="70"/>
      <c r="CP97" s="70"/>
      <c r="CQ97" s="70"/>
      <c r="CR97" s="70"/>
      <c r="CS97" s="70"/>
      <c r="CT97" s="70">
        <v>3662.9</v>
      </c>
      <c r="CU97" s="70">
        <v>3048.8</v>
      </c>
      <c r="CV97" s="70">
        <v>3035.6678900000002</v>
      </c>
      <c r="CW97" s="70">
        <f t="shared" si="191"/>
        <v>99.569269548674882</v>
      </c>
      <c r="CX97" s="70"/>
      <c r="CY97" s="70"/>
      <c r="CZ97" s="70"/>
      <c r="DA97" s="70"/>
      <c r="DB97" s="124"/>
      <c r="DC97" s="70">
        <v>160</v>
      </c>
      <c r="DD97" s="70">
        <v>160</v>
      </c>
      <c r="DE97" s="70">
        <f t="shared" si="685"/>
        <v>100</v>
      </c>
      <c r="DF97" s="70"/>
      <c r="DG97" s="70"/>
      <c r="DH97" s="200"/>
      <c r="DI97" s="200"/>
      <c r="DJ97" s="200"/>
      <c r="DK97" s="70"/>
      <c r="DL97" s="200"/>
      <c r="DM97" s="200"/>
      <c r="DN97" s="200"/>
      <c r="DO97" s="70"/>
      <c r="DP97" s="200"/>
      <c r="DQ97" s="200"/>
      <c r="DR97" s="70"/>
      <c r="DS97" s="70"/>
      <c r="DT97" s="200"/>
      <c r="DU97" s="200"/>
      <c r="DV97" s="200"/>
      <c r="DW97" s="70"/>
      <c r="DX97" s="200"/>
      <c r="DY97" s="200"/>
      <c r="DZ97" s="200"/>
      <c r="EA97" s="70"/>
      <c r="EB97" s="200"/>
      <c r="EC97" s="200"/>
      <c r="ED97" s="200"/>
      <c r="EE97" s="70"/>
      <c r="EF97" s="200"/>
      <c r="EG97" s="200"/>
      <c r="EH97" s="70"/>
      <c r="EI97" s="70"/>
      <c r="EJ97" s="200"/>
      <c r="EK97" s="200"/>
      <c r="EL97" s="70"/>
      <c r="EM97" s="70"/>
      <c r="EN97" s="200"/>
      <c r="EO97" s="200"/>
      <c r="EP97" s="70"/>
      <c r="EQ97" s="70"/>
      <c r="ER97" s="200"/>
      <c r="ES97" s="200"/>
      <c r="ET97" s="70"/>
      <c r="EU97" s="70"/>
      <c r="EV97" s="70"/>
      <c r="EW97" s="70"/>
      <c r="EX97" s="70"/>
      <c r="EY97" s="70"/>
      <c r="EZ97" s="200"/>
      <c r="FA97" s="200"/>
      <c r="FB97" s="200"/>
      <c r="FC97" s="70"/>
      <c r="FD97" s="200"/>
      <c r="FE97" s="200"/>
      <c r="FF97" s="70">
        <v>3973.1</v>
      </c>
      <c r="FG97" s="70">
        <v>4069.9</v>
      </c>
      <c r="FH97" s="70">
        <v>4069.9</v>
      </c>
      <c r="FI97" s="70">
        <f t="shared" si="204"/>
        <v>100</v>
      </c>
      <c r="FJ97" s="70"/>
      <c r="FK97" s="70"/>
      <c r="FL97" s="200"/>
      <c r="FM97" s="66"/>
      <c r="FN97" s="70">
        <v>1831.5</v>
      </c>
      <c r="FO97" s="70">
        <v>1448</v>
      </c>
      <c r="FP97" s="70">
        <v>1440.2460700000001</v>
      </c>
      <c r="FQ97" s="70">
        <f>FP97/FO97*100</f>
        <v>99.464507596685095</v>
      </c>
      <c r="FR97" s="70"/>
      <c r="FS97" s="70">
        <v>80</v>
      </c>
      <c r="FT97" s="70">
        <v>80</v>
      </c>
      <c r="FU97" s="70">
        <f>FT97/FS97*100</f>
        <v>100</v>
      </c>
      <c r="FV97" s="70"/>
      <c r="FW97" s="70"/>
      <c r="FX97" s="70"/>
      <c r="FY97" s="70"/>
      <c r="FZ97" s="70"/>
      <c r="GA97" s="70"/>
      <c r="GB97" s="200"/>
      <c r="GC97" s="200"/>
      <c r="GD97" s="70">
        <v>818.2</v>
      </c>
      <c r="GE97" s="70">
        <v>2000</v>
      </c>
      <c r="GF97" s="70">
        <v>2000</v>
      </c>
      <c r="GG97" s="70">
        <f t="shared" ref="GG97" si="724">GF97/GE97*100</f>
        <v>100</v>
      </c>
      <c r="GH97" s="70">
        <v>1339.3</v>
      </c>
      <c r="GI97" s="70">
        <v>2500</v>
      </c>
      <c r="GJ97" s="70">
        <v>2500</v>
      </c>
      <c r="GK97" s="70">
        <f t="shared" ref="GK97" si="725">GJ97/GI97*100</f>
        <v>100</v>
      </c>
      <c r="GL97" s="70"/>
      <c r="GM97" s="70"/>
      <c r="GN97" s="200"/>
      <c r="GO97" s="200"/>
      <c r="GP97" s="200"/>
      <c r="GQ97" s="70"/>
      <c r="GR97" s="200"/>
      <c r="GS97" s="200"/>
      <c r="GT97" s="200"/>
      <c r="GU97" s="70"/>
      <c r="GV97" s="200"/>
      <c r="GW97" s="200"/>
      <c r="GX97" s="200"/>
      <c r="GY97" s="70"/>
      <c r="GZ97" s="200"/>
      <c r="HA97" s="200"/>
      <c r="HB97" s="70"/>
      <c r="HC97" s="70"/>
      <c r="HD97" s="200"/>
      <c r="HE97" s="200"/>
      <c r="HF97" s="70"/>
      <c r="HG97" s="70"/>
      <c r="HH97" s="70"/>
      <c r="HI97" s="70"/>
      <c r="HJ97" s="124"/>
      <c r="HK97" s="70"/>
      <c r="HL97" s="200"/>
      <c r="HM97" s="200"/>
      <c r="HN97" s="70"/>
      <c r="HO97" s="70"/>
      <c r="HP97" s="70"/>
      <c r="HQ97" s="70"/>
      <c r="HR97" s="70"/>
      <c r="HS97" s="70"/>
      <c r="HT97" s="70"/>
      <c r="HU97" s="70"/>
      <c r="HV97" s="124"/>
      <c r="HW97" s="70">
        <v>18362.02248</v>
      </c>
      <c r="HX97" s="70">
        <v>18362.02248</v>
      </c>
      <c r="HY97" s="70">
        <f t="shared" si="714"/>
        <v>100</v>
      </c>
      <c r="HZ97" s="124"/>
      <c r="IA97" s="70">
        <v>4150</v>
      </c>
      <c r="IB97" s="70">
        <v>4150</v>
      </c>
      <c r="IC97" s="70">
        <f t="shared" si="716"/>
        <v>100</v>
      </c>
      <c r="ID97" s="70"/>
      <c r="IE97" s="70"/>
      <c r="IF97" s="70"/>
      <c r="IG97" s="70"/>
      <c r="IH97" s="70"/>
      <c r="II97" s="70"/>
      <c r="IJ97" s="70"/>
      <c r="IK97" s="70"/>
      <c r="IL97" s="70"/>
      <c r="IM97" s="70"/>
      <c r="IN97" s="70"/>
      <c r="IO97" s="70"/>
      <c r="IP97" s="70"/>
      <c r="IQ97" s="70">
        <v>28157.7</v>
      </c>
      <c r="IR97" s="70">
        <v>28157.687969999999</v>
      </c>
      <c r="IS97" s="70">
        <f t="shared" si="720"/>
        <v>99.999957276340041</v>
      </c>
      <c r="IT97" s="70"/>
      <c r="IU97" s="70"/>
      <c r="IV97" s="70"/>
      <c r="IW97" s="70"/>
      <c r="IX97" s="70"/>
      <c r="IY97" s="70">
        <v>0</v>
      </c>
      <c r="IZ97" s="70">
        <v>0</v>
      </c>
      <c r="JA97" s="66"/>
      <c r="JB97" s="66"/>
      <c r="JC97" s="70">
        <v>0</v>
      </c>
      <c r="JD97" s="70">
        <v>0</v>
      </c>
      <c r="JE97" s="66"/>
      <c r="JF97" s="66"/>
      <c r="JG97" s="70">
        <v>0</v>
      </c>
      <c r="JH97" s="70">
        <v>0</v>
      </c>
      <c r="JI97" s="66"/>
      <c r="JJ97" s="66"/>
      <c r="JK97" s="70">
        <v>121.24224000000001</v>
      </c>
      <c r="JL97" s="70"/>
      <c r="JM97" s="66">
        <f>JL97/JK97*100</f>
        <v>0</v>
      </c>
      <c r="JN97" s="66"/>
      <c r="JO97" s="70"/>
      <c r="JP97" s="70"/>
      <c r="JQ97" s="66"/>
    </row>
    <row r="98" spans="1:277" s="29" customFormat="1" ht="15.75" x14ac:dyDescent="0.25">
      <c r="A98" s="39" t="s">
        <v>257</v>
      </c>
      <c r="B98" s="230">
        <f t="shared" si="591"/>
        <v>17236</v>
      </c>
      <c r="C98" s="230">
        <f t="shared" si="592"/>
        <v>16236</v>
      </c>
      <c r="D98" s="230">
        <f t="shared" si="593"/>
        <v>16236</v>
      </c>
      <c r="E98" s="66">
        <f>D98/C98*100</f>
        <v>100</v>
      </c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123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123"/>
      <c r="AE98" s="66"/>
      <c r="AF98" s="66"/>
      <c r="AG98" s="66"/>
      <c r="AH98" s="66"/>
      <c r="AI98" s="66"/>
      <c r="AJ98" s="66"/>
      <c r="AK98" s="66"/>
      <c r="AL98" s="123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123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>
        <v>1000</v>
      </c>
      <c r="BX98" s="66">
        <v>1000</v>
      </c>
      <c r="BY98" s="66">
        <f t="shared" si="545"/>
        <v>100</v>
      </c>
      <c r="BZ98" s="66">
        <v>4000</v>
      </c>
      <c r="CA98" s="66">
        <v>2000</v>
      </c>
      <c r="CB98" s="66">
        <v>2000</v>
      </c>
      <c r="CC98" s="66">
        <f>CB98/CA98*100</f>
        <v>100</v>
      </c>
      <c r="CD98" s="206"/>
      <c r="CE98" s="206"/>
      <c r="CF98" s="206"/>
      <c r="CG98" s="206"/>
      <c r="CH98" s="206"/>
      <c r="CI98" s="206"/>
      <c r="CJ98" s="206"/>
      <c r="CK98" s="206"/>
      <c r="CL98" s="66"/>
      <c r="CM98" s="66"/>
      <c r="CN98" s="66"/>
      <c r="CO98" s="204"/>
      <c r="CP98" s="204"/>
      <c r="CQ98" s="66"/>
      <c r="CR98" s="66"/>
      <c r="CS98" s="204"/>
      <c r="CT98" s="66"/>
      <c r="CU98" s="66"/>
      <c r="CV98" s="66"/>
      <c r="CW98" s="204"/>
      <c r="CX98" s="204"/>
      <c r="CY98" s="66"/>
      <c r="CZ98" s="66"/>
      <c r="DA98" s="204"/>
      <c r="DB98" s="133"/>
      <c r="DC98" s="66"/>
      <c r="DD98" s="66"/>
      <c r="DE98" s="204"/>
      <c r="DF98" s="66"/>
      <c r="DG98" s="66"/>
      <c r="DH98" s="66"/>
      <c r="DI98" s="204"/>
      <c r="DJ98" s="204"/>
      <c r="DK98" s="66"/>
      <c r="DL98" s="66"/>
      <c r="DM98" s="204"/>
      <c r="DN98" s="204"/>
      <c r="DO98" s="66"/>
      <c r="DP98" s="66"/>
      <c r="DQ98" s="204"/>
      <c r="DR98" s="66"/>
      <c r="DS98" s="66"/>
      <c r="DT98" s="66"/>
      <c r="DU98" s="204"/>
      <c r="DV98" s="204"/>
      <c r="DW98" s="66"/>
      <c r="DX98" s="66"/>
      <c r="DY98" s="204"/>
      <c r="DZ98" s="204"/>
      <c r="EA98" s="66"/>
      <c r="EB98" s="66"/>
      <c r="EC98" s="204"/>
      <c r="ED98" s="204"/>
      <c r="EE98" s="66"/>
      <c r="EF98" s="66"/>
      <c r="EG98" s="204"/>
      <c r="EH98" s="66"/>
      <c r="EI98" s="66"/>
      <c r="EJ98" s="66"/>
      <c r="EK98" s="204"/>
      <c r="EL98" s="66"/>
      <c r="EM98" s="66"/>
      <c r="EN98" s="66"/>
      <c r="EO98" s="66"/>
      <c r="EP98" s="66"/>
      <c r="EQ98" s="66"/>
      <c r="ER98" s="66"/>
      <c r="ES98" s="204"/>
      <c r="ET98" s="66"/>
      <c r="EU98" s="66"/>
      <c r="EV98" s="66"/>
      <c r="EW98" s="66"/>
      <c r="EX98" s="66"/>
      <c r="EY98" s="70"/>
      <c r="EZ98" s="66"/>
      <c r="FA98" s="204"/>
      <c r="FB98" s="204"/>
      <c r="FC98" s="70"/>
      <c r="FD98" s="66"/>
      <c r="FE98" s="204"/>
      <c r="FF98" s="70"/>
      <c r="FG98" s="70"/>
      <c r="FH98" s="66"/>
      <c r="FI98" s="204"/>
      <c r="FJ98" s="70">
        <v>13236</v>
      </c>
      <c r="FK98" s="70">
        <v>13236</v>
      </c>
      <c r="FL98" s="66">
        <v>13236</v>
      </c>
      <c r="FM98" s="66">
        <f t="shared" si="384"/>
        <v>100</v>
      </c>
      <c r="FN98" s="70"/>
      <c r="FO98" s="70"/>
      <c r="FP98" s="66"/>
      <c r="FQ98" s="70"/>
      <c r="FR98" s="70"/>
      <c r="FS98" s="70"/>
      <c r="FT98" s="66"/>
      <c r="FU98" s="70"/>
      <c r="FV98" s="70"/>
      <c r="FW98" s="70"/>
      <c r="FX98" s="66"/>
      <c r="FY98" s="204"/>
      <c r="FZ98" s="70"/>
      <c r="GA98" s="70"/>
      <c r="GB98" s="66"/>
      <c r="GC98" s="204"/>
      <c r="GD98" s="66"/>
      <c r="GE98" s="66"/>
      <c r="GF98" s="66"/>
      <c r="GG98" s="204"/>
      <c r="GH98" s="66"/>
      <c r="GI98" s="66"/>
      <c r="GJ98" s="66"/>
      <c r="GK98" s="204"/>
      <c r="GL98" s="204"/>
      <c r="GM98" s="70"/>
      <c r="GN98" s="66"/>
      <c r="GO98" s="204"/>
      <c r="GP98" s="204"/>
      <c r="GQ98" s="70"/>
      <c r="GR98" s="66"/>
      <c r="GS98" s="204"/>
      <c r="GT98" s="204"/>
      <c r="GU98" s="70"/>
      <c r="GV98" s="66"/>
      <c r="GW98" s="204"/>
      <c r="GX98" s="204"/>
      <c r="GY98" s="70"/>
      <c r="GZ98" s="66"/>
      <c r="HA98" s="204"/>
      <c r="HB98" s="70"/>
      <c r="HC98" s="70"/>
      <c r="HD98" s="66"/>
      <c r="HE98" s="204"/>
      <c r="HF98" s="66"/>
      <c r="HG98" s="66"/>
      <c r="HH98" s="66"/>
      <c r="HI98" s="204"/>
      <c r="HJ98" s="133"/>
      <c r="HK98" s="70"/>
      <c r="HL98" s="66"/>
      <c r="HM98" s="204"/>
      <c r="HN98" s="66"/>
      <c r="HO98" s="66"/>
      <c r="HP98" s="66"/>
      <c r="HQ98" s="204"/>
      <c r="HR98" s="204"/>
      <c r="HS98" s="66"/>
      <c r="HT98" s="66"/>
      <c r="HU98" s="204"/>
      <c r="HV98" s="133"/>
      <c r="HW98" s="66"/>
      <c r="HX98" s="66"/>
      <c r="HY98" s="204"/>
      <c r="HZ98" s="133"/>
      <c r="IA98" s="66"/>
      <c r="IB98" s="66"/>
      <c r="IC98" s="204"/>
      <c r="ID98" s="204"/>
      <c r="IE98" s="66"/>
      <c r="IF98" s="66"/>
      <c r="IG98" s="204"/>
      <c r="IH98" s="204"/>
      <c r="II98" s="66"/>
      <c r="IJ98" s="66"/>
      <c r="IK98" s="204"/>
      <c r="IL98" s="204"/>
      <c r="IM98" s="66"/>
      <c r="IN98" s="66"/>
      <c r="IO98" s="204"/>
      <c r="IP98" s="204"/>
      <c r="IQ98" s="66"/>
      <c r="IR98" s="66"/>
      <c r="IS98" s="70"/>
      <c r="IT98" s="204"/>
      <c r="IU98" s="66"/>
      <c r="IV98" s="66"/>
      <c r="IW98" s="204"/>
      <c r="IX98" s="204"/>
      <c r="IY98" s="66"/>
      <c r="IZ98" s="66"/>
      <c r="JA98" s="66"/>
      <c r="JB98" s="66"/>
      <c r="JC98" s="66"/>
      <c r="JD98" s="66"/>
      <c r="JE98" s="66"/>
      <c r="JF98" s="66"/>
      <c r="JG98" s="66"/>
      <c r="JH98" s="66"/>
      <c r="JI98" s="66"/>
      <c r="JJ98" s="66"/>
      <c r="JK98" s="66"/>
      <c r="JL98" s="66"/>
      <c r="JM98" s="66"/>
      <c r="JN98" s="66"/>
      <c r="JO98" s="66"/>
      <c r="JP98" s="66"/>
      <c r="JQ98" s="66"/>
    </row>
    <row r="99" spans="1:277" s="29" customFormat="1" ht="15.75" x14ac:dyDescent="0.25">
      <c r="A99" s="39" t="s">
        <v>432</v>
      </c>
      <c r="B99" s="230">
        <f t="shared" si="591"/>
        <v>14223</v>
      </c>
      <c r="C99" s="230">
        <f t="shared" si="592"/>
        <v>17348</v>
      </c>
      <c r="D99" s="230">
        <f t="shared" si="593"/>
        <v>17348</v>
      </c>
      <c r="E99" s="66">
        <f>D99/C99*100</f>
        <v>100</v>
      </c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123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123"/>
      <c r="AE99" s="66"/>
      <c r="AF99" s="66"/>
      <c r="AG99" s="66"/>
      <c r="AH99" s="66"/>
      <c r="AI99" s="66"/>
      <c r="AJ99" s="66"/>
      <c r="AK99" s="66"/>
      <c r="AL99" s="123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123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>
        <v>1125</v>
      </c>
      <c r="BX99" s="66">
        <v>1125</v>
      </c>
      <c r="BY99" s="66">
        <f t="shared" si="545"/>
        <v>100</v>
      </c>
      <c r="BZ99" s="66"/>
      <c r="CA99" s="66">
        <v>2000</v>
      </c>
      <c r="CB99" s="66">
        <v>2000</v>
      </c>
      <c r="CC99" s="66">
        <f>CB99/CA99*100</f>
        <v>100</v>
      </c>
      <c r="CD99" s="206"/>
      <c r="CE99" s="206"/>
      <c r="CF99" s="206"/>
      <c r="CG99" s="206"/>
      <c r="CH99" s="206"/>
      <c r="CI99" s="206"/>
      <c r="CJ99" s="206"/>
      <c r="CK99" s="206"/>
      <c r="CL99" s="66"/>
      <c r="CM99" s="66"/>
      <c r="CN99" s="66"/>
      <c r="CO99" s="204"/>
      <c r="CP99" s="204"/>
      <c r="CQ99" s="66"/>
      <c r="CR99" s="66"/>
      <c r="CS99" s="204"/>
      <c r="CT99" s="66"/>
      <c r="CU99" s="66"/>
      <c r="CV99" s="66"/>
      <c r="CW99" s="204"/>
      <c r="CX99" s="204"/>
      <c r="CY99" s="66"/>
      <c r="CZ99" s="66"/>
      <c r="DA99" s="204"/>
      <c r="DB99" s="133"/>
      <c r="DC99" s="66"/>
      <c r="DD99" s="66"/>
      <c r="DE99" s="204"/>
      <c r="DF99" s="66"/>
      <c r="DG99" s="66"/>
      <c r="DH99" s="66"/>
      <c r="DI99" s="204"/>
      <c r="DJ99" s="204"/>
      <c r="DK99" s="66"/>
      <c r="DL99" s="66"/>
      <c r="DM99" s="204"/>
      <c r="DN99" s="204"/>
      <c r="DO99" s="66"/>
      <c r="DP99" s="66"/>
      <c r="DQ99" s="204"/>
      <c r="DR99" s="66"/>
      <c r="DS99" s="66"/>
      <c r="DT99" s="66"/>
      <c r="DU99" s="204"/>
      <c r="DV99" s="204"/>
      <c r="DW99" s="66"/>
      <c r="DX99" s="66"/>
      <c r="DY99" s="204"/>
      <c r="DZ99" s="204"/>
      <c r="EA99" s="66"/>
      <c r="EB99" s="66"/>
      <c r="EC99" s="204"/>
      <c r="ED99" s="204"/>
      <c r="EE99" s="66"/>
      <c r="EF99" s="66"/>
      <c r="EG99" s="204"/>
      <c r="EH99" s="66"/>
      <c r="EI99" s="66"/>
      <c r="EJ99" s="66"/>
      <c r="EK99" s="204"/>
      <c r="EL99" s="66"/>
      <c r="EM99" s="66"/>
      <c r="EN99" s="66"/>
      <c r="EO99" s="204"/>
      <c r="EP99" s="66"/>
      <c r="EQ99" s="66"/>
      <c r="ER99" s="66"/>
      <c r="ES99" s="204"/>
      <c r="ET99" s="66"/>
      <c r="EU99" s="66"/>
      <c r="EV99" s="66"/>
      <c r="EW99" s="66"/>
      <c r="EX99" s="66"/>
      <c r="EY99" s="70"/>
      <c r="EZ99" s="66"/>
      <c r="FA99" s="204"/>
      <c r="FB99" s="204"/>
      <c r="FC99" s="70"/>
      <c r="FD99" s="66"/>
      <c r="FE99" s="204"/>
      <c r="FF99" s="70"/>
      <c r="FG99" s="70"/>
      <c r="FH99" s="66"/>
      <c r="FI99" s="204"/>
      <c r="FJ99" s="70">
        <v>14223</v>
      </c>
      <c r="FK99" s="70">
        <v>14223</v>
      </c>
      <c r="FL99" s="66">
        <v>14223</v>
      </c>
      <c r="FM99" s="66">
        <f t="shared" si="384"/>
        <v>100</v>
      </c>
      <c r="FN99" s="70"/>
      <c r="FO99" s="70"/>
      <c r="FP99" s="66"/>
      <c r="FQ99" s="70"/>
      <c r="FR99" s="70"/>
      <c r="FS99" s="70"/>
      <c r="FT99" s="66"/>
      <c r="FU99" s="70"/>
      <c r="FV99" s="70"/>
      <c r="FW99" s="70"/>
      <c r="FX99" s="66"/>
      <c r="FY99" s="204"/>
      <c r="FZ99" s="70"/>
      <c r="GA99" s="70"/>
      <c r="GB99" s="66"/>
      <c r="GC99" s="204"/>
      <c r="GD99" s="66"/>
      <c r="GE99" s="66"/>
      <c r="GF99" s="66"/>
      <c r="GG99" s="204"/>
      <c r="GH99" s="66"/>
      <c r="GI99" s="66"/>
      <c r="GJ99" s="66"/>
      <c r="GK99" s="204"/>
      <c r="GL99" s="204"/>
      <c r="GM99" s="70"/>
      <c r="GN99" s="66"/>
      <c r="GO99" s="204"/>
      <c r="GP99" s="204"/>
      <c r="GQ99" s="70"/>
      <c r="GR99" s="66"/>
      <c r="GS99" s="204"/>
      <c r="GT99" s="204"/>
      <c r="GU99" s="70"/>
      <c r="GV99" s="66"/>
      <c r="GW99" s="204"/>
      <c r="GX99" s="204"/>
      <c r="GY99" s="70"/>
      <c r="GZ99" s="66"/>
      <c r="HA99" s="204"/>
      <c r="HB99" s="70"/>
      <c r="HC99" s="70"/>
      <c r="HD99" s="66"/>
      <c r="HE99" s="204"/>
      <c r="HF99" s="66"/>
      <c r="HG99" s="66"/>
      <c r="HH99" s="66"/>
      <c r="HI99" s="204"/>
      <c r="HJ99" s="133"/>
      <c r="HK99" s="70"/>
      <c r="HL99" s="66"/>
      <c r="HM99" s="204"/>
      <c r="HN99" s="66"/>
      <c r="HO99" s="66"/>
      <c r="HP99" s="66"/>
      <c r="HQ99" s="204"/>
      <c r="HR99" s="204"/>
      <c r="HS99" s="66"/>
      <c r="HT99" s="66"/>
      <c r="HU99" s="204"/>
      <c r="HV99" s="133"/>
      <c r="HW99" s="66"/>
      <c r="HX99" s="66"/>
      <c r="HY99" s="204"/>
      <c r="HZ99" s="133"/>
      <c r="IA99" s="66"/>
      <c r="IB99" s="66"/>
      <c r="IC99" s="204"/>
      <c r="ID99" s="204"/>
      <c r="IE99" s="66"/>
      <c r="IF99" s="66"/>
      <c r="IG99" s="204"/>
      <c r="IH99" s="204"/>
      <c r="II99" s="66"/>
      <c r="IJ99" s="66"/>
      <c r="IK99" s="204"/>
      <c r="IL99" s="204"/>
      <c r="IM99" s="66"/>
      <c r="IN99" s="66"/>
      <c r="IO99" s="204"/>
      <c r="IP99" s="204"/>
      <c r="IQ99" s="66"/>
      <c r="IR99" s="66"/>
      <c r="IS99" s="70"/>
      <c r="IT99" s="204"/>
      <c r="IU99" s="66"/>
      <c r="IV99" s="66"/>
      <c r="IW99" s="204"/>
      <c r="IX99" s="204"/>
      <c r="IY99" s="66"/>
      <c r="IZ99" s="66"/>
      <c r="JA99" s="66"/>
      <c r="JB99" s="66"/>
      <c r="JC99" s="66"/>
      <c r="JD99" s="66"/>
      <c r="JE99" s="66"/>
      <c r="JF99" s="66"/>
      <c r="JG99" s="66"/>
      <c r="JH99" s="66"/>
      <c r="JI99" s="66"/>
      <c r="JJ99" s="66"/>
      <c r="JK99" s="66"/>
      <c r="JL99" s="66"/>
      <c r="JM99" s="66"/>
      <c r="JN99" s="66"/>
      <c r="JO99" s="66"/>
      <c r="JP99" s="66"/>
      <c r="JQ99" s="66"/>
    </row>
    <row r="100" spans="1:277" s="29" customFormat="1" ht="15.75" x14ac:dyDescent="0.25">
      <c r="A100" s="39" t="s">
        <v>433</v>
      </c>
      <c r="B100" s="230">
        <f t="shared" si="591"/>
        <v>6987</v>
      </c>
      <c r="C100" s="230">
        <f t="shared" si="592"/>
        <v>6987</v>
      </c>
      <c r="D100" s="230">
        <f t="shared" si="593"/>
        <v>6987</v>
      </c>
      <c r="E100" s="66">
        <f>D100/C100*100</f>
        <v>100</v>
      </c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123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123"/>
      <c r="AE100" s="66"/>
      <c r="AF100" s="66"/>
      <c r="AG100" s="66"/>
      <c r="AH100" s="66"/>
      <c r="AI100" s="66"/>
      <c r="AJ100" s="66"/>
      <c r="AK100" s="66"/>
      <c r="AL100" s="123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123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206"/>
      <c r="CE100" s="206"/>
      <c r="CF100" s="206"/>
      <c r="CG100" s="206"/>
      <c r="CH100" s="206"/>
      <c r="CI100" s="206"/>
      <c r="CJ100" s="206"/>
      <c r="CK100" s="206"/>
      <c r="CL100" s="66"/>
      <c r="CM100" s="66"/>
      <c r="CN100" s="66"/>
      <c r="CO100" s="204"/>
      <c r="CP100" s="204"/>
      <c r="CQ100" s="66"/>
      <c r="CR100" s="66"/>
      <c r="CS100" s="204"/>
      <c r="CT100" s="66"/>
      <c r="CU100" s="66"/>
      <c r="CV100" s="66"/>
      <c r="CW100" s="204"/>
      <c r="CX100" s="204"/>
      <c r="CY100" s="66"/>
      <c r="CZ100" s="66"/>
      <c r="DA100" s="204"/>
      <c r="DB100" s="133"/>
      <c r="DC100" s="66"/>
      <c r="DD100" s="66"/>
      <c r="DE100" s="204"/>
      <c r="DF100" s="66"/>
      <c r="DG100" s="66"/>
      <c r="DH100" s="66"/>
      <c r="DI100" s="204"/>
      <c r="DJ100" s="204"/>
      <c r="DK100" s="66"/>
      <c r="DL100" s="66"/>
      <c r="DM100" s="204"/>
      <c r="DN100" s="204"/>
      <c r="DO100" s="66"/>
      <c r="DP100" s="66"/>
      <c r="DQ100" s="204"/>
      <c r="DR100" s="66"/>
      <c r="DS100" s="66"/>
      <c r="DT100" s="66"/>
      <c r="DU100" s="204"/>
      <c r="DV100" s="204"/>
      <c r="DW100" s="66"/>
      <c r="DX100" s="66"/>
      <c r="DY100" s="204"/>
      <c r="DZ100" s="204"/>
      <c r="EA100" s="66"/>
      <c r="EB100" s="66"/>
      <c r="EC100" s="204"/>
      <c r="ED100" s="204"/>
      <c r="EE100" s="66"/>
      <c r="EF100" s="66"/>
      <c r="EG100" s="204"/>
      <c r="EH100" s="66"/>
      <c r="EI100" s="66"/>
      <c r="EJ100" s="66"/>
      <c r="EK100" s="204"/>
      <c r="EL100" s="66"/>
      <c r="EM100" s="66"/>
      <c r="EN100" s="66"/>
      <c r="EO100" s="204"/>
      <c r="EP100" s="66"/>
      <c r="EQ100" s="66"/>
      <c r="ER100" s="66"/>
      <c r="ES100" s="204"/>
      <c r="ET100" s="66"/>
      <c r="EU100" s="66"/>
      <c r="EV100" s="66"/>
      <c r="EW100" s="66"/>
      <c r="EX100" s="66"/>
      <c r="EY100" s="70"/>
      <c r="EZ100" s="66"/>
      <c r="FA100" s="204"/>
      <c r="FB100" s="204"/>
      <c r="FC100" s="70"/>
      <c r="FD100" s="66"/>
      <c r="FE100" s="204"/>
      <c r="FF100" s="70"/>
      <c r="FG100" s="70"/>
      <c r="FH100" s="66"/>
      <c r="FI100" s="204"/>
      <c r="FJ100" s="70">
        <v>6987</v>
      </c>
      <c r="FK100" s="70">
        <v>6987</v>
      </c>
      <c r="FL100" s="66">
        <v>6987</v>
      </c>
      <c r="FM100" s="66">
        <f t="shared" si="384"/>
        <v>100</v>
      </c>
      <c r="FN100" s="70"/>
      <c r="FO100" s="70"/>
      <c r="FP100" s="66"/>
      <c r="FQ100" s="70"/>
      <c r="FR100" s="70"/>
      <c r="FS100" s="70"/>
      <c r="FT100" s="66"/>
      <c r="FU100" s="70"/>
      <c r="FV100" s="70"/>
      <c r="FW100" s="70"/>
      <c r="FX100" s="66"/>
      <c r="FY100" s="204"/>
      <c r="FZ100" s="70"/>
      <c r="GA100" s="70"/>
      <c r="GB100" s="66"/>
      <c r="GC100" s="204"/>
      <c r="GD100" s="66"/>
      <c r="GE100" s="66"/>
      <c r="GF100" s="66"/>
      <c r="GG100" s="204"/>
      <c r="GH100" s="66"/>
      <c r="GI100" s="66"/>
      <c r="GJ100" s="66"/>
      <c r="GK100" s="204"/>
      <c r="GL100" s="204"/>
      <c r="GM100" s="70"/>
      <c r="GN100" s="66"/>
      <c r="GO100" s="204"/>
      <c r="GP100" s="204"/>
      <c r="GQ100" s="70"/>
      <c r="GR100" s="66"/>
      <c r="GS100" s="204"/>
      <c r="GT100" s="204"/>
      <c r="GU100" s="70"/>
      <c r="GV100" s="66"/>
      <c r="GW100" s="204"/>
      <c r="GX100" s="204"/>
      <c r="GY100" s="70"/>
      <c r="GZ100" s="66"/>
      <c r="HA100" s="204"/>
      <c r="HB100" s="70"/>
      <c r="HC100" s="70"/>
      <c r="HD100" s="66"/>
      <c r="HE100" s="204"/>
      <c r="HF100" s="66"/>
      <c r="HG100" s="66"/>
      <c r="HH100" s="66"/>
      <c r="HI100" s="204"/>
      <c r="HJ100" s="133"/>
      <c r="HK100" s="70"/>
      <c r="HL100" s="66"/>
      <c r="HM100" s="204"/>
      <c r="HN100" s="66"/>
      <c r="HO100" s="66"/>
      <c r="HP100" s="66"/>
      <c r="HQ100" s="204"/>
      <c r="HR100" s="204"/>
      <c r="HS100" s="66"/>
      <c r="HT100" s="66"/>
      <c r="HU100" s="204"/>
      <c r="HV100" s="133"/>
      <c r="HW100" s="66"/>
      <c r="HX100" s="66"/>
      <c r="HY100" s="204"/>
      <c r="HZ100" s="133"/>
      <c r="IA100" s="66"/>
      <c r="IB100" s="66"/>
      <c r="IC100" s="204"/>
      <c r="ID100" s="204"/>
      <c r="IE100" s="66"/>
      <c r="IF100" s="66"/>
      <c r="IG100" s="204"/>
      <c r="IH100" s="204"/>
      <c r="II100" s="66"/>
      <c r="IJ100" s="66"/>
      <c r="IK100" s="204"/>
      <c r="IL100" s="204"/>
      <c r="IM100" s="66"/>
      <c r="IN100" s="66"/>
      <c r="IO100" s="204"/>
      <c r="IP100" s="204"/>
      <c r="IQ100" s="66"/>
      <c r="IR100" s="66"/>
      <c r="IS100" s="70"/>
      <c r="IT100" s="204"/>
      <c r="IU100" s="66"/>
      <c r="IV100" s="66"/>
      <c r="IW100" s="204"/>
      <c r="IX100" s="204"/>
      <c r="IY100" s="66"/>
      <c r="IZ100" s="66"/>
      <c r="JA100" s="66"/>
      <c r="JB100" s="66"/>
      <c r="JC100" s="66"/>
      <c r="JD100" s="66"/>
      <c r="JE100" s="66"/>
      <c r="JF100" s="66"/>
      <c r="JG100" s="66"/>
      <c r="JH100" s="66"/>
      <c r="JI100" s="66"/>
      <c r="JJ100" s="66"/>
      <c r="JK100" s="66"/>
      <c r="JL100" s="66"/>
      <c r="JM100" s="66"/>
      <c r="JN100" s="66"/>
      <c r="JO100" s="66"/>
      <c r="JP100" s="66"/>
      <c r="JQ100" s="66"/>
    </row>
    <row r="101" spans="1:277" s="30" customFormat="1" ht="30.75" customHeight="1" x14ac:dyDescent="0.25">
      <c r="A101" s="38" t="s">
        <v>262</v>
      </c>
      <c r="B101" s="231">
        <f t="shared" si="591"/>
        <v>83114.746999999988</v>
      </c>
      <c r="C101" s="231">
        <f t="shared" si="592"/>
        <v>210215.19056000002</v>
      </c>
      <c r="D101" s="231">
        <f t="shared" si="593"/>
        <v>209503.39628000002</v>
      </c>
      <c r="E101" s="79">
        <f t="shared" ref="E101" si="726">D101/C101*100</f>
        <v>99.66139731476882</v>
      </c>
      <c r="F101" s="80">
        <f t="shared" ref="F101" si="727">F102+F103+F104+F105+F106+F107+F108+F109+F110+F111+F112</f>
        <v>0</v>
      </c>
      <c r="G101" s="80">
        <f t="shared" ref="G101:CG101" si="728">G102+G103+G104+G105+G106+G107+G108+G109+G110+G111+G112</f>
        <v>0</v>
      </c>
      <c r="H101" s="80">
        <f t="shared" si="728"/>
        <v>0</v>
      </c>
      <c r="I101" s="80">
        <f t="shared" si="728"/>
        <v>0</v>
      </c>
      <c r="J101" s="80">
        <f t="shared" ref="J101" si="729">J102+J103+J104+J105+J106+J107+J108+J109+J110+J111+J112</f>
        <v>0</v>
      </c>
      <c r="K101" s="80">
        <f t="shared" si="728"/>
        <v>0</v>
      </c>
      <c r="L101" s="80">
        <f t="shared" si="728"/>
        <v>0</v>
      </c>
      <c r="M101" s="80">
        <f t="shared" si="728"/>
        <v>0</v>
      </c>
      <c r="N101" s="80"/>
      <c r="O101" s="80">
        <f t="shared" ref="O101:Q101" si="730">O102+O103+O104+O105+O106+O107+O108+O109+O110+O111+O112</f>
        <v>0</v>
      </c>
      <c r="P101" s="80">
        <f t="shared" si="730"/>
        <v>0</v>
      </c>
      <c r="Q101" s="80">
        <f t="shared" si="730"/>
        <v>0</v>
      </c>
      <c r="R101" s="122"/>
      <c r="S101" s="80">
        <f t="shared" ref="S101:U101" si="731">S102+S103+S104+S105+S106+S107+S108+S109+S110+S111+S112</f>
        <v>0</v>
      </c>
      <c r="T101" s="80">
        <f t="shared" si="731"/>
        <v>0</v>
      </c>
      <c r="U101" s="80">
        <f t="shared" si="731"/>
        <v>0</v>
      </c>
      <c r="V101" s="80"/>
      <c r="W101" s="80">
        <f t="shared" ref="W101:Y101" si="732">W102+W103+W104+W105+W106+W107+W108+W109+W110+W111+W112</f>
        <v>0</v>
      </c>
      <c r="X101" s="80">
        <f t="shared" si="732"/>
        <v>0</v>
      </c>
      <c r="Y101" s="80">
        <f t="shared" si="732"/>
        <v>0</v>
      </c>
      <c r="Z101" s="80"/>
      <c r="AA101" s="80">
        <f t="shared" ref="AA101:AC101" si="733">AA102+AA103+AA104+AA105+AA106+AA107+AA108+AA109+AA110+AA111+AA112</f>
        <v>0</v>
      </c>
      <c r="AB101" s="80">
        <f t="shared" si="733"/>
        <v>0</v>
      </c>
      <c r="AC101" s="80">
        <f t="shared" si="733"/>
        <v>0</v>
      </c>
      <c r="AD101" s="122"/>
      <c r="AE101" s="80">
        <f t="shared" ref="AE101:AH101" si="734">AE102+AE103+AE104+AE105+AE106+AE107+AE108+AE109+AE110+AE111+AE112</f>
        <v>0</v>
      </c>
      <c r="AF101" s="80">
        <f t="shared" si="734"/>
        <v>0</v>
      </c>
      <c r="AG101" s="80">
        <f t="shared" si="734"/>
        <v>0</v>
      </c>
      <c r="AH101" s="80">
        <f t="shared" si="734"/>
        <v>1091.5999999999999</v>
      </c>
      <c r="AI101" s="80">
        <f t="shared" si="728"/>
        <v>746.34839999999997</v>
      </c>
      <c r="AJ101" s="80">
        <f t="shared" si="728"/>
        <v>723.20981000000006</v>
      </c>
      <c r="AK101" s="80">
        <f t="shared" ref="AK101:AK113" si="735">AJ101/AI101*100</f>
        <v>96.899760219222031</v>
      </c>
      <c r="AL101" s="122"/>
      <c r="AM101" s="80">
        <f t="shared" si="728"/>
        <v>0</v>
      </c>
      <c r="AN101" s="80">
        <f t="shared" si="728"/>
        <v>0</v>
      </c>
      <c r="AO101" s="80">
        <f t="shared" si="728"/>
        <v>0</v>
      </c>
      <c r="AP101" s="80">
        <f t="shared" ref="AP101" si="736">AP102+AP103+AP104+AP105+AP106+AP107+AP108+AP109+AP110+AP111+AP112</f>
        <v>0</v>
      </c>
      <c r="AQ101" s="80">
        <f t="shared" si="728"/>
        <v>0</v>
      </c>
      <c r="AR101" s="80">
        <f t="shared" si="728"/>
        <v>0</v>
      </c>
      <c r="AS101" s="80">
        <f t="shared" si="728"/>
        <v>0</v>
      </c>
      <c r="AT101" s="80">
        <f t="shared" ref="AT101" si="737">AT102+AT103+AT104+AT105+AT106+AT107+AT108+AT109+AT110+AT111+AT112</f>
        <v>0</v>
      </c>
      <c r="AU101" s="80">
        <f t="shared" si="728"/>
        <v>0</v>
      </c>
      <c r="AV101" s="80">
        <f t="shared" si="728"/>
        <v>0</v>
      </c>
      <c r="AW101" s="80">
        <f t="shared" si="728"/>
        <v>0</v>
      </c>
      <c r="AX101" s="80">
        <f t="shared" ref="AX101" si="738">AX102+AX103+AX104+AX105+AX106+AX107+AX108+AX109+AX110+AX111+AX112</f>
        <v>0</v>
      </c>
      <c r="AY101" s="80">
        <f t="shared" si="728"/>
        <v>0</v>
      </c>
      <c r="AZ101" s="80">
        <f t="shared" si="728"/>
        <v>0</v>
      </c>
      <c r="BA101" s="80">
        <f t="shared" si="728"/>
        <v>0</v>
      </c>
      <c r="BB101" s="80">
        <v>0</v>
      </c>
      <c r="BC101" s="80">
        <f t="shared" si="728"/>
        <v>0</v>
      </c>
      <c r="BD101" s="80">
        <f t="shared" si="728"/>
        <v>0</v>
      </c>
      <c r="BE101" s="80">
        <f t="shared" si="728"/>
        <v>0</v>
      </c>
      <c r="BF101" s="80">
        <f t="shared" si="728"/>
        <v>79.254999999999995</v>
      </c>
      <c r="BG101" s="80">
        <f t="shared" ref="BG101:BH101" si="739">BG102+BG103+BG104+BG105+BG106+BG107+BG108+BG109+BG110+BG111+BG112</f>
        <v>79.254999999999995</v>
      </c>
      <c r="BH101" s="80">
        <f t="shared" si="739"/>
        <v>79.254999999999995</v>
      </c>
      <c r="BI101" s="79">
        <f>BH101/BG101*100</f>
        <v>100</v>
      </c>
      <c r="BJ101" s="121"/>
      <c r="BK101" s="80"/>
      <c r="BL101" s="80"/>
      <c r="BM101" s="79"/>
      <c r="BN101" s="80"/>
      <c r="BO101" s="80"/>
      <c r="BP101" s="80"/>
      <c r="BQ101" s="79"/>
      <c r="BR101" s="79"/>
      <c r="BS101" s="80">
        <f t="shared" si="728"/>
        <v>0</v>
      </c>
      <c r="BT101" s="80">
        <f t="shared" si="728"/>
        <v>0</v>
      </c>
      <c r="BU101" s="80">
        <f t="shared" si="728"/>
        <v>0</v>
      </c>
      <c r="BV101" s="80"/>
      <c r="BW101" s="80">
        <f t="shared" si="728"/>
        <v>1984.2184</v>
      </c>
      <c r="BX101" s="80">
        <f t="shared" si="728"/>
        <v>1984.2184</v>
      </c>
      <c r="BY101" s="79">
        <f t="shared" si="545"/>
        <v>100</v>
      </c>
      <c r="BZ101" s="80">
        <f t="shared" ref="BZ101" si="740">BZ102+BZ103+BZ104+BZ105+BZ106+BZ107+BZ108+BZ109+BZ110+BZ111+BZ112</f>
        <v>11000</v>
      </c>
      <c r="CA101" s="80">
        <f t="shared" si="728"/>
        <v>11000</v>
      </c>
      <c r="CB101" s="80">
        <f t="shared" si="728"/>
        <v>11000</v>
      </c>
      <c r="CC101" s="79">
        <f t="shared" ref="CC101" si="741">CB101/CA101*100</f>
        <v>100</v>
      </c>
      <c r="CD101" s="80">
        <f t="shared" ref="CD101" si="742">CD102+CD103+CD104+CD105+CD106+CD107+CD108+CD109+CD110+CD111+CD112</f>
        <v>18338.2</v>
      </c>
      <c r="CE101" s="80">
        <f t="shared" si="728"/>
        <v>18338.2</v>
      </c>
      <c r="CF101" s="80">
        <f t="shared" si="728"/>
        <v>18338.2</v>
      </c>
      <c r="CG101" s="80">
        <f t="shared" si="728"/>
        <v>100</v>
      </c>
      <c r="CH101" s="80"/>
      <c r="CI101" s="80">
        <f t="shared" ref="CI101:CL101" si="743">CI102+CI103+CI104+CI105+CI106+CI107+CI108+CI109+CI110+CI111+CI112</f>
        <v>2057.9</v>
      </c>
      <c r="CJ101" s="80">
        <f t="shared" si="743"/>
        <v>2057.9</v>
      </c>
      <c r="CK101" s="80">
        <f t="shared" si="743"/>
        <v>100</v>
      </c>
      <c r="CL101" s="80">
        <f t="shared" si="743"/>
        <v>0</v>
      </c>
      <c r="CM101" s="80">
        <f t="shared" ref="CM101:EV101" si="744">CM102+CM103+CM104+CM105+CM106+CM107+CM108+CM109+CM110+CM111+CM112</f>
        <v>0</v>
      </c>
      <c r="CN101" s="80">
        <f t="shared" si="744"/>
        <v>0</v>
      </c>
      <c r="CO101" s="80">
        <f t="shared" si="744"/>
        <v>0</v>
      </c>
      <c r="CP101" s="80"/>
      <c r="CQ101" s="80">
        <f t="shared" ref="CQ101:CT101" si="745">CQ102+CQ103+CQ104+CQ105+CQ106+CQ107+CQ108+CQ109+CQ110+CQ111+CQ112</f>
        <v>0</v>
      </c>
      <c r="CR101" s="80">
        <f t="shared" si="745"/>
        <v>0</v>
      </c>
      <c r="CS101" s="80">
        <f t="shared" si="745"/>
        <v>0</v>
      </c>
      <c r="CT101" s="80">
        <f t="shared" si="745"/>
        <v>3662.9</v>
      </c>
      <c r="CU101" s="80">
        <f t="shared" si="744"/>
        <v>3102.9</v>
      </c>
      <c r="CV101" s="80">
        <f t="shared" si="744"/>
        <v>2995.2849999999999</v>
      </c>
      <c r="CW101" s="80">
        <f t="shared" si="191"/>
        <v>96.531792838957102</v>
      </c>
      <c r="CX101" s="80"/>
      <c r="CY101" s="80"/>
      <c r="CZ101" s="80"/>
      <c r="DA101" s="80"/>
      <c r="DB101" s="122"/>
      <c r="DC101" s="80">
        <f t="shared" ref="DC101:DD101" si="746">DC102+DC103+DC104+DC105+DC106+DC107+DC108+DC109+DC110+DC111+DC112</f>
        <v>191</v>
      </c>
      <c r="DD101" s="80">
        <f t="shared" si="746"/>
        <v>118.6</v>
      </c>
      <c r="DE101" s="80">
        <f t="shared" ref="DE101:DE102" si="747">DD101/DC101*100</f>
        <v>62.094240837696333</v>
      </c>
      <c r="DF101" s="80">
        <f t="shared" ref="DF101" si="748">DF102+DF103+DF104+DF105+DF106+DF107+DF108+DF109+DF110+DF111+DF112</f>
        <v>0</v>
      </c>
      <c r="DG101" s="80">
        <f t="shared" si="744"/>
        <v>0</v>
      </c>
      <c r="DH101" s="80">
        <f t="shared" si="744"/>
        <v>0</v>
      </c>
      <c r="DI101" s="80">
        <f t="shared" si="744"/>
        <v>0</v>
      </c>
      <c r="DJ101" s="80"/>
      <c r="DK101" s="80">
        <f t="shared" si="744"/>
        <v>0</v>
      </c>
      <c r="DL101" s="80">
        <f t="shared" si="744"/>
        <v>0</v>
      </c>
      <c r="DM101" s="80">
        <f t="shared" si="744"/>
        <v>0</v>
      </c>
      <c r="DN101" s="80"/>
      <c r="DO101" s="80">
        <f t="shared" ref="DO101:DR101" si="749">DO102+DO103+DO104+DO105+DO106+DO107+DO108+DO109+DO110+DO111+DO112</f>
        <v>0</v>
      </c>
      <c r="DP101" s="80">
        <f t="shared" si="749"/>
        <v>0</v>
      </c>
      <c r="DQ101" s="80">
        <f t="shared" si="749"/>
        <v>0</v>
      </c>
      <c r="DR101" s="80">
        <f t="shared" si="749"/>
        <v>0</v>
      </c>
      <c r="DS101" s="80">
        <f t="shared" si="744"/>
        <v>0</v>
      </c>
      <c r="DT101" s="80">
        <f t="shared" si="744"/>
        <v>0</v>
      </c>
      <c r="DU101" s="80">
        <f t="shared" si="744"/>
        <v>0</v>
      </c>
      <c r="DV101" s="80"/>
      <c r="DW101" s="80">
        <f t="shared" si="744"/>
        <v>0</v>
      </c>
      <c r="DX101" s="80">
        <f t="shared" si="744"/>
        <v>0</v>
      </c>
      <c r="DY101" s="80">
        <f t="shared" si="744"/>
        <v>0</v>
      </c>
      <c r="DZ101" s="80"/>
      <c r="EA101" s="80">
        <f t="shared" ref="EA101:EC101" si="750">EA102+EA103+EA104+EA105+EA106+EA107+EA108+EA109+EA110+EA111+EA112</f>
        <v>0</v>
      </c>
      <c r="EB101" s="80">
        <f t="shared" si="750"/>
        <v>0</v>
      </c>
      <c r="EC101" s="80">
        <f t="shared" si="750"/>
        <v>0</v>
      </c>
      <c r="ED101" s="80"/>
      <c r="EE101" s="80">
        <f t="shared" si="744"/>
        <v>0</v>
      </c>
      <c r="EF101" s="80">
        <f t="shared" si="744"/>
        <v>0</v>
      </c>
      <c r="EG101" s="80">
        <f t="shared" si="744"/>
        <v>0</v>
      </c>
      <c r="EH101" s="80">
        <f t="shared" ref="EH101" si="751">EH102+EH103+EH104+EH105+EH106+EH107+EH108+EH109+EH110+EH111+EH112</f>
        <v>0</v>
      </c>
      <c r="EI101" s="80">
        <f t="shared" si="744"/>
        <v>0</v>
      </c>
      <c r="EJ101" s="80">
        <f t="shared" si="744"/>
        <v>0</v>
      </c>
      <c r="EK101" s="80">
        <f t="shared" si="744"/>
        <v>0</v>
      </c>
      <c r="EL101" s="80">
        <f t="shared" ref="EL101" si="752">EL102+EL103+EL104+EL105+EL106+EL107+EL108+EL109+EL110+EL111+EL112</f>
        <v>0</v>
      </c>
      <c r="EM101" s="80">
        <f t="shared" si="744"/>
        <v>0</v>
      </c>
      <c r="EN101" s="80">
        <f t="shared" si="744"/>
        <v>0</v>
      </c>
      <c r="EO101" s="80">
        <f t="shared" si="744"/>
        <v>0</v>
      </c>
      <c r="EP101" s="80">
        <f t="shared" ref="EP101" si="753">EP102+EP103+EP104+EP105+EP106+EP107+EP108+EP109+EP110+EP111+EP112</f>
        <v>238.8</v>
      </c>
      <c r="EQ101" s="80">
        <f t="shared" si="744"/>
        <v>235.8</v>
      </c>
      <c r="ER101" s="80">
        <f t="shared" si="744"/>
        <v>235.71</v>
      </c>
      <c r="ES101" s="80">
        <f t="shared" ref="ES101:ES102" si="754">ER101/EQ101*100</f>
        <v>99.961832061068705</v>
      </c>
      <c r="ET101" s="80">
        <f t="shared" ref="ET101" si="755">ET102+ET103+ET104+ET105+ET106+ET107+ET108+ET109+ET110+ET111+ET112</f>
        <v>4753.2</v>
      </c>
      <c r="EU101" s="80">
        <f t="shared" si="744"/>
        <v>3107.8602999999998</v>
      </c>
      <c r="EV101" s="80">
        <f t="shared" si="744"/>
        <v>3107.86</v>
      </c>
      <c r="EW101" s="80">
        <f>EV101/EU101*100</f>
        <v>99.999990347056467</v>
      </c>
      <c r="EX101" s="80"/>
      <c r="EY101" s="80">
        <f t="shared" ref="EY101:FL101" si="756">EY102+EY103+EY104+EY105+EY106+EY107+EY108+EY109+EY110+EY111+EY112</f>
        <v>0</v>
      </c>
      <c r="EZ101" s="80">
        <f t="shared" si="756"/>
        <v>0</v>
      </c>
      <c r="FA101" s="80">
        <f t="shared" si="756"/>
        <v>0</v>
      </c>
      <c r="FB101" s="80"/>
      <c r="FC101" s="80">
        <f t="shared" ref="FC101:FE101" si="757">FC102+FC103+FC104+FC105+FC106+FC107+FC108+FC109+FC110+FC111+FC112</f>
        <v>0</v>
      </c>
      <c r="FD101" s="80">
        <f t="shared" si="757"/>
        <v>0</v>
      </c>
      <c r="FE101" s="80">
        <f t="shared" si="757"/>
        <v>0</v>
      </c>
      <c r="FF101" s="80">
        <f t="shared" ref="FF101" si="758">FF102+FF103+FF104+FF105+FF106+FF107+FF108+FF109+FF110+FF111+FF112</f>
        <v>6842</v>
      </c>
      <c r="FG101" s="80">
        <f t="shared" si="756"/>
        <v>7008.7</v>
      </c>
      <c r="FH101" s="80">
        <f t="shared" si="756"/>
        <v>7008.7</v>
      </c>
      <c r="FI101" s="80">
        <f t="shared" si="204"/>
        <v>100</v>
      </c>
      <c r="FJ101" s="80">
        <f t="shared" ref="FJ101" si="759">FJ102+FJ103+FJ104+FJ105+FJ106+FJ107+FJ108+FJ109+FJ110+FJ111+FJ112</f>
        <v>24501</v>
      </c>
      <c r="FK101" s="80">
        <f t="shared" si="756"/>
        <v>24501</v>
      </c>
      <c r="FL101" s="80">
        <f t="shared" si="756"/>
        <v>24501</v>
      </c>
      <c r="FM101" s="79">
        <f t="shared" si="384"/>
        <v>100</v>
      </c>
      <c r="FN101" s="80">
        <f t="shared" ref="FN101" si="760">FN102+FN103+FN104+FN105+FN106+FN107+FN108+FN109+FN110+FN111+FN112</f>
        <v>5017.2</v>
      </c>
      <c r="FO101" s="80">
        <f t="shared" ref="FO101:FP101" si="761">FO102+FO103+FO104+FO105+FO106+FO107+FO108+FO109+FO110+FO111+FO112</f>
        <v>3196.2</v>
      </c>
      <c r="FP101" s="80">
        <f t="shared" si="761"/>
        <v>2916.7092400000001</v>
      </c>
      <c r="FQ101" s="80">
        <f t="shared" ref="FQ101:FQ102" si="762">FP101/FO101*100</f>
        <v>91.25552969150867</v>
      </c>
      <c r="FR101" s="80"/>
      <c r="FS101" s="80">
        <f t="shared" ref="FS101:FT101" si="763">FS102+FS103+FS104+FS105+FS106+FS107+FS108+FS109+FS110+FS111+FS112</f>
        <v>460.9</v>
      </c>
      <c r="FT101" s="80">
        <f t="shared" si="763"/>
        <v>352.47</v>
      </c>
      <c r="FU101" s="80">
        <f t="shared" ref="FU101:FU102" si="764">FT101/FS101*100</f>
        <v>76.474289433716649</v>
      </c>
      <c r="FV101" s="80">
        <f t="shared" ref="FV101" si="765">FV102+FV103+FV104+FV105+FV106+FV107+FV108+FV109+FV110+FV111+FV112</f>
        <v>3137.4920000000002</v>
      </c>
      <c r="FW101" s="80">
        <f t="shared" ref="FW101:FX101" si="766">FW102+FW103+FW104+FW105+FW106+FW107+FW108+FW109+FW110+FW111+FW112</f>
        <v>3137.4920000000002</v>
      </c>
      <c r="FX101" s="80">
        <f t="shared" si="766"/>
        <v>3137.4920000000002</v>
      </c>
      <c r="FY101" s="80">
        <f>FX101/FW101*100</f>
        <v>100</v>
      </c>
      <c r="FZ101" s="80">
        <f t="shared" ref="FZ101" si="767">FZ102+FZ103+FZ104+FZ105+FZ106+FZ107+FZ108+FZ109+FZ110+FZ111+FZ112</f>
        <v>0</v>
      </c>
      <c r="GA101" s="80">
        <f t="shared" ref="GA101:GK101" si="768">GA102+GA103+GA104+GA105+GA106+GA107+GA108+GA109+GA110+GA111+GA112</f>
        <v>0</v>
      </c>
      <c r="GB101" s="80">
        <f t="shared" si="768"/>
        <v>0</v>
      </c>
      <c r="GC101" s="80">
        <f t="shared" si="768"/>
        <v>0</v>
      </c>
      <c r="GD101" s="80">
        <f t="shared" ref="GD101" si="769">GD102+GD103+GD104+GD105+GD106+GD107+GD108+GD109+GD110+GD111+GD112</f>
        <v>2090.9</v>
      </c>
      <c r="GE101" s="80">
        <f t="shared" si="768"/>
        <v>3700</v>
      </c>
      <c r="GF101" s="80">
        <f t="shared" si="768"/>
        <v>3700</v>
      </c>
      <c r="GG101" s="80">
        <f t="shared" si="768"/>
        <v>100</v>
      </c>
      <c r="GH101" s="80">
        <f t="shared" ref="GH101" si="770">GH102+GH103+GH104+GH105+GH106+GH107+GH108+GH109+GH110+GH111+GH112</f>
        <v>2120.5</v>
      </c>
      <c r="GI101" s="80">
        <f t="shared" si="768"/>
        <v>4800</v>
      </c>
      <c r="GJ101" s="80">
        <f t="shared" si="768"/>
        <v>4800</v>
      </c>
      <c r="GK101" s="80">
        <f t="shared" si="768"/>
        <v>100</v>
      </c>
      <c r="GL101" s="80"/>
      <c r="GM101" s="80">
        <f t="shared" ref="GM101:GO101" si="771">GM102+GM103+GM104+GM105+GM106+GM107+GM108+GM109+GM110+GM111+GM112</f>
        <v>0</v>
      </c>
      <c r="GN101" s="80">
        <f t="shared" si="771"/>
        <v>0</v>
      </c>
      <c r="GO101" s="80">
        <f t="shared" si="771"/>
        <v>0</v>
      </c>
      <c r="GP101" s="80"/>
      <c r="GQ101" s="80">
        <f t="shared" ref="GQ101:GS101" si="772">GQ102+GQ103+GQ104+GQ105+GQ106+GQ107+GQ108+GQ109+GQ110+GQ111+GQ112</f>
        <v>0</v>
      </c>
      <c r="GR101" s="80">
        <f t="shared" si="772"/>
        <v>0</v>
      </c>
      <c r="GS101" s="80">
        <f t="shared" si="772"/>
        <v>0</v>
      </c>
      <c r="GT101" s="80"/>
      <c r="GU101" s="80">
        <f t="shared" ref="GU101:GW101" si="773">GU102+GU103+GU104+GU105+GU106+GU107+GU108+GU109+GU110+GU111+GU112</f>
        <v>0</v>
      </c>
      <c r="GV101" s="80">
        <f t="shared" si="773"/>
        <v>0</v>
      </c>
      <c r="GW101" s="80">
        <f t="shared" si="773"/>
        <v>0</v>
      </c>
      <c r="GX101" s="80"/>
      <c r="GY101" s="80">
        <f t="shared" ref="GY101:HB101" si="774">GY102+GY103+GY104+GY105+GY106+GY107+GY108+GY109+GY110+GY111+GY112</f>
        <v>0</v>
      </c>
      <c r="GZ101" s="80">
        <f t="shared" si="774"/>
        <v>0</v>
      </c>
      <c r="HA101" s="80">
        <f t="shared" si="774"/>
        <v>0</v>
      </c>
      <c r="HB101" s="80">
        <f t="shared" si="774"/>
        <v>0</v>
      </c>
      <c r="HC101" s="80">
        <f t="shared" ref="HC101:HH101" si="775">HC102+HC103+HC104+HC105+HC106+HC107+HC108+HC109+HC110+HC111+HC112</f>
        <v>0</v>
      </c>
      <c r="HD101" s="80">
        <f t="shared" si="775"/>
        <v>0</v>
      </c>
      <c r="HE101" s="80">
        <f t="shared" si="775"/>
        <v>0</v>
      </c>
      <c r="HF101" s="80">
        <f t="shared" ref="HF101" si="776">HF102+HF103+HF104+HF105+HF106+HF107+HF108+HF109+HF110+HF111+HF112</f>
        <v>241.7</v>
      </c>
      <c r="HG101" s="80">
        <f t="shared" si="775"/>
        <v>769.3</v>
      </c>
      <c r="HH101" s="80">
        <f t="shared" si="775"/>
        <v>769.3</v>
      </c>
      <c r="HI101" s="80">
        <f t="shared" ref="HI101:HI102" si="777">HH101/HG101*100</f>
        <v>100</v>
      </c>
      <c r="HJ101" s="122"/>
      <c r="HK101" s="80">
        <f t="shared" ref="HK101:HP101" si="778">HK102+HK103+HK104+HK105+HK106+HK107+HK108+HK109+HK110+HK111+HK112</f>
        <v>0</v>
      </c>
      <c r="HL101" s="80">
        <f t="shared" si="778"/>
        <v>0</v>
      </c>
      <c r="HM101" s="80">
        <f t="shared" si="778"/>
        <v>0</v>
      </c>
      <c r="HN101" s="80"/>
      <c r="HO101" s="80"/>
      <c r="HP101" s="80">
        <f t="shared" si="778"/>
        <v>0</v>
      </c>
      <c r="HQ101" s="80"/>
      <c r="HR101" s="80"/>
      <c r="HS101" s="80">
        <f t="shared" ref="HS101:HY101" si="779">HS102+HS103+HS104+HS105+HS106+HS107+HS108+HS109+HS110+HS111+HS112</f>
        <v>24501</v>
      </c>
      <c r="HT101" s="80">
        <f t="shared" si="779"/>
        <v>24500.936830000002</v>
      </c>
      <c r="HU101" s="79">
        <f t="shared" ref="HU101:HU103" si="780">HT101/HS101*100</f>
        <v>99.999742173788832</v>
      </c>
      <c r="HV101" s="121"/>
      <c r="HW101" s="80">
        <f t="shared" si="779"/>
        <v>0</v>
      </c>
      <c r="HX101" s="80">
        <f t="shared" si="779"/>
        <v>0</v>
      </c>
      <c r="HY101" s="80">
        <f t="shared" si="779"/>
        <v>0</v>
      </c>
      <c r="HZ101" s="122"/>
      <c r="IA101" s="80">
        <f t="shared" ref="IA101:IC101" si="781">IA102+IA103+IA104+IA105+IA106+IA107+IA108+IA109+IA110+IA111+IA112</f>
        <v>0</v>
      </c>
      <c r="IB101" s="80">
        <f t="shared" si="781"/>
        <v>0</v>
      </c>
      <c r="IC101" s="80">
        <f t="shared" si="781"/>
        <v>0</v>
      </c>
      <c r="ID101" s="80"/>
      <c r="IE101" s="80">
        <f t="shared" ref="IE101:IG101" si="782">IE102+IE103+IE104+IE105+IE106+IE107+IE108+IE109+IE110+IE111+IE112</f>
        <v>0</v>
      </c>
      <c r="IF101" s="80">
        <f t="shared" si="782"/>
        <v>0</v>
      </c>
      <c r="IG101" s="80">
        <f t="shared" si="782"/>
        <v>0</v>
      </c>
      <c r="IH101" s="80"/>
      <c r="II101" s="80">
        <f t="shared" ref="II101:IK101" si="783">II102+II103+II104+II105+II106+II107+II108+II109+II110+II111+II112</f>
        <v>0</v>
      </c>
      <c r="IJ101" s="80">
        <f t="shared" si="783"/>
        <v>0</v>
      </c>
      <c r="IK101" s="80">
        <f t="shared" si="783"/>
        <v>0</v>
      </c>
      <c r="IL101" s="80"/>
      <c r="IM101" s="80">
        <f t="shared" ref="IM101:JA101" si="784">IM102+IM103+IM104+IM105+IM106+IM107+IM108+IM109+IM110+IM111+IM112</f>
        <v>0</v>
      </c>
      <c r="IN101" s="80">
        <f t="shared" si="784"/>
        <v>0</v>
      </c>
      <c r="IO101" s="80">
        <f t="shared" si="784"/>
        <v>0</v>
      </c>
      <c r="IP101" s="80"/>
      <c r="IQ101" s="80">
        <f t="shared" si="784"/>
        <v>97133.3</v>
      </c>
      <c r="IR101" s="80">
        <f t="shared" si="784"/>
        <v>97133.35</v>
      </c>
      <c r="IS101" s="80">
        <f t="shared" si="720"/>
        <v>100.00005147565254</v>
      </c>
      <c r="IT101" s="80"/>
      <c r="IU101" s="80">
        <f t="shared" si="784"/>
        <v>0</v>
      </c>
      <c r="IV101" s="80">
        <f t="shared" si="784"/>
        <v>0</v>
      </c>
      <c r="IW101" s="80">
        <f t="shared" si="784"/>
        <v>0</v>
      </c>
      <c r="IX101" s="80"/>
      <c r="IY101" s="80">
        <f t="shared" si="784"/>
        <v>0</v>
      </c>
      <c r="IZ101" s="80">
        <f t="shared" si="784"/>
        <v>0</v>
      </c>
      <c r="JA101" s="80">
        <f t="shared" si="784"/>
        <v>0</v>
      </c>
      <c r="JB101" s="80"/>
      <c r="JC101" s="80">
        <f t="shared" ref="JC101:JE101" si="785">JC102+JC103+JC104+JC105+JC106+JC107+JC108+JC109+JC110+JC111+JC112</f>
        <v>0</v>
      </c>
      <c r="JD101" s="80">
        <f t="shared" si="785"/>
        <v>0</v>
      </c>
      <c r="JE101" s="80">
        <f t="shared" si="785"/>
        <v>0</v>
      </c>
      <c r="JF101" s="80"/>
      <c r="JG101" s="80">
        <f t="shared" ref="JG101:JL101" si="786">JG102+JG103+JG104+JG105+JG106+JG107+JG108+JG109+JG110+JG111+JG112</f>
        <v>0</v>
      </c>
      <c r="JH101" s="80">
        <f t="shared" si="786"/>
        <v>0</v>
      </c>
      <c r="JI101" s="80">
        <f t="shared" si="786"/>
        <v>0</v>
      </c>
      <c r="JJ101" s="80"/>
      <c r="JK101" s="80">
        <f t="shared" si="786"/>
        <v>163.81645999999998</v>
      </c>
      <c r="JL101" s="80">
        <f t="shared" si="786"/>
        <v>43.199999999999989</v>
      </c>
      <c r="JM101" s="79">
        <f t="shared" ref="JM101:JM102" si="787">JL101/JK101*100</f>
        <v>26.370976396388979</v>
      </c>
      <c r="JN101" s="79"/>
      <c r="JO101" s="80"/>
      <c r="JP101" s="80"/>
      <c r="JQ101" s="79"/>
    </row>
    <row r="102" spans="1:277" s="29" customFormat="1" ht="24" customHeight="1" x14ac:dyDescent="0.25">
      <c r="A102" s="43" t="s">
        <v>261</v>
      </c>
      <c r="B102" s="230">
        <f t="shared" si="591"/>
        <v>47613.746999999996</v>
      </c>
      <c r="C102" s="230">
        <f t="shared" si="592"/>
        <v>148228.97216</v>
      </c>
      <c r="D102" s="230">
        <f t="shared" si="593"/>
        <v>147517.24105000001</v>
      </c>
      <c r="E102" s="66">
        <f t="shared" si="163"/>
        <v>99.519843455952909</v>
      </c>
      <c r="F102" s="66"/>
      <c r="G102" s="66"/>
      <c r="H102" s="66"/>
      <c r="I102" s="66"/>
      <c r="J102" s="70"/>
      <c r="K102" s="70"/>
      <c r="L102" s="70"/>
      <c r="M102" s="66"/>
      <c r="N102" s="66"/>
      <c r="O102" s="70"/>
      <c r="P102" s="70"/>
      <c r="Q102" s="66"/>
      <c r="R102" s="123"/>
      <c r="S102" s="70"/>
      <c r="T102" s="70"/>
      <c r="U102" s="66"/>
      <c r="V102" s="66"/>
      <c r="W102" s="70"/>
      <c r="X102" s="70"/>
      <c r="Y102" s="66"/>
      <c r="Z102" s="66"/>
      <c r="AA102" s="70"/>
      <c r="AB102" s="70"/>
      <c r="AC102" s="66"/>
      <c r="AD102" s="123"/>
      <c r="AE102" s="70"/>
      <c r="AF102" s="70"/>
      <c r="AG102" s="66"/>
      <c r="AH102" s="66">
        <v>1091.5999999999999</v>
      </c>
      <c r="AI102" s="66">
        <v>746.34839999999997</v>
      </c>
      <c r="AJ102" s="66">
        <v>723.20981000000006</v>
      </c>
      <c r="AK102" s="70">
        <f t="shared" si="735"/>
        <v>96.899760219222031</v>
      </c>
      <c r="AL102" s="124"/>
      <c r="AM102" s="70"/>
      <c r="AN102" s="70"/>
      <c r="AO102" s="70"/>
      <c r="AP102" s="70">
        <v>0</v>
      </c>
      <c r="AQ102" s="70">
        <v>0</v>
      </c>
      <c r="AR102" s="70">
        <v>0</v>
      </c>
      <c r="AS102" s="66"/>
      <c r="AT102" s="70"/>
      <c r="AU102" s="70"/>
      <c r="AV102" s="70"/>
      <c r="AW102" s="66"/>
      <c r="AX102" s="70"/>
      <c r="AY102" s="70"/>
      <c r="AZ102" s="70"/>
      <c r="BA102" s="66"/>
      <c r="BB102" s="66"/>
      <c r="BC102" s="70"/>
      <c r="BD102" s="70"/>
      <c r="BE102" s="66"/>
      <c r="BF102" s="70">
        <v>79.254999999999995</v>
      </c>
      <c r="BG102" s="70">
        <v>79.254999999999995</v>
      </c>
      <c r="BH102" s="70">
        <v>79.254999999999995</v>
      </c>
      <c r="BI102" s="66">
        <f>BH102/BG102*100</f>
        <v>100</v>
      </c>
      <c r="BJ102" s="123"/>
      <c r="BK102" s="70"/>
      <c r="BL102" s="70"/>
      <c r="BM102" s="66"/>
      <c r="BN102" s="70"/>
      <c r="BO102" s="70"/>
      <c r="BP102" s="70"/>
      <c r="BQ102" s="66"/>
      <c r="BR102" s="66"/>
      <c r="BS102" s="70"/>
      <c r="BT102" s="70"/>
      <c r="BU102" s="66"/>
      <c r="BV102" s="66"/>
      <c r="BW102" s="66"/>
      <c r="BX102" s="66"/>
      <c r="BY102" s="66"/>
      <c r="BZ102" s="70">
        <v>0</v>
      </c>
      <c r="CA102" s="70">
        <v>0</v>
      </c>
      <c r="CB102" s="70"/>
      <c r="CC102" s="66"/>
      <c r="CD102" s="70">
        <v>18338.2</v>
      </c>
      <c r="CE102" s="70">
        <v>18338.2</v>
      </c>
      <c r="CF102" s="66">
        <v>18338.2</v>
      </c>
      <c r="CG102" s="70">
        <f t="shared" si="185"/>
        <v>100</v>
      </c>
      <c r="CH102" s="70"/>
      <c r="CI102" s="70">
        <v>2057.9</v>
      </c>
      <c r="CJ102" s="66">
        <v>2057.9</v>
      </c>
      <c r="CK102" s="70">
        <f t="shared" ref="CK102" si="788">CJ102/CI102*100</f>
        <v>100</v>
      </c>
      <c r="CL102" s="70"/>
      <c r="CM102" s="70"/>
      <c r="CN102" s="70"/>
      <c r="CO102" s="70"/>
      <c r="CP102" s="70"/>
      <c r="CQ102" s="70"/>
      <c r="CR102" s="70"/>
      <c r="CS102" s="70"/>
      <c r="CT102" s="70">
        <v>3662.9</v>
      </c>
      <c r="CU102" s="70">
        <v>3102.9</v>
      </c>
      <c r="CV102" s="70">
        <v>2995.2849999999999</v>
      </c>
      <c r="CW102" s="70">
        <f t="shared" si="191"/>
        <v>96.531792838957102</v>
      </c>
      <c r="CX102" s="70"/>
      <c r="CY102" s="70"/>
      <c r="CZ102" s="70"/>
      <c r="DA102" s="70"/>
      <c r="DB102" s="124"/>
      <c r="DC102" s="70">
        <v>191</v>
      </c>
      <c r="DD102" s="70">
        <v>118.6</v>
      </c>
      <c r="DE102" s="70">
        <f t="shared" si="747"/>
        <v>62.094240837696333</v>
      </c>
      <c r="DF102" s="70"/>
      <c r="DG102" s="70"/>
      <c r="DH102" s="200"/>
      <c r="DI102" s="200"/>
      <c r="DJ102" s="200"/>
      <c r="DK102" s="70"/>
      <c r="DL102" s="200"/>
      <c r="DM102" s="200"/>
      <c r="DN102" s="200"/>
      <c r="DO102" s="70"/>
      <c r="DP102" s="200"/>
      <c r="DQ102" s="200"/>
      <c r="DR102" s="70"/>
      <c r="DS102" s="70"/>
      <c r="DT102" s="200"/>
      <c r="DU102" s="200"/>
      <c r="DV102" s="200"/>
      <c r="DW102" s="70"/>
      <c r="DX102" s="200"/>
      <c r="DY102" s="200"/>
      <c r="DZ102" s="200"/>
      <c r="EA102" s="70"/>
      <c r="EB102" s="200"/>
      <c r="EC102" s="200"/>
      <c r="ED102" s="200"/>
      <c r="EE102" s="70"/>
      <c r="EF102" s="200"/>
      <c r="EG102" s="200"/>
      <c r="EH102" s="70"/>
      <c r="EI102" s="70"/>
      <c r="EJ102" s="200"/>
      <c r="EK102" s="200"/>
      <c r="EL102" s="70"/>
      <c r="EM102" s="70"/>
      <c r="EN102" s="200"/>
      <c r="EO102" s="200"/>
      <c r="EP102" s="70">
        <v>238.8</v>
      </c>
      <c r="EQ102" s="70">
        <v>235.8</v>
      </c>
      <c r="ER102" s="200">
        <v>235.71</v>
      </c>
      <c r="ES102" s="70">
        <f t="shared" si="754"/>
        <v>99.961832061068705</v>
      </c>
      <c r="ET102" s="70">
        <v>4753.2</v>
      </c>
      <c r="EU102" s="70">
        <v>3107.8602999999998</v>
      </c>
      <c r="EV102" s="70">
        <v>3107.86</v>
      </c>
      <c r="EW102" s="70">
        <f>EV102/EU102*100</f>
        <v>99.999990347056467</v>
      </c>
      <c r="EX102" s="70"/>
      <c r="EY102" s="70"/>
      <c r="EZ102" s="200"/>
      <c r="FA102" s="200"/>
      <c r="FB102" s="200"/>
      <c r="FC102" s="70"/>
      <c r="FD102" s="200"/>
      <c r="FE102" s="200"/>
      <c r="FF102" s="70">
        <v>6842</v>
      </c>
      <c r="FG102" s="70">
        <v>7008.7</v>
      </c>
      <c r="FH102" s="70">
        <v>7008.7</v>
      </c>
      <c r="FI102" s="70">
        <f t="shared" si="204"/>
        <v>100</v>
      </c>
      <c r="FJ102" s="70"/>
      <c r="FK102" s="70"/>
      <c r="FL102" s="200"/>
      <c r="FM102" s="66"/>
      <c r="FN102" s="70">
        <v>5017.2</v>
      </c>
      <c r="FO102" s="70">
        <v>3196.2</v>
      </c>
      <c r="FP102" s="70">
        <v>2916.7092400000001</v>
      </c>
      <c r="FQ102" s="70">
        <f t="shared" si="762"/>
        <v>91.25552969150867</v>
      </c>
      <c r="FR102" s="70"/>
      <c r="FS102" s="70">
        <v>460.9</v>
      </c>
      <c r="FT102" s="70">
        <v>352.47</v>
      </c>
      <c r="FU102" s="70">
        <f t="shared" si="764"/>
        <v>76.474289433716649</v>
      </c>
      <c r="FV102" s="70">
        <v>3137.4920000000002</v>
      </c>
      <c r="FW102" s="70">
        <v>3137.4920000000002</v>
      </c>
      <c r="FX102" s="70">
        <v>3137.4920000000002</v>
      </c>
      <c r="FY102" s="70">
        <f>FX102/FW102*100</f>
        <v>100</v>
      </c>
      <c r="FZ102" s="70"/>
      <c r="GA102" s="70"/>
      <c r="GB102" s="200"/>
      <c r="GC102" s="200"/>
      <c r="GD102" s="70">
        <v>2090.9</v>
      </c>
      <c r="GE102" s="70">
        <v>3700</v>
      </c>
      <c r="GF102" s="70">
        <v>3700</v>
      </c>
      <c r="GG102" s="70">
        <f t="shared" ref="GG102" si="789">GF102/GE102*100</f>
        <v>100</v>
      </c>
      <c r="GH102" s="70">
        <v>2120.5</v>
      </c>
      <c r="GI102" s="70">
        <v>4800</v>
      </c>
      <c r="GJ102" s="70">
        <v>4800</v>
      </c>
      <c r="GK102" s="70">
        <f t="shared" ref="GK102" si="790">GJ102/GI102*100</f>
        <v>100</v>
      </c>
      <c r="GL102" s="70"/>
      <c r="GM102" s="70"/>
      <c r="GN102" s="200"/>
      <c r="GO102" s="200"/>
      <c r="GP102" s="200"/>
      <c r="GQ102" s="70"/>
      <c r="GR102" s="200"/>
      <c r="GS102" s="200"/>
      <c r="GT102" s="200"/>
      <c r="GU102" s="70"/>
      <c r="GV102" s="200"/>
      <c r="GW102" s="200"/>
      <c r="GX102" s="200"/>
      <c r="GY102" s="70"/>
      <c r="GZ102" s="200"/>
      <c r="HA102" s="200"/>
      <c r="HB102" s="70"/>
      <c r="HC102" s="70"/>
      <c r="HD102" s="200"/>
      <c r="HE102" s="200"/>
      <c r="HF102" s="70">
        <v>241.7</v>
      </c>
      <c r="HG102" s="70">
        <v>769.3</v>
      </c>
      <c r="HH102" s="70">
        <v>769.3</v>
      </c>
      <c r="HI102" s="70">
        <f t="shared" si="777"/>
        <v>100</v>
      </c>
      <c r="HJ102" s="124"/>
      <c r="HK102" s="70"/>
      <c r="HL102" s="200"/>
      <c r="HM102" s="200"/>
      <c r="HN102" s="70"/>
      <c r="HO102" s="70"/>
      <c r="HP102" s="70"/>
      <c r="HQ102" s="70"/>
      <c r="HR102" s="70"/>
      <c r="HS102" s="70"/>
      <c r="HT102" s="70"/>
      <c r="HU102" s="66"/>
      <c r="HV102" s="123"/>
      <c r="HW102" s="70"/>
      <c r="HX102" s="70"/>
      <c r="HY102" s="70"/>
      <c r="HZ102" s="124"/>
      <c r="IA102" s="70"/>
      <c r="IB102" s="70"/>
      <c r="IC102" s="70"/>
      <c r="ID102" s="70"/>
      <c r="IE102" s="70"/>
      <c r="IF102" s="70"/>
      <c r="IG102" s="70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>
        <v>97133.3</v>
      </c>
      <c r="IR102" s="70">
        <v>97133.35</v>
      </c>
      <c r="IS102" s="70">
        <f t="shared" si="720"/>
        <v>100.00005147565254</v>
      </c>
      <c r="IT102" s="70"/>
      <c r="IU102" s="70"/>
      <c r="IV102" s="70"/>
      <c r="IW102" s="70"/>
      <c r="IX102" s="70"/>
      <c r="IY102" s="70">
        <v>0</v>
      </c>
      <c r="IZ102" s="70">
        <v>0</v>
      </c>
      <c r="JA102" s="66"/>
      <c r="JB102" s="66"/>
      <c r="JC102" s="70">
        <v>0</v>
      </c>
      <c r="JD102" s="70">
        <v>0</v>
      </c>
      <c r="JE102" s="66"/>
      <c r="JF102" s="66"/>
      <c r="JG102" s="70">
        <v>0</v>
      </c>
      <c r="JH102" s="70">
        <v>0</v>
      </c>
      <c r="JI102" s="66"/>
      <c r="JJ102" s="66"/>
      <c r="JK102" s="70">
        <v>163.81645999999998</v>
      </c>
      <c r="JL102" s="70">
        <v>43.199999999999989</v>
      </c>
      <c r="JM102" s="66">
        <f t="shared" si="787"/>
        <v>26.370976396388979</v>
      </c>
      <c r="JN102" s="66"/>
      <c r="JO102" s="70"/>
      <c r="JP102" s="70"/>
      <c r="JQ102" s="66"/>
    </row>
    <row r="103" spans="1:277" s="29" customFormat="1" ht="15.75" x14ac:dyDescent="0.25">
      <c r="A103" s="39" t="s">
        <v>434</v>
      </c>
      <c r="B103" s="230">
        <f t="shared" si="591"/>
        <v>1761</v>
      </c>
      <c r="C103" s="230">
        <f t="shared" si="592"/>
        <v>3522</v>
      </c>
      <c r="D103" s="230">
        <f t="shared" si="593"/>
        <v>3522</v>
      </c>
      <c r="E103" s="66">
        <f t="shared" si="163"/>
        <v>100</v>
      </c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123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123"/>
      <c r="AE103" s="66"/>
      <c r="AF103" s="66"/>
      <c r="AG103" s="66"/>
      <c r="AH103" s="66"/>
      <c r="AI103" s="66"/>
      <c r="AJ103" s="66"/>
      <c r="AK103" s="70"/>
      <c r="AL103" s="124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123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6"/>
      <c r="CD103" s="206"/>
      <c r="CE103" s="206"/>
      <c r="CF103" s="206"/>
      <c r="CG103" s="206"/>
      <c r="CH103" s="206"/>
      <c r="CI103" s="206"/>
      <c r="CJ103" s="206"/>
      <c r="CK103" s="206"/>
      <c r="CL103" s="66"/>
      <c r="CM103" s="66"/>
      <c r="CN103" s="66"/>
      <c r="CO103" s="204"/>
      <c r="CP103" s="204"/>
      <c r="CQ103" s="66"/>
      <c r="CR103" s="66"/>
      <c r="CS103" s="204"/>
      <c r="CT103" s="66"/>
      <c r="CU103" s="66"/>
      <c r="CV103" s="66"/>
      <c r="CW103" s="204"/>
      <c r="CX103" s="204"/>
      <c r="CY103" s="66"/>
      <c r="CZ103" s="66"/>
      <c r="DA103" s="204"/>
      <c r="DB103" s="133"/>
      <c r="DC103" s="66"/>
      <c r="DD103" s="66"/>
      <c r="DE103" s="204"/>
      <c r="DF103" s="66"/>
      <c r="DG103" s="66"/>
      <c r="DH103" s="66"/>
      <c r="DI103" s="204"/>
      <c r="DJ103" s="204"/>
      <c r="DK103" s="66"/>
      <c r="DL103" s="66"/>
      <c r="DM103" s="204"/>
      <c r="DN103" s="204"/>
      <c r="DO103" s="66"/>
      <c r="DP103" s="66"/>
      <c r="DQ103" s="204"/>
      <c r="DR103" s="66"/>
      <c r="DS103" s="66"/>
      <c r="DT103" s="66"/>
      <c r="DU103" s="204"/>
      <c r="DV103" s="204"/>
      <c r="DW103" s="66"/>
      <c r="DX103" s="66"/>
      <c r="DY103" s="204"/>
      <c r="DZ103" s="204"/>
      <c r="EA103" s="66"/>
      <c r="EB103" s="66"/>
      <c r="EC103" s="204"/>
      <c r="ED103" s="204"/>
      <c r="EE103" s="66"/>
      <c r="EF103" s="66"/>
      <c r="EG103" s="204"/>
      <c r="EH103" s="66"/>
      <c r="EI103" s="66"/>
      <c r="EJ103" s="66"/>
      <c r="EK103" s="204"/>
      <c r="EL103" s="66"/>
      <c r="EM103" s="66"/>
      <c r="EN103" s="66"/>
      <c r="EO103" s="204"/>
      <c r="EP103" s="66"/>
      <c r="EQ103" s="66"/>
      <c r="ER103" s="66"/>
      <c r="ES103" s="70"/>
      <c r="ET103" s="66"/>
      <c r="EU103" s="66"/>
      <c r="EV103" s="66"/>
      <c r="EW103" s="66"/>
      <c r="EX103" s="66"/>
      <c r="EY103" s="70"/>
      <c r="EZ103" s="66"/>
      <c r="FA103" s="204"/>
      <c r="FB103" s="204"/>
      <c r="FC103" s="70"/>
      <c r="FD103" s="66"/>
      <c r="FE103" s="204"/>
      <c r="FF103" s="70"/>
      <c r="FG103" s="70"/>
      <c r="FH103" s="66"/>
      <c r="FI103" s="204"/>
      <c r="FJ103" s="70">
        <v>1761</v>
      </c>
      <c r="FK103" s="70">
        <v>1761</v>
      </c>
      <c r="FL103" s="66">
        <v>1761</v>
      </c>
      <c r="FM103" s="66">
        <f t="shared" si="384"/>
        <v>100</v>
      </c>
      <c r="FN103" s="70"/>
      <c r="FO103" s="70"/>
      <c r="FP103" s="66"/>
      <c r="FQ103" s="204"/>
      <c r="FR103" s="204"/>
      <c r="FS103" s="70"/>
      <c r="FT103" s="66"/>
      <c r="FU103" s="204"/>
      <c r="FV103" s="70"/>
      <c r="FW103" s="70"/>
      <c r="FX103" s="66"/>
      <c r="FY103" s="204"/>
      <c r="FZ103" s="70"/>
      <c r="GA103" s="70"/>
      <c r="GB103" s="66"/>
      <c r="GC103" s="204"/>
      <c r="GD103" s="66"/>
      <c r="GE103" s="66"/>
      <c r="GF103" s="66"/>
      <c r="GG103" s="204"/>
      <c r="GH103" s="66"/>
      <c r="GI103" s="66"/>
      <c r="GJ103" s="66"/>
      <c r="GK103" s="204"/>
      <c r="GL103" s="204"/>
      <c r="GM103" s="70"/>
      <c r="GN103" s="66"/>
      <c r="GO103" s="204"/>
      <c r="GP103" s="204"/>
      <c r="GQ103" s="70"/>
      <c r="GR103" s="66"/>
      <c r="GS103" s="204"/>
      <c r="GT103" s="204"/>
      <c r="GU103" s="70"/>
      <c r="GV103" s="66"/>
      <c r="GW103" s="204"/>
      <c r="GX103" s="204"/>
      <c r="GY103" s="70"/>
      <c r="GZ103" s="66"/>
      <c r="HA103" s="204"/>
      <c r="HB103" s="70"/>
      <c r="HC103" s="70"/>
      <c r="HD103" s="66"/>
      <c r="HE103" s="204"/>
      <c r="HF103" s="66"/>
      <c r="HG103" s="66"/>
      <c r="HH103" s="66"/>
      <c r="HI103" s="204"/>
      <c r="HJ103" s="133"/>
      <c r="HK103" s="70"/>
      <c r="HL103" s="66"/>
      <c r="HM103" s="204"/>
      <c r="HN103" s="66"/>
      <c r="HO103" s="66"/>
      <c r="HP103" s="66"/>
      <c r="HQ103" s="204"/>
      <c r="HR103" s="204"/>
      <c r="HS103" s="66">
        <v>1761</v>
      </c>
      <c r="HT103" s="66">
        <v>1761</v>
      </c>
      <c r="HU103" s="66">
        <f t="shared" si="780"/>
        <v>100</v>
      </c>
      <c r="HV103" s="123"/>
      <c r="HW103" s="66"/>
      <c r="HX103" s="66"/>
      <c r="HY103" s="204"/>
      <c r="HZ103" s="133"/>
      <c r="IA103" s="66"/>
      <c r="IB103" s="66"/>
      <c r="IC103" s="204"/>
      <c r="ID103" s="204"/>
      <c r="IE103" s="66"/>
      <c r="IF103" s="66"/>
      <c r="IG103" s="204"/>
      <c r="IH103" s="204"/>
      <c r="II103" s="66"/>
      <c r="IJ103" s="66"/>
      <c r="IK103" s="204"/>
      <c r="IL103" s="204"/>
      <c r="IM103" s="66"/>
      <c r="IN103" s="66"/>
      <c r="IO103" s="204"/>
      <c r="IP103" s="204"/>
      <c r="IQ103" s="66"/>
      <c r="IR103" s="66"/>
      <c r="IS103" s="204"/>
      <c r="IT103" s="204"/>
      <c r="IU103" s="66"/>
      <c r="IV103" s="66"/>
      <c r="IW103" s="204"/>
      <c r="IX103" s="204"/>
      <c r="IY103" s="66"/>
      <c r="IZ103" s="66"/>
      <c r="JA103" s="66"/>
      <c r="JB103" s="66"/>
      <c r="JC103" s="66"/>
      <c r="JD103" s="66"/>
      <c r="JE103" s="66"/>
      <c r="JF103" s="66"/>
      <c r="JG103" s="66"/>
      <c r="JH103" s="66"/>
      <c r="JI103" s="66"/>
      <c r="JJ103" s="66"/>
      <c r="JK103" s="66"/>
      <c r="JL103" s="66"/>
      <c r="JM103" s="66"/>
      <c r="JN103" s="66"/>
      <c r="JO103" s="66"/>
      <c r="JP103" s="66"/>
      <c r="JQ103" s="66"/>
    </row>
    <row r="104" spans="1:277" s="29" customFormat="1" ht="15.75" x14ac:dyDescent="0.25">
      <c r="A104" s="39" t="s">
        <v>435</v>
      </c>
      <c r="B104" s="230">
        <f t="shared" si="591"/>
        <v>639</v>
      </c>
      <c r="C104" s="230">
        <f t="shared" si="592"/>
        <v>1278</v>
      </c>
      <c r="D104" s="230">
        <f t="shared" si="593"/>
        <v>1278</v>
      </c>
      <c r="E104" s="66">
        <f t="shared" si="163"/>
        <v>100</v>
      </c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123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123"/>
      <c r="AE104" s="66"/>
      <c r="AF104" s="66"/>
      <c r="AG104" s="66"/>
      <c r="AH104" s="66"/>
      <c r="AI104" s="66"/>
      <c r="AJ104" s="66"/>
      <c r="AK104" s="70"/>
      <c r="AL104" s="124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123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206"/>
      <c r="CE104" s="206"/>
      <c r="CF104" s="206"/>
      <c r="CG104" s="206"/>
      <c r="CH104" s="206"/>
      <c r="CI104" s="206"/>
      <c r="CJ104" s="206"/>
      <c r="CK104" s="206"/>
      <c r="CL104" s="66"/>
      <c r="CM104" s="66"/>
      <c r="CN104" s="66"/>
      <c r="CO104" s="204"/>
      <c r="CP104" s="204"/>
      <c r="CQ104" s="66"/>
      <c r="CR104" s="66"/>
      <c r="CS104" s="204"/>
      <c r="CT104" s="66"/>
      <c r="CU104" s="66"/>
      <c r="CV104" s="66"/>
      <c r="CW104" s="204"/>
      <c r="CX104" s="204"/>
      <c r="CY104" s="66"/>
      <c r="CZ104" s="66"/>
      <c r="DA104" s="204"/>
      <c r="DB104" s="133"/>
      <c r="DC104" s="66"/>
      <c r="DD104" s="66"/>
      <c r="DE104" s="204"/>
      <c r="DF104" s="66"/>
      <c r="DG104" s="66"/>
      <c r="DH104" s="66"/>
      <c r="DI104" s="204"/>
      <c r="DJ104" s="204"/>
      <c r="DK104" s="66"/>
      <c r="DL104" s="66"/>
      <c r="DM104" s="204"/>
      <c r="DN104" s="204"/>
      <c r="DO104" s="66"/>
      <c r="DP104" s="66"/>
      <c r="DQ104" s="204"/>
      <c r="DR104" s="66"/>
      <c r="DS104" s="66"/>
      <c r="DT104" s="66"/>
      <c r="DU104" s="204"/>
      <c r="DV104" s="204"/>
      <c r="DW104" s="66"/>
      <c r="DX104" s="66"/>
      <c r="DY104" s="204"/>
      <c r="DZ104" s="204"/>
      <c r="EA104" s="66"/>
      <c r="EB104" s="66"/>
      <c r="EC104" s="204"/>
      <c r="ED104" s="204"/>
      <c r="EE104" s="66"/>
      <c r="EF104" s="66"/>
      <c r="EG104" s="204"/>
      <c r="EH104" s="66"/>
      <c r="EI104" s="66"/>
      <c r="EJ104" s="66"/>
      <c r="EK104" s="204"/>
      <c r="EL104" s="66"/>
      <c r="EM104" s="66"/>
      <c r="EN104" s="66"/>
      <c r="EO104" s="204"/>
      <c r="EP104" s="66"/>
      <c r="EQ104" s="66"/>
      <c r="ER104" s="66"/>
      <c r="ES104" s="70"/>
      <c r="ET104" s="66"/>
      <c r="EU104" s="66"/>
      <c r="EV104" s="66"/>
      <c r="EW104" s="66"/>
      <c r="EX104" s="66"/>
      <c r="EY104" s="70"/>
      <c r="EZ104" s="66"/>
      <c r="FA104" s="204"/>
      <c r="FB104" s="204"/>
      <c r="FC104" s="70"/>
      <c r="FD104" s="66"/>
      <c r="FE104" s="204"/>
      <c r="FF104" s="70"/>
      <c r="FG104" s="70"/>
      <c r="FH104" s="66"/>
      <c r="FI104" s="204"/>
      <c r="FJ104" s="70">
        <v>639</v>
      </c>
      <c r="FK104" s="70">
        <v>639</v>
      </c>
      <c r="FL104" s="66">
        <v>639</v>
      </c>
      <c r="FM104" s="66">
        <f t="shared" si="384"/>
        <v>100</v>
      </c>
      <c r="FN104" s="70"/>
      <c r="FO104" s="70"/>
      <c r="FP104" s="66"/>
      <c r="FQ104" s="204"/>
      <c r="FR104" s="204"/>
      <c r="FS104" s="70"/>
      <c r="FT104" s="66"/>
      <c r="FU104" s="204"/>
      <c r="FV104" s="70"/>
      <c r="FW104" s="70"/>
      <c r="FX104" s="66"/>
      <c r="FY104" s="204"/>
      <c r="FZ104" s="70"/>
      <c r="GA104" s="70"/>
      <c r="GB104" s="66"/>
      <c r="GC104" s="204"/>
      <c r="GD104" s="66"/>
      <c r="GE104" s="66"/>
      <c r="GF104" s="66"/>
      <c r="GG104" s="204"/>
      <c r="GH104" s="66"/>
      <c r="GI104" s="66"/>
      <c r="GJ104" s="66"/>
      <c r="GK104" s="204"/>
      <c r="GL104" s="204"/>
      <c r="GM104" s="70"/>
      <c r="GN104" s="66"/>
      <c r="GO104" s="204"/>
      <c r="GP104" s="204"/>
      <c r="GQ104" s="70"/>
      <c r="GR104" s="66"/>
      <c r="GS104" s="204"/>
      <c r="GT104" s="204"/>
      <c r="GU104" s="70"/>
      <c r="GV104" s="66"/>
      <c r="GW104" s="204"/>
      <c r="GX104" s="204"/>
      <c r="GY104" s="70"/>
      <c r="GZ104" s="66"/>
      <c r="HA104" s="204"/>
      <c r="HB104" s="70"/>
      <c r="HC104" s="70"/>
      <c r="HD104" s="66"/>
      <c r="HE104" s="204"/>
      <c r="HF104" s="66"/>
      <c r="HG104" s="66"/>
      <c r="HH104" s="66"/>
      <c r="HI104" s="204"/>
      <c r="HJ104" s="133"/>
      <c r="HK104" s="70"/>
      <c r="HL104" s="66"/>
      <c r="HM104" s="204"/>
      <c r="HN104" s="66"/>
      <c r="HO104" s="66"/>
      <c r="HP104" s="66"/>
      <c r="HQ104" s="204"/>
      <c r="HR104" s="204"/>
      <c r="HS104" s="66">
        <v>639</v>
      </c>
      <c r="HT104" s="66">
        <v>639</v>
      </c>
      <c r="HU104" s="66">
        <f>HT104/HS104*100</f>
        <v>100</v>
      </c>
      <c r="HV104" s="123"/>
      <c r="HW104" s="66"/>
      <c r="HX104" s="66"/>
      <c r="HY104" s="204"/>
      <c r="HZ104" s="133"/>
      <c r="IA104" s="66"/>
      <c r="IB104" s="66"/>
      <c r="IC104" s="204"/>
      <c r="ID104" s="204"/>
      <c r="IE104" s="66"/>
      <c r="IF104" s="66"/>
      <c r="IG104" s="204"/>
      <c r="IH104" s="204"/>
      <c r="II104" s="66"/>
      <c r="IJ104" s="66"/>
      <c r="IK104" s="204"/>
      <c r="IL104" s="204"/>
      <c r="IM104" s="66"/>
      <c r="IN104" s="66"/>
      <c r="IO104" s="204"/>
      <c r="IP104" s="204"/>
      <c r="IQ104" s="66"/>
      <c r="IR104" s="66"/>
      <c r="IS104" s="204"/>
      <c r="IT104" s="204"/>
      <c r="IU104" s="66"/>
      <c r="IV104" s="66"/>
      <c r="IW104" s="204"/>
      <c r="IX104" s="204"/>
      <c r="IY104" s="66"/>
      <c r="IZ104" s="66"/>
      <c r="JA104" s="66"/>
      <c r="JB104" s="66"/>
      <c r="JC104" s="66"/>
      <c r="JD104" s="66"/>
      <c r="JE104" s="66"/>
      <c r="JF104" s="66"/>
      <c r="JG104" s="66"/>
      <c r="JH104" s="66"/>
      <c r="JI104" s="66"/>
      <c r="JJ104" s="66"/>
      <c r="JK104" s="66"/>
      <c r="JL104" s="66"/>
      <c r="JM104" s="66"/>
      <c r="JN104" s="66"/>
      <c r="JO104" s="66"/>
      <c r="JP104" s="66"/>
      <c r="JQ104" s="66"/>
    </row>
    <row r="105" spans="1:277" s="29" customFormat="1" ht="15.75" x14ac:dyDescent="0.25">
      <c r="A105" s="39" t="s">
        <v>436</v>
      </c>
      <c r="B105" s="230">
        <f t="shared" si="591"/>
        <v>4077</v>
      </c>
      <c r="C105" s="230">
        <f t="shared" si="592"/>
        <v>8154</v>
      </c>
      <c r="D105" s="230">
        <f t="shared" si="593"/>
        <v>8154</v>
      </c>
      <c r="E105" s="66">
        <f t="shared" si="163"/>
        <v>100</v>
      </c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123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123"/>
      <c r="AE105" s="66"/>
      <c r="AF105" s="66"/>
      <c r="AG105" s="66"/>
      <c r="AH105" s="66"/>
      <c r="AI105" s="66"/>
      <c r="AJ105" s="66"/>
      <c r="AK105" s="70"/>
      <c r="AL105" s="124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123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6"/>
      <c r="CD105" s="206"/>
      <c r="CE105" s="206"/>
      <c r="CF105" s="206"/>
      <c r="CG105" s="206"/>
      <c r="CH105" s="206"/>
      <c r="CI105" s="206"/>
      <c r="CJ105" s="206"/>
      <c r="CK105" s="206"/>
      <c r="CL105" s="66"/>
      <c r="CM105" s="66"/>
      <c r="CN105" s="66"/>
      <c r="CO105" s="204"/>
      <c r="CP105" s="204"/>
      <c r="CQ105" s="66"/>
      <c r="CR105" s="66"/>
      <c r="CS105" s="204"/>
      <c r="CT105" s="66"/>
      <c r="CU105" s="66"/>
      <c r="CV105" s="66"/>
      <c r="CW105" s="204"/>
      <c r="CX105" s="204"/>
      <c r="CY105" s="66"/>
      <c r="CZ105" s="66"/>
      <c r="DA105" s="204"/>
      <c r="DB105" s="133"/>
      <c r="DC105" s="66"/>
      <c r="DD105" s="66"/>
      <c r="DE105" s="204"/>
      <c r="DF105" s="66"/>
      <c r="DG105" s="66"/>
      <c r="DH105" s="66"/>
      <c r="DI105" s="204"/>
      <c r="DJ105" s="204"/>
      <c r="DK105" s="66"/>
      <c r="DL105" s="66"/>
      <c r="DM105" s="204"/>
      <c r="DN105" s="204"/>
      <c r="DO105" s="66"/>
      <c r="DP105" s="66"/>
      <c r="DQ105" s="204"/>
      <c r="DR105" s="66"/>
      <c r="DS105" s="66"/>
      <c r="DT105" s="66"/>
      <c r="DU105" s="204"/>
      <c r="DV105" s="204"/>
      <c r="DW105" s="66"/>
      <c r="DX105" s="66"/>
      <c r="DY105" s="204"/>
      <c r="DZ105" s="204"/>
      <c r="EA105" s="66"/>
      <c r="EB105" s="66"/>
      <c r="EC105" s="204"/>
      <c r="ED105" s="204"/>
      <c r="EE105" s="66"/>
      <c r="EF105" s="66"/>
      <c r="EG105" s="204"/>
      <c r="EH105" s="66"/>
      <c r="EI105" s="66"/>
      <c r="EJ105" s="66"/>
      <c r="EK105" s="204"/>
      <c r="EL105" s="66"/>
      <c r="EM105" s="66"/>
      <c r="EN105" s="66"/>
      <c r="EO105" s="204"/>
      <c r="EP105" s="66"/>
      <c r="EQ105" s="66"/>
      <c r="ER105" s="66"/>
      <c r="ES105" s="70"/>
      <c r="ET105" s="66"/>
      <c r="EU105" s="66"/>
      <c r="EV105" s="66"/>
      <c r="EW105" s="66"/>
      <c r="EX105" s="66"/>
      <c r="EY105" s="70"/>
      <c r="EZ105" s="66"/>
      <c r="FA105" s="204"/>
      <c r="FB105" s="204"/>
      <c r="FC105" s="70"/>
      <c r="FD105" s="66"/>
      <c r="FE105" s="204"/>
      <c r="FF105" s="70"/>
      <c r="FG105" s="70"/>
      <c r="FH105" s="66"/>
      <c r="FI105" s="204"/>
      <c r="FJ105" s="70">
        <v>4077</v>
      </c>
      <c r="FK105" s="70">
        <v>4077</v>
      </c>
      <c r="FL105" s="66">
        <v>4077</v>
      </c>
      <c r="FM105" s="66">
        <f t="shared" ref="FM105:FM167" si="791">FL105/FK105*100</f>
        <v>100</v>
      </c>
      <c r="FN105" s="70"/>
      <c r="FO105" s="70"/>
      <c r="FP105" s="66"/>
      <c r="FQ105" s="204"/>
      <c r="FR105" s="204"/>
      <c r="FS105" s="70"/>
      <c r="FT105" s="66"/>
      <c r="FU105" s="204"/>
      <c r="FV105" s="70"/>
      <c r="FW105" s="70"/>
      <c r="FX105" s="66"/>
      <c r="FY105" s="204"/>
      <c r="FZ105" s="70"/>
      <c r="GA105" s="70"/>
      <c r="GB105" s="66"/>
      <c r="GC105" s="204"/>
      <c r="GD105" s="66"/>
      <c r="GE105" s="66"/>
      <c r="GF105" s="66"/>
      <c r="GG105" s="204"/>
      <c r="GH105" s="66"/>
      <c r="GI105" s="66"/>
      <c r="GJ105" s="66"/>
      <c r="GK105" s="204"/>
      <c r="GL105" s="204"/>
      <c r="GM105" s="70"/>
      <c r="GN105" s="66"/>
      <c r="GO105" s="204"/>
      <c r="GP105" s="204"/>
      <c r="GQ105" s="70"/>
      <c r="GR105" s="66"/>
      <c r="GS105" s="204"/>
      <c r="GT105" s="204"/>
      <c r="GU105" s="70"/>
      <c r="GV105" s="66"/>
      <c r="GW105" s="204"/>
      <c r="GX105" s="204"/>
      <c r="GY105" s="70"/>
      <c r="GZ105" s="66"/>
      <c r="HA105" s="204"/>
      <c r="HB105" s="70"/>
      <c r="HC105" s="70"/>
      <c r="HD105" s="66"/>
      <c r="HE105" s="204"/>
      <c r="HF105" s="66"/>
      <c r="HG105" s="66"/>
      <c r="HH105" s="66"/>
      <c r="HI105" s="204"/>
      <c r="HJ105" s="133"/>
      <c r="HK105" s="70"/>
      <c r="HL105" s="66"/>
      <c r="HM105" s="204"/>
      <c r="HN105" s="66"/>
      <c r="HO105" s="66"/>
      <c r="HP105" s="66"/>
      <c r="HQ105" s="204"/>
      <c r="HR105" s="204"/>
      <c r="HS105" s="66">
        <v>4077</v>
      </c>
      <c r="HT105" s="66">
        <v>4077</v>
      </c>
      <c r="HU105" s="66">
        <f t="shared" ref="HU105:HU112" si="792">HT105/HS105*100</f>
        <v>100</v>
      </c>
      <c r="HV105" s="123"/>
      <c r="HW105" s="66"/>
      <c r="HX105" s="66"/>
      <c r="HY105" s="204"/>
      <c r="HZ105" s="133"/>
      <c r="IA105" s="66"/>
      <c r="IB105" s="66"/>
      <c r="IC105" s="204"/>
      <c r="ID105" s="204"/>
      <c r="IE105" s="66"/>
      <c r="IF105" s="66"/>
      <c r="IG105" s="204"/>
      <c r="IH105" s="204"/>
      <c r="II105" s="66"/>
      <c r="IJ105" s="66"/>
      <c r="IK105" s="204"/>
      <c r="IL105" s="204"/>
      <c r="IM105" s="66"/>
      <c r="IN105" s="66"/>
      <c r="IO105" s="204"/>
      <c r="IP105" s="204"/>
      <c r="IQ105" s="66"/>
      <c r="IR105" s="66"/>
      <c r="IS105" s="204"/>
      <c r="IT105" s="204"/>
      <c r="IU105" s="66"/>
      <c r="IV105" s="66"/>
      <c r="IW105" s="204"/>
      <c r="IX105" s="204"/>
      <c r="IY105" s="66"/>
      <c r="IZ105" s="66"/>
      <c r="JA105" s="66"/>
      <c r="JB105" s="66"/>
      <c r="JC105" s="66"/>
      <c r="JD105" s="66"/>
      <c r="JE105" s="66"/>
      <c r="JF105" s="66"/>
      <c r="JG105" s="66"/>
      <c r="JH105" s="66"/>
      <c r="JI105" s="66"/>
      <c r="JJ105" s="66"/>
      <c r="JK105" s="66"/>
      <c r="JL105" s="66"/>
      <c r="JM105" s="66"/>
      <c r="JN105" s="66"/>
      <c r="JO105" s="66"/>
      <c r="JP105" s="66"/>
      <c r="JQ105" s="66"/>
    </row>
    <row r="106" spans="1:277" s="29" customFormat="1" ht="15.75" x14ac:dyDescent="0.25">
      <c r="A106" s="39" t="s">
        <v>263</v>
      </c>
      <c r="B106" s="230">
        <f t="shared" si="591"/>
        <v>11000</v>
      </c>
      <c r="C106" s="230">
        <f t="shared" si="592"/>
        <v>12984.2184</v>
      </c>
      <c r="D106" s="230">
        <f t="shared" si="593"/>
        <v>12984.2184</v>
      </c>
      <c r="E106" s="66">
        <f t="shared" si="163"/>
        <v>100</v>
      </c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123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123"/>
      <c r="AE106" s="66"/>
      <c r="AF106" s="66"/>
      <c r="AG106" s="66"/>
      <c r="AH106" s="66"/>
      <c r="AI106" s="66"/>
      <c r="AJ106" s="66"/>
      <c r="AK106" s="70"/>
      <c r="AL106" s="124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123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>
        <v>1984.2184</v>
      </c>
      <c r="BX106" s="66">
        <v>1984.2184</v>
      </c>
      <c r="BY106" s="66">
        <f t="shared" si="545"/>
        <v>100</v>
      </c>
      <c r="BZ106" s="66">
        <v>11000</v>
      </c>
      <c r="CA106" s="66">
        <v>11000</v>
      </c>
      <c r="CB106" s="66">
        <v>11000</v>
      </c>
      <c r="CC106" s="66">
        <f>CB106/CA106*100</f>
        <v>100</v>
      </c>
      <c r="CD106" s="206"/>
      <c r="CE106" s="206"/>
      <c r="CF106" s="206"/>
      <c r="CG106" s="206"/>
      <c r="CH106" s="206"/>
      <c r="CI106" s="206"/>
      <c r="CJ106" s="206"/>
      <c r="CK106" s="206"/>
      <c r="CL106" s="66"/>
      <c r="CM106" s="66"/>
      <c r="CN106" s="66"/>
      <c r="CO106" s="204"/>
      <c r="CP106" s="204"/>
      <c r="CQ106" s="66"/>
      <c r="CR106" s="66"/>
      <c r="CS106" s="204"/>
      <c r="CT106" s="66"/>
      <c r="CU106" s="66"/>
      <c r="CV106" s="66"/>
      <c r="CW106" s="204"/>
      <c r="CX106" s="204"/>
      <c r="CY106" s="66"/>
      <c r="CZ106" s="66"/>
      <c r="DA106" s="204"/>
      <c r="DB106" s="133"/>
      <c r="DC106" s="66"/>
      <c r="DD106" s="66"/>
      <c r="DE106" s="204"/>
      <c r="DF106" s="66"/>
      <c r="DG106" s="66"/>
      <c r="DH106" s="66"/>
      <c r="DI106" s="204"/>
      <c r="DJ106" s="204"/>
      <c r="DK106" s="66"/>
      <c r="DL106" s="66"/>
      <c r="DM106" s="204"/>
      <c r="DN106" s="204"/>
      <c r="DO106" s="66"/>
      <c r="DP106" s="66"/>
      <c r="DQ106" s="204"/>
      <c r="DR106" s="66"/>
      <c r="DS106" s="66"/>
      <c r="DT106" s="66"/>
      <c r="DU106" s="204"/>
      <c r="DV106" s="204"/>
      <c r="DW106" s="66"/>
      <c r="DX106" s="66"/>
      <c r="DY106" s="204"/>
      <c r="DZ106" s="204"/>
      <c r="EA106" s="66"/>
      <c r="EB106" s="66"/>
      <c r="EC106" s="204"/>
      <c r="ED106" s="204"/>
      <c r="EE106" s="66"/>
      <c r="EF106" s="66"/>
      <c r="EG106" s="204"/>
      <c r="EH106" s="66"/>
      <c r="EI106" s="66"/>
      <c r="EJ106" s="66"/>
      <c r="EK106" s="204"/>
      <c r="EL106" s="66"/>
      <c r="EM106" s="66"/>
      <c r="EN106" s="66"/>
      <c r="EO106" s="66"/>
      <c r="EP106" s="66"/>
      <c r="EQ106" s="66"/>
      <c r="ER106" s="66"/>
      <c r="ES106" s="70"/>
      <c r="ET106" s="66"/>
      <c r="EU106" s="66"/>
      <c r="EV106" s="66"/>
      <c r="EW106" s="66"/>
      <c r="EX106" s="66"/>
      <c r="EY106" s="70"/>
      <c r="EZ106" s="66"/>
      <c r="FA106" s="204"/>
      <c r="FB106" s="204"/>
      <c r="FC106" s="70"/>
      <c r="FD106" s="66"/>
      <c r="FE106" s="204"/>
      <c r="FF106" s="70"/>
      <c r="FG106" s="70"/>
      <c r="FH106" s="66"/>
      <c r="FI106" s="204"/>
      <c r="FJ106" s="70"/>
      <c r="FK106" s="70"/>
      <c r="FL106" s="66"/>
      <c r="FM106" s="66"/>
      <c r="FN106" s="70"/>
      <c r="FO106" s="70"/>
      <c r="FP106" s="66"/>
      <c r="FQ106" s="204"/>
      <c r="FR106" s="204"/>
      <c r="FS106" s="70"/>
      <c r="FT106" s="66"/>
      <c r="FU106" s="204"/>
      <c r="FV106" s="70"/>
      <c r="FW106" s="70"/>
      <c r="FX106" s="66"/>
      <c r="FY106" s="204"/>
      <c r="FZ106" s="70"/>
      <c r="GA106" s="70"/>
      <c r="GB106" s="66"/>
      <c r="GC106" s="204"/>
      <c r="GD106" s="66"/>
      <c r="GE106" s="66"/>
      <c r="GF106" s="66"/>
      <c r="GG106" s="204"/>
      <c r="GH106" s="66"/>
      <c r="GI106" s="66"/>
      <c r="GJ106" s="66"/>
      <c r="GK106" s="204"/>
      <c r="GL106" s="204"/>
      <c r="GM106" s="70"/>
      <c r="GN106" s="66"/>
      <c r="GO106" s="204"/>
      <c r="GP106" s="204"/>
      <c r="GQ106" s="70"/>
      <c r="GR106" s="66"/>
      <c r="GS106" s="204"/>
      <c r="GT106" s="204"/>
      <c r="GU106" s="70"/>
      <c r="GV106" s="66"/>
      <c r="GW106" s="204"/>
      <c r="GX106" s="204"/>
      <c r="GY106" s="70"/>
      <c r="GZ106" s="66"/>
      <c r="HA106" s="204"/>
      <c r="HB106" s="70"/>
      <c r="HC106" s="70"/>
      <c r="HD106" s="66"/>
      <c r="HE106" s="204"/>
      <c r="HF106" s="66"/>
      <c r="HG106" s="66"/>
      <c r="HH106" s="66"/>
      <c r="HI106" s="204"/>
      <c r="HJ106" s="133"/>
      <c r="HK106" s="70"/>
      <c r="HL106" s="66"/>
      <c r="HM106" s="204"/>
      <c r="HN106" s="66"/>
      <c r="HO106" s="66"/>
      <c r="HP106" s="66"/>
      <c r="HQ106" s="204"/>
      <c r="HR106" s="204"/>
      <c r="HS106" s="66"/>
      <c r="HT106" s="66"/>
      <c r="HU106" s="66"/>
      <c r="HV106" s="123"/>
      <c r="HW106" s="66"/>
      <c r="HX106" s="66"/>
      <c r="HY106" s="204"/>
      <c r="HZ106" s="133"/>
      <c r="IA106" s="66"/>
      <c r="IB106" s="66"/>
      <c r="IC106" s="204"/>
      <c r="ID106" s="204"/>
      <c r="IE106" s="66"/>
      <c r="IF106" s="66"/>
      <c r="IG106" s="204"/>
      <c r="IH106" s="204"/>
      <c r="II106" s="66"/>
      <c r="IJ106" s="66"/>
      <c r="IK106" s="204"/>
      <c r="IL106" s="204"/>
      <c r="IM106" s="66"/>
      <c r="IN106" s="66"/>
      <c r="IO106" s="204"/>
      <c r="IP106" s="204"/>
      <c r="IQ106" s="66"/>
      <c r="IR106" s="66"/>
      <c r="IS106" s="204"/>
      <c r="IT106" s="204"/>
      <c r="IU106" s="66"/>
      <c r="IV106" s="66"/>
      <c r="IW106" s="204"/>
      <c r="IX106" s="204"/>
      <c r="IY106" s="66"/>
      <c r="IZ106" s="66"/>
      <c r="JA106" s="66"/>
      <c r="JB106" s="66"/>
      <c r="JC106" s="66"/>
      <c r="JD106" s="66"/>
      <c r="JE106" s="66"/>
      <c r="JF106" s="66"/>
      <c r="JG106" s="66"/>
      <c r="JH106" s="66"/>
      <c r="JI106" s="66"/>
      <c r="JJ106" s="66"/>
      <c r="JK106" s="66"/>
      <c r="JL106" s="66"/>
      <c r="JM106" s="66"/>
      <c r="JN106" s="66"/>
      <c r="JO106" s="66"/>
      <c r="JP106" s="66"/>
      <c r="JQ106" s="66"/>
    </row>
    <row r="107" spans="1:277" s="29" customFormat="1" ht="15.75" x14ac:dyDescent="0.25">
      <c r="A107" s="39" t="s">
        <v>437</v>
      </c>
      <c r="B107" s="230">
        <f t="shared" si="591"/>
        <v>3048</v>
      </c>
      <c r="C107" s="230">
        <f t="shared" si="592"/>
        <v>6096</v>
      </c>
      <c r="D107" s="230">
        <f t="shared" si="593"/>
        <v>6096</v>
      </c>
      <c r="E107" s="66">
        <f t="shared" si="163"/>
        <v>100</v>
      </c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123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123"/>
      <c r="AE107" s="66"/>
      <c r="AF107" s="66"/>
      <c r="AG107" s="66"/>
      <c r="AH107" s="66"/>
      <c r="AI107" s="66"/>
      <c r="AJ107" s="66"/>
      <c r="AK107" s="70"/>
      <c r="AL107" s="124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123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6"/>
      <c r="CD107" s="206"/>
      <c r="CE107" s="206"/>
      <c r="CF107" s="206"/>
      <c r="CG107" s="206"/>
      <c r="CH107" s="206"/>
      <c r="CI107" s="206"/>
      <c r="CJ107" s="206"/>
      <c r="CK107" s="206"/>
      <c r="CL107" s="66"/>
      <c r="CM107" s="66"/>
      <c r="CN107" s="66"/>
      <c r="CO107" s="204"/>
      <c r="CP107" s="204"/>
      <c r="CQ107" s="66"/>
      <c r="CR107" s="66"/>
      <c r="CS107" s="204"/>
      <c r="CT107" s="66"/>
      <c r="CU107" s="66"/>
      <c r="CV107" s="66"/>
      <c r="CW107" s="204"/>
      <c r="CX107" s="204"/>
      <c r="CY107" s="66"/>
      <c r="CZ107" s="66"/>
      <c r="DA107" s="204"/>
      <c r="DB107" s="133"/>
      <c r="DC107" s="66"/>
      <c r="DD107" s="66"/>
      <c r="DE107" s="204"/>
      <c r="DF107" s="66"/>
      <c r="DG107" s="66"/>
      <c r="DH107" s="66"/>
      <c r="DI107" s="204"/>
      <c r="DJ107" s="204"/>
      <c r="DK107" s="66"/>
      <c r="DL107" s="66"/>
      <c r="DM107" s="204"/>
      <c r="DN107" s="204"/>
      <c r="DO107" s="66"/>
      <c r="DP107" s="66"/>
      <c r="DQ107" s="204"/>
      <c r="DR107" s="66"/>
      <c r="DS107" s="66"/>
      <c r="DT107" s="66"/>
      <c r="DU107" s="204"/>
      <c r="DV107" s="204"/>
      <c r="DW107" s="66"/>
      <c r="DX107" s="66"/>
      <c r="DY107" s="204"/>
      <c r="DZ107" s="204"/>
      <c r="EA107" s="66"/>
      <c r="EB107" s="66"/>
      <c r="EC107" s="204"/>
      <c r="ED107" s="204"/>
      <c r="EE107" s="66"/>
      <c r="EF107" s="66"/>
      <c r="EG107" s="204"/>
      <c r="EH107" s="66"/>
      <c r="EI107" s="66"/>
      <c r="EJ107" s="66"/>
      <c r="EK107" s="204"/>
      <c r="EL107" s="66"/>
      <c r="EM107" s="66"/>
      <c r="EN107" s="66"/>
      <c r="EO107" s="204"/>
      <c r="EP107" s="66"/>
      <c r="EQ107" s="66"/>
      <c r="ER107" s="66"/>
      <c r="ES107" s="70"/>
      <c r="ET107" s="66"/>
      <c r="EU107" s="66"/>
      <c r="EV107" s="66"/>
      <c r="EW107" s="66"/>
      <c r="EX107" s="66"/>
      <c r="EY107" s="70"/>
      <c r="EZ107" s="66"/>
      <c r="FA107" s="204"/>
      <c r="FB107" s="204"/>
      <c r="FC107" s="70"/>
      <c r="FD107" s="66"/>
      <c r="FE107" s="204"/>
      <c r="FF107" s="70"/>
      <c r="FG107" s="70"/>
      <c r="FH107" s="66"/>
      <c r="FI107" s="204"/>
      <c r="FJ107" s="70">
        <v>3048</v>
      </c>
      <c r="FK107" s="70">
        <v>3048</v>
      </c>
      <c r="FL107" s="66">
        <v>3048</v>
      </c>
      <c r="FM107" s="66">
        <f t="shared" si="791"/>
        <v>100</v>
      </c>
      <c r="FN107" s="70"/>
      <c r="FO107" s="70"/>
      <c r="FP107" s="66"/>
      <c r="FQ107" s="204"/>
      <c r="FR107" s="204"/>
      <c r="FS107" s="70"/>
      <c r="FT107" s="66"/>
      <c r="FU107" s="204"/>
      <c r="FV107" s="70"/>
      <c r="FW107" s="70"/>
      <c r="FX107" s="66"/>
      <c r="FY107" s="204"/>
      <c r="FZ107" s="70"/>
      <c r="GA107" s="70"/>
      <c r="GB107" s="66"/>
      <c r="GC107" s="204"/>
      <c r="GD107" s="66"/>
      <c r="GE107" s="66"/>
      <c r="GF107" s="66"/>
      <c r="GG107" s="204"/>
      <c r="GH107" s="66"/>
      <c r="GI107" s="66"/>
      <c r="GJ107" s="66"/>
      <c r="GK107" s="204"/>
      <c r="GL107" s="204"/>
      <c r="GM107" s="70"/>
      <c r="GN107" s="66"/>
      <c r="GO107" s="204"/>
      <c r="GP107" s="204"/>
      <c r="GQ107" s="70"/>
      <c r="GR107" s="66"/>
      <c r="GS107" s="204"/>
      <c r="GT107" s="204"/>
      <c r="GU107" s="70"/>
      <c r="GV107" s="66"/>
      <c r="GW107" s="204"/>
      <c r="GX107" s="204"/>
      <c r="GY107" s="70"/>
      <c r="GZ107" s="66"/>
      <c r="HA107" s="204"/>
      <c r="HB107" s="70"/>
      <c r="HC107" s="70"/>
      <c r="HD107" s="66"/>
      <c r="HE107" s="204"/>
      <c r="HF107" s="66"/>
      <c r="HG107" s="66"/>
      <c r="HH107" s="66"/>
      <c r="HI107" s="204"/>
      <c r="HJ107" s="133"/>
      <c r="HK107" s="70"/>
      <c r="HL107" s="66"/>
      <c r="HM107" s="204"/>
      <c r="HN107" s="66"/>
      <c r="HO107" s="66"/>
      <c r="HP107" s="66"/>
      <c r="HQ107" s="204"/>
      <c r="HR107" s="204"/>
      <c r="HS107" s="66">
        <v>3048</v>
      </c>
      <c r="HT107" s="66">
        <v>3048</v>
      </c>
      <c r="HU107" s="66">
        <f t="shared" si="792"/>
        <v>100</v>
      </c>
      <c r="HV107" s="123"/>
      <c r="HW107" s="66"/>
      <c r="HX107" s="66"/>
      <c r="HY107" s="204"/>
      <c r="HZ107" s="133"/>
      <c r="IA107" s="66"/>
      <c r="IB107" s="66"/>
      <c r="IC107" s="204"/>
      <c r="ID107" s="204"/>
      <c r="IE107" s="66"/>
      <c r="IF107" s="66"/>
      <c r="IG107" s="204"/>
      <c r="IH107" s="204"/>
      <c r="II107" s="66"/>
      <c r="IJ107" s="66"/>
      <c r="IK107" s="204"/>
      <c r="IL107" s="204"/>
      <c r="IM107" s="66"/>
      <c r="IN107" s="66"/>
      <c r="IO107" s="204"/>
      <c r="IP107" s="204"/>
      <c r="IQ107" s="66"/>
      <c r="IR107" s="66"/>
      <c r="IS107" s="204"/>
      <c r="IT107" s="204"/>
      <c r="IU107" s="66"/>
      <c r="IV107" s="66"/>
      <c r="IW107" s="204"/>
      <c r="IX107" s="204"/>
      <c r="IY107" s="66"/>
      <c r="IZ107" s="66"/>
      <c r="JA107" s="66"/>
      <c r="JB107" s="66"/>
      <c r="JC107" s="66"/>
      <c r="JD107" s="66"/>
      <c r="JE107" s="66"/>
      <c r="JF107" s="66"/>
      <c r="JG107" s="66"/>
      <c r="JH107" s="66"/>
      <c r="JI107" s="66"/>
      <c r="JJ107" s="66"/>
      <c r="JK107" s="66"/>
      <c r="JL107" s="66"/>
      <c r="JM107" s="66"/>
      <c r="JN107" s="66"/>
      <c r="JO107" s="66"/>
      <c r="JP107" s="66"/>
      <c r="JQ107" s="66"/>
    </row>
    <row r="108" spans="1:277" s="29" customFormat="1" ht="15.75" x14ac:dyDescent="0.25">
      <c r="A108" s="39" t="s">
        <v>438</v>
      </c>
      <c r="B108" s="230">
        <f t="shared" si="591"/>
        <v>3504</v>
      </c>
      <c r="C108" s="230">
        <f t="shared" si="592"/>
        <v>7008</v>
      </c>
      <c r="D108" s="230">
        <f t="shared" si="593"/>
        <v>7008</v>
      </c>
      <c r="E108" s="66">
        <f t="shared" si="163"/>
        <v>100</v>
      </c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123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123"/>
      <c r="AE108" s="66"/>
      <c r="AF108" s="66"/>
      <c r="AG108" s="66"/>
      <c r="AH108" s="66"/>
      <c r="AI108" s="66"/>
      <c r="AJ108" s="66"/>
      <c r="AK108" s="70"/>
      <c r="AL108" s="124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123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206"/>
      <c r="CE108" s="206"/>
      <c r="CF108" s="206"/>
      <c r="CG108" s="206"/>
      <c r="CH108" s="206"/>
      <c r="CI108" s="206"/>
      <c r="CJ108" s="206"/>
      <c r="CK108" s="206"/>
      <c r="CL108" s="66"/>
      <c r="CM108" s="66"/>
      <c r="CN108" s="66"/>
      <c r="CO108" s="204"/>
      <c r="CP108" s="204"/>
      <c r="CQ108" s="66"/>
      <c r="CR108" s="66"/>
      <c r="CS108" s="204"/>
      <c r="CT108" s="66"/>
      <c r="CU108" s="66"/>
      <c r="CV108" s="66"/>
      <c r="CW108" s="204"/>
      <c r="CX108" s="204"/>
      <c r="CY108" s="66"/>
      <c r="CZ108" s="66"/>
      <c r="DA108" s="204"/>
      <c r="DB108" s="133"/>
      <c r="DC108" s="66"/>
      <c r="DD108" s="66"/>
      <c r="DE108" s="204"/>
      <c r="DF108" s="66"/>
      <c r="DG108" s="66"/>
      <c r="DH108" s="66"/>
      <c r="DI108" s="204"/>
      <c r="DJ108" s="204"/>
      <c r="DK108" s="66"/>
      <c r="DL108" s="66"/>
      <c r="DM108" s="204"/>
      <c r="DN108" s="204"/>
      <c r="DO108" s="66"/>
      <c r="DP108" s="66"/>
      <c r="DQ108" s="204"/>
      <c r="DR108" s="66"/>
      <c r="DS108" s="66"/>
      <c r="DT108" s="66"/>
      <c r="DU108" s="204"/>
      <c r="DV108" s="204"/>
      <c r="DW108" s="66"/>
      <c r="DX108" s="66"/>
      <c r="DY108" s="204"/>
      <c r="DZ108" s="204"/>
      <c r="EA108" s="66"/>
      <c r="EB108" s="66"/>
      <c r="EC108" s="204"/>
      <c r="ED108" s="204"/>
      <c r="EE108" s="66"/>
      <c r="EF108" s="66"/>
      <c r="EG108" s="204"/>
      <c r="EH108" s="66"/>
      <c r="EI108" s="66"/>
      <c r="EJ108" s="66"/>
      <c r="EK108" s="204"/>
      <c r="EL108" s="66"/>
      <c r="EM108" s="66"/>
      <c r="EN108" s="66"/>
      <c r="EO108" s="204"/>
      <c r="EP108" s="66"/>
      <c r="EQ108" s="66"/>
      <c r="ER108" s="66"/>
      <c r="ES108" s="70"/>
      <c r="ET108" s="66"/>
      <c r="EU108" s="66"/>
      <c r="EV108" s="66"/>
      <c r="EW108" s="66"/>
      <c r="EX108" s="66"/>
      <c r="EY108" s="70"/>
      <c r="EZ108" s="66"/>
      <c r="FA108" s="204"/>
      <c r="FB108" s="204"/>
      <c r="FC108" s="70"/>
      <c r="FD108" s="66"/>
      <c r="FE108" s="204"/>
      <c r="FF108" s="70"/>
      <c r="FG108" s="70"/>
      <c r="FH108" s="66"/>
      <c r="FI108" s="204"/>
      <c r="FJ108" s="70">
        <v>3504</v>
      </c>
      <c r="FK108" s="70">
        <v>3504</v>
      </c>
      <c r="FL108" s="66">
        <v>3504</v>
      </c>
      <c r="FM108" s="66">
        <f t="shared" si="791"/>
        <v>100</v>
      </c>
      <c r="FN108" s="70"/>
      <c r="FO108" s="70"/>
      <c r="FP108" s="66"/>
      <c r="FQ108" s="204"/>
      <c r="FR108" s="204"/>
      <c r="FS108" s="70"/>
      <c r="FT108" s="66"/>
      <c r="FU108" s="204"/>
      <c r="FV108" s="70"/>
      <c r="FW108" s="70"/>
      <c r="FX108" s="66"/>
      <c r="FY108" s="204"/>
      <c r="FZ108" s="70"/>
      <c r="GA108" s="70"/>
      <c r="GB108" s="66"/>
      <c r="GC108" s="204"/>
      <c r="GD108" s="66"/>
      <c r="GE108" s="66"/>
      <c r="GF108" s="66"/>
      <c r="GG108" s="204"/>
      <c r="GH108" s="66"/>
      <c r="GI108" s="66"/>
      <c r="GJ108" s="66"/>
      <c r="GK108" s="204"/>
      <c r="GL108" s="204"/>
      <c r="GM108" s="70"/>
      <c r="GN108" s="66"/>
      <c r="GO108" s="204"/>
      <c r="GP108" s="204"/>
      <c r="GQ108" s="70"/>
      <c r="GR108" s="66"/>
      <c r="GS108" s="204"/>
      <c r="GT108" s="204"/>
      <c r="GU108" s="70"/>
      <c r="GV108" s="66"/>
      <c r="GW108" s="204"/>
      <c r="GX108" s="204"/>
      <c r="GY108" s="70"/>
      <c r="GZ108" s="66"/>
      <c r="HA108" s="204"/>
      <c r="HB108" s="70"/>
      <c r="HC108" s="70"/>
      <c r="HD108" s="66"/>
      <c r="HE108" s="204"/>
      <c r="HF108" s="66"/>
      <c r="HG108" s="66"/>
      <c r="HH108" s="66"/>
      <c r="HI108" s="204"/>
      <c r="HJ108" s="133"/>
      <c r="HK108" s="70"/>
      <c r="HL108" s="66"/>
      <c r="HM108" s="204"/>
      <c r="HN108" s="66"/>
      <c r="HO108" s="66"/>
      <c r="HP108" s="66"/>
      <c r="HQ108" s="204"/>
      <c r="HR108" s="204"/>
      <c r="HS108" s="66">
        <v>3504</v>
      </c>
      <c r="HT108" s="66">
        <v>3504</v>
      </c>
      <c r="HU108" s="66">
        <f t="shared" si="792"/>
        <v>100</v>
      </c>
      <c r="HV108" s="123"/>
      <c r="HW108" s="66"/>
      <c r="HX108" s="66"/>
      <c r="HY108" s="204"/>
      <c r="HZ108" s="133"/>
      <c r="IA108" s="66"/>
      <c r="IB108" s="66"/>
      <c r="IC108" s="204"/>
      <c r="ID108" s="204"/>
      <c r="IE108" s="66"/>
      <c r="IF108" s="66"/>
      <c r="IG108" s="204"/>
      <c r="IH108" s="204"/>
      <c r="II108" s="66"/>
      <c r="IJ108" s="66"/>
      <c r="IK108" s="204"/>
      <c r="IL108" s="204"/>
      <c r="IM108" s="66"/>
      <c r="IN108" s="66"/>
      <c r="IO108" s="204"/>
      <c r="IP108" s="204"/>
      <c r="IQ108" s="66"/>
      <c r="IR108" s="66"/>
      <c r="IS108" s="204"/>
      <c r="IT108" s="204"/>
      <c r="IU108" s="66"/>
      <c r="IV108" s="66"/>
      <c r="IW108" s="204"/>
      <c r="IX108" s="204"/>
      <c r="IY108" s="66"/>
      <c r="IZ108" s="66"/>
      <c r="JA108" s="66"/>
      <c r="JB108" s="66"/>
      <c r="JC108" s="66"/>
      <c r="JD108" s="66"/>
      <c r="JE108" s="66"/>
      <c r="JF108" s="66"/>
      <c r="JG108" s="66"/>
      <c r="JH108" s="66"/>
      <c r="JI108" s="66"/>
      <c r="JJ108" s="66"/>
      <c r="JK108" s="66"/>
      <c r="JL108" s="66"/>
      <c r="JM108" s="66"/>
      <c r="JN108" s="66"/>
      <c r="JO108" s="66"/>
      <c r="JP108" s="66"/>
      <c r="JQ108" s="66"/>
    </row>
    <row r="109" spans="1:277" s="29" customFormat="1" ht="15.75" x14ac:dyDescent="0.25">
      <c r="A109" s="39" t="s">
        <v>246</v>
      </c>
      <c r="B109" s="230">
        <f t="shared" si="591"/>
        <v>2139</v>
      </c>
      <c r="C109" s="230">
        <f t="shared" si="592"/>
        <v>4278</v>
      </c>
      <c r="D109" s="230">
        <f t="shared" si="593"/>
        <v>4277.9981000000007</v>
      </c>
      <c r="E109" s="66">
        <f t="shared" si="163"/>
        <v>99.999955586722791</v>
      </c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123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123"/>
      <c r="AE109" s="66"/>
      <c r="AF109" s="66"/>
      <c r="AG109" s="66"/>
      <c r="AH109" s="66"/>
      <c r="AI109" s="66"/>
      <c r="AJ109" s="66"/>
      <c r="AK109" s="70"/>
      <c r="AL109" s="124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123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206"/>
      <c r="CE109" s="206"/>
      <c r="CF109" s="206"/>
      <c r="CG109" s="206"/>
      <c r="CH109" s="206"/>
      <c r="CI109" s="206"/>
      <c r="CJ109" s="206"/>
      <c r="CK109" s="206"/>
      <c r="CL109" s="66"/>
      <c r="CM109" s="66"/>
      <c r="CN109" s="66"/>
      <c r="CO109" s="204"/>
      <c r="CP109" s="204"/>
      <c r="CQ109" s="66"/>
      <c r="CR109" s="66"/>
      <c r="CS109" s="204"/>
      <c r="CT109" s="66"/>
      <c r="CU109" s="66"/>
      <c r="CV109" s="66"/>
      <c r="CW109" s="204"/>
      <c r="CX109" s="204"/>
      <c r="CY109" s="66"/>
      <c r="CZ109" s="66"/>
      <c r="DA109" s="204"/>
      <c r="DB109" s="133"/>
      <c r="DC109" s="66"/>
      <c r="DD109" s="66"/>
      <c r="DE109" s="204"/>
      <c r="DF109" s="66"/>
      <c r="DG109" s="66"/>
      <c r="DH109" s="66"/>
      <c r="DI109" s="204"/>
      <c r="DJ109" s="204"/>
      <c r="DK109" s="66"/>
      <c r="DL109" s="66"/>
      <c r="DM109" s="204"/>
      <c r="DN109" s="204"/>
      <c r="DO109" s="66"/>
      <c r="DP109" s="66"/>
      <c r="DQ109" s="204"/>
      <c r="DR109" s="66"/>
      <c r="DS109" s="66"/>
      <c r="DT109" s="66"/>
      <c r="DU109" s="204"/>
      <c r="DV109" s="204"/>
      <c r="DW109" s="66"/>
      <c r="DX109" s="66"/>
      <c r="DY109" s="204"/>
      <c r="DZ109" s="204"/>
      <c r="EA109" s="66"/>
      <c r="EB109" s="66"/>
      <c r="EC109" s="204"/>
      <c r="ED109" s="204"/>
      <c r="EE109" s="66"/>
      <c r="EF109" s="66"/>
      <c r="EG109" s="204"/>
      <c r="EH109" s="66"/>
      <c r="EI109" s="66"/>
      <c r="EJ109" s="66"/>
      <c r="EK109" s="204"/>
      <c r="EL109" s="66"/>
      <c r="EM109" s="66"/>
      <c r="EN109" s="66"/>
      <c r="EO109" s="204"/>
      <c r="EP109" s="66"/>
      <c r="EQ109" s="66"/>
      <c r="ER109" s="66"/>
      <c r="ES109" s="70"/>
      <c r="ET109" s="66"/>
      <c r="EU109" s="66"/>
      <c r="EV109" s="66"/>
      <c r="EW109" s="66"/>
      <c r="EX109" s="66"/>
      <c r="EY109" s="70"/>
      <c r="EZ109" s="66"/>
      <c r="FA109" s="204"/>
      <c r="FB109" s="204"/>
      <c r="FC109" s="70"/>
      <c r="FD109" s="66"/>
      <c r="FE109" s="204"/>
      <c r="FF109" s="70"/>
      <c r="FG109" s="70"/>
      <c r="FH109" s="66"/>
      <c r="FI109" s="204"/>
      <c r="FJ109" s="70">
        <v>2139</v>
      </c>
      <c r="FK109" s="70">
        <v>2139</v>
      </c>
      <c r="FL109" s="66">
        <v>2139</v>
      </c>
      <c r="FM109" s="66">
        <f t="shared" si="791"/>
        <v>100</v>
      </c>
      <c r="FN109" s="70"/>
      <c r="FO109" s="70"/>
      <c r="FP109" s="66"/>
      <c r="FQ109" s="204"/>
      <c r="FR109" s="204"/>
      <c r="FS109" s="70"/>
      <c r="FT109" s="66"/>
      <c r="FU109" s="204"/>
      <c r="FV109" s="70"/>
      <c r="FW109" s="70"/>
      <c r="FX109" s="66"/>
      <c r="FY109" s="204"/>
      <c r="FZ109" s="70"/>
      <c r="GA109" s="70"/>
      <c r="GB109" s="66"/>
      <c r="GC109" s="204"/>
      <c r="GD109" s="66"/>
      <c r="GE109" s="66"/>
      <c r="GF109" s="66"/>
      <c r="GG109" s="204"/>
      <c r="GH109" s="66"/>
      <c r="GI109" s="66"/>
      <c r="GJ109" s="66"/>
      <c r="GK109" s="204"/>
      <c r="GL109" s="204"/>
      <c r="GM109" s="70"/>
      <c r="GN109" s="66"/>
      <c r="GO109" s="204"/>
      <c r="GP109" s="204"/>
      <c r="GQ109" s="70"/>
      <c r="GR109" s="66"/>
      <c r="GS109" s="204"/>
      <c r="GT109" s="204"/>
      <c r="GU109" s="70"/>
      <c r="GV109" s="66"/>
      <c r="GW109" s="204"/>
      <c r="GX109" s="204"/>
      <c r="GY109" s="70"/>
      <c r="GZ109" s="66"/>
      <c r="HA109" s="204"/>
      <c r="HB109" s="70"/>
      <c r="HC109" s="70"/>
      <c r="HD109" s="66"/>
      <c r="HE109" s="204"/>
      <c r="HF109" s="66"/>
      <c r="HG109" s="66"/>
      <c r="HH109" s="66"/>
      <c r="HI109" s="204"/>
      <c r="HJ109" s="133"/>
      <c r="HK109" s="70"/>
      <c r="HL109" s="66"/>
      <c r="HM109" s="204"/>
      <c r="HN109" s="66"/>
      <c r="HO109" s="66"/>
      <c r="HP109" s="66"/>
      <c r="HQ109" s="204"/>
      <c r="HR109" s="204"/>
      <c r="HS109" s="66">
        <v>2139</v>
      </c>
      <c r="HT109" s="66">
        <v>2138.9981000000002</v>
      </c>
      <c r="HU109" s="66">
        <f t="shared" si="792"/>
        <v>99.99991117344554</v>
      </c>
      <c r="HV109" s="123"/>
      <c r="HW109" s="66"/>
      <c r="HX109" s="66"/>
      <c r="HY109" s="204"/>
      <c r="HZ109" s="133"/>
      <c r="IA109" s="66"/>
      <c r="IB109" s="66"/>
      <c r="IC109" s="204"/>
      <c r="ID109" s="204"/>
      <c r="IE109" s="66"/>
      <c r="IF109" s="66"/>
      <c r="IG109" s="204"/>
      <c r="IH109" s="204"/>
      <c r="II109" s="66"/>
      <c r="IJ109" s="66"/>
      <c r="IK109" s="204"/>
      <c r="IL109" s="204"/>
      <c r="IM109" s="66"/>
      <c r="IN109" s="66"/>
      <c r="IO109" s="204"/>
      <c r="IP109" s="204"/>
      <c r="IQ109" s="66"/>
      <c r="IR109" s="66"/>
      <c r="IS109" s="204"/>
      <c r="IT109" s="204"/>
      <c r="IU109" s="66"/>
      <c r="IV109" s="66"/>
      <c r="IW109" s="204"/>
      <c r="IX109" s="204"/>
      <c r="IY109" s="66"/>
      <c r="IZ109" s="66"/>
      <c r="JA109" s="66"/>
      <c r="JB109" s="66"/>
      <c r="JC109" s="66"/>
      <c r="JD109" s="66"/>
      <c r="JE109" s="66"/>
      <c r="JF109" s="66"/>
      <c r="JG109" s="66"/>
      <c r="JH109" s="66"/>
      <c r="JI109" s="66"/>
      <c r="JJ109" s="66"/>
      <c r="JK109" s="66"/>
      <c r="JL109" s="66"/>
      <c r="JM109" s="66"/>
      <c r="JN109" s="66"/>
      <c r="JO109" s="66"/>
      <c r="JP109" s="66"/>
      <c r="JQ109" s="66"/>
    </row>
    <row r="110" spans="1:277" s="29" customFormat="1" ht="15.75" x14ac:dyDescent="0.25">
      <c r="A110" s="39" t="s">
        <v>260</v>
      </c>
      <c r="B110" s="230">
        <f t="shared" si="591"/>
        <v>4008</v>
      </c>
      <c r="C110" s="230">
        <f t="shared" si="592"/>
        <v>8016</v>
      </c>
      <c r="D110" s="230">
        <f t="shared" si="593"/>
        <v>8015.9985400000005</v>
      </c>
      <c r="E110" s="66">
        <f t="shared" si="163"/>
        <v>99.999981786427156</v>
      </c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123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123"/>
      <c r="AE110" s="66"/>
      <c r="AF110" s="66"/>
      <c r="AG110" s="66"/>
      <c r="AH110" s="66"/>
      <c r="AI110" s="66"/>
      <c r="AJ110" s="66"/>
      <c r="AK110" s="70"/>
      <c r="AL110" s="124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123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206"/>
      <c r="CE110" s="206"/>
      <c r="CF110" s="206"/>
      <c r="CG110" s="206"/>
      <c r="CH110" s="206"/>
      <c r="CI110" s="206"/>
      <c r="CJ110" s="206"/>
      <c r="CK110" s="206"/>
      <c r="CL110" s="66"/>
      <c r="CM110" s="66"/>
      <c r="CN110" s="66"/>
      <c r="CO110" s="204"/>
      <c r="CP110" s="204"/>
      <c r="CQ110" s="66"/>
      <c r="CR110" s="66"/>
      <c r="CS110" s="204"/>
      <c r="CT110" s="66"/>
      <c r="CU110" s="66"/>
      <c r="CV110" s="66"/>
      <c r="CW110" s="204"/>
      <c r="CX110" s="204"/>
      <c r="CY110" s="66"/>
      <c r="CZ110" s="66"/>
      <c r="DA110" s="204"/>
      <c r="DB110" s="133"/>
      <c r="DC110" s="66"/>
      <c r="DD110" s="66"/>
      <c r="DE110" s="204"/>
      <c r="DF110" s="66"/>
      <c r="DG110" s="66"/>
      <c r="DH110" s="66"/>
      <c r="DI110" s="204"/>
      <c r="DJ110" s="204"/>
      <c r="DK110" s="66"/>
      <c r="DL110" s="66"/>
      <c r="DM110" s="204"/>
      <c r="DN110" s="204"/>
      <c r="DO110" s="66"/>
      <c r="DP110" s="66"/>
      <c r="DQ110" s="204"/>
      <c r="DR110" s="66"/>
      <c r="DS110" s="66"/>
      <c r="DT110" s="66"/>
      <c r="DU110" s="204"/>
      <c r="DV110" s="204"/>
      <c r="DW110" s="66"/>
      <c r="DX110" s="66"/>
      <c r="DY110" s="204"/>
      <c r="DZ110" s="204"/>
      <c r="EA110" s="66"/>
      <c r="EB110" s="66"/>
      <c r="EC110" s="204"/>
      <c r="ED110" s="204"/>
      <c r="EE110" s="66"/>
      <c r="EF110" s="66"/>
      <c r="EG110" s="204"/>
      <c r="EH110" s="66"/>
      <c r="EI110" s="66"/>
      <c r="EJ110" s="66"/>
      <c r="EK110" s="204"/>
      <c r="EL110" s="66"/>
      <c r="EM110" s="66"/>
      <c r="EN110" s="66"/>
      <c r="EO110" s="204"/>
      <c r="EP110" s="66"/>
      <c r="EQ110" s="66"/>
      <c r="ER110" s="66"/>
      <c r="ES110" s="70"/>
      <c r="ET110" s="66"/>
      <c r="EU110" s="66"/>
      <c r="EV110" s="66"/>
      <c r="EW110" s="66"/>
      <c r="EX110" s="66"/>
      <c r="EY110" s="70"/>
      <c r="EZ110" s="66"/>
      <c r="FA110" s="204"/>
      <c r="FB110" s="204"/>
      <c r="FC110" s="70"/>
      <c r="FD110" s="66"/>
      <c r="FE110" s="204"/>
      <c r="FF110" s="70"/>
      <c r="FG110" s="70"/>
      <c r="FH110" s="66"/>
      <c r="FI110" s="204"/>
      <c r="FJ110" s="70">
        <v>4008</v>
      </c>
      <c r="FK110" s="70">
        <v>4008</v>
      </c>
      <c r="FL110" s="66">
        <v>4008</v>
      </c>
      <c r="FM110" s="66">
        <f t="shared" si="791"/>
        <v>100</v>
      </c>
      <c r="FN110" s="70"/>
      <c r="FO110" s="70"/>
      <c r="FP110" s="66"/>
      <c r="FQ110" s="204"/>
      <c r="FR110" s="204"/>
      <c r="FS110" s="70"/>
      <c r="FT110" s="66"/>
      <c r="FU110" s="204"/>
      <c r="FV110" s="70"/>
      <c r="FW110" s="70"/>
      <c r="FX110" s="66"/>
      <c r="FY110" s="204"/>
      <c r="FZ110" s="70"/>
      <c r="GA110" s="70"/>
      <c r="GB110" s="66"/>
      <c r="GC110" s="204"/>
      <c r="GD110" s="66"/>
      <c r="GE110" s="66"/>
      <c r="GF110" s="66"/>
      <c r="GG110" s="204"/>
      <c r="GH110" s="66"/>
      <c r="GI110" s="66"/>
      <c r="GJ110" s="66"/>
      <c r="GK110" s="204"/>
      <c r="GL110" s="204"/>
      <c r="GM110" s="70"/>
      <c r="GN110" s="66"/>
      <c r="GO110" s="204"/>
      <c r="GP110" s="204"/>
      <c r="GQ110" s="70"/>
      <c r="GR110" s="66"/>
      <c r="GS110" s="204"/>
      <c r="GT110" s="204"/>
      <c r="GU110" s="70"/>
      <c r="GV110" s="66"/>
      <c r="GW110" s="204"/>
      <c r="GX110" s="204"/>
      <c r="GY110" s="70"/>
      <c r="GZ110" s="66"/>
      <c r="HA110" s="204"/>
      <c r="HB110" s="70"/>
      <c r="HC110" s="70"/>
      <c r="HD110" s="66"/>
      <c r="HE110" s="204"/>
      <c r="HF110" s="66"/>
      <c r="HG110" s="66"/>
      <c r="HH110" s="66"/>
      <c r="HI110" s="204"/>
      <c r="HJ110" s="133"/>
      <c r="HK110" s="70"/>
      <c r="HL110" s="66"/>
      <c r="HM110" s="204"/>
      <c r="HN110" s="66"/>
      <c r="HO110" s="66"/>
      <c r="HP110" s="66"/>
      <c r="HQ110" s="204"/>
      <c r="HR110" s="204"/>
      <c r="HS110" s="66">
        <v>4008</v>
      </c>
      <c r="HT110" s="66">
        <v>4007.99854</v>
      </c>
      <c r="HU110" s="66">
        <f t="shared" si="792"/>
        <v>99.999963572854284</v>
      </c>
      <c r="HV110" s="123"/>
      <c r="HW110" s="66"/>
      <c r="HX110" s="66"/>
      <c r="HY110" s="204"/>
      <c r="HZ110" s="133"/>
      <c r="IA110" s="66"/>
      <c r="IB110" s="66"/>
      <c r="IC110" s="204"/>
      <c r="ID110" s="204"/>
      <c r="IE110" s="66"/>
      <c r="IF110" s="66"/>
      <c r="IG110" s="204"/>
      <c r="IH110" s="204"/>
      <c r="II110" s="66"/>
      <c r="IJ110" s="66"/>
      <c r="IK110" s="204"/>
      <c r="IL110" s="204"/>
      <c r="IM110" s="66"/>
      <c r="IN110" s="66"/>
      <c r="IO110" s="204"/>
      <c r="IP110" s="204"/>
      <c r="IQ110" s="66"/>
      <c r="IR110" s="66"/>
      <c r="IS110" s="204"/>
      <c r="IT110" s="204"/>
      <c r="IU110" s="66"/>
      <c r="IV110" s="66"/>
      <c r="IW110" s="204"/>
      <c r="IX110" s="204"/>
      <c r="IY110" s="66"/>
      <c r="IZ110" s="66"/>
      <c r="JA110" s="66"/>
      <c r="JB110" s="66"/>
      <c r="JC110" s="66"/>
      <c r="JD110" s="66"/>
      <c r="JE110" s="66"/>
      <c r="JF110" s="66"/>
      <c r="JG110" s="66"/>
      <c r="JH110" s="66"/>
      <c r="JI110" s="66"/>
      <c r="JJ110" s="66"/>
      <c r="JK110" s="66"/>
      <c r="JL110" s="66"/>
      <c r="JM110" s="66"/>
      <c r="JN110" s="66"/>
      <c r="JO110" s="66"/>
      <c r="JP110" s="66"/>
      <c r="JQ110" s="66"/>
    </row>
    <row r="111" spans="1:277" s="29" customFormat="1" ht="15.75" x14ac:dyDescent="0.25">
      <c r="A111" s="39" t="s">
        <v>368</v>
      </c>
      <c r="B111" s="230">
        <f t="shared" si="591"/>
        <v>3678</v>
      </c>
      <c r="C111" s="230">
        <f t="shared" si="592"/>
        <v>7356</v>
      </c>
      <c r="D111" s="230">
        <f t="shared" si="593"/>
        <v>7355.9879999999994</v>
      </c>
      <c r="E111" s="66">
        <f t="shared" si="163"/>
        <v>99.999836867862953</v>
      </c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123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123"/>
      <c r="AE111" s="66"/>
      <c r="AF111" s="66"/>
      <c r="AG111" s="66"/>
      <c r="AH111" s="66"/>
      <c r="AI111" s="66"/>
      <c r="AJ111" s="66"/>
      <c r="AK111" s="70"/>
      <c r="AL111" s="124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123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206"/>
      <c r="CE111" s="206"/>
      <c r="CF111" s="206"/>
      <c r="CG111" s="206"/>
      <c r="CH111" s="206"/>
      <c r="CI111" s="206"/>
      <c r="CJ111" s="206"/>
      <c r="CK111" s="206"/>
      <c r="CL111" s="66"/>
      <c r="CM111" s="66"/>
      <c r="CN111" s="66"/>
      <c r="CO111" s="204"/>
      <c r="CP111" s="204"/>
      <c r="CQ111" s="66"/>
      <c r="CR111" s="66"/>
      <c r="CS111" s="204"/>
      <c r="CT111" s="66"/>
      <c r="CU111" s="66"/>
      <c r="CV111" s="66"/>
      <c r="CW111" s="204"/>
      <c r="CX111" s="204"/>
      <c r="CY111" s="66"/>
      <c r="CZ111" s="66"/>
      <c r="DA111" s="204"/>
      <c r="DB111" s="133"/>
      <c r="DC111" s="66"/>
      <c r="DD111" s="66"/>
      <c r="DE111" s="204"/>
      <c r="DF111" s="66"/>
      <c r="DG111" s="66"/>
      <c r="DH111" s="66"/>
      <c r="DI111" s="204"/>
      <c r="DJ111" s="204"/>
      <c r="DK111" s="66"/>
      <c r="DL111" s="66"/>
      <c r="DM111" s="204"/>
      <c r="DN111" s="204"/>
      <c r="DO111" s="66"/>
      <c r="DP111" s="66"/>
      <c r="DQ111" s="204"/>
      <c r="DR111" s="66"/>
      <c r="DS111" s="66"/>
      <c r="DT111" s="66"/>
      <c r="DU111" s="204"/>
      <c r="DV111" s="204"/>
      <c r="DW111" s="66"/>
      <c r="DX111" s="66"/>
      <c r="DY111" s="204"/>
      <c r="DZ111" s="204"/>
      <c r="EA111" s="66"/>
      <c r="EB111" s="66"/>
      <c r="EC111" s="204"/>
      <c r="ED111" s="204"/>
      <c r="EE111" s="66"/>
      <c r="EF111" s="66"/>
      <c r="EG111" s="204"/>
      <c r="EH111" s="66"/>
      <c r="EI111" s="66"/>
      <c r="EJ111" s="66"/>
      <c r="EK111" s="204"/>
      <c r="EL111" s="66"/>
      <c r="EM111" s="66"/>
      <c r="EN111" s="66"/>
      <c r="EO111" s="204"/>
      <c r="EP111" s="66"/>
      <c r="EQ111" s="66"/>
      <c r="ER111" s="66"/>
      <c r="ES111" s="70"/>
      <c r="ET111" s="66"/>
      <c r="EU111" s="66"/>
      <c r="EV111" s="66"/>
      <c r="EW111" s="66"/>
      <c r="EX111" s="66"/>
      <c r="EY111" s="70"/>
      <c r="EZ111" s="66"/>
      <c r="FA111" s="204"/>
      <c r="FB111" s="204"/>
      <c r="FC111" s="70"/>
      <c r="FD111" s="66"/>
      <c r="FE111" s="204"/>
      <c r="FF111" s="70"/>
      <c r="FG111" s="70"/>
      <c r="FH111" s="66"/>
      <c r="FI111" s="204"/>
      <c r="FJ111" s="70">
        <v>3678</v>
      </c>
      <c r="FK111" s="70">
        <v>3678</v>
      </c>
      <c r="FL111" s="66">
        <v>3678</v>
      </c>
      <c r="FM111" s="66">
        <f t="shared" si="791"/>
        <v>100</v>
      </c>
      <c r="FN111" s="70"/>
      <c r="FO111" s="70"/>
      <c r="FP111" s="66"/>
      <c r="FQ111" s="204"/>
      <c r="FR111" s="204"/>
      <c r="FS111" s="70"/>
      <c r="FT111" s="66"/>
      <c r="FU111" s="204"/>
      <c r="FV111" s="70"/>
      <c r="FW111" s="70"/>
      <c r="FX111" s="66"/>
      <c r="FY111" s="204"/>
      <c r="FZ111" s="70"/>
      <c r="GA111" s="70"/>
      <c r="GB111" s="66"/>
      <c r="GC111" s="204"/>
      <c r="GD111" s="66"/>
      <c r="GE111" s="66"/>
      <c r="GF111" s="66"/>
      <c r="GG111" s="204"/>
      <c r="GH111" s="66"/>
      <c r="GI111" s="66"/>
      <c r="GJ111" s="66"/>
      <c r="GK111" s="204"/>
      <c r="GL111" s="204"/>
      <c r="GM111" s="70"/>
      <c r="GN111" s="66"/>
      <c r="GO111" s="204"/>
      <c r="GP111" s="204"/>
      <c r="GQ111" s="70"/>
      <c r="GR111" s="66"/>
      <c r="GS111" s="204"/>
      <c r="GT111" s="204"/>
      <c r="GU111" s="70"/>
      <c r="GV111" s="66"/>
      <c r="GW111" s="204"/>
      <c r="GX111" s="204"/>
      <c r="GY111" s="70"/>
      <c r="GZ111" s="66"/>
      <c r="HA111" s="204"/>
      <c r="HB111" s="70"/>
      <c r="HC111" s="70"/>
      <c r="HD111" s="66"/>
      <c r="HE111" s="204"/>
      <c r="HF111" s="66"/>
      <c r="HG111" s="66"/>
      <c r="HH111" s="66"/>
      <c r="HI111" s="204"/>
      <c r="HJ111" s="133"/>
      <c r="HK111" s="70"/>
      <c r="HL111" s="66"/>
      <c r="HM111" s="204"/>
      <c r="HN111" s="66"/>
      <c r="HO111" s="66"/>
      <c r="HP111" s="66"/>
      <c r="HQ111" s="204"/>
      <c r="HR111" s="204"/>
      <c r="HS111" s="66">
        <v>3678</v>
      </c>
      <c r="HT111" s="66">
        <v>3677.9879999999998</v>
      </c>
      <c r="HU111" s="66">
        <f t="shared" si="792"/>
        <v>99.999673735725935</v>
      </c>
      <c r="HV111" s="123"/>
      <c r="HW111" s="66"/>
      <c r="HX111" s="66"/>
      <c r="HY111" s="204"/>
      <c r="HZ111" s="133"/>
      <c r="IA111" s="66"/>
      <c r="IB111" s="66"/>
      <c r="IC111" s="204"/>
      <c r="ID111" s="204"/>
      <c r="IE111" s="66"/>
      <c r="IF111" s="66"/>
      <c r="IG111" s="204"/>
      <c r="IH111" s="204"/>
      <c r="II111" s="66"/>
      <c r="IJ111" s="66"/>
      <c r="IK111" s="204"/>
      <c r="IL111" s="204"/>
      <c r="IM111" s="66"/>
      <c r="IN111" s="66"/>
      <c r="IO111" s="204"/>
      <c r="IP111" s="204"/>
      <c r="IQ111" s="66"/>
      <c r="IR111" s="66"/>
      <c r="IS111" s="204"/>
      <c r="IT111" s="204"/>
      <c r="IU111" s="66"/>
      <c r="IV111" s="66"/>
      <c r="IW111" s="204"/>
      <c r="IX111" s="204"/>
      <c r="IY111" s="66"/>
      <c r="IZ111" s="66"/>
      <c r="JA111" s="66"/>
      <c r="JB111" s="66"/>
      <c r="JC111" s="66"/>
      <c r="JD111" s="66"/>
      <c r="JE111" s="66"/>
      <c r="JF111" s="66"/>
      <c r="JG111" s="66"/>
      <c r="JH111" s="66"/>
      <c r="JI111" s="66"/>
      <c r="JJ111" s="66"/>
      <c r="JK111" s="66"/>
      <c r="JL111" s="66"/>
      <c r="JM111" s="66"/>
      <c r="JN111" s="66"/>
      <c r="JO111" s="66"/>
      <c r="JP111" s="66"/>
      <c r="JQ111" s="66"/>
    </row>
    <row r="112" spans="1:277" s="29" customFormat="1" ht="15.75" x14ac:dyDescent="0.25">
      <c r="A112" s="39" t="s">
        <v>439</v>
      </c>
      <c r="B112" s="230">
        <f t="shared" si="591"/>
        <v>1647</v>
      </c>
      <c r="C112" s="230">
        <f t="shared" si="592"/>
        <v>3294</v>
      </c>
      <c r="D112" s="230">
        <f t="shared" si="593"/>
        <v>3293.95219</v>
      </c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123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123"/>
      <c r="AE112" s="66"/>
      <c r="AF112" s="66"/>
      <c r="AG112" s="66"/>
      <c r="AH112" s="66"/>
      <c r="AI112" s="66"/>
      <c r="AJ112" s="66"/>
      <c r="AK112" s="70"/>
      <c r="AL112" s="124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123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206"/>
      <c r="CE112" s="206"/>
      <c r="CF112" s="206"/>
      <c r="CG112" s="206"/>
      <c r="CH112" s="206"/>
      <c r="CI112" s="206"/>
      <c r="CJ112" s="206"/>
      <c r="CK112" s="206"/>
      <c r="CL112" s="66"/>
      <c r="CM112" s="66"/>
      <c r="CN112" s="66"/>
      <c r="CO112" s="204"/>
      <c r="CP112" s="204"/>
      <c r="CQ112" s="66"/>
      <c r="CR112" s="66"/>
      <c r="CS112" s="204"/>
      <c r="CT112" s="66"/>
      <c r="CU112" s="66"/>
      <c r="CV112" s="66"/>
      <c r="CW112" s="204"/>
      <c r="CX112" s="204"/>
      <c r="CY112" s="66"/>
      <c r="CZ112" s="66"/>
      <c r="DA112" s="204"/>
      <c r="DB112" s="133"/>
      <c r="DC112" s="66"/>
      <c r="DD112" s="66"/>
      <c r="DE112" s="204"/>
      <c r="DF112" s="66"/>
      <c r="DG112" s="66"/>
      <c r="DH112" s="66"/>
      <c r="DI112" s="204"/>
      <c r="DJ112" s="204"/>
      <c r="DK112" s="66"/>
      <c r="DL112" s="66"/>
      <c r="DM112" s="204"/>
      <c r="DN112" s="204"/>
      <c r="DO112" s="66"/>
      <c r="DP112" s="66"/>
      <c r="DQ112" s="204"/>
      <c r="DR112" s="66"/>
      <c r="DS112" s="66"/>
      <c r="DT112" s="66"/>
      <c r="DU112" s="204"/>
      <c r="DV112" s="204"/>
      <c r="DW112" s="66"/>
      <c r="DX112" s="66"/>
      <c r="DY112" s="204"/>
      <c r="DZ112" s="204"/>
      <c r="EA112" s="66"/>
      <c r="EB112" s="66"/>
      <c r="EC112" s="204"/>
      <c r="ED112" s="204"/>
      <c r="EE112" s="66"/>
      <c r="EF112" s="66"/>
      <c r="EG112" s="204"/>
      <c r="EH112" s="66"/>
      <c r="EI112" s="66"/>
      <c r="EJ112" s="66"/>
      <c r="EK112" s="204"/>
      <c r="EL112" s="66"/>
      <c r="EM112" s="66"/>
      <c r="EN112" s="66"/>
      <c r="EO112" s="204"/>
      <c r="EP112" s="66"/>
      <c r="EQ112" s="66"/>
      <c r="ER112" s="66"/>
      <c r="ES112" s="70"/>
      <c r="ET112" s="66"/>
      <c r="EU112" s="66"/>
      <c r="EV112" s="66"/>
      <c r="EW112" s="66"/>
      <c r="EX112" s="66"/>
      <c r="EY112" s="70"/>
      <c r="EZ112" s="66"/>
      <c r="FA112" s="204"/>
      <c r="FB112" s="204"/>
      <c r="FC112" s="70"/>
      <c r="FD112" s="66"/>
      <c r="FE112" s="204"/>
      <c r="FF112" s="70"/>
      <c r="FG112" s="70"/>
      <c r="FH112" s="66"/>
      <c r="FI112" s="204"/>
      <c r="FJ112" s="70">
        <v>1647</v>
      </c>
      <c r="FK112" s="70">
        <v>1647</v>
      </c>
      <c r="FL112" s="66">
        <v>1647</v>
      </c>
      <c r="FM112" s="66">
        <f t="shared" si="791"/>
        <v>100</v>
      </c>
      <c r="FN112" s="70"/>
      <c r="FO112" s="70"/>
      <c r="FP112" s="66"/>
      <c r="FQ112" s="204"/>
      <c r="FR112" s="204"/>
      <c r="FS112" s="70"/>
      <c r="FT112" s="66"/>
      <c r="FU112" s="204"/>
      <c r="FV112" s="70"/>
      <c r="FW112" s="70"/>
      <c r="FX112" s="66"/>
      <c r="FY112" s="204"/>
      <c r="FZ112" s="70"/>
      <c r="GA112" s="70"/>
      <c r="GB112" s="66"/>
      <c r="GC112" s="204"/>
      <c r="GD112" s="66"/>
      <c r="GE112" s="66"/>
      <c r="GF112" s="66"/>
      <c r="GG112" s="204"/>
      <c r="GH112" s="66"/>
      <c r="GI112" s="66"/>
      <c r="GJ112" s="66"/>
      <c r="GK112" s="204"/>
      <c r="GL112" s="204"/>
      <c r="GM112" s="70"/>
      <c r="GN112" s="66"/>
      <c r="GO112" s="204"/>
      <c r="GP112" s="204"/>
      <c r="GQ112" s="70"/>
      <c r="GR112" s="66"/>
      <c r="GS112" s="204"/>
      <c r="GT112" s="204"/>
      <c r="GU112" s="70"/>
      <c r="GV112" s="66"/>
      <c r="GW112" s="204"/>
      <c r="GX112" s="204"/>
      <c r="GY112" s="70"/>
      <c r="GZ112" s="66"/>
      <c r="HA112" s="204"/>
      <c r="HB112" s="70"/>
      <c r="HC112" s="70"/>
      <c r="HD112" s="66"/>
      <c r="HE112" s="204"/>
      <c r="HF112" s="66"/>
      <c r="HG112" s="66"/>
      <c r="HH112" s="66"/>
      <c r="HI112" s="204"/>
      <c r="HJ112" s="133"/>
      <c r="HK112" s="70"/>
      <c r="HL112" s="66"/>
      <c r="HM112" s="204"/>
      <c r="HN112" s="66"/>
      <c r="HO112" s="66"/>
      <c r="HP112" s="66"/>
      <c r="HQ112" s="204"/>
      <c r="HR112" s="204"/>
      <c r="HS112" s="66">
        <v>1647</v>
      </c>
      <c r="HT112" s="66">
        <v>1646.95219</v>
      </c>
      <c r="HU112" s="66">
        <f t="shared" si="792"/>
        <v>99.997097146326652</v>
      </c>
      <c r="HV112" s="123"/>
      <c r="HW112" s="66"/>
      <c r="HX112" s="66"/>
      <c r="HY112" s="204"/>
      <c r="HZ112" s="133"/>
      <c r="IA112" s="66"/>
      <c r="IB112" s="66"/>
      <c r="IC112" s="204"/>
      <c r="ID112" s="204"/>
      <c r="IE112" s="66"/>
      <c r="IF112" s="66"/>
      <c r="IG112" s="204"/>
      <c r="IH112" s="204"/>
      <c r="II112" s="66"/>
      <c r="IJ112" s="66"/>
      <c r="IK112" s="204"/>
      <c r="IL112" s="204"/>
      <c r="IM112" s="66"/>
      <c r="IN112" s="66"/>
      <c r="IO112" s="204"/>
      <c r="IP112" s="204"/>
      <c r="IQ112" s="66"/>
      <c r="IR112" s="66"/>
      <c r="IS112" s="204"/>
      <c r="IT112" s="204"/>
      <c r="IU112" s="66"/>
      <c r="IV112" s="66"/>
      <c r="IW112" s="204"/>
      <c r="IX112" s="204"/>
      <c r="IY112" s="66"/>
      <c r="IZ112" s="66"/>
      <c r="JA112" s="66"/>
      <c r="JB112" s="66"/>
      <c r="JC112" s="66"/>
      <c r="JD112" s="66"/>
      <c r="JE112" s="66"/>
      <c r="JF112" s="66"/>
      <c r="JG112" s="66"/>
      <c r="JH112" s="66"/>
      <c r="JI112" s="66"/>
      <c r="JJ112" s="66"/>
      <c r="JK112" s="66"/>
      <c r="JL112" s="66"/>
      <c r="JM112" s="66"/>
      <c r="JN112" s="66"/>
      <c r="JO112" s="66"/>
      <c r="JP112" s="66"/>
      <c r="JQ112" s="66"/>
    </row>
    <row r="113" spans="1:277" s="30" customFormat="1" ht="31.5" x14ac:dyDescent="0.25">
      <c r="A113" s="38" t="s">
        <v>268</v>
      </c>
      <c r="B113" s="231">
        <f t="shared" si="591"/>
        <v>54185.570999999996</v>
      </c>
      <c r="C113" s="231">
        <f t="shared" si="592"/>
        <v>63125.826999999997</v>
      </c>
      <c r="D113" s="231">
        <f t="shared" si="593"/>
        <v>59522.460050000002</v>
      </c>
      <c r="E113" s="79">
        <f t="shared" ref="E113" si="793">D113/C113*100</f>
        <v>94.291770704247568</v>
      </c>
      <c r="F113" s="80">
        <f t="shared" ref="F113" si="794">F114+F115+F116+F117+F118+F119+F120+F121</f>
        <v>0</v>
      </c>
      <c r="G113" s="80">
        <f t="shared" ref="G113:CG113" si="795">G114+G115+G116+G117+G118+G119+G120+G121</f>
        <v>0</v>
      </c>
      <c r="H113" s="80">
        <f t="shared" si="795"/>
        <v>0</v>
      </c>
      <c r="I113" s="80">
        <f t="shared" si="795"/>
        <v>0</v>
      </c>
      <c r="J113" s="80">
        <f t="shared" ref="J113" si="796">J114+J115+J116+J117+J118+J119+J120+J121</f>
        <v>0</v>
      </c>
      <c r="K113" s="80">
        <f t="shared" si="795"/>
        <v>0</v>
      </c>
      <c r="L113" s="80">
        <f t="shared" si="795"/>
        <v>0</v>
      </c>
      <c r="M113" s="80">
        <f t="shared" si="795"/>
        <v>0</v>
      </c>
      <c r="N113" s="80"/>
      <c r="O113" s="80">
        <f t="shared" ref="O113:Q113" si="797">O114+O115+O116+O117+O118+O119+O120+O121</f>
        <v>0</v>
      </c>
      <c r="P113" s="80">
        <f t="shared" si="797"/>
        <v>0</v>
      </c>
      <c r="Q113" s="80">
        <f t="shared" si="797"/>
        <v>0</v>
      </c>
      <c r="R113" s="122"/>
      <c r="S113" s="80">
        <f t="shared" ref="S113:U113" si="798">S114+S115+S116+S117+S118+S119+S120+S121</f>
        <v>0</v>
      </c>
      <c r="T113" s="80">
        <f t="shared" si="798"/>
        <v>0</v>
      </c>
      <c r="U113" s="80">
        <f t="shared" si="798"/>
        <v>0</v>
      </c>
      <c r="V113" s="80"/>
      <c r="W113" s="80">
        <f t="shared" ref="W113:Y113" si="799">W114+W115+W116+W117+W118+W119+W120+W121</f>
        <v>0</v>
      </c>
      <c r="X113" s="80">
        <f t="shared" si="799"/>
        <v>0</v>
      </c>
      <c r="Y113" s="80">
        <f t="shared" si="799"/>
        <v>0</v>
      </c>
      <c r="Z113" s="80"/>
      <c r="AA113" s="80">
        <f t="shared" ref="AA113:AC113" si="800">AA114+AA115+AA116+AA117+AA118+AA119+AA120+AA121</f>
        <v>0</v>
      </c>
      <c r="AB113" s="80">
        <f t="shared" si="800"/>
        <v>0</v>
      </c>
      <c r="AC113" s="80">
        <f t="shared" si="800"/>
        <v>0</v>
      </c>
      <c r="AD113" s="122"/>
      <c r="AE113" s="80">
        <f t="shared" ref="AE113:AH113" si="801">AE114+AE115+AE116+AE117+AE118+AE119+AE120+AE121</f>
        <v>0</v>
      </c>
      <c r="AF113" s="80">
        <f t="shared" si="801"/>
        <v>0</v>
      </c>
      <c r="AG113" s="80">
        <f t="shared" si="801"/>
        <v>0</v>
      </c>
      <c r="AH113" s="80">
        <f t="shared" si="801"/>
        <v>398.916</v>
      </c>
      <c r="AI113" s="80">
        <f t="shared" si="795"/>
        <v>398.916</v>
      </c>
      <c r="AJ113" s="80">
        <f t="shared" si="795"/>
        <v>398.916</v>
      </c>
      <c r="AK113" s="80">
        <f t="shared" si="735"/>
        <v>100</v>
      </c>
      <c r="AL113" s="122"/>
      <c r="AM113" s="80">
        <f t="shared" si="795"/>
        <v>0</v>
      </c>
      <c r="AN113" s="80">
        <f t="shared" si="795"/>
        <v>0</v>
      </c>
      <c r="AO113" s="80">
        <f t="shared" si="795"/>
        <v>0</v>
      </c>
      <c r="AP113" s="80">
        <f t="shared" ref="AP113" si="802">AP114+AP115+AP116+AP117+AP118+AP119+AP120+AP121</f>
        <v>0</v>
      </c>
      <c r="AQ113" s="80">
        <f t="shared" si="795"/>
        <v>0</v>
      </c>
      <c r="AR113" s="80">
        <f t="shared" si="795"/>
        <v>0</v>
      </c>
      <c r="AS113" s="80">
        <f t="shared" si="795"/>
        <v>0</v>
      </c>
      <c r="AT113" s="80">
        <f t="shared" ref="AT113" si="803">AT114+AT115+AT116+AT117+AT118+AT119+AT120+AT121</f>
        <v>0</v>
      </c>
      <c r="AU113" s="80">
        <f t="shared" si="795"/>
        <v>0</v>
      </c>
      <c r="AV113" s="80">
        <f t="shared" si="795"/>
        <v>0</v>
      </c>
      <c r="AW113" s="79"/>
      <c r="AX113" s="80">
        <f t="shared" ref="AX113" si="804">AX114+AX115+AX116+AX117+AX118+AX119+AX120+AX121</f>
        <v>0</v>
      </c>
      <c r="AY113" s="80">
        <f t="shared" si="795"/>
        <v>0</v>
      </c>
      <c r="AZ113" s="80">
        <f t="shared" si="795"/>
        <v>0</v>
      </c>
      <c r="BA113" s="80">
        <f t="shared" si="795"/>
        <v>0</v>
      </c>
      <c r="BB113" s="80">
        <v>0</v>
      </c>
      <c r="BC113" s="80">
        <f t="shared" si="795"/>
        <v>0</v>
      </c>
      <c r="BD113" s="80">
        <f t="shared" si="795"/>
        <v>0</v>
      </c>
      <c r="BE113" s="80">
        <f t="shared" si="795"/>
        <v>0</v>
      </c>
      <c r="BF113" s="80">
        <f t="shared" si="795"/>
        <v>50.109000000000002</v>
      </c>
      <c r="BG113" s="80">
        <f t="shared" ref="BG113:BH113" si="805">BG114+BG115+BG116+BG117+BG118+BG119+BG120+BG121</f>
        <v>50.109000000000002</v>
      </c>
      <c r="BH113" s="80">
        <f t="shared" si="805"/>
        <v>50.109000000000002</v>
      </c>
      <c r="BI113" s="79">
        <f>BH113/BG113*100</f>
        <v>100</v>
      </c>
      <c r="BJ113" s="121"/>
      <c r="BK113" s="80">
        <f t="shared" ref="BK113:BL113" si="806">BK114+BK115+BK116+BK117+BK118+BK119+BK120+BK121</f>
        <v>1503.5909999999999</v>
      </c>
      <c r="BL113" s="80">
        <f t="shared" si="806"/>
        <v>1503.5909999999999</v>
      </c>
      <c r="BM113" s="79">
        <f>BL113/BK113*100</f>
        <v>100</v>
      </c>
      <c r="BN113" s="80"/>
      <c r="BO113" s="80"/>
      <c r="BP113" s="80"/>
      <c r="BQ113" s="79"/>
      <c r="BR113" s="79"/>
      <c r="BS113" s="80">
        <f t="shared" si="795"/>
        <v>0</v>
      </c>
      <c r="BT113" s="80">
        <f t="shared" si="795"/>
        <v>0</v>
      </c>
      <c r="BU113" s="80">
        <f t="shared" si="795"/>
        <v>0</v>
      </c>
      <c r="BV113" s="80"/>
      <c r="BW113" s="80">
        <f t="shared" si="795"/>
        <v>837</v>
      </c>
      <c r="BX113" s="80">
        <f t="shared" si="795"/>
        <v>837</v>
      </c>
      <c r="BY113" s="79">
        <f t="shared" si="545"/>
        <v>100</v>
      </c>
      <c r="BZ113" s="80">
        <f t="shared" ref="BZ113" si="807">BZ114+BZ115+BZ116+BZ117+BZ118+BZ119+BZ120+BZ121</f>
        <v>11000</v>
      </c>
      <c r="CA113" s="80">
        <f t="shared" si="795"/>
        <v>11000</v>
      </c>
      <c r="CB113" s="80">
        <f t="shared" si="795"/>
        <v>11000</v>
      </c>
      <c r="CC113" s="79">
        <f t="shared" ref="CC113" si="808">CB113/CA113*100</f>
        <v>100</v>
      </c>
      <c r="CD113" s="80">
        <f t="shared" ref="CD113" si="809">CD114+CD115+CD116+CD117+CD118+CD119+CD120+CD121</f>
        <v>10835.3</v>
      </c>
      <c r="CE113" s="80">
        <f t="shared" si="795"/>
        <v>10835.3</v>
      </c>
      <c r="CF113" s="80">
        <f t="shared" si="795"/>
        <v>7413.9040500000001</v>
      </c>
      <c r="CG113" s="80">
        <f t="shared" si="795"/>
        <v>68.423615866658054</v>
      </c>
      <c r="CH113" s="80"/>
      <c r="CI113" s="80">
        <f t="shared" ref="CI113:CL113" si="810">CI114+CI115+CI116+CI117+CI118+CI119+CI120+CI121</f>
        <v>1364</v>
      </c>
      <c r="CJ113" s="80">
        <f t="shared" si="810"/>
        <v>1364</v>
      </c>
      <c r="CK113" s="80">
        <f t="shared" si="810"/>
        <v>100</v>
      </c>
      <c r="CL113" s="80">
        <f t="shared" si="810"/>
        <v>0</v>
      </c>
      <c r="CM113" s="80">
        <f t="shared" ref="CM113:EW113" si="811">CM114+CM115+CM116+CM117+CM118+CM119+CM120+CM121</f>
        <v>0</v>
      </c>
      <c r="CN113" s="80">
        <f t="shared" si="811"/>
        <v>0</v>
      </c>
      <c r="CO113" s="80">
        <f t="shared" si="811"/>
        <v>0</v>
      </c>
      <c r="CP113" s="80"/>
      <c r="CQ113" s="80">
        <f t="shared" ref="CQ113:CT113" si="812">CQ114+CQ115+CQ116+CQ117+CQ118+CQ119+CQ120+CQ121</f>
        <v>0</v>
      </c>
      <c r="CR113" s="80">
        <f t="shared" si="812"/>
        <v>0</v>
      </c>
      <c r="CS113" s="80">
        <f t="shared" si="812"/>
        <v>0</v>
      </c>
      <c r="CT113" s="80">
        <f t="shared" si="812"/>
        <v>3662.9</v>
      </c>
      <c r="CU113" s="80">
        <f t="shared" si="811"/>
        <v>2090.5</v>
      </c>
      <c r="CV113" s="80">
        <f t="shared" si="811"/>
        <v>2090.4470000000001</v>
      </c>
      <c r="CW113" s="80">
        <f t="shared" si="811"/>
        <v>99.997464721358526</v>
      </c>
      <c r="CX113" s="80"/>
      <c r="CY113" s="80"/>
      <c r="CZ113" s="80"/>
      <c r="DA113" s="80"/>
      <c r="DB113" s="122"/>
      <c r="DC113" s="80">
        <f t="shared" ref="DC113:DD113" si="813">DC114+DC115+DC116+DC117+DC118+DC119+DC120+DC121</f>
        <v>160</v>
      </c>
      <c r="DD113" s="80">
        <f t="shared" si="813"/>
        <v>160</v>
      </c>
      <c r="DE113" s="80">
        <f t="shared" ref="DE113:DE114" si="814">DD113/DC113*100</f>
        <v>100</v>
      </c>
      <c r="DF113" s="80">
        <f t="shared" ref="DF113" si="815">DF114+DF115+DF116+DF117+DF118+DF119+DF120+DF121</f>
        <v>0</v>
      </c>
      <c r="DG113" s="80">
        <f t="shared" si="811"/>
        <v>0</v>
      </c>
      <c r="DH113" s="80">
        <f t="shared" si="811"/>
        <v>0</v>
      </c>
      <c r="DI113" s="80">
        <f t="shared" si="811"/>
        <v>0</v>
      </c>
      <c r="DJ113" s="80"/>
      <c r="DK113" s="80">
        <f t="shared" si="811"/>
        <v>0</v>
      </c>
      <c r="DL113" s="80">
        <f t="shared" si="811"/>
        <v>0</v>
      </c>
      <c r="DM113" s="80">
        <f t="shared" si="811"/>
        <v>0</v>
      </c>
      <c r="DN113" s="80"/>
      <c r="DO113" s="80">
        <f t="shared" ref="DO113:DR113" si="816">DO114+DO115+DO116+DO117+DO118+DO119+DO120+DO121</f>
        <v>0</v>
      </c>
      <c r="DP113" s="80">
        <f t="shared" si="816"/>
        <v>0</v>
      </c>
      <c r="DQ113" s="80">
        <f t="shared" si="816"/>
        <v>0</v>
      </c>
      <c r="DR113" s="80">
        <f t="shared" si="816"/>
        <v>0</v>
      </c>
      <c r="DS113" s="80">
        <f t="shared" si="811"/>
        <v>0</v>
      </c>
      <c r="DT113" s="80">
        <f t="shared" si="811"/>
        <v>0</v>
      </c>
      <c r="DU113" s="80">
        <f t="shared" si="811"/>
        <v>0</v>
      </c>
      <c r="DV113" s="80"/>
      <c r="DW113" s="80">
        <f t="shared" si="811"/>
        <v>0</v>
      </c>
      <c r="DX113" s="80">
        <f t="shared" si="811"/>
        <v>0</v>
      </c>
      <c r="DY113" s="80">
        <f t="shared" si="811"/>
        <v>0</v>
      </c>
      <c r="DZ113" s="80"/>
      <c r="EA113" s="80">
        <f t="shared" ref="EA113:EC113" si="817">EA114+EA115+EA116+EA117+EA118+EA119+EA120+EA121</f>
        <v>0</v>
      </c>
      <c r="EB113" s="80">
        <f t="shared" si="817"/>
        <v>0</v>
      </c>
      <c r="EC113" s="80">
        <f t="shared" si="817"/>
        <v>0</v>
      </c>
      <c r="ED113" s="80"/>
      <c r="EE113" s="80">
        <f t="shared" si="811"/>
        <v>0</v>
      </c>
      <c r="EF113" s="80">
        <f t="shared" si="811"/>
        <v>0</v>
      </c>
      <c r="EG113" s="80">
        <f t="shared" si="811"/>
        <v>0</v>
      </c>
      <c r="EH113" s="80">
        <f t="shared" ref="EH113" si="818">EH114+EH115+EH116+EH117+EH118+EH119+EH120+EH121</f>
        <v>0</v>
      </c>
      <c r="EI113" s="80">
        <f t="shared" si="811"/>
        <v>0</v>
      </c>
      <c r="EJ113" s="80">
        <f t="shared" si="811"/>
        <v>0</v>
      </c>
      <c r="EK113" s="80">
        <f t="shared" si="811"/>
        <v>0</v>
      </c>
      <c r="EL113" s="80">
        <f t="shared" ref="EL113" si="819">EL114+EL115+EL116+EL117+EL118+EL119+EL120+EL121</f>
        <v>0</v>
      </c>
      <c r="EM113" s="80">
        <f t="shared" si="811"/>
        <v>0</v>
      </c>
      <c r="EN113" s="80">
        <f t="shared" si="811"/>
        <v>0</v>
      </c>
      <c r="EO113" s="80">
        <f t="shared" si="811"/>
        <v>0</v>
      </c>
      <c r="EP113" s="80">
        <f t="shared" ref="EP113" si="820">EP114+EP115+EP116+EP117+EP118+EP119+EP120+EP121</f>
        <v>0</v>
      </c>
      <c r="EQ113" s="80">
        <f t="shared" si="811"/>
        <v>0</v>
      </c>
      <c r="ER113" s="80">
        <f t="shared" si="811"/>
        <v>0</v>
      </c>
      <c r="ES113" s="80"/>
      <c r="ET113" s="80">
        <f t="shared" ref="ET113" si="821">ET114+ET115+ET116+ET117+ET118+ET119+ET120+ET121</f>
        <v>0</v>
      </c>
      <c r="EU113" s="80">
        <f t="shared" si="811"/>
        <v>0</v>
      </c>
      <c r="EV113" s="80">
        <f t="shared" si="811"/>
        <v>0</v>
      </c>
      <c r="EW113" s="80">
        <f t="shared" si="811"/>
        <v>0</v>
      </c>
      <c r="EX113" s="80"/>
      <c r="EY113" s="80">
        <f t="shared" ref="EY113:FL113" si="822">EY114+EY115+EY116+EY117+EY118+EY119+EY120+EY121</f>
        <v>0</v>
      </c>
      <c r="EZ113" s="80">
        <f t="shared" si="822"/>
        <v>0</v>
      </c>
      <c r="FA113" s="80">
        <f t="shared" si="822"/>
        <v>0</v>
      </c>
      <c r="FB113" s="80"/>
      <c r="FC113" s="80">
        <f t="shared" ref="FC113:FE113" si="823">FC114+FC115+FC116+FC117+FC118+FC119+FC120+FC121</f>
        <v>0</v>
      </c>
      <c r="FD113" s="80">
        <f t="shared" si="823"/>
        <v>0</v>
      </c>
      <c r="FE113" s="80">
        <f t="shared" si="823"/>
        <v>0</v>
      </c>
      <c r="FF113" s="80">
        <f t="shared" ref="FF113" si="824">FF114+FF115+FF116+FF117+FF118+FF119+FF120+FF121</f>
        <v>3818.9</v>
      </c>
      <c r="FG113" s="80">
        <f t="shared" si="822"/>
        <v>3912</v>
      </c>
      <c r="FH113" s="80">
        <f t="shared" si="822"/>
        <v>3912</v>
      </c>
      <c r="FI113" s="80">
        <f t="shared" si="204"/>
        <v>100</v>
      </c>
      <c r="FJ113" s="80">
        <f t="shared" ref="FJ113" si="825">FJ114+FJ115+FJ116+FJ117+FJ118+FJ119+FJ120+FJ121</f>
        <v>18135</v>
      </c>
      <c r="FK113" s="80">
        <f t="shared" si="822"/>
        <v>18135</v>
      </c>
      <c r="FL113" s="80">
        <f t="shared" si="822"/>
        <v>18135</v>
      </c>
      <c r="FM113" s="79">
        <f t="shared" si="791"/>
        <v>100</v>
      </c>
      <c r="FN113" s="80">
        <f t="shared" ref="FN113" si="826">FN114+FN115+FN116+FN117+FN118+FN119+FN120+FN121</f>
        <v>2508.6999999999998</v>
      </c>
      <c r="FO113" s="80">
        <f t="shared" ref="FO113:FP113" si="827">FO114+FO115+FO116+FO117+FO118+FO119+FO120+FO121</f>
        <v>2048.8000000000002</v>
      </c>
      <c r="FP113" s="80">
        <f t="shared" si="827"/>
        <v>2048.7469999999998</v>
      </c>
      <c r="FQ113" s="80">
        <f>FP113/FO113*100</f>
        <v>99.997413119875034</v>
      </c>
      <c r="FR113" s="80"/>
      <c r="FS113" s="80">
        <f t="shared" ref="FS113:FT113" si="828">FS114+FS115+FS116+FS117+FS118+FS119+FS120+FS121</f>
        <v>240</v>
      </c>
      <c r="FT113" s="80">
        <f t="shared" si="828"/>
        <v>240</v>
      </c>
      <c r="FU113" s="80">
        <f>FT113/FS113*100</f>
        <v>100</v>
      </c>
      <c r="FV113" s="80">
        <f t="shared" ref="FV113" si="829">FV114+FV115+FV116+FV117+FV118+FV119+FV120+FV121</f>
        <v>1568.7460000000001</v>
      </c>
      <c r="FW113" s="80">
        <f t="shared" ref="FW113:FX113" si="830">FW114+FW115+FW116+FW117+FW118+FW119+FW120+FW121</f>
        <v>1568.7460000000001</v>
      </c>
      <c r="FX113" s="80">
        <f t="shared" si="830"/>
        <v>1568.7460000000001</v>
      </c>
      <c r="FY113" s="80">
        <f>FX113/FW113*100</f>
        <v>100</v>
      </c>
      <c r="FZ113" s="80">
        <f t="shared" ref="FZ113" si="831">FZ114+FZ115+FZ116+FZ117+FZ118+FZ119+FZ120+FZ121</f>
        <v>0</v>
      </c>
      <c r="GA113" s="80">
        <f t="shared" ref="GA113:GK113" si="832">GA114+GA115+GA116+GA117+GA118+GA119+GA120+GA121</f>
        <v>0</v>
      </c>
      <c r="GB113" s="80">
        <f t="shared" si="832"/>
        <v>0</v>
      </c>
      <c r="GC113" s="80">
        <f t="shared" si="832"/>
        <v>0</v>
      </c>
      <c r="GD113" s="80">
        <f t="shared" ref="GD113" si="833">GD114+GD115+GD116+GD117+GD118+GD119+GD120+GD121</f>
        <v>1090.9000000000001</v>
      </c>
      <c r="GE113" s="80">
        <f t="shared" si="832"/>
        <v>2000</v>
      </c>
      <c r="GF113" s="80">
        <f t="shared" si="832"/>
        <v>2000</v>
      </c>
      <c r="GG113" s="80">
        <f t="shared" si="832"/>
        <v>100</v>
      </c>
      <c r="GH113" s="80">
        <f t="shared" ref="GH113" si="834">GH114+GH115+GH116+GH117+GH118+GH119+GH120+GH121</f>
        <v>1116.0999999999999</v>
      </c>
      <c r="GI113" s="80">
        <f t="shared" si="832"/>
        <v>6800</v>
      </c>
      <c r="GJ113" s="80">
        <f t="shared" si="832"/>
        <v>6800</v>
      </c>
      <c r="GK113" s="80">
        <f t="shared" si="832"/>
        <v>100</v>
      </c>
      <c r="GL113" s="80"/>
      <c r="GM113" s="80">
        <f t="shared" ref="GM113:GO113" si="835">GM114+GM115+GM116+GM117+GM118+GM119+GM120+GM121</f>
        <v>0</v>
      </c>
      <c r="GN113" s="80">
        <f t="shared" si="835"/>
        <v>0</v>
      </c>
      <c r="GO113" s="80">
        <f t="shared" si="835"/>
        <v>0</v>
      </c>
      <c r="GP113" s="80"/>
      <c r="GQ113" s="80">
        <f t="shared" ref="GQ113:GS113" si="836">GQ114+GQ115+GQ116+GQ117+GQ118+GQ119+GQ120+GQ121</f>
        <v>0</v>
      </c>
      <c r="GR113" s="80">
        <f t="shared" si="836"/>
        <v>0</v>
      </c>
      <c r="GS113" s="80">
        <f t="shared" si="836"/>
        <v>0</v>
      </c>
      <c r="GT113" s="80"/>
      <c r="GU113" s="80">
        <f t="shared" ref="GU113:GW113" si="837">GU114+GU115+GU116+GU117+GU118+GU119+GU120+GU121</f>
        <v>0</v>
      </c>
      <c r="GV113" s="80">
        <f t="shared" si="837"/>
        <v>0</v>
      </c>
      <c r="GW113" s="80">
        <f t="shared" si="837"/>
        <v>0</v>
      </c>
      <c r="GX113" s="80"/>
      <c r="GY113" s="80">
        <f t="shared" ref="GY113:HB113" si="838">GY114+GY115+GY116+GY117+GY118+GY119+GY120+GY121</f>
        <v>0</v>
      </c>
      <c r="GZ113" s="80">
        <f t="shared" si="838"/>
        <v>0</v>
      </c>
      <c r="HA113" s="80">
        <f t="shared" si="838"/>
        <v>0</v>
      </c>
      <c r="HB113" s="80">
        <f t="shared" si="838"/>
        <v>0</v>
      </c>
      <c r="HC113" s="80">
        <f t="shared" ref="HC113:HH113" si="839">HC114+HC115+HC116+HC117+HC118+HC119+HC120+HC121</f>
        <v>0</v>
      </c>
      <c r="HD113" s="80">
        <f t="shared" si="839"/>
        <v>0</v>
      </c>
      <c r="HE113" s="80">
        <f t="shared" si="839"/>
        <v>0</v>
      </c>
      <c r="HF113" s="80"/>
      <c r="HG113" s="80"/>
      <c r="HH113" s="80">
        <f t="shared" si="839"/>
        <v>0</v>
      </c>
      <c r="HI113" s="80"/>
      <c r="HJ113" s="122"/>
      <c r="HK113" s="80">
        <f t="shared" ref="HK113:HM113" si="840">HK114+HK115+HK116+HK117+HK118+HK119+HK120+HK121</f>
        <v>0</v>
      </c>
      <c r="HL113" s="80">
        <f t="shared" si="840"/>
        <v>0</v>
      </c>
      <c r="HM113" s="80">
        <f t="shared" si="840"/>
        <v>0</v>
      </c>
      <c r="HN113" s="80"/>
      <c r="HO113" s="80"/>
      <c r="HP113" s="80">
        <f t="shared" ref="HP113" si="841">HP114+HP115+HP116+HP117+HP118+HP119+HP120+HP121</f>
        <v>0</v>
      </c>
      <c r="HQ113" s="80"/>
      <c r="HR113" s="80"/>
      <c r="HS113" s="80">
        <f t="shared" ref="HS113:HY113" si="842">HS114+HS115+HS116+HS117+HS118+HS119+HS120+HS121</f>
        <v>0</v>
      </c>
      <c r="HT113" s="80">
        <f t="shared" si="842"/>
        <v>0</v>
      </c>
      <c r="HU113" s="80">
        <f t="shared" si="842"/>
        <v>0</v>
      </c>
      <c r="HV113" s="122"/>
      <c r="HW113" s="80">
        <f t="shared" si="842"/>
        <v>0</v>
      </c>
      <c r="HX113" s="80">
        <f t="shared" si="842"/>
        <v>0</v>
      </c>
      <c r="HY113" s="80">
        <f t="shared" si="842"/>
        <v>0</v>
      </c>
      <c r="HZ113" s="122"/>
      <c r="IA113" s="80">
        <f t="shared" ref="IA113:IC113" si="843">IA114+IA115+IA116+IA117+IA118+IA119+IA120+IA121</f>
        <v>0</v>
      </c>
      <c r="IB113" s="80">
        <f t="shared" si="843"/>
        <v>0</v>
      </c>
      <c r="IC113" s="80">
        <f t="shared" si="843"/>
        <v>0</v>
      </c>
      <c r="ID113" s="80"/>
      <c r="IE113" s="80">
        <f t="shared" ref="IE113:IG113" si="844">IE114+IE115+IE116+IE117+IE118+IE119+IE120+IE121</f>
        <v>0</v>
      </c>
      <c r="IF113" s="80">
        <f t="shared" si="844"/>
        <v>0</v>
      </c>
      <c r="IG113" s="80">
        <f t="shared" si="844"/>
        <v>0</v>
      </c>
      <c r="IH113" s="80"/>
      <c r="II113" s="80">
        <f t="shared" ref="II113:IK113" si="845">II114+II115+II116+II117+II118+II119+II120+II121</f>
        <v>0</v>
      </c>
      <c r="IJ113" s="80">
        <f t="shared" si="845"/>
        <v>0</v>
      </c>
      <c r="IK113" s="80">
        <f t="shared" si="845"/>
        <v>0</v>
      </c>
      <c r="IL113" s="80"/>
      <c r="IM113" s="80">
        <f t="shared" ref="IM113:JA113" si="846">IM114+IM115+IM116+IM117+IM118+IM119+IM120+IM121</f>
        <v>0</v>
      </c>
      <c r="IN113" s="80">
        <f t="shared" si="846"/>
        <v>0</v>
      </c>
      <c r="IO113" s="80">
        <f t="shared" si="846"/>
        <v>0</v>
      </c>
      <c r="IP113" s="80"/>
      <c r="IQ113" s="80">
        <f t="shared" si="846"/>
        <v>0</v>
      </c>
      <c r="IR113" s="80">
        <f t="shared" si="846"/>
        <v>0</v>
      </c>
      <c r="IS113" s="80">
        <f t="shared" si="846"/>
        <v>0</v>
      </c>
      <c r="IT113" s="80"/>
      <c r="IU113" s="80">
        <f t="shared" si="846"/>
        <v>0</v>
      </c>
      <c r="IV113" s="80">
        <f t="shared" si="846"/>
        <v>0</v>
      </c>
      <c r="IW113" s="80">
        <f t="shared" si="846"/>
        <v>0</v>
      </c>
      <c r="IX113" s="80"/>
      <c r="IY113" s="80">
        <f t="shared" si="846"/>
        <v>0</v>
      </c>
      <c r="IZ113" s="80">
        <f t="shared" si="846"/>
        <v>0</v>
      </c>
      <c r="JA113" s="80">
        <f t="shared" si="846"/>
        <v>0</v>
      </c>
      <c r="JB113" s="80"/>
      <c r="JC113" s="80">
        <f t="shared" ref="JC113:JE113" si="847">JC114+JC115+JC116+JC117+JC118+JC119+JC120+JC121</f>
        <v>0</v>
      </c>
      <c r="JD113" s="80">
        <f t="shared" si="847"/>
        <v>0</v>
      </c>
      <c r="JE113" s="80">
        <f t="shared" si="847"/>
        <v>0</v>
      </c>
      <c r="JF113" s="80"/>
      <c r="JG113" s="80">
        <f t="shared" ref="JG113:JL113" si="848">JG114+JG115+JG116+JG117+JG118+JG119+JG120+JG121</f>
        <v>0</v>
      </c>
      <c r="JH113" s="80">
        <f t="shared" si="848"/>
        <v>0</v>
      </c>
      <c r="JI113" s="80">
        <f t="shared" si="848"/>
        <v>0</v>
      </c>
      <c r="JJ113" s="80"/>
      <c r="JK113" s="80">
        <f t="shared" si="848"/>
        <v>181.86500000000001</v>
      </c>
      <c r="JL113" s="80">
        <f t="shared" si="848"/>
        <v>0</v>
      </c>
      <c r="JM113" s="79">
        <f t="shared" ref="JM113:JM114" si="849">JL113/JK113*100</f>
        <v>0</v>
      </c>
      <c r="JN113" s="79"/>
      <c r="JO113" s="80"/>
      <c r="JP113" s="80"/>
      <c r="JQ113" s="79"/>
    </row>
    <row r="114" spans="1:277" s="29" customFormat="1" ht="26.25" customHeight="1" x14ac:dyDescent="0.25">
      <c r="A114" s="43" t="s">
        <v>267</v>
      </c>
      <c r="B114" s="230">
        <f t="shared" si="591"/>
        <v>25050.571</v>
      </c>
      <c r="C114" s="230">
        <f t="shared" si="592"/>
        <v>33153.826999999997</v>
      </c>
      <c r="D114" s="230">
        <f t="shared" si="593"/>
        <v>29550.460049999998</v>
      </c>
      <c r="E114" s="66">
        <f t="shared" si="163"/>
        <v>89.131369509770323</v>
      </c>
      <c r="F114" s="70"/>
      <c r="G114" s="70"/>
      <c r="H114" s="66"/>
      <c r="I114" s="66"/>
      <c r="J114" s="70"/>
      <c r="K114" s="70"/>
      <c r="L114" s="70"/>
      <c r="M114" s="66"/>
      <c r="N114" s="66"/>
      <c r="O114" s="70"/>
      <c r="P114" s="70"/>
      <c r="Q114" s="66"/>
      <c r="R114" s="123"/>
      <c r="S114" s="70"/>
      <c r="T114" s="70"/>
      <c r="U114" s="66"/>
      <c r="V114" s="66"/>
      <c r="W114" s="70"/>
      <c r="X114" s="70"/>
      <c r="Y114" s="66"/>
      <c r="Z114" s="66"/>
      <c r="AA114" s="70"/>
      <c r="AB114" s="70"/>
      <c r="AC114" s="66"/>
      <c r="AD114" s="123"/>
      <c r="AE114" s="70"/>
      <c r="AF114" s="70"/>
      <c r="AG114" s="66"/>
      <c r="AH114" s="66">
        <v>398.916</v>
      </c>
      <c r="AI114" s="66">
        <v>398.916</v>
      </c>
      <c r="AJ114" s="66">
        <v>398.916</v>
      </c>
      <c r="AK114" s="70">
        <f>AJ114/AI114*100</f>
        <v>100</v>
      </c>
      <c r="AL114" s="124"/>
      <c r="AM114" s="70"/>
      <c r="AN114" s="66"/>
      <c r="AO114" s="70"/>
      <c r="AP114" s="70">
        <v>0</v>
      </c>
      <c r="AQ114" s="70">
        <v>0</v>
      </c>
      <c r="AR114" s="70">
        <v>0</v>
      </c>
      <c r="AS114" s="66"/>
      <c r="AT114" s="70"/>
      <c r="AU114" s="70"/>
      <c r="AV114" s="70"/>
      <c r="AW114" s="66"/>
      <c r="AX114" s="70"/>
      <c r="AY114" s="70"/>
      <c r="AZ114" s="70"/>
      <c r="BA114" s="66"/>
      <c r="BB114" s="66"/>
      <c r="BC114" s="70"/>
      <c r="BD114" s="70"/>
      <c r="BE114" s="66"/>
      <c r="BF114" s="70">
        <v>50.109000000000002</v>
      </c>
      <c r="BG114" s="70">
        <v>50.109000000000002</v>
      </c>
      <c r="BH114" s="70">
        <v>50.109000000000002</v>
      </c>
      <c r="BI114" s="66">
        <f>BH114/BG114*100</f>
        <v>100</v>
      </c>
      <c r="BJ114" s="123"/>
      <c r="BK114" s="70">
        <v>1503.5909999999999</v>
      </c>
      <c r="BL114" s="70">
        <v>1503.5909999999999</v>
      </c>
      <c r="BM114" s="66">
        <f>BL114/BK114*100</f>
        <v>100</v>
      </c>
      <c r="BN114" s="70"/>
      <c r="BO114" s="70"/>
      <c r="BP114" s="70"/>
      <c r="BQ114" s="66"/>
      <c r="BR114" s="66"/>
      <c r="BS114" s="70"/>
      <c r="BT114" s="70"/>
      <c r="BU114" s="66"/>
      <c r="BV114" s="66"/>
      <c r="BW114" s="66"/>
      <c r="BX114" s="66"/>
      <c r="BY114" s="66"/>
      <c r="BZ114" s="70">
        <v>0</v>
      </c>
      <c r="CA114" s="70">
        <v>0</v>
      </c>
      <c r="CB114" s="70"/>
      <c r="CC114" s="66"/>
      <c r="CD114" s="70">
        <v>10835.3</v>
      </c>
      <c r="CE114" s="70">
        <v>10835.3</v>
      </c>
      <c r="CF114" s="66">
        <v>7413.9040500000001</v>
      </c>
      <c r="CG114" s="70">
        <f t="shared" si="185"/>
        <v>68.423615866658054</v>
      </c>
      <c r="CH114" s="70"/>
      <c r="CI114" s="70">
        <v>1364</v>
      </c>
      <c r="CJ114" s="66">
        <v>1364</v>
      </c>
      <c r="CK114" s="70">
        <f t="shared" ref="CK114" si="850">CJ114/CI114*100</f>
        <v>100</v>
      </c>
      <c r="CL114" s="70"/>
      <c r="CM114" s="70"/>
      <c r="CN114" s="70"/>
      <c r="CO114" s="70"/>
      <c r="CP114" s="70"/>
      <c r="CQ114" s="70"/>
      <c r="CR114" s="70"/>
      <c r="CS114" s="70"/>
      <c r="CT114" s="70">
        <v>3662.9</v>
      </c>
      <c r="CU114" s="70">
        <v>2090.5</v>
      </c>
      <c r="CV114" s="70">
        <v>2090.4470000000001</v>
      </c>
      <c r="CW114" s="70">
        <f t="shared" si="191"/>
        <v>99.997464721358526</v>
      </c>
      <c r="CX114" s="70"/>
      <c r="CY114" s="70"/>
      <c r="CZ114" s="70"/>
      <c r="DA114" s="70"/>
      <c r="DB114" s="124"/>
      <c r="DC114" s="70">
        <v>160</v>
      </c>
      <c r="DD114" s="70">
        <v>160</v>
      </c>
      <c r="DE114" s="70">
        <f t="shared" si="814"/>
        <v>100</v>
      </c>
      <c r="DF114" s="70"/>
      <c r="DG114" s="70"/>
      <c r="DH114" s="200"/>
      <c r="DI114" s="200"/>
      <c r="DJ114" s="200"/>
      <c r="DK114" s="70"/>
      <c r="DL114" s="200"/>
      <c r="DM114" s="200"/>
      <c r="DN114" s="200"/>
      <c r="DO114" s="70"/>
      <c r="DP114" s="200"/>
      <c r="DQ114" s="200"/>
      <c r="DR114" s="70"/>
      <c r="DS114" s="70"/>
      <c r="DT114" s="200"/>
      <c r="DU114" s="200"/>
      <c r="DV114" s="200"/>
      <c r="DW114" s="70"/>
      <c r="DX114" s="200"/>
      <c r="DY114" s="200"/>
      <c r="DZ114" s="200"/>
      <c r="EA114" s="70"/>
      <c r="EB114" s="200"/>
      <c r="EC114" s="200"/>
      <c r="ED114" s="200"/>
      <c r="EE114" s="70"/>
      <c r="EF114" s="200"/>
      <c r="EG114" s="200"/>
      <c r="EH114" s="70"/>
      <c r="EI114" s="70"/>
      <c r="EJ114" s="200"/>
      <c r="EK114" s="200"/>
      <c r="EL114" s="70"/>
      <c r="EM114" s="70"/>
      <c r="EN114" s="200"/>
      <c r="EO114" s="200"/>
      <c r="EP114" s="70"/>
      <c r="EQ114" s="70"/>
      <c r="ER114" s="200"/>
      <c r="ES114" s="70"/>
      <c r="ET114" s="70"/>
      <c r="EU114" s="70"/>
      <c r="EV114" s="70"/>
      <c r="EW114" s="70"/>
      <c r="EX114" s="70"/>
      <c r="EY114" s="70"/>
      <c r="EZ114" s="200"/>
      <c r="FA114" s="200"/>
      <c r="FB114" s="200"/>
      <c r="FC114" s="70"/>
      <c r="FD114" s="200"/>
      <c r="FE114" s="200"/>
      <c r="FF114" s="70">
        <v>3818.9</v>
      </c>
      <c r="FG114" s="70">
        <v>3912</v>
      </c>
      <c r="FH114" s="70">
        <v>3912</v>
      </c>
      <c r="FI114" s="70">
        <f t="shared" si="204"/>
        <v>100</v>
      </c>
      <c r="FJ114" s="70"/>
      <c r="FK114" s="70"/>
      <c r="FL114" s="200"/>
      <c r="FM114" s="66"/>
      <c r="FN114" s="70">
        <v>2508.6999999999998</v>
      </c>
      <c r="FO114" s="70">
        <v>2048.8000000000002</v>
      </c>
      <c r="FP114" s="70">
        <v>2048.7469999999998</v>
      </c>
      <c r="FQ114" s="70">
        <f>FP114/FO114*100</f>
        <v>99.997413119875034</v>
      </c>
      <c r="FR114" s="70"/>
      <c r="FS114" s="70">
        <v>240</v>
      </c>
      <c r="FT114" s="70">
        <v>240</v>
      </c>
      <c r="FU114" s="70">
        <f>FT114/FS114*100</f>
        <v>100</v>
      </c>
      <c r="FV114" s="70">
        <v>1568.7460000000001</v>
      </c>
      <c r="FW114" s="70">
        <v>1568.7460000000001</v>
      </c>
      <c r="FX114" s="70">
        <v>1568.7460000000001</v>
      </c>
      <c r="FY114" s="70">
        <f>FX114/FW114*100</f>
        <v>100</v>
      </c>
      <c r="FZ114" s="70"/>
      <c r="GA114" s="70"/>
      <c r="GB114" s="200"/>
      <c r="GC114" s="200"/>
      <c r="GD114" s="70">
        <v>1090.9000000000001</v>
      </c>
      <c r="GE114" s="70">
        <v>2000</v>
      </c>
      <c r="GF114" s="70">
        <v>2000</v>
      </c>
      <c r="GG114" s="70">
        <f t="shared" ref="GG114" si="851">GF114/GE114*100</f>
        <v>100</v>
      </c>
      <c r="GH114" s="70">
        <v>1116.0999999999999</v>
      </c>
      <c r="GI114" s="70">
        <v>6800</v>
      </c>
      <c r="GJ114" s="70">
        <v>6800</v>
      </c>
      <c r="GK114" s="70">
        <f t="shared" ref="GK114" si="852">GJ114/GI114*100</f>
        <v>100</v>
      </c>
      <c r="GL114" s="70"/>
      <c r="GM114" s="70"/>
      <c r="GN114" s="200"/>
      <c r="GO114" s="200"/>
      <c r="GP114" s="200"/>
      <c r="GQ114" s="70"/>
      <c r="GR114" s="200"/>
      <c r="GS114" s="200"/>
      <c r="GT114" s="200"/>
      <c r="GU114" s="70"/>
      <c r="GV114" s="200"/>
      <c r="GW114" s="200"/>
      <c r="GX114" s="200"/>
      <c r="GY114" s="70"/>
      <c r="GZ114" s="200"/>
      <c r="HA114" s="200"/>
      <c r="HB114" s="70"/>
      <c r="HC114" s="70"/>
      <c r="HD114" s="200"/>
      <c r="HE114" s="200"/>
      <c r="HF114" s="70"/>
      <c r="HG114" s="70"/>
      <c r="HH114" s="70"/>
      <c r="HI114" s="70"/>
      <c r="HJ114" s="124"/>
      <c r="HK114" s="70"/>
      <c r="HL114" s="200"/>
      <c r="HM114" s="200"/>
      <c r="HN114" s="70"/>
      <c r="HO114" s="70"/>
      <c r="HP114" s="70"/>
      <c r="HQ114" s="70"/>
      <c r="HR114" s="70"/>
      <c r="HS114" s="70"/>
      <c r="HT114" s="70"/>
      <c r="HU114" s="70"/>
      <c r="HV114" s="124"/>
      <c r="HW114" s="70"/>
      <c r="HX114" s="70"/>
      <c r="HY114" s="70"/>
      <c r="HZ114" s="124"/>
      <c r="IA114" s="70"/>
      <c r="IB114" s="70"/>
      <c r="IC114" s="70"/>
      <c r="ID114" s="70"/>
      <c r="IE114" s="70"/>
      <c r="IF114" s="70"/>
      <c r="IG114" s="70"/>
      <c r="IH114" s="70"/>
      <c r="II114" s="70"/>
      <c r="IJ114" s="70"/>
      <c r="IK114" s="70"/>
      <c r="IL114" s="70"/>
      <c r="IM114" s="70"/>
      <c r="IN114" s="70"/>
      <c r="IO114" s="70"/>
      <c r="IP114" s="70"/>
      <c r="IQ114" s="70"/>
      <c r="IR114" s="70"/>
      <c r="IS114" s="70"/>
      <c r="IT114" s="70"/>
      <c r="IU114" s="70"/>
      <c r="IV114" s="70"/>
      <c r="IW114" s="70"/>
      <c r="IX114" s="70"/>
      <c r="IY114" s="70">
        <v>0</v>
      </c>
      <c r="IZ114" s="70">
        <v>0</v>
      </c>
      <c r="JA114" s="66"/>
      <c r="JB114" s="66"/>
      <c r="JC114" s="70">
        <v>0</v>
      </c>
      <c r="JD114" s="70">
        <v>0</v>
      </c>
      <c r="JE114" s="66"/>
      <c r="JF114" s="66"/>
      <c r="JG114" s="70">
        <v>0</v>
      </c>
      <c r="JH114" s="70">
        <v>0</v>
      </c>
      <c r="JI114" s="66"/>
      <c r="JJ114" s="66"/>
      <c r="JK114" s="70">
        <v>181.86500000000001</v>
      </c>
      <c r="JL114" s="70"/>
      <c r="JM114" s="66">
        <f t="shared" si="849"/>
        <v>0</v>
      </c>
      <c r="JN114" s="66"/>
      <c r="JO114" s="70"/>
      <c r="JP114" s="70"/>
      <c r="JQ114" s="66"/>
    </row>
    <row r="115" spans="1:277" s="29" customFormat="1" ht="15.75" x14ac:dyDescent="0.25">
      <c r="A115" s="39" t="s">
        <v>264</v>
      </c>
      <c r="B115" s="230">
        <f t="shared" si="591"/>
        <v>4260</v>
      </c>
      <c r="C115" s="230">
        <f t="shared" si="592"/>
        <v>4260</v>
      </c>
      <c r="D115" s="230">
        <f t="shared" si="593"/>
        <v>4260</v>
      </c>
      <c r="E115" s="66">
        <f t="shared" si="163"/>
        <v>100</v>
      </c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123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123"/>
      <c r="AE115" s="66"/>
      <c r="AF115" s="66"/>
      <c r="AG115" s="66"/>
      <c r="AH115" s="66"/>
      <c r="AI115" s="66"/>
      <c r="AJ115" s="66"/>
      <c r="AK115" s="66"/>
      <c r="AL115" s="123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123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206"/>
      <c r="CE115" s="206"/>
      <c r="CF115" s="206"/>
      <c r="CG115" s="206"/>
      <c r="CH115" s="206"/>
      <c r="CI115" s="206"/>
      <c r="CJ115" s="206"/>
      <c r="CK115" s="206"/>
      <c r="CL115" s="66"/>
      <c r="CM115" s="66"/>
      <c r="CN115" s="66"/>
      <c r="CO115" s="204"/>
      <c r="CP115" s="204"/>
      <c r="CQ115" s="66"/>
      <c r="CR115" s="66"/>
      <c r="CS115" s="204"/>
      <c r="CT115" s="66"/>
      <c r="CU115" s="66"/>
      <c r="CV115" s="66"/>
      <c r="CW115" s="204"/>
      <c r="CX115" s="204"/>
      <c r="CY115" s="66"/>
      <c r="CZ115" s="66"/>
      <c r="DA115" s="204"/>
      <c r="DB115" s="133"/>
      <c r="DC115" s="66"/>
      <c r="DD115" s="66"/>
      <c r="DE115" s="204"/>
      <c r="DF115" s="66"/>
      <c r="DG115" s="66"/>
      <c r="DH115" s="66"/>
      <c r="DI115" s="204"/>
      <c r="DJ115" s="204"/>
      <c r="DK115" s="66"/>
      <c r="DL115" s="66"/>
      <c r="DM115" s="204"/>
      <c r="DN115" s="204"/>
      <c r="DO115" s="66"/>
      <c r="DP115" s="66"/>
      <c r="DQ115" s="204"/>
      <c r="DR115" s="66"/>
      <c r="DS115" s="66"/>
      <c r="DT115" s="66"/>
      <c r="DU115" s="204"/>
      <c r="DV115" s="204"/>
      <c r="DW115" s="66"/>
      <c r="DX115" s="66"/>
      <c r="DY115" s="204"/>
      <c r="DZ115" s="204"/>
      <c r="EA115" s="66"/>
      <c r="EB115" s="66"/>
      <c r="EC115" s="204"/>
      <c r="ED115" s="204"/>
      <c r="EE115" s="66"/>
      <c r="EF115" s="66"/>
      <c r="EG115" s="204"/>
      <c r="EH115" s="66"/>
      <c r="EI115" s="66"/>
      <c r="EJ115" s="66"/>
      <c r="EK115" s="204"/>
      <c r="EL115" s="66"/>
      <c r="EM115" s="66"/>
      <c r="EN115" s="66"/>
      <c r="EO115" s="204"/>
      <c r="EP115" s="66"/>
      <c r="EQ115" s="66"/>
      <c r="ER115" s="66"/>
      <c r="ES115" s="70"/>
      <c r="ET115" s="66"/>
      <c r="EU115" s="66"/>
      <c r="EV115" s="66"/>
      <c r="EW115" s="66"/>
      <c r="EX115" s="66"/>
      <c r="EY115" s="70"/>
      <c r="EZ115" s="66"/>
      <c r="FA115" s="204"/>
      <c r="FB115" s="204"/>
      <c r="FC115" s="70"/>
      <c r="FD115" s="66"/>
      <c r="FE115" s="204"/>
      <c r="FF115" s="70"/>
      <c r="FG115" s="70"/>
      <c r="FH115" s="66"/>
      <c r="FI115" s="204"/>
      <c r="FJ115" s="70">
        <v>4260</v>
      </c>
      <c r="FK115" s="70">
        <v>4260</v>
      </c>
      <c r="FL115" s="66">
        <v>4260</v>
      </c>
      <c r="FM115" s="66">
        <f t="shared" si="791"/>
        <v>100</v>
      </c>
      <c r="FN115" s="70"/>
      <c r="FO115" s="70"/>
      <c r="FP115" s="66"/>
      <c r="FQ115" s="70"/>
      <c r="FR115" s="70"/>
      <c r="FS115" s="70"/>
      <c r="FT115" s="66"/>
      <c r="FU115" s="70"/>
      <c r="FV115" s="70"/>
      <c r="FW115" s="70"/>
      <c r="FX115" s="66"/>
      <c r="FY115" s="70"/>
      <c r="FZ115" s="70"/>
      <c r="GA115" s="70"/>
      <c r="GB115" s="66"/>
      <c r="GC115" s="204"/>
      <c r="GD115" s="66"/>
      <c r="GE115" s="66"/>
      <c r="GF115" s="66"/>
      <c r="GG115" s="204"/>
      <c r="GH115" s="66"/>
      <c r="GI115" s="66"/>
      <c r="GJ115" s="66"/>
      <c r="GK115" s="204"/>
      <c r="GL115" s="204"/>
      <c r="GM115" s="70"/>
      <c r="GN115" s="66"/>
      <c r="GO115" s="204"/>
      <c r="GP115" s="204"/>
      <c r="GQ115" s="70"/>
      <c r="GR115" s="66"/>
      <c r="GS115" s="204"/>
      <c r="GT115" s="204"/>
      <c r="GU115" s="70"/>
      <c r="GV115" s="66"/>
      <c r="GW115" s="204"/>
      <c r="GX115" s="204"/>
      <c r="GY115" s="70"/>
      <c r="GZ115" s="66"/>
      <c r="HA115" s="204"/>
      <c r="HB115" s="70"/>
      <c r="HC115" s="70"/>
      <c r="HD115" s="66"/>
      <c r="HE115" s="204"/>
      <c r="HF115" s="66"/>
      <c r="HG115" s="66"/>
      <c r="HH115" s="66"/>
      <c r="HI115" s="204"/>
      <c r="HJ115" s="133"/>
      <c r="HK115" s="70"/>
      <c r="HL115" s="66"/>
      <c r="HM115" s="204"/>
      <c r="HN115" s="66"/>
      <c r="HO115" s="66"/>
      <c r="HP115" s="66"/>
      <c r="HQ115" s="204"/>
      <c r="HR115" s="204"/>
      <c r="HS115" s="66"/>
      <c r="HT115" s="66"/>
      <c r="HU115" s="204"/>
      <c r="HV115" s="133"/>
      <c r="HW115" s="66"/>
      <c r="HX115" s="66"/>
      <c r="HY115" s="204"/>
      <c r="HZ115" s="133"/>
      <c r="IA115" s="66"/>
      <c r="IB115" s="66"/>
      <c r="IC115" s="204"/>
      <c r="ID115" s="204"/>
      <c r="IE115" s="66"/>
      <c r="IF115" s="66"/>
      <c r="IG115" s="204"/>
      <c r="IH115" s="204"/>
      <c r="II115" s="66"/>
      <c r="IJ115" s="66"/>
      <c r="IK115" s="204"/>
      <c r="IL115" s="204"/>
      <c r="IM115" s="66"/>
      <c r="IN115" s="66"/>
      <c r="IO115" s="204"/>
      <c r="IP115" s="204"/>
      <c r="IQ115" s="66"/>
      <c r="IR115" s="66"/>
      <c r="IS115" s="204"/>
      <c r="IT115" s="204"/>
      <c r="IU115" s="66"/>
      <c r="IV115" s="66"/>
      <c r="IW115" s="204"/>
      <c r="IX115" s="204"/>
      <c r="IY115" s="66"/>
      <c r="IZ115" s="66"/>
      <c r="JA115" s="66"/>
      <c r="JB115" s="66"/>
      <c r="JC115" s="66"/>
      <c r="JD115" s="66"/>
      <c r="JE115" s="66"/>
      <c r="JF115" s="66"/>
      <c r="JG115" s="66"/>
      <c r="JH115" s="66"/>
      <c r="JI115" s="66"/>
      <c r="JJ115" s="66"/>
      <c r="JK115" s="66"/>
      <c r="JL115" s="66"/>
      <c r="JM115" s="66"/>
      <c r="JN115" s="66"/>
      <c r="JO115" s="66"/>
      <c r="JP115" s="66"/>
      <c r="JQ115" s="66"/>
    </row>
    <row r="116" spans="1:277" s="29" customFormat="1" ht="15.75" x14ac:dyDescent="0.25">
      <c r="A116" s="39" t="s">
        <v>440</v>
      </c>
      <c r="B116" s="230">
        <f t="shared" si="591"/>
        <v>3072</v>
      </c>
      <c r="C116" s="230">
        <f t="shared" si="592"/>
        <v>3072</v>
      </c>
      <c r="D116" s="230">
        <f t="shared" si="593"/>
        <v>3072</v>
      </c>
      <c r="E116" s="66">
        <f t="shared" si="163"/>
        <v>100</v>
      </c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123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123"/>
      <c r="AE116" s="66"/>
      <c r="AF116" s="66"/>
      <c r="AG116" s="66"/>
      <c r="AH116" s="66"/>
      <c r="AI116" s="66"/>
      <c r="AJ116" s="66"/>
      <c r="AK116" s="66"/>
      <c r="AL116" s="123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123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206"/>
      <c r="CE116" s="206"/>
      <c r="CF116" s="206"/>
      <c r="CG116" s="206"/>
      <c r="CH116" s="206"/>
      <c r="CI116" s="206"/>
      <c r="CJ116" s="206"/>
      <c r="CK116" s="206"/>
      <c r="CL116" s="66"/>
      <c r="CM116" s="66"/>
      <c r="CN116" s="66"/>
      <c r="CO116" s="204"/>
      <c r="CP116" s="204"/>
      <c r="CQ116" s="66"/>
      <c r="CR116" s="66"/>
      <c r="CS116" s="204"/>
      <c r="CT116" s="66"/>
      <c r="CU116" s="66"/>
      <c r="CV116" s="66"/>
      <c r="CW116" s="204"/>
      <c r="CX116" s="204"/>
      <c r="CY116" s="66"/>
      <c r="CZ116" s="66"/>
      <c r="DA116" s="204"/>
      <c r="DB116" s="133"/>
      <c r="DC116" s="66"/>
      <c r="DD116" s="66"/>
      <c r="DE116" s="204"/>
      <c r="DF116" s="66"/>
      <c r="DG116" s="66"/>
      <c r="DH116" s="66"/>
      <c r="DI116" s="204"/>
      <c r="DJ116" s="204"/>
      <c r="DK116" s="66"/>
      <c r="DL116" s="66"/>
      <c r="DM116" s="204"/>
      <c r="DN116" s="204"/>
      <c r="DO116" s="66"/>
      <c r="DP116" s="66"/>
      <c r="DQ116" s="204"/>
      <c r="DR116" s="66"/>
      <c r="DS116" s="66"/>
      <c r="DT116" s="66"/>
      <c r="DU116" s="204"/>
      <c r="DV116" s="204"/>
      <c r="DW116" s="66"/>
      <c r="DX116" s="66"/>
      <c r="DY116" s="204"/>
      <c r="DZ116" s="204"/>
      <c r="EA116" s="66"/>
      <c r="EB116" s="66"/>
      <c r="EC116" s="204"/>
      <c r="ED116" s="204"/>
      <c r="EE116" s="66"/>
      <c r="EF116" s="66"/>
      <c r="EG116" s="204"/>
      <c r="EH116" s="66"/>
      <c r="EI116" s="66"/>
      <c r="EJ116" s="66"/>
      <c r="EK116" s="204"/>
      <c r="EL116" s="66"/>
      <c r="EM116" s="66"/>
      <c r="EN116" s="66"/>
      <c r="EO116" s="66"/>
      <c r="EP116" s="66"/>
      <c r="EQ116" s="66"/>
      <c r="ER116" s="66"/>
      <c r="ES116" s="70"/>
      <c r="ET116" s="66"/>
      <c r="EU116" s="66"/>
      <c r="EV116" s="66"/>
      <c r="EW116" s="66"/>
      <c r="EX116" s="66"/>
      <c r="EY116" s="70"/>
      <c r="EZ116" s="66"/>
      <c r="FA116" s="204"/>
      <c r="FB116" s="204"/>
      <c r="FC116" s="70"/>
      <c r="FD116" s="66"/>
      <c r="FE116" s="204"/>
      <c r="FF116" s="70"/>
      <c r="FG116" s="70"/>
      <c r="FH116" s="66"/>
      <c r="FI116" s="204"/>
      <c r="FJ116" s="70">
        <v>3072</v>
      </c>
      <c r="FK116" s="70">
        <v>3072</v>
      </c>
      <c r="FL116" s="66">
        <v>3072</v>
      </c>
      <c r="FM116" s="66">
        <f t="shared" si="791"/>
        <v>100</v>
      </c>
      <c r="FN116" s="70"/>
      <c r="FO116" s="70"/>
      <c r="FP116" s="66"/>
      <c r="FQ116" s="70"/>
      <c r="FR116" s="70"/>
      <c r="FS116" s="70"/>
      <c r="FT116" s="66"/>
      <c r="FU116" s="70"/>
      <c r="FV116" s="70"/>
      <c r="FW116" s="70"/>
      <c r="FX116" s="66"/>
      <c r="FY116" s="70"/>
      <c r="FZ116" s="70"/>
      <c r="GA116" s="70"/>
      <c r="GB116" s="66"/>
      <c r="GC116" s="204"/>
      <c r="GD116" s="66"/>
      <c r="GE116" s="66"/>
      <c r="GF116" s="66"/>
      <c r="GG116" s="204"/>
      <c r="GH116" s="66"/>
      <c r="GI116" s="66"/>
      <c r="GJ116" s="66"/>
      <c r="GK116" s="204"/>
      <c r="GL116" s="204"/>
      <c r="GM116" s="70"/>
      <c r="GN116" s="66"/>
      <c r="GO116" s="204"/>
      <c r="GP116" s="204"/>
      <c r="GQ116" s="70"/>
      <c r="GR116" s="66"/>
      <c r="GS116" s="204"/>
      <c r="GT116" s="204"/>
      <c r="GU116" s="70"/>
      <c r="GV116" s="66"/>
      <c r="GW116" s="204"/>
      <c r="GX116" s="204"/>
      <c r="GY116" s="70"/>
      <c r="GZ116" s="66"/>
      <c r="HA116" s="204"/>
      <c r="HB116" s="70"/>
      <c r="HC116" s="70"/>
      <c r="HD116" s="66"/>
      <c r="HE116" s="204"/>
      <c r="HF116" s="66"/>
      <c r="HG116" s="66"/>
      <c r="HH116" s="66"/>
      <c r="HI116" s="204"/>
      <c r="HJ116" s="133"/>
      <c r="HK116" s="70"/>
      <c r="HL116" s="66"/>
      <c r="HM116" s="204"/>
      <c r="HN116" s="66"/>
      <c r="HO116" s="66"/>
      <c r="HP116" s="66"/>
      <c r="HQ116" s="204"/>
      <c r="HR116" s="204"/>
      <c r="HS116" s="66"/>
      <c r="HT116" s="66"/>
      <c r="HU116" s="204"/>
      <c r="HV116" s="133"/>
      <c r="HW116" s="66"/>
      <c r="HX116" s="66"/>
      <c r="HY116" s="204"/>
      <c r="HZ116" s="133"/>
      <c r="IA116" s="66"/>
      <c r="IB116" s="66"/>
      <c r="IC116" s="204"/>
      <c r="ID116" s="204"/>
      <c r="IE116" s="66"/>
      <c r="IF116" s="66"/>
      <c r="IG116" s="204"/>
      <c r="IH116" s="204"/>
      <c r="II116" s="66"/>
      <c r="IJ116" s="66"/>
      <c r="IK116" s="204"/>
      <c r="IL116" s="204"/>
      <c r="IM116" s="66"/>
      <c r="IN116" s="66"/>
      <c r="IO116" s="204"/>
      <c r="IP116" s="204"/>
      <c r="IQ116" s="66"/>
      <c r="IR116" s="66"/>
      <c r="IS116" s="204"/>
      <c r="IT116" s="204"/>
      <c r="IU116" s="66"/>
      <c r="IV116" s="66"/>
      <c r="IW116" s="204"/>
      <c r="IX116" s="204"/>
      <c r="IY116" s="66"/>
      <c r="IZ116" s="66"/>
      <c r="JA116" s="66"/>
      <c r="JB116" s="66"/>
      <c r="JC116" s="66"/>
      <c r="JD116" s="66"/>
      <c r="JE116" s="66"/>
      <c r="JF116" s="66"/>
      <c r="JG116" s="66"/>
      <c r="JH116" s="66"/>
      <c r="JI116" s="66"/>
      <c r="JJ116" s="66"/>
      <c r="JK116" s="66"/>
      <c r="JL116" s="66"/>
      <c r="JM116" s="66"/>
      <c r="JN116" s="66"/>
      <c r="JO116" s="66"/>
      <c r="JP116" s="66"/>
      <c r="JQ116" s="66"/>
    </row>
    <row r="117" spans="1:277" s="29" customFormat="1" ht="15.75" x14ac:dyDescent="0.25">
      <c r="A117" s="39" t="s">
        <v>441</v>
      </c>
      <c r="B117" s="230">
        <f t="shared" si="591"/>
        <v>1821</v>
      </c>
      <c r="C117" s="230">
        <f t="shared" si="592"/>
        <v>1821</v>
      </c>
      <c r="D117" s="230">
        <f t="shared" si="593"/>
        <v>1821</v>
      </c>
      <c r="E117" s="66">
        <f t="shared" si="163"/>
        <v>100</v>
      </c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123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123"/>
      <c r="AE117" s="66"/>
      <c r="AF117" s="66"/>
      <c r="AG117" s="66"/>
      <c r="AH117" s="66"/>
      <c r="AI117" s="66"/>
      <c r="AJ117" s="66"/>
      <c r="AK117" s="66"/>
      <c r="AL117" s="123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123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206"/>
      <c r="CE117" s="206"/>
      <c r="CF117" s="206"/>
      <c r="CG117" s="206"/>
      <c r="CH117" s="206"/>
      <c r="CI117" s="206"/>
      <c r="CJ117" s="206"/>
      <c r="CK117" s="206"/>
      <c r="CL117" s="66"/>
      <c r="CM117" s="66"/>
      <c r="CN117" s="66"/>
      <c r="CO117" s="204"/>
      <c r="CP117" s="204"/>
      <c r="CQ117" s="66"/>
      <c r="CR117" s="66"/>
      <c r="CS117" s="204"/>
      <c r="CT117" s="66"/>
      <c r="CU117" s="66"/>
      <c r="CV117" s="66"/>
      <c r="CW117" s="204"/>
      <c r="CX117" s="204"/>
      <c r="CY117" s="66"/>
      <c r="CZ117" s="66"/>
      <c r="DA117" s="204"/>
      <c r="DB117" s="133"/>
      <c r="DC117" s="66"/>
      <c r="DD117" s="66"/>
      <c r="DE117" s="204"/>
      <c r="DF117" s="66"/>
      <c r="DG117" s="66"/>
      <c r="DH117" s="66"/>
      <c r="DI117" s="204"/>
      <c r="DJ117" s="204"/>
      <c r="DK117" s="66"/>
      <c r="DL117" s="66"/>
      <c r="DM117" s="204"/>
      <c r="DN117" s="204"/>
      <c r="DO117" s="66"/>
      <c r="DP117" s="66"/>
      <c r="DQ117" s="204"/>
      <c r="DR117" s="66"/>
      <c r="DS117" s="66"/>
      <c r="DT117" s="66"/>
      <c r="DU117" s="204"/>
      <c r="DV117" s="204"/>
      <c r="DW117" s="66"/>
      <c r="DX117" s="66"/>
      <c r="DY117" s="204"/>
      <c r="DZ117" s="204"/>
      <c r="EA117" s="66"/>
      <c r="EB117" s="66"/>
      <c r="EC117" s="204"/>
      <c r="ED117" s="204"/>
      <c r="EE117" s="66"/>
      <c r="EF117" s="66"/>
      <c r="EG117" s="204"/>
      <c r="EH117" s="66"/>
      <c r="EI117" s="66"/>
      <c r="EJ117" s="66"/>
      <c r="EK117" s="204"/>
      <c r="EL117" s="66"/>
      <c r="EM117" s="66"/>
      <c r="EN117" s="66"/>
      <c r="EO117" s="66"/>
      <c r="EP117" s="66"/>
      <c r="EQ117" s="66"/>
      <c r="ER117" s="66"/>
      <c r="ES117" s="70"/>
      <c r="ET117" s="66"/>
      <c r="EU117" s="66"/>
      <c r="EV117" s="66"/>
      <c r="EW117" s="66"/>
      <c r="EX117" s="66"/>
      <c r="EY117" s="70"/>
      <c r="EZ117" s="66"/>
      <c r="FA117" s="204"/>
      <c r="FB117" s="204"/>
      <c r="FC117" s="70"/>
      <c r="FD117" s="66"/>
      <c r="FE117" s="204"/>
      <c r="FF117" s="70"/>
      <c r="FG117" s="70"/>
      <c r="FH117" s="66"/>
      <c r="FI117" s="204"/>
      <c r="FJ117" s="70">
        <v>1821</v>
      </c>
      <c r="FK117" s="70">
        <v>1821</v>
      </c>
      <c r="FL117" s="66">
        <v>1821</v>
      </c>
      <c r="FM117" s="66">
        <f t="shared" si="791"/>
        <v>100</v>
      </c>
      <c r="FN117" s="70"/>
      <c r="FO117" s="70"/>
      <c r="FP117" s="66"/>
      <c r="FQ117" s="70"/>
      <c r="FR117" s="70"/>
      <c r="FS117" s="70"/>
      <c r="FT117" s="66"/>
      <c r="FU117" s="70"/>
      <c r="FV117" s="70"/>
      <c r="FW117" s="70"/>
      <c r="FX117" s="66"/>
      <c r="FY117" s="70"/>
      <c r="FZ117" s="70"/>
      <c r="GA117" s="70"/>
      <c r="GB117" s="66"/>
      <c r="GC117" s="204"/>
      <c r="GD117" s="66"/>
      <c r="GE117" s="66"/>
      <c r="GF117" s="66"/>
      <c r="GG117" s="204"/>
      <c r="GH117" s="66"/>
      <c r="GI117" s="66"/>
      <c r="GJ117" s="66"/>
      <c r="GK117" s="204"/>
      <c r="GL117" s="204"/>
      <c r="GM117" s="70"/>
      <c r="GN117" s="66"/>
      <c r="GO117" s="204"/>
      <c r="GP117" s="204"/>
      <c r="GQ117" s="70"/>
      <c r="GR117" s="66"/>
      <c r="GS117" s="204"/>
      <c r="GT117" s="204"/>
      <c r="GU117" s="70"/>
      <c r="GV117" s="66"/>
      <c r="GW117" s="204"/>
      <c r="GX117" s="204"/>
      <c r="GY117" s="70"/>
      <c r="GZ117" s="66"/>
      <c r="HA117" s="204"/>
      <c r="HB117" s="70"/>
      <c r="HC117" s="70"/>
      <c r="HD117" s="66"/>
      <c r="HE117" s="204"/>
      <c r="HF117" s="66"/>
      <c r="HG117" s="66"/>
      <c r="HH117" s="66"/>
      <c r="HI117" s="204"/>
      <c r="HJ117" s="133"/>
      <c r="HK117" s="70"/>
      <c r="HL117" s="66"/>
      <c r="HM117" s="204"/>
      <c r="HN117" s="66"/>
      <c r="HO117" s="66"/>
      <c r="HP117" s="66"/>
      <c r="HQ117" s="204"/>
      <c r="HR117" s="204"/>
      <c r="HS117" s="66"/>
      <c r="HT117" s="66"/>
      <c r="HU117" s="204"/>
      <c r="HV117" s="133"/>
      <c r="HW117" s="66"/>
      <c r="HX117" s="66"/>
      <c r="HY117" s="204"/>
      <c r="HZ117" s="133"/>
      <c r="IA117" s="66"/>
      <c r="IB117" s="66"/>
      <c r="IC117" s="204"/>
      <c r="ID117" s="204"/>
      <c r="IE117" s="66"/>
      <c r="IF117" s="66"/>
      <c r="IG117" s="204"/>
      <c r="IH117" s="204"/>
      <c r="II117" s="66"/>
      <c r="IJ117" s="66"/>
      <c r="IK117" s="204"/>
      <c r="IL117" s="204"/>
      <c r="IM117" s="66"/>
      <c r="IN117" s="66"/>
      <c r="IO117" s="204"/>
      <c r="IP117" s="204"/>
      <c r="IQ117" s="66"/>
      <c r="IR117" s="66"/>
      <c r="IS117" s="204"/>
      <c r="IT117" s="204"/>
      <c r="IU117" s="66"/>
      <c r="IV117" s="66"/>
      <c r="IW117" s="204"/>
      <c r="IX117" s="204"/>
      <c r="IY117" s="66"/>
      <c r="IZ117" s="66"/>
      <c r="JA117" s="66"/>
      <c r="JB117" s="66"/>
      <c r="JC117" s="66"/>
      <c r="JD117" s="66"/>
      <c r="JE117" s="66"/>
      <c r="JF117" s="66"/>
      <c r="JG117" s="66"/>
      <c r="JH117" s="66"/>
      <c r="JI117" s="66"/>
      <c r="JJ117" s="66"/>
      <c r="JK117" s="66"/>
      <c r="JL117" s="66"/>
      <c r="JM117" s="66"/>
      <c r="JN117" s="66"/>
      <c r="JO117" s="66"/>
      <c r="JP117" s="66"/>
      <c r="JQ117" s="66"/>
    </row>
    <row r="118" spans="1:277" s="29" customFormat="1" ht="15.75" x14ac:dyDescent="0.25">
      <c r="A118" s="39" t="s">
        <v>442</v>
      </c>
      <c r="B118" s="230">
        <f t="shared" si="591"/>
        <v>4008</v>
      </c>
      <c r="C118" s="230">
        <f t="shared" si="592"/>
        <v>4008</v>
      </c>
      <c r="D118" s="230">
        <f t="shared" si="593"/>
        <v>4008</v>
      </c>
      <c r="E118" s="66">
        <f t="shared" si="163"/>
        <v>100</v>
      </c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123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123"/>
      <c r="AE118" s="66"/>
      <c r="AF118" s="66"/>
      <c r="AG118" s="66"/>
      <c r="AH118" s="66"/>
      <c r="AI118" s="66"/>
      <c r="AJ118" s="66"/>
      <c r="AK118" s="66"/>
      <c r="AL118" s="123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123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206"/>
      <c r="CE118" s="206"/>
      <c r="CF118" s="206"/>
      <c r="CG118" s="206"/>
      <c r="CH118" s="206"/>
      <c r="CI118" s="206"/>
      <c r="CJ118" s="206"/>
      <c r="CK118" s="206"/>
      <c r="CL118" s="66"/>
      <c r="CM118" s="66"/>
      <c r="CN118" s="66"/>
      <c r="CO118" s="204"/>
      <c r="CP118" s="204"/>
      <c r="CQ118" s="66"/>
      <c r="CR118" s="66"/>
      <c r="CS118" s="204"/>
      <c r="CT118" s="66"/>
      <c r="CU118" s="66"/>
      <c r="CV118" s="66"/>
      <c r="CW118" s="204"/>
      <c r="CX118" s="204"/>
      <c r="CY118" s="66"/>
      <c r="CZ118" s="66"/>
      <c r="DA118" s="204"/>
      <c r="DB118" s="133"/>
      <c r="DC118" s="66"/>
      <c r="DD118" s="66"/>
      <c r="DE118" s="204"/>
      <c r="DF118" s="66"/>
      <c r="DG118" s="66"/>
      <c r="DH118" s="66"/>
      <c r="DI118" s="204"/>
      <c r="DJ118" s="204"/>
      <c r="DK118" s="66"/>
      <c r="DL118" s="66"/>
      <c r="DM118" s="204"/>
      <c r="DN118" s="204"/>
      <c r="DO118" s="66"/>
      <c r="DP118" s="66"/>
      <c r="DQ118" s="204"/>
      <c r="DR118" s="66"/>
      <c r="DS118" s="66"/>
      <c r="DT118" s="66"/>
      <c r="DU118" s="204"/>
      <c r="DV118" s="204"/>
      <c r="DW118" s="66"/>
      <c r="DX118" s="66"/>
      <c r="DY118" s="204"/>
      <c r="DZ118" s="204"/>
      <c r="EA118" s="66"/>
      <c r="EB118" s="66"/>
      <c r="EC118" s="204"/>
      <c r="ED118" s="204"/>
      <c r="EE118" s="66"/>
      <c r="EF118" s="66"/>
      <c r="EG118" s="204"/>
      <c r="EH118" s="66"/>
      <c r="EI118" s="66"/>
      <c r="EJ118" s="66"/>
      <c r="EK118" s="204"/>
      <c r="EL118" s="66"/>
      <c r="EM118" s="66"/>
      <c r="EN118" s="66"/>
      <c r="EO118" s="66"/>
      <c r="EP118" s="66"/>
      <c r="EQ118" s="66"/>
      <c r="ER118" s="66"/>
      <c r="ES118" s="70"/>
      <c r="ET118" s="66"/>
      <c r="EU118" s="66"/>
      <c r="EV118" s="66"/>
      <c r="EW118" s="66"/>
      <c r="EX118" s="66"/>
      <c r="EY118" s="70"/>
      <c r="EZ118" s="66"/>
      <c r="FA118" s="204"/>
      <c r="FB118" s="204"/>
      <c r="FC118" s="70"/>
      <c r="FD118" s="66"/>
      <c r="FE118" s="204"/>
      <c r="FF118" s="70"/>
      <c r="FG118" s="70"/>
      <c r="FH118" s="66"/>
      <c r="FI118" s="204"/>
      <c r="FJ118" s="70">
        <v>4008</v>
      </c>
      <c r="FK118" s="70">
        <v>4008</v>
      </c>
      <c r="FL118" s="66">
        <v>4008</v>
      </c>
      <c r="FM118" s="66">
        <f t="shared" si="791"/>
        <v>100</v>
      </c>
      <c r="FN118" s="70"/>
      <c r="FO118" s="70"/>
      <c r="FP118" s="66"/>
      <c r="FQ118" s="70"/>
      <c r="FR118" s="70"/>
      <c r="FS118" s="70"/>
      <c r="FT118" s="66"/>
      <c r="FU118" s="70"/>
      <c r="FV118" s="70"/>
      <c r="FW118" s="70"/>
      <c r="FX118" s="66"/>
      <c r="FY118" s="70"/>
      <c r="FZ118" s="70"/>
      <c r="GA118" s="70"/>
      <c r="GB118" s="66"/>
      <c r="GC118" s="204"/>
      <c r="GD118" s="66"/>
      <c r="GE118" s="66"/>
      <c r="GF118" s="66"/>
      <c r="GG118" s="204"/>
      <c r="GH118" s="66"/>
      <c r="GI118" s="66"/>
      <c r="GJ118" s="66"/>
      <c r="GK118" s="204"/>
      <c r="GL118" s="204"/>
      <c r="GM118" s="70"/>
      <c r="GN118" s="66"/>
      <c r="GO118" s="204"/>
      <c r="GP118" s="204"/>
      <c r="GQ118" s="70"/>
      <c r="GR118" s="66"/>
      <c r="GS118" s="204"/>
      <c r="GT118" s="204"/>
      <c r="GU118" s="70"/>
      <c r="GV118" s="66"/>
      <c r="GW118" s="204"/>
      <c r="GX118" s="204"/>
      <c r="GY118" s="70"/>
      <c r="GZ118" s="66"/>
      <c r="HA118" s="204"/>
      <c r="HB118" s="70"/>
      <c r="HC118" s="70"/>
      <c r="HD118" s="66"/>
      <c r="HE118" s="204"/>
      <c r="HF118" s="66"/>
      <c r="HG118" s="66"/>
      <c r="HH118" s="66"/>
      <c r="HI118" s="204"/>
      <c r="HJ118" s="133"/>
      <c r="HK118" s="70"/>
      <c r="HL118" s="66"/>
      <c r="HM118" s="204"/>
      <c r="HN118" s="66"/>
      <c r="HO118" s="66"/>
      <c r="HP118" s="66"/>
      <c r="HQ118" s="204"/>
      <c r="HR118" s="204"/>
      <c r="HS118" s="66"/>
      <c r="HT118" s="66"/>
      <c r="HU118" s="204"/>
      <c r="HV118" s="133"/>
      <c r="HW118" s="66"/>
      <c r="HX118" s="66"/>
      <c r="HY118" s="204"/>
      <c r="HZ118" s="133"/>
      <c r="IA118" s="66"/>
      <c r="IB118" s="66"/>
      <c r="IC118" s="204"/>
      <c r="ID118" s="204"/>
      <c r="IE118" s="66"/>
      <c r="IF118" s="66"/>
      <c r="IG118" s="204"/>
      <c r="IH118" s="204"/>
      <c r="II118" s="66"/>
      <c r="IJ118" s="66"/>
      <c r="IK118" s="204"/>
      <c r="IL118" s="204"/>
      <c r="IM118" s="66"/>
      <c r="IN118" s="66"/>
      <c r="IO118" s="204"/>
      <c r="IP118" s="204"/>
      <c r="IQ118" s="66"/>
      <c r="IR118" s="66"/>
      <c r="IS118" s="204"/>
      <c r="IT118" s="204"/>
      <c r="IU118" s="66"/>
      <c r="IV118" s="66"/>
      <c r="IW118" s="204"/>
      <c r="IX118" s="204"/>
      <c r="IY118" s="66"/>
      <c r="IZ118" s="66"/>
      <c r="JA118" s="66"/>
      <c r="JB118" s="66"/>
      <c r="JC118" s="66"/>
      <c r="JD118" s="66"/>
      <c r="JE118" s="66"/>
      <c r="JF118" s="66"/>
      <c r="JG118" s="66"/>
      <c r="JH118" s="66"/>
      <c r="JI118" s="66"/>
      <c r="JJ118" s="66"/>
      <c r="JK118" s="66"/>
      <c r="JL118" s="66"/>
      <c r="JM118" s="66"/>
      <c r="JN118" s="66"/>
      <c r="JO118" s="66"/>
      <c r="JP118" s="66"/>
      <c r="JQ118" s="66"/>
    </row>
    <row r="119" spans="1:277" s="29" customFormat="1" ht="15.75" x14ac:dyDescent="0.25">
      <c r="A119" s="39" t="s">
        <v>266</v>
      </c>
      <c r="B119" s="230">
        <f t="shared" si="591"/>
        <v>11000</v>
      </c>
      <c r="C119" s="230">
        <f t="shared" si="592"/>
        <v>11837</v>
      </c>
      <c r="D119" s="230">
        <f t="shared" si="593"/>
        <v>11837</v>
      </c>
      <c r="E119" s="66">
        <f t="shared" si="163"/>
        <v>100</v>
      </c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123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123"/>
      <c r="AE119" s="66"/>
      <c r="AF119" s="66"/>
      <c r="AG119" s="66"/>
      <c r="AH119" s="66"/>
      <c r="AI119" s="66"/>
      <c r="AJ119" s="66"/>
      <c r="AK119" s="66"/>
      <c r="AL119" s="123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123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>
        <v>837</v>
      </c>
      <c r="BX119" s="66">
        <v>837</v>
      </c>
      <c r="BY119" s="66">
        <f t="shared" si="545"/>
        <v>100</v>
      </c>
      <c r="BZ119" s="66">
        <v>11000</v>
      </c>
      <c r="CA119" s="66">
        <v>11000</v>
      </c>
      <c r="CB119" s="66">
        <v>11000</v>
      </c>
      <c r="CC119" s="66">
        <f>CB119/CA119*100</f>
        <v>100</v>
      </c>
      <c r="CD119" s="206"/>
      <c r="CE119" s="206"/>
      <c r="CF119" s="206"/>
      <c r="CG119" s="206"/>
      <c r="CH119" s="206"/>
      <c r="CI119" s="206"/>
      <c r="CJ119" s="206"/>
      <c r="CK119" s="206"/>
      <c r="CL119" s="66"/>
      <c r="CM119" s="66"/>
      <c r="CN119" s="66"/>
      <c r="CO119" s="204"/>
      <c r="CP119" s="204"/>
      <c r="CQ119" s="66"/>
      <c r="CR119" s="66"/>
      <c r="CS119" s="204"/>
      <c r="CT119" s="66"/>
      <c r="CU119" s="66"/>
      <c r="CV119" s="66"/>
      <c r="CW119" s="204"/>
      <c r="CX119" s="204"/>
      <c r="CY119" s="66"/>
      <c r="CZ119" s="66"/>
      <c r="DA119" s="204"/>
      <c r="DB119" s="133"/>
      <c r="DC119" s="66"/>
      <c r="DD119" s="66"/>
      <c r="DE119" s="204"/>
      <c r="DF119" s="66"/>
      <c r="DG119" s="66"/>
      <c r="DH119" s="66"/>
      <c r="DI119" s="204"/>
      <c r="DJ119" s="204"/>
      <c r="DK119" s="66"/>
      <c r="DL119" s="66"/>
      <c r="DM119" s="204"/>
      <c r="DN119" s="204"/>
      <c r="DO119" s="66"/>
      <c r="DP119" s="66"/>
      <c r="DQ119" s="204"/>
      <c r="DR119" s="66"/>
      <c r="DS119" s="66"/>
      <c r="DT119" s="66"/>
      <c r="DU119" s="204"/>
      <c r="DV119" s="204"/>
      <c r="DW119" s="66"/>
      <c r="DX119" s="66"/>
      <c r="DY119" s="204"/>
      <c r="DZ119" s="204"/>
      <c r="EA119" s="66"/>
      <c r="EB119" s="66"/>
      <c r="EC119" s="204"/>
      <c r="ED119" s="204"/>
      <c r="EE119" s="66"/>
      <c r="EF119" s="66"/>
      <c r="EG119" s="204"/>
      <c r="EH119" s="66"/>
      <c r="EI119" s="66"/>
      <c r="EJ119" s="66"/>
      <c r="EK119" s="204"/>
      <c r="EL119" s="66"/>
      <c r="EM119" s="66"/>
      <c r="EN119" s="66"/>
      <c r="EO119" s="66"/>
      <c r="EP119" s="66"/>
      <c r="EQ119" s="66"/>
      <c r="ER119" s="66"/>
      <c r="ES119" s="70"/>
      <c r="ET119" s="66"/>
      <c r="EU119" s="66"/>
      <c r="EV119" s="66"/>
      <c r="EW119" s="66"/>
      <c r="EX119" s="66"/>
      <c r="EY119" s="70"/>
      <c r="EZ119" s="66"/>
      <c r="FA119" s="204"/>
      <c r="FB119" s="204"/>
      <c r="FC119" s="70"/>
      <c r="FD119" s="66"/>
      <c r="FE119" s="204"/>
      <c r="FF119" s="70"/>
      <c r="FG119" s="70"/>
      <c r="FH119" s="66"/>
      <c r="FI119" s="204"/>
      <c r="FJ119" s="70"/>
      <c r="FK119" s="70"/>
      <c r="FL119" s="66"/>
      <c r="FM119" s="66"/>
      <c r="FN119" s="70"/>
      <c r="FO119" s="70"/>
      <c r="FP119" s="66"/>
      <c r="FQ119" s="70"/>
      <c r="FR119" s="70"/>
      <c r="FS119" s="70"/>
      <c r="FT119" s="66"/>
      <c r="FU119" s="70"/>
      <c r="FV119" s="70"/>
      <c r="FW119" s="70"/>
      <c r="FX119" s="66"/>
      <c r="FY119" s="70"/>
      <c r="FZ119" s="70"/>
      <c r="GA119" s="70"/>
      <c r="GB119" s="66"/>
      <c r="GC119" s="204"/>
      <c r="GD119" s="66"/>
      <c r="GE119" s="66"/>
      <c r="GF119" s="66"/>
      <c r="GG119" s="204"/>
      <c r="GH119" s="66"/>
      <c r="GI119" s="66"/>
      <c r="GJ119" s="66"/>
      <c r="GK119" s="204"/>
      <c r="GL119" s="204"/>
      <c r="GM119" s="70"/>
      <c r="GN119" s="66"/>
      <c r="GO119" s="204"/>
      <c r="GP119" s="204"/>
      <c r="GQ119" s="70"/>
      <c r="GR119" s="66"/>
      <c r="GS119" s="204"/>
      <c r="GT119" s="204"/>
      <c r="GU119" s="70"/>
      <c r="GV119" s="66"/>
      <c r="GW119" s="204"/>
      <c r="GX119" s="204"/>
      <c r="GY119" s="70"/>
      <c r="GZ119" s="66"/>
      <c r="HA119" s="204"/>
      <c r="HB119" s="70"/>
      <c r="HC119" s="70"/>
      <c r="HD119" s="66"/>
      <c r="HE119" s="204"/>
      <c r="HF119" s="66"/>
      <c r="HG119" s="66"/>
      <c r="HH119" s="66"/>
      <c r="HI119" s="204"/>
      <c r="HJ119" s="133"/>
      <c r="HK119" s="70"/>
      <c r="HL119" s="66"/>
      <c r="HM119" s="204"/>
      <c r="HN119" s="66"/>
      <c r="HO119" s="66"/>
      <c r="HP119" s="66"/>
      <c r="HQ119" s="204"/>
      <c r="HR119" s="204"/>
      <c r="HS119" s="66"/>
      <c r="HT119" s="66"/>
      <c r="HU119" s="204"/>
      <c r="HV119" s="133"/>
      <c r="HW119" s="66"/>
      <c r="HX119" s="66"/>
      <c r="HY119" s="204"/>
      <c r="HZ119" s="133"/>
      <c r="IA119" s="66"/>
      <c r="IB119" s="66"/>
      <c r="IC119" s="204"/>
      <c r="ID119" s="204"/>
      <c r="IE119" s="66"/>
      <c r="IF119" s="66"/>
      <c r="IG119" s="204"/>
      <c r="IH119" s="204"/>
      <c r="II119" s="66"/>
      <c r="IJ119" s="66"/>
      <c r="IK119" s="204"/>
      <c r="IL119" s="204"/>
      <c r="IM119" s="66"/>
      <c r="IN119" s="66"/>
      <c r="IO119" s="204"/>
      <c r="IP119" s="204"/>
      <c r="IQ119" s="66"/>
      <c r="IR119" s="66"/>
      <c r="IS119" s="204"/>
      <c r="IT119" s="204"/>
      <c r="IU119" s="66"/>
      <c r="IV119" s="66"/>
      <c r="IW119" s="204"/>
      <c r="IX119" s="204"/>
      <c r="IY119" s="66"/>
      <c r="IZ119" s="66"/>
      <c r="JA119" s="66"/>
      <c r="JB119" s="66"/>
      <c r="JC119" s="66"/>
      <c r="JD119" s="66"/>
      <c r="JE119" s="66"/>
      <c r="JF119" s="66"/>
      <c r="JG119" s="66"/>
      <c r="JH119" s="66"/>
      <c r="JI119" s="66"/>
      <c r="JJ119" s="66"/>
      <c r="JK119" s="66"/>
      <c r="JL119" s="66"/>
      <c r="JM119" s="66"/>
      <c r="JN119" s="66"/>
      <c r="JO119" s="66"/>
      <c r="JP119" s="66"/>
      <c r="JQ119" s="66"/>
    </row>
    <row r="120" spans="1:277" s="29" customFormat="1" ht="15.75" x14ac:dyDescent="0.25">
      <c r="A120" s="39" t="s">
        <v>325</v>
      </c>
      <c r="B120" s="230">
        <f t="shared" si="591"/>
        <v>1902</v>
      </c>
      <c r="C120" s="230">
        <f t="shared" si="592"/>
        <v>1902</v>
      </c>
      <c r="D120" s="230">
        <f t="shared" si="593"/>
        <v>1902</v>
      </c>
      <c r="E120" s="66">
        <f t="shared" si="163"/>
        <v>100</v>
      </c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123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123"/>
      <c r="AE120" s="66"/>
      <c r="AF120" s="66"/>
      <c r="AG120" s="66"/>
      <c r="AH120" s="66"/>
      <c r="AI120" s="66"/>
      <c r="AJ120" s="66"/>
      <c r="AK120" s="66"/>
      <c r="AL120" s="123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123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206"/>
      <c r="CE120" s="206"/>
      <c r="CF120" s="206"/>
      <c r="CG120" s="206"/>
      <c r="CH120" s="206"/>
      <c r="CI120" s="206"/>
      <c r="CJ120" s="206"/>
      <c r="CK120" s="206"/>
      <c r="CL120" s="66"/>
      <c r="CM120" s="66"/>
      <c r="CN120" s="66"/>
      <c r="CO120" s="204"/>
      <c r="CP120" s="204"/>
      <c r="CQ120" s="66"/>
      <c r="CR120" s="66"/>
      <c r="CS120" s="204"/>
      <c r="CT120" s="66"/>
      <c r="CU120" s="66"/>
      <c r="CV120" s="66"/>
      <c r="CW120" s="204"/>
      <c r="CX120" s="204"/>
      <c r="CY120" s="66"/>
      <c r="CZ120" s="66"/>
      <c r="DA120" s="204"/>
      <c r="DB120" s="133"/>
      <c r="DC120" s="66"/>
      <c r="DD120" s="66"/>
      <c r="DE120" s="204"/>
      <c r="DF120" s="66"/>
      <c r="DG120" s="66"/>
      <c r="DH120" s="66"/>
      <c r="DI120" s="204"/>
      <c r="DJ120" s="204"/>
      <c r="DK120" s="66"/>
      <c r="DL120" s="66"/>
      <c r="DM120" s="204"/>
      <c r="DN120" s="204"/>
      <c r="DO120" s="66"/>
      <c r="DP120" s="66"/>
      <c r="DQ120" s="204"/>
      <c r="DR120" s="66"/>
      <c r="DS120" s="66"/>
      <c r="DT120" s="66"/>
      <c r="DU120" s="204"/>
      <c r="DV120" s="204"/>
      <c r="DW120" s="66"/>
      <c r="DX120" s="66"/>
      <c r="DY120" s="204"/>
      <c r="DZ120" s="204"/>
      <c r="EA120" s="66"/>
      <c r="EB120" s="66"/>
      <c r="EC120" s="204"/>
      <c r="ED120" s="204"/>
      <c r="EE120" s="66"/>
      <c r="EF120" s="66"/>
      <c r="EG120" s="204"/>
      <c r="EH120" s="66"/>
      <c r="EI120" s="66"/>
      <c r="EJ120" s="66"/>
      <c r="EK120" s="204"/>
      <c r="EL120" s="66"/>
      <c r="EM120" s="66"/>
      <c r="EN120" s="66"/>
      <c r="EO120" s="204"/>
      <c r="EP120" s="66"/>
      <c r="EQ120" s="66"/>
      <c r="ER120" s="66"/>
      <c r="ES120" s="70"/>
      <c r="ET120" s="66"/>
      <c r="EU120" s="66"/>
      <c r="EV120" s="66"/>
      <c r="EW120" s="66"/>
      <c r="EX120" s="66"/>
      <c r="EY120" s="70"/>
      <c r="EZ120" s="66"/>
      <c r="FA120" s="204"/>
      <c r="FB120" s="204"/>
      <c r="FC120" s="70"/>
      <c r="FD120" s="66"/>
      <c r="FE120" s="204"/>
      <c r="FF120" s="70"/>
      <c r="FG120" s="70"/>
      <c r="FH120" s="66"/>
      <c r="FI120" s="204"/>
      <c r="FJ120" s="70">
        <v>1902</v>
      </c>
      <c r="FK120" s="70">
        <v>1902</v>
      </c>
      <c r="FL120" s="66">
        <v>1902</v>
      </c>
      <c r="FM120" s="66">
        <f t="shared" si="791"/>
        <v>100</v>
      </c>
      <c r="FN120" s="70"/>
      <c r="FO120" s="70"/>
      <c r="FP120" s="66"/>
      <c r="FQ120" s="70"/>
      <c r="FR120" s="70"/>
      <c r="FS120" s="70"/>
      <c r="FT120" s="66"/>
      <c r="FU120" s="70"/>
      <c r="FV120" s="70"/>
      <c r="FW120" s="70"/>
      <c r="FX120" s="66"/>
      <c r="FY120" s="70"/>
      <c r="FZ120" s="70"/>
      <c r="GA120" s="70"/>
      <c r="GB120" s="66"/>
      <c r="GC120" s="204"/>
      <c r="GD120" s="66"/>
      <c r="GE120" s="66"/>
      <c r="GF120" s="66"/>
      <c r="GG120" s="204"/>
      <c r="GH120" s="66"/>
      <c r="GI120" s="66"/>
      <c r="GJ120" s="66"/>
      <c r="GK120" s="204"/>
      <c r="GL120" s="204"/>
      <c r="GM120" s="70"/>
      <c r="GN120" s="66"/>
      <c r="GO120" s="204"/>
      <c r="GP120" s="204"/>
      <c r="GQ120" s="70"/>
      <c r="GR120" s="66"/>
      <c r="GS120" s="204"/>
      <c r="GT120" s="204"/>
      <c r="GU120" s="70"/>
      <c r="GV120" s="66"/>
      <c r="GW120" s="204"/>
      <c r="GX120" s="204"/>
      <c r="GY120" s="70"/>
      <c r="GZ120" s="66"/>
      <c r="HA120" s="204"/>
      <c r="HB120" s="70"/>
      <c r="HC120" s="70"/>
      <c r="HD120" s="66"/>
      <c r="HE120" s="204"/>
      <c r="HF120" s="66"/>
      <c r="HG120" s="66"/>
      <c r="HH120" s="66"/>
      <c r="HI120" s="204"/>
      <c r="HJ120" s="133"/>
      <c r="HK120" s="70"/>
      <c r="HL120" s="66"/>
      <c r="HM120" s="204"/>
      <c r="HN120" s="66"/>
      <c r="HO120" s="66"/>
      <c r="HP120" s="66"/>
      <c r="HQ120" s="204"/>
      <c r="HR120" s="204"/>
      <c r="HS120" s="66"/>
      <c r="HT120" s="66"/>
      <c r="HU120" s="204"/>
      <c r="HV120" s="133"/>
      <c r="HW120" s="66"/>
      <c r="HX120" s="66"/>
      <c r="HY120" s="204"/>
      <c r="HZ120" s="133"/>
      <c r="IA120" s="66"/>
      <c r="IB120" s="66"/>
      <c r="IC120" s="204"/>
      <c r="ID120" s="204"/>
      <c r="IE120" s="66"/>
      <c r="IF120" s="66"/>
      <c r="IG120" s="204"/>
      <c r="IH120" s="204"/>
      <c r="II120" s="66"/>
      <c r="IJ120" s="66"/>
      <c r="IK120" s="204"/>
      <c r="IL120" s="204"/>
      <c r="IM120" s="66"/>
      <c r="IN120" s="66"/>
      <c r="IO120" s="204"/>
      <c r="IP120" s="204"/>
      <c r="IQ120" s="66"/>
      <c r="IR120" s="66"/>
      <c r="IS120" s="204"/>
      <c r="IT120" s="204"/>
      <c r="IU120" s="66"/>
      <c r="IV120" s="66"/>
      <c r="IW120" s="204"/>
      <c r="IX120" s="204"/>
      <c r="IY120" s="66"/>
      <c r="IZ120" s="66"/>
      <c r="JA120" s="66"/>
      <c r="JB120" s="66"/>
      <c r="JC120" s="66"/>
      <c r="JD120" s="66"/>
      <c r="JE120" s="66"/>
      <c r="JF120" s="66"/>
      <c r="JG120" s="66"/>
      <c r="JH120" s="66"/>
      <c r="JI120" s="66"/>
      <c r="JJ120" s="66"/>
      <c r="JK120" s="66"/>
      <c r="JL120" s="66"/>
      <c r="JM120" s="66"/>
      <c r="JN120" s="66"/>
      <c r="JO120" s="66"/>
      <c r="JP120" s="66"/>
      <c r="JQ120" s="66"/>
    </row>
    <row r="121" spans="1:277" s="29" customFormat="1" ht="15.75" x14ac:dyDescent="0.25">
      <c r="A121" s="39" t="s">
        <v>443</v>
      </c>
      <c r="B121" s="230">
        <f t="shared" si="591"/>
        <v>3072</v>
      </c>
      <c r="C121" s="230">
        <f t="shared" si="592"/>
        <v>3072</v>
      </c>
      <c r="D121" s="230">
        <f t="shared" si="593"/>
        <v>3072</v>
      </c>
      <c r="E121" s="66">
        <f t="shared" si="163"/>
        <v>100</v>
      </c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123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123"/>
      <c r="AE121" s="66"/>
      <c r="AF121" s="66"/>
      <c r="AG121" s="66"/>
      <c r="AH121" s="66"/>
      <c r="AI121" s="66"/>
      <c r="AJ121" s="66"/>
      <c r="AK121" s="66"/>
      <c r="AL121" s="123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123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206"/>
      <c r="CE121" s="206"/>
      <c r="CF121" s="206"/>
      <c r="CG121" s="206"/>
      <c r="CH121" s="206"/>
      <c r="CI121" s="206"/>
      <c r="CJ121" s="206"/>
      <c r="CK121" s="206"/>
      <c r="CL121" s="66"/>
      <c r="CM121" s="66"/>
      <c r="CN121" s="66"/>
      <c r="CO121" s="204"/>
      <c r="CP121" s="204"/>
      <c r="CQ121" s="66"/>
      <c r="CR121" s="66"/>
      <c r="CS121" s="204"/>
      <c r="CT121" s="66"/>
      <c r="CU121" s="66"/>
      <c r="CV121" s="66"/>
      <c r="CW121" s="204"/>
      <c r="CX121" s="204"/>
      <c r="CY121" s="66"/>
      <c r="CZ121" s="66"/>
      <c r="DA121" s="204"/>
      <c r="DB121" s="133"/>
      <c r="DC121" s="66"/>
      <c r="DD121" s="66"/>
      <c r="DE121" s="204"/>
      <c r="DF121" s="66"/>
      <c r="DG121" s="66"/>
      <c r="DH121" s="66"/>
      <c r="DI121" s="204"/>
      <c r="DJ121" s="204"/>
      <c r="DK121" s="66"/>
      <c r="DL121" s="66"/>
      <c r="DM121" s="204"/>
      <c r="DN121" s="204"/>
      <c r="DO121" s="66"/>
      <c r="DP121" s="66"/>
      <c r="DQ121" s="204"/>
      <c r="DR121" s="66"/>
      <c r="DS121" s="66"/>
      <c r="DT121" s="66"/>
      <c r="DU121" s="204"/>
      <c r="DV121" s="204"/>
      <c r="DW121" s="66"/>
      <c r="DX121" s="66"/>
      <c r="DY121" s="204"/>
      <c r="DZ121" s="204"/>
      <c r="EA121" s="66"/>
      <c r="EB121" s="66"/>
      <c r="EC121" s="204"/>
      <c r="ED121" s="204"/>
      <c r="EE121" s="66"/>
      <c r="EF121" s="66"/>
      <c r="EG121" s="204"/>
      <c r="EH121" s="66"/>
      <c r="EI121" s="66"/>
      <c r="EJ121" s="66"/>
      <c r="EK121" s="204"/>
      <c r="EL121" s="66"/>
      <c r="EM121" s="66"/>
      <c r="EN121" s="66"/>
      <c r="EO121" s="204"/>
      <c r="EP121" s="66"/>
      <c r="EQ121" s="66"/>
      <c r="ER121" s="66"/>
      <c r="ES121" s="70"/>
      <c r="ET121" s="66"/>
      <c r="EU121" s="66"/>
      <c r="EV121" s="66"/>
      <c r="EW121" s="66"/>
      <c r="EX121" s="66"/>
      <c r="EY121" s="70"/>
      <c r="EZ121" s="66"/>
      <c r="FA121" s="204"/>
      <c r="FB121" s="204"/>
      <c r="FC121" s="70"/>
      <c r="FD121" s="66"/>
      <c r="FE121" s="204"/>
      <c r="FF121" s="70"/>
      <c r="FG121" s="70"/>
      <c r="FH121" s="66"/>
      <c r="FI121" s="204"/>
      <c r="FJ121" s="70">
        <v>3072</v>
      </c>
      <c r="FK121" s="70">
        <v>3072</v>
      </c>
      <c r="FL121" s="66">
        <v>3072</v>
      </c>
      <c r="FM121" s="66">
        <f t="shared" si="791"/>
        <v>100</v>
      </c>
      <c r="FN121" s="70"/>
      <c r="FO121" s="70"/>
      <c r="FP121" s="66"/>
      <c r="FQ121" s="70"/>
      <c r="FR121" s="70"/>
      <c r="FS121" s="70"/>
      <c r="FT121" s="66"/>
      <c r="FU121" s="70"/>
      <c r="FV121" s="70"/>
      <c r="FW121" s="70"/>
      <c r="FX121" s="66"/>
      <c r="FY121" s="70"/>
      <c r="FZ121" s="70"/>
      <c r="GA121" s="70"/>
      <c r="GB121" s="66"/>
      <c r="GC121" s="204"/>
      <c r="GD121" s="66"/>
      <c r="GE121" s="66"/>
      <c r="GF121" s="66"/>
      <c r="GG121" s="204"/>
      <c r="GH121" s="66"/>
      <c r="GI121" s="66"/>
      <c r="GJ121" s="66"/>
      <c r="GK121" s="204"/>
      <c r="GL121" s="204"/>
      <c r="GM121" s="70"/>
      <c r="GN121" s="66"/>
      <c r="GO121" s="204"/>
      <c r="GP121" s="204"/>
      <c r="GQ121" s="70"/>
      <c r="GR121" s="66"/>
      <c r="GS121" s="204"/>
      <c r="GT121" s="204"/>
      <c r="GU121" s="70"/>
      <c r="GV121" s="66"/>
      <c r="GW121" s="204"/>
      <c r="GX121" s="204"/>
      <c r="GY121" s="70"/>
      <c r="GZ121" s="66"/>
      <c r="HA121" s="204"/>
      <c r="HB121" s="70"/>
      <c r="HC121" s="70"/>
      <c r="HD121" s="66"/>
      <c r="HE121" s="204"/>
      <c r="HF121" s="66"/>
      <c r="HG121" s="66"/>
      <c r="HH121" s="66"/>
      <c r="HI121" s="204"/>
      <c r="HJ121" s="133"/>
      <c r="HK121" s="70"/>
      <c r="HL121" s="66"/>
      <c r="HM121" s="204"/>
      <c r="HN121" s="66"/>
      <c r="HO121" s="66"/>
      <c r="HP121" s="66"/>
      <c r="HQ121" s="204"/>
      <c r="HR121" s="204"/>
      <c r="HS121" s="66"/>
      <c r="HT121" s="66"/>
      <c r="HU121" s="204"/>
      <c r="HV121" s="133"/>
      <c r="HW121" s="66"/>
      <c r="HX121" s="66"/>
      <c r="HY121" s="204"/>
      <c r="HZ121" s="133"/>
      <c r="IA121" s="66"/>
      <c r="IB121" s="66"/>
      <c r="IC121" s="204"/>
      <c r="ID121" s="204"/>
      <c r="IE121" s="66"/>
      <c r="IF121" s="66"/>
      <c r="IG121" s="204"/>
      <c r="IH121" s="204"/>
      <c r="II121" s="66"/>
      <c r="IJ121" s="66"/>
      <c r="IK121" s="204"/>
      <c r="IL121" s="204"/>
      <c r="IM121" s="66"/>
      <c r="IN121" s="66"/>
      <c r="IO121" s="204"/>
      <c r="IP121" s="204"/>
      <c r="IQ121" s="66"/>
      <c r="IR121" s="66"/>
      <c r="IS121" s="204"/>
      <c r="IT121" s="204"/>
      <c r="IU121" s="66"/>
      <c r="IV121" s="66"/>
      <c r="IW121" s="204"/>
      <c r="IX121" s="204"/>
      <c r="IY121" s="66"/>
      <c r="IZ121" s="66"/>
      <c r="JA121" s="66"/>
      <c r="JB121" s="66"/>
      <c r="JC121" s="66"/>
      <c r="JD121" s="66"/>
      <c r="JE121" s="66"/>
      <c r="JF121" s="66"/>
      <c r="JG121" s="66"/>
      <c r="JH121" s="66"/>
      <c r="JI121" s="66"/>
      <c r="JJ121" s="66"/>
      <c r="JK121" s="66"/>
      <c r="JL121" s="66"/>
      <c r="JM121" s="66"/>
      <c r="JN121" s="66"/>
      <c r="JO121" s="66"/>
      <c r="JP121" s="66"/>
      <c r="JQ121" s="66"/>
    </row>
    <row r="122" spans="1:277" s="30" customFormat="1" ht="31.5" x14ac:dyDescent="0.25">
      <c r="A122" s="38" t="s">
        <v>271</v>
      </c>
      <c r="B122" s="231">
        <f t="shared" si="591"/>
        <v>209507.35382000002</v>
      </c>
      <c r="C122" s="231">
        <f t="shared" si="592"/>
        <v>120935.59557</v>
      </c>
      <c r="D122" s="231">
        <f t="shared" si="593"/>
        <v>120218.26385999999</v>
      </c>
      <c r="E122" s="79">
        <f t="shared" ref="E122" si="853">D122/C122*100</f>
        <v>99.406848160279822</v>
      </c>
      <c r="F122" s="80">
        <f t="shared" ref="F122" si="854">F123+F124+F125+F126+F127+F128+F130+F131+F132+F133+F134</f>
        <v>0</v>
      </c>
      <c r="G122" s="80">
        <f t="shared" ref="G122:AZ122" si="855">G123+G124+G125+G126+G127+G128+G130+G131+G132+G133+G134</f>
        <v>0</v>
      </c>
      <c r="H122" s="80">
        <f t="shared" si="855"/>
        <v>0</v>
      </c>
      <c r="I122" s="80">
        <f t="shared" si="855"/>
        <v>0</v>
      </c>
      <c r="J122" s="80">
        <f t="shared" ref="J122" si="856">J123+J124+J125+J126+J127+J128+J130+J131+J132+J133+J134</f>
        <v>0</v>
      </c>
      <c r="K122" s="80">
        <f t="shared" si="855"/>
        <v>0</v>
      </c>
      <c r="L122" s="80">
        <f t="shared" si="855"/>
        <v>0</v>
      </c>
      <c r="M122" s="80">
        <f t="shared" si="855"/>
        <v>0</v>
      </c>
      <c r="N122" s="80"/>
      <c r="O122" s="80">
        <f t="shared" si="855"/>
        <v>0</v>
      </c>
      <c r="P122" s="80">
        <f t="shared" si="855"/>
        <v>0</v>
      </c>
      <c r="Q122" s="80">
        <f t="shared" si="855"/>
        <v>0</v>
      </c>
      <c r="R122" s="122"/>
      <c r="S122" s="80">
        <f t="shared" si="855"/>
        <v>0</v>
      </c>
      <c r="T122" s="80">
        <f t="shared" si="855"/>
        <v>0</v>
      </c>
      <c r="U122" s="80">
        <f t="shared" si="855"/>
        <v>0</v>
      </c>
      <c r="V122" s="80"/>
      <c r="W122" s="80">
        <f t="shared" si="855"/>
        <v>0</v>
      </c>
      <c r="X122" s="80">
        <f t="shared" si="855"/>
        <v>0</v>
      </c>
      <c r="Y122" s="80">
        <f t="shared" si="855"/>
        <v>0</v>
      </c>
      <c r="Z122" s="80"/>
      <c r="AA122" s="80">
        <f t="shared" ref="AA122:AC122" si="857">AA123+AA124+AA125+AA126+AA127+AA128+AA130+AA131+AA132+AA133+AA134</f>
        <v>0</v>
      </c>
      <c r="AB122" s="80">
        <f t="shared" si="857"/>
        <v>0</v>
      </c>
      <c r="AC122" s="80">
        <f t="shared" si="857"/>
        <v>0</v>
      </c>
      <c r="AD122" s="122"/>
      <c r="AE122" s="80">
        <f t="shared" si="855"/>
        <v>0</v>
      </c>
      <c r="AF122" s="80">
        <f t="shared" si="855"/>
        <v>0</v>
      </c>
      <c r="AG122" s="80">
        <f t="shared" si="855"/>
        <v>0</v>
      </c>
      <c r="AH122" s="80">
        <f t="shared" ref="AH122" si="858">AH123+AH124+AH125+AH126+AH127+AH128+AH130+AH131+AH132+AH133+AH134</f>
        <v>0</v>
      </c>
      <c r="AI122" s="80">
        <f t="shared" si="855"/>
        <v>0</v>
      </c>
      <c r="AJ122" s="80">
        <f t="shared" si="855"/>
        <v>0</v>
      </c>
      <c r="AK122" s="80">
        <f t="shared" si="855"/>
        <v>0</v>
      </c>
      <c r="AL122" s="122"/>
      <c r="AM122" s="80">
        <f t="shared" si="855"/>
        <v>0</v>
      </c>
      <c r="AN122" s="80">
        <f t="shared" si="855"/>
        <v>0</v>
      </c>
      <c r="AO122" s="80">
        <f t="shared" si="855"/>
        <v>0</v>
      </c>
      <c r="AP122" s="80">
        <f t="shared" ref="AP122" si="859">AP123+AP124+AP125+AP126+AP127+AP128+AP130+AP131+AP132+AP133+AP134</f>
        <v>0</v>
      </c>
      <c r="AQ122" s="80">
        <f t="shared" si="855"/>
        <v>0</v>
      </c>
      <c r="AR122" s="80">
        <f t="shared" si="855"/>
        <v>0</v>
      </c>
      <c r="AS122" s="80">
        <f t="shared" si="855"/>
        <v>0</v>
      </c>
      <c r="AT122" s="80">
        <f t="shared" ref="AT122" si="860">AT123+AT124+AT125+AT126+AT127+AT128+AT130+AT131+AT132+AT133+AT134</f>
        <v>0</v>
      </c>
      <c r="AU122" s="80">
        <f t="shared" si="855"/>
        <v>0</v>
      </c>
      <c r="AV122" s="80">
        <f t="shared" si="855"/>
        <v>0</v>
      </c>
      <c r="AW122" s="80">
        <f t="shared" si="855"/>
        <v>0</v>
      </c>
      <c r="AX122" s="80">
        <f t="shared" ref="AX122" si="861">AX123+AX124+AX125+AX126+AX127+AX128+AX130+AX131+AX132+AX133+AX134</f>
        <v>102.04082000000001</v>
      </c>
      <c r="AY122" s="80">
        <f t="shared" si="855"/>
        <v>102.04082000000001</v>
      </c>
      <c r="AZ122" s="80">
        <f t="shared" si="855"/>
        <v>102.04082000000001</v>
      </c>
      <c r="BA122" s="79">
        <f>AZ122/AY122*100</f>
        <v>100</v>
      </c>
      <c r="BB122" s="79">
        <v>0</v>
      </c>
      <c r="BC122" s="80">
        <f t="shared" ref="BC122:BH122" si="862">BC123+BC124+BC125+BC126+BC127+BC128+BC130+BC131+BC132+BC133+BC134</f>
        <v>0</v>
      </c>
      <c r="BD122" s="80">
        <f t="shared" si="862"/>
        <v>0</v>
      </c>
      <c r="BE122" s="80">
        <f t="shared" si="862"/>
        <v>0</v>
      </c>
      <c r="BF122" s="80">
        <f t="shared" si="862"/>
        <v>80.867000000000004</v>
      </c>
      <c r="BG122" s="80">
        <f t="shared" si="862"/>
        <v>80.867000000000004</v>
      </c>
      <c r="BH122" s="80">
        <f t="shared" si="862"/>
        <v>80.867000000000004</v>
      </c>
      <c r="BI122" s="79">
        <f>BH122/BG122*100</f>
        <v>100</v>
      </c>
      <c r="BJ122" s="121"/>
      <c r="BK122" s="80"/>
      <c r="BL122" s="80"/>
      <c r="BM122" s="79"/>
      <c r="BN122" s="80"/>
      <c r="BO122" s="80"/>
      <c r="BP122" s="80"/>
      <c r="BQ122" s="79"/>
      <c r="BR122" s="79"/>
      <c r="BS122" s="80">
        <f t="shared" ref="BS122:CB122" si="863">BS123+BS124+BS125+BS126+BS127+BS128+BS130+BS131+BS132+BS133+BS134</f>
        <v>0</v>
      </c>
      <c r="BT122" s="80">
        <f t="shared" si="863"/>
        <v>0</v>
      </c>
      <c r="BU122" s="80">
        <f t="shared" si="863"/>
        <v>0</v>
      </c>
      <c r="BV122" s="80"/>
      <c r="BW122" s="80">
        <f t="shared" si="863"/>
        <v>2977.9913300000003</v>
      </c>
      <c r="BX122" s="80">
        <f t="shared" si="863"/>
        <v>2977.9913300000003</v>
      </c>
      <c r="BY122" s="79">
        <f t="shared" si="545"/>
        <v>100</v>
      </c>
      <c r="BZ122" s="80">
        <f t="shared" ref="BZ122" si="864">BZ123+BZ124+BZ125+BZ126+BZ127+BZ128+BZ130+BZ131+BZ132+BZ133+BZ134</f>
        <v>10000</v>
      </c>
      <c r="CA122" s="80">
        <f t="shared" si="863"/>
        <v>6588.3347999999996</v>
      </c>
      <c r="CB122" s="80">
        <f t="shared" si="863"/>
        <v>6588.3347999999996</v>
      </c>
      <c r="CC122" s="79">
        <f t="shared" ref="CC122:CC135" si="865">CB122/CA122*100</f>
        <v>100</v>
      </c>
      <c r="CD122" s="80">
        <f t="shared" ref="CD122" si="866">CD123+CD124+CD125+CD126+CD127+CD128+CD130+CD131+CD132+CD133+CD134</f>
        <v>19030</v>
      </c>
      <c r="CE122" s="80">
        <f t="shared" ref="CE122:CV122" si="867">CE123+CE124+CE125+CE126+CE127+CE128+CE130+CE131+CE132+CE133+CE134</f>
        <v>19030</v>
      </c>
      <c r="CF122" s="80">
        <f t="shared" si="867"/>
        <v>18606.787370000002</v>
      </c>
      <c r="CG122" s="80">
        <f t="shared" si="867"/>
        <v>97.776076563321084</v>
      </c>
      <c r="CH122" s="80"/>
      <c r="CI122" s="80">
        <f t="shared" ref="CI122:CL122" si="868">CI123+CI124+CI125+CI126+CI127+CI128+CI130+CI131+CI132+CI133+CI134</f>
        <v>2218.4</v>
      </c>
      <c r="CJ122" s="80">
        <f t="shared" si="868"/>
        <v>2184.2754199999999</v>
      </c>
      <c r="CK122" s="80">
        <f t="shared" si="868"/>
        <v>98.461748106743599</v>
      </c>
      <c r="CL122" s="80">
        <f t="shared" si="868"/>
        <v>0</v>
      </c>
      <c r="CM122" s="80">
        <f t="shared" si="867"/>
        <v>0</v>
      </c>
      <c r="CN122" s="80">
        <f t="shared" si="867"/>
        <v>0</v>
      </c>
      <c r="CO122" s="80">
        <f t="shared" si="867"/>
        <v>0</v>
      </c>
      <c r="CP122" s="80"/>
      <c r="CQ122" s="80">
        <f t="shared" si="867"/>
        <v>0</v>
      </c>
      <c r="CR122" s="80">
        <f t="shared" si="867"/>
        <v>0</v>
      </c>
      <c r="CS122" s="80">
        <f t="shared" si="867"/>
        <v>0</v>
      </c>
      <c r="CT122" s="80">
        <f t="shared" ref="CT122" si="869">CT123+CT124+CT125+CT126+CT127+CT128+CT130+CT131+CT132+CT133+CT134</f>
        <v>5494.4</v>
      </c>
      <c r="CU122" s="80">
        <f t="shared" si="867"/>
        <v>4654.3999999999996</v>
      </c>
      <c r="CV122" s="80">
        <f t="shared" si="867"/>
        <v>4654.3999999999996</v>
      </c>
      <c r="CW122" s="80">
        <f t="shared" si="191"/>
        <v>100</v>
      </c>
      <c r="CX122" s="80"/>
      <c r="CY122" s="80"/>
      <c r="CZ122" s="80"/>
      <c r="DA122" s="80"/>
      <c r="DB122" s="122"/>
      <c r="DC122" s="80">
        <f t="shared" ref="DC122:ER122" si="870">DC123+DC124+DC125+DC126+DC127+DC128+DC130+DC131+DC132+DC133+DC134</f>
        <v>690</v>
      </c>
      <c r="DD122" s="80">
        <f t="shared" si="870"/>
        <v>690</v>
      </c>
      <c r="DE122" s="80">
        <f t="shared" si="870"/>
        <v>100</v>
      </c>
      <c r="DF122" s="80">
        <f t="shared" ref="DF122" si="871">DF123+DF124+DF125+DF126+DF127+DF128+DF130+DF131+DF132+DF133+DF134</f>
        <v>121638</v>
      </c>
      <c r="DG122" s="80">
        <f t="shared" si="870"/>
        <v>0</v>
      </c>
      <c r="DH122" s="80">
        <f t="shared" si="870"/>
        <v>0</v>
      </c>
      <c r="DI122" s="80">
        <f t="shared" si="870"/>
        <v>0</v>
      </c>
      <c r="DJ122" s="80"/>
      <c r="DK122" s="80">
        <f t="shared" si="870"/>
        <v>0</v>
      </c>
      <c r="DL122" s="80">
        <f t="shared" si="870"/>
        <v>0</v>
      </c>
      <c r="DM122" s="80">
        <f t="shared" si="870"/>
        <v>0</v>
      </c>
      <c r="DN122" s="80"/>
      <c r="DO122" s="80">
        <f t="shared" si="870"/>
        <v>0</v>
      </c>
      <c r="DP122" s="80">
        <f t="shared" si="870"/>
        <v>0</v>
      </c>
      <c r="DQ122" s="80">
        <f t="shared" si="870"/>
        <v>0</v>
      </c>
      <c r="DR122" s="80">
        <f t="shared" ref="DR122" si="872">DR123+DR124+DR125+DR126+DR127+DR128+DR130+DR131+DR132+DR133+DR134</f>
        <v>0</v>
      </c>
      <c r="DS122" s="80">
        <f t="shared" si="870"/>
        <v>0</v>
      </c>
      <c r="DT122" s="80">
        <f t="shared" si="870"/>
        <v>0</v>
      </c>
      <c r="DU122" s="80">
        <f t="shared" si="870"/>
        <v>0</v>
      </c>
      <c r="DV122" s="80"/>
      <c r="DW122" s="80">
        <f t="shared" si="870"/>
        <v>0</v>
      </c>
      <c r="DX122" s="80">
        <f t="shared" si="870"/>
        <v>0</v>
      </c>
      <c r="DY122" s="80">
        <f t="shared" si="870"/>
        <v>0</v>
      </c>
      <c r="DZ122" s="80"/>
      <c r="EA122" s="80">
        <f t="shared" si="870"/>
        <v>0</v>
      </c>
      <c r="EB122" s="80">
        <f t="shared" si="870"/>
        <v>0</v>
      </c>
      <c r="EC122" s="80">
        <f t="shared" si="870"/>
        <v>0</v>
      </c>
      <c r="ED122" s="80"/>
      <c r="EE122" s="80">
        <f t="shared" si="870"/>
        <v>0</v>
      </c>
      <c r="EF122" s="80">
        <f t="shared" si="870"/>
        <v>0</v>
      </c>
      <c r="EG122" s="80">
        <f t="shared" si="870"/>
        <v>0</v>
      </c>
      <c r="EH122" s="80">
        <f t="shared" ref="EH122" si="873">EH123+EH124+EH125+EH126+EH127+EH128+EH130+EH131+EH132+EH133+EH134</f>
        <v>0</v>
      </c>
      <c r="EI122" s="80">
        <f t="shared" si="870"/>
        <v>0</v>
      </c>
      <c r="EJ122" s="80">
        <f t="shared" si="870"/>
        <v>0</v>
      </c>
      <c r="EK122" s="80">
        <f t="shared" si="870"/>
        <v>0</v>
      </c>
      <c r="EL122" s="80">
        <f t="shared" ref="EL122" si="874">EL123+EL124+EL125+EL126+EL127+EL128+EL130+EL131+EL132+EL133+EL134</f>
        <v>0</v>
      </c>
      <c r="EM122" s="80">
        <f t="shared" si="870"/>
        <v>0</v>
      </c>
      <c r="EN122" s="80">
        <f t="shared" si="870"/>
        <v>0</v>
      </c>
      <c r="EO122" s="80">
        <f t="shared" si="870"/>
        <v>0</v>
      </c>
      <c r="EP122" s="80">
        <f t="shared" ref="EP122" si="875">EP123+EP124+EP125+EP126+EP127+EP128+EP130+EP131+EP132+EP133+EP134</f>
        <v>211.4</v>
      </c>
      <c r="EQ122" s="80">
        <f t="shared" si="870"/>
        <v>123</v>
      </c>
      <c r="ER122" s="80">
        <f t="shared" si="870"/>
        <v>122.91</v>
      </c>
      <c r="ES122" s="80">
        <f>ER122/EQ122*100</f>
        <v>99.926829268292678</v>
      </c>
      <c r="ET122" s="80">
        <f>ET123+ET124+ET125+ET126+ET127+ET128+ET130+ET131+ET132+ET133+ET134</f>
        <v>3168.8</v>
      </c>
      <c r="EU122" s="80">
        <f>EU123+EU124+EU125+EU126+EU127+EU128+EU130+EU131+EU132+EU133+EU134</f>
        <v>2681.8402000000001</v>
      </c>
      <c r="EV122" s="80">
        <f>EV123+EV124+EV125+EV126+EV127+EV128+EV130+EV131+EV132+EV133+EV134</f>
        <v>2681.8402000000001</v>
      </c>
      <c r="EW122" s="80">
        <f>EV122/EU122*100</f>
        <v>100</v>
      </c>
      <c r="EX122" s="80"/>
      <c r="EY122" s="80">
        <f t="shared" ref="EY122:FH122" si="876">EY123+EY124+EY125+EY126+EY127+EY128+EY130+EY131+EY132+EY133+EY134</f>
        <v>0</v>
      </c>
      <c r="EZ122" s="80">
        <f t="shared" si="876"/>
        <v>0</v>
      </c>
      <c r="FA122" s="80">
        <f t="shared" si="876"/>
        <v>0</v>
      </c>
      <c r="FB122" s="80"/>
      <c r="FC122" s="80">
        <f t="shared" si="876"/>
        <v>0</v>
      </c>
      <c r="FD122" s="80">
        <f t="shared" si="876"/>
        <v>0</v>
      </c>
      <c r="FE122" s="80">
        <f t="shared" si="876"/>
        <v>0</v>
      </c>
      <c r="FF122" s="80">
        <f t="shared" ref="FF122" si="877">FF123+FF124+FF125+FF126+FF127+FF128+FF130+FF131+FF132+FF133+FF134</f>
        <v>5901.2</v>
      </c>
      <c r="FG122" s="80">
        <f t="shared" si="876"/>
        <v>6045</v>
      </c>
      <c r="FH122" s="80">
        <f t="shared" si="876"/>
        <v>6045</v>
      </c>
      <c r="FI122" s="80">
        <f t="shared" si="204"/>
        <v>100</v>
      </c>
      <c r="FJ122" s="80">
        <f>SUM(FJ123:FJ134)</f>
        <v>35598</v>
      </c>
      <c r="FK122" s="80">
        <f>SUM(FK123:FK134)</f>
        <v>35598</v>
      </c>
      <c r="FL122" s="80">
        <f>SUM(FL123:FL134)</f>
        <v>35597.997600000002</v>
      </c>
      <c r="FM122" s="79">
        <f t="shared" si="791"/>
        <v>99.999993258048221</v>
      </c>
      <c r="FN122" s="80">
        <f>FN123+FN124+FN125+FN126+FN127+FN128+FN130+FN131+FN132+FN133+FN134</f>
        <v>2508.6999999999998</v>
      </c>
      <c r="FO122" s="80">
        <f>FO123+FO124+FO125+FO126+FO127+FO128+FO130+FO131+FO132+FO133+FO134</f>
        <v>2068.6999999999998</v>
      </c>
      <c r="FP122" s="80">
        <f>FP123+FP124+FP125+FP126+FP127+FP128+FP130+FP131+FP132+FP133+FP134</f>
        <v>2068.6999999999998</v>
      </c>
      <c r="FQ122" s="80">
        <f t="shared" ref="FQ122:FQ123" si="878">FP122/FO122*100</f>
        <v>100</v>
      </c>
      <c r="FR122" s="80"/>
      <c r="FS122" s="80">
        <f t="shared" ref="FS122:HM122" si="879">FS123+FS124+FS125+FS126+FS127+FS128+FS130+FS131+FS132+FS133+FS134</f>
        <v>107</v>
      </c>
      <c r="FT122" s="80">
        <f t="shared" si="879"/>
        <v>107</v>
      </c>
      <c r="FU122" s="80">
        <f t="shared" ref="FU122:FU123" si="880">FT122/FS122*100</f>
        <v>100</v>
      </c>
      <c r="FV122" s="80">
        <f t="shared" ref="FV122" si="881">FV123+FV124+FV125+FV126+FV127+FV128+FV130+FV131+FV132+FV133+FV134</f>
        <v>1568.7460000000001</v>
      </c>
      <c r="FW122" s="80">
        <f t="shared" si="879"/>
        <v>1568.7460000000001</v>
      </c>
      <c r="FX122" s="80">
        <f t="shared" si="879"/>
        <v>1568.7460000000001</v>
      </c>
      <c r="FY122" s="80">
        <f t="shared" ref="FY122:FY123" si="882">FX122/FW122*100</f>
        <v>100</v>
      </c>
      <c r="FZ122" s="80">
        <f t="shared" ref="FZ122" si="883">FZ123+FZ124+FZ125+FZ126+FZ127+FZ128+FZ130+FZ131+FZ132+FZ133+FZ134</f>
        <v>0</v>
      </c>
      <c r="GA122" s="80">
        <f t="shared" si="879"/>
        <v>0</v>
      </c>
      <c r="GB122" s="80">
        <f t="shared" si="879"/>
        <v>0</v>
      </c>
      <c r="GC122" s="80">
        <f t="shared" si="879"/>
        <v>0</v>
      </c>
      <c r="GD122" s="80">
        <f t="shared" ref="GD122" si="884">GD123+GD124+GD125+GD126+GD127+GD128+GD130+GD131+GD132+GD133+GD134</f>
        <v>1454.5</v>
      </c>
      <c r="GE122" s="80">
        <f t="shared" si="879"/>
        <v>3600</v>
      </c>
      <c r="GF122" s="80">
        <f t="shared" si="879"/>
        <v>3600</v>
      </c>
      <c r="GG122" s="80">
        <f t="shared" si="879"/>
        <v>100</v>
      </c>
      <c r="GH122" s="80">
        <f t="shared" ref="GH122" si="885">GH123+GH124+GH125+GH126+GH127+GH128+GH130+GH131+GH132+GH133+GH134</f>
        <v>2232.1</v>
      </c>
      <c r="GI122" s="80">
        <f t="shared" si="879"/>
        <v>4800</v>
      </c>
      <c r="GJ122" s="80">
        <f t="shared" si="879"/>
        <v>4772.4143199999999</v>
      </c>
      <c r="GK122" s="80">
        <f t="shared" si="879"/>
        <v>99.42529833333333</v>
      </c>
      <c r="GL122" s="80"/>
      <c r="GM122" s="80">
        <f t="shared" si="879"/>
        <v>0</v>
      </c>
      <c r="GN122" s="80">
        <f t="shared" si="879"/>
        <v>0</v>
      </c>
      <c r="GO122" s="80">
        <f t="shared" si="879"/>
        <v>0</v>
      </c>
      <c r="GP122" s="80"/>
      <c r="GQ122" s="80">
        <f t="shared" si="879"/>
        <v>0</v>
      </c>
      <c r="GR122" s="80">
        <f t="shared" si="879"/>
        <v>0</v>
      </c>
      <c r="GS122" s="80">
        <f t="shared" si="879"/>
        <v>0</v>
      </c>
      <c r="GT122" s="80"/>
      <c r="GU122" s="80">
        <f t="shared" si="879"/>
        <v>0</v>
      </c>
      <c r="GV122" s="80">
        <f t="shared" si="879"/>
        <v>0</v>
      </c>
      <c r="GW122" s="80">
        <f t="shared" si="879"/>
        <v>0</v>
      </c>
      <c r="GX122" s="80"/>
      <c r="GY122" s="80">
        <f t="shared" si="879"/>
        <v>0</v>
      </c>
      <c r="GZ122" s="80">
        <f t="shared" si="879"/>
        <v>0</v>
      </c>
      <c r="HA122" s="80">
        <f t="shared" si="879"/>
        <v>0</v>
      </c>
      <c r="HB122" s="80">
        <f t="shared" ref="HB122" si="886">HB123+HB124+HB125+HB126+HB127+HB128+HB130+HB131+HB132+HB133+HB134</f>
        <v>0</v>
      </c>
      <c r="HC122" s="80">
        <f t="shared" si="879"/>
        <v>0</v>
      </c>
      <c r="HD122" s="80">
        <f t="shared" si="879"/>
        <v>0</v>
      </c>
      <c r="HE122" s="80">
        <f t="shared" si="879"/>
        <v>0</v>
      </c>
      <c r="HF122" s="80">
        <f t="shared" ref="HF122" si="887">HF123+HF124+HF125+HF126+HF127+HF128+HF130+HF131+HF132+HF133+HF134</f>
        <v>518.6</v>
      </c>
      <c r="HG122" s="80">
        <f t="shared" si="879"/>
        <v>1650.6</v>
      </c>
      <c r="HH122" s="80">
        <f t="shared" si="879"/>
        <v>1650.6</v>
      </c>
      <c r="HI122" s="80">
        <f t="shared" ref="HI122:HI123" si="888">HH122/HG122*100</f>
        <v>100</v>
      </c>
      <c r="HJ122" s="122"/>
      <c r="HK122" s="80">
        <f t="shared" si="879"/>
        <v>0</v>
      </c>
      <c r="HL122" s="80">
        <f t="shared" si="879"/>
        <v>0</v>
      </c>
      <c r="HM122" s="80">
        <f t="shared" si="879"/>
        <v>0</v>
      </c>
      <c r="HN122" s="80"/>
      <c r="HO122" s="80"/>
      <c r="HP122" s="80">
        <f>HP123+HP124+HP125+HP126+HP127+HP128+HP130+HP131+HP132+HP133+HP134</f>
        <v>0</v>
      </c>
      <c r="HQ122" s="80"/>
      <c r="HR122" s="80"/>
      <c r="HS122" s="80">
        <f>HS123+HS124+HS125+HS126+HS127+HS128+HS130+HS131+HS132+HS133+HS134</f>
        <v>0</v>
      </c>
      <c r="HT122" s="80">
        <f>HT123+HT124+HT125+HT126+HT127+HT128+HT130+HT131+HT132+HT133+HT134</f>
        <v>0</v>
      </c>
      <c r="HU122" s="80">
        <f>HU123+HU124+HU125+HU126+HU127+HU128+HU130+HU131+HU132+HU133+HU134</f>
        <v>0</v>
      </c>
      <c r="HV122" s="122"/>
      <c r="HW122" s="80">
        <f>HW123+HW124+HW125+HW126+HW127+HW128+HW130+HW131+HW132+HW133+HW134</f>
        <v>25212.359559999997</v>
      </c>
      <c r="HX122" s="80">
        <f>HX123+HX124+HX125+HX126+HX127+HX128+HX130+HX131+HX132+HX133+HX134</f>
        <v>25212.359</v>
      </c>
      <c r="HY122" s="80">
        <f t="shared" ref="HY122:HY123" si="889">HX122/HW122*100</f>
        <v>99.999997778867169</v>
      </c>
      <c r="HZ122" s="122"/>
      <c r="IA122" s="80">
        <f t="shared" ref="IA122:JE122" si="890">IA123+IA124+IA125+IA126+IA127+IA128+IA130+IA131+IA132+IA133+IA134</f>
        <v>906</v>
      </c>
      <c r="IB122" s="80">
        <f t="shared" si="890"/>
        <v>906</v>
      </c>
      <c r="IC122" s="80">
        <f t="shared" ref="IC122:IC123" si="891">IB122/IA122*100</f>
        <v>100</v>
      </c>
      <c r="ID122" s="80"/>
      <c r="IE122" s="80">
        <f t="shared" si="890"/>
        <v>0</v>
      </c>
      <c r="IF122" s="80">
        <f t="shared" si="890"/>
        <v>0</v>
      </c>
      <c r="IG122" s="80">
        <f t="shared" si="890"/>
        <v>0</v>
      </c>
      <c r="IH122" s="80"/>
      <c r="II122" s="80">
        <f t="shared" ref="II122:IK122" si="892">II123+II124+II125+II126+II127+II128+II130+II131+II132+II133+II134</f>
        <v>0</v>
      </c>
      <c r="IJ122" s="80">
        <f t="shared" si="892"/>
        <v>0</v>
      </c>
      <c r="IK122" s="80">
        <f t="shared" si="892"/>
        <v>0</v>
      </c>
      <c r="IL122" s="80"/>
      <c r="IM122" s="80">
        <f t="shared" si="890"/>
        <v>0</v>
      </c>
      <c r="IN122" s="80">
        <f t="shared" si="890"/>
        <v>0</v>
      </c>
      <c r="IO122" s="80">
        <f t="shared" si="890"/>
        <v>0</v>
      </c>
      <c r="IP122" s="80"/>
      <c r="IQ122" s="80">
        <f t="shared" si="890"/>
        <v>0</v>
      </c>
      <c r="IR122" s="80">
        <f t="shared" si="890"/>
        <v>0</v>
      </c>
      <c r="IS122" s="80">
        <f t="shared" si="890"/>
        <v>0</v>
      </c>
      <c r="IT122" s="80"/>
      <c r="IU122" s="80">
        <f t="shared" si="890"/>
        <v>0</v>
      </c>
      <c r="IV122" s="80">
        <f t="shared" si="890"/>
        <v>0</v>
      </c>
      <c r="IW122" s="80">
        <f t="shared" si="890"/>
        <v>0</v>
      </c>
      <c r="IX122" s="80"/>
      <c r="IY122" s="80">
        <f t="shared" si="890"/>
        <v>0</v>
      </c>
      <c r="IZ122" s="80">
        <f t="shared" si="890"/>
        <v>0</v>
      </c>
      <c r="JA122" s="80">
        <f t="shared" si="890"/>
        <v>0</v>
      </c>
      <c r="JB122" s="80"/>
      <c r="JC122" s="80">
        <f t="shared" si="890"/>
        <v>0</v>
      </c>
      <c r="JD122" s="80">
        <f t="shared" si="890"/>
        <v>0</v>
      </c>
      <c r="JE122" s="80">
        <f t="shared" si="890"/>
        <v>0</v>
      </c>
      <c r="JF122" s="80"/>
      <c r="JG122" s="80">
        <f t="shared" ref="JG122:JL122" si="893">JG123+JG124+JG125+JG126+JG127+JG128+JG130+JG131+JG132+JG133+JG134</f>
        <v>0</v>
      </c>
      <c r="JH122" s="80">
        <f t="shared" si="893"/>
        <v>0</v>
      </c>
      <c r="JI122" s="80">
        <f t="shared" si="893"/>
        <v>0</v>
      </c>
      <c r="JJ122" s="80"/>
      <c r="JK122" s="80">
        <f t="shared" si="893"/>
        <v>232.31585999999999</v>
      </c>
      <c r="JL122" s="80">
        <f t="shared" si="893"/>
        <v>0</v>
      </c>
      <c r="JM122" s="79">
        <f t="shared" ref="JM122:JM123" si="894">JL122/JK122*100</f>
        <v>0</v>
      </c>
      <c r="JN122" s="79"/>
      <c r="JO122" s="80"/>
      <c r="JP122" s="80"/>
      <c r="JQ122" s="79"/>
    </row>
    <row r="123" spans="1:277" s="29" customFormat="1" ht="31.5" x14ac:dyDescent="0.25">
      <c r="A123" s="39" t="s">
        <v>270</v>
      </c>
      <c r="B123" s="230">
        <f t="shared" si="591"/>
        <v>42271.353819999997</v>
      </c>
      <c r="C123" s="230">
        <f t="shared" si="592"/>
        <v>75771.269440000004</v>
      </c>
      <c r="D123" s="230">
        <f t="shared" si="593"/>
        <v>75053.940130000003</v>
      </c>
      <c r="E123" s="66">
        <f t="shared" si="163"/>
        <v>99.053296433725421</v>
      </c>
      <c r="F123" s="70"/>
      <c r="G123" s="70"/>
      <c r="H123" s="66"/>
      <c r="I123" s="66"/>
      <c r="J123" s="70"/>
      <c r="K123" s="70"/>
      <c r="L123" s="70"/>
      <c r="M123" s="66"/>
      <c r="N123" s="66"/>
      <c r="O123" s="70"/>
      <c r="P123" s="70"/>
      <c r="Q123" s="66"/>
      <c r="R123" s="123"/>
      <c r="S123" s="70"/>
      <c r="T123" s="70"/>
      <c r="U123" s="66"/>
      <c r="V123" s="66"/>
      <c r="W123" s="70"/>
      <c r="X123" s="70"/>
      <c r="Y123" s="66"/>
      <c r="Z123" s="66"/>
      <c r="AA123" s="70"/>
      <c r="AB123" s="70"/>
      <c r="AC123" s="66"/>
      <c r="AD123" s="123"/>
      <c r="AE123" s="70"/>
      <c r="AF123" s="70"/>
      <c r="AG123" s="66"/>
      <c r="AH123" s="66"/>
      <c r="AI123" s="66"/>
      <c r="AJ123" s="66"/>
      <c r="AK123" s="70"/>
      <c r="AL123" s="124"/>
      <c r="AM123" s="70"/>
      <c r="AN123" s="66"/>
      <c r="AO123" s="70"/>
      <c r="AP123" s="70">
        <v>0</v>
      </c>
      <c r="AQ123" s="70">
        <v>0</v>
      </c>
      <c r="AR123" s="70">
        <v>0</v>
      </c>
      <c r="AS123" s="66"/>
      <c r="AT123" s="70"/>
      <c r="AU123" s="70"/>
      <c r="AV123" s="70"/>
      <c r="AW123" s="70"/>
      <c r="AX123" s="70">
        <v>102.04082000000001</v>
      </c>
      <c r="AY123" s="70">
        <v>102.04082000000001</v>
      </c>
      <c r="AZ123" s="70">
        <v>102.04082000000001</v>
      </c>
      <c r="BA123" s="66">
        <f>AZ123/AY123*100</f>
        <v>100</v>
      </c>
      <c r="BB123" s="66"/>
      <c r="BC123" s="70"/>
      <c r="BD123" s="70"/>
      <c r="BE123" s="66"/>
      <c r="BF123" s="70">
        <v>80.867000000000004</v>
      </c>
      <c r="BG123" s="70">
        <v>80.867000000000004</v>
      </c>
      <c r="BH123" s="70">
        <v>80.867000000000004</v>
      </c>
      <c r="BI123" s="66">
        <f>BH123/BG123*100</f>
        <v>100</v>
      </c>
      <c r="BJ123" s="123"/>
      <c r="BK123" s="70"/>
      <c r="BL123" s="70"/>
      <c r="BM123" s="66"/>
      <c r="BN123" s="70"/>
      <c r="BO123" s="70"/>
      <c r="BP123" s="70"/>
      <c r="BQ123" s="66"/>
      <c r="BR123" s="66"/>
      <c r="BS123" s="70"/>
      <c r="BT123" s="70"/>
      <c r="BU123" s="66"/>
      <c r="BV123" s="66"/>
      <c r="BW123" s="66"/>
      <c r="BX123" s="66"/>
      <c r="BY123" s="66"/>
      <c r="BZ123" s="70">
        <v>0</v>
      </c>
      <c r="CA123" s="70">
        <v>0</v>
      </c>
      <c r="CB123" s="70"/>
      <c r="CC123" s="66"/>
      <c r="CD123" s="70">
        <v>19030</v>
      </c>
      <c r="CE123" s="70">
        <v>19030</v>
      </c>
      <c r="CF123" s="66">
        <v>18606.787370000002</v>
      </c>
      <c r="CG123" s="70">
        <f t="shared" si="185"/>
        <v>97.776076563321084</v>
      </c>
      <c r="CH123" s="70"/>
      <c r="CI123" s="70">
        <v>2218.4</v>
      </c>
      <c r="CJ123" s="66">
        <v>2184.2754199999999</v>
      </c>
      <c r="CK123" s="70">
        <f t="shared" ref="CK123" si="895">CJ123/CI123*100</f>
        <v>98.461748106743599</v>
      </c>
      <c r="CL123" s="70"/>
      <c r="CM123" s="70"/>
      <c r="CN123" s="70"/>
      <c r="CO123" s="70"/>
      <c r="CP123" s="70"/>
      <c r="CQ123" s="70"/>
      <c r="CR123" s="70"/>
      <c r="CS123" s="70"/>
      <c r="CT123" s="70">
        <v>5494.4</v>
      </c>
      <c r="CU123" s="70">
        <v>4654.3999999999996</v>
      </c>
      <c r="CV123" s="70">
        <v>4654.3999999999996</v>
      </c>
      <c r="CW123" s="70">
        <f t="shared" si="191"/>
        <v>100</v>
      </c>
      <c r="CX123" s="70"/>
      <c r="CY123" s="70"/>
      <c r="CZ123" s="70"/>
      <c r="DA123" s="70"/>
      <c r="DB123" s="124"/>
      <c r="DC123" s="70">
        <v>690</v>
      </c>
      <c r="DD123" s="70">
        <v>690</v>
      </c>
      <c r="DE123" s="70">
        <f t="shared" ref="DE123" si="896">DD123/DC123*100</f>
        <v>100</v>
      </c>
      <c r="DF123" s="70"/>
      <c r="DG123" s="70"/>
      <c r="DH123" s="200"/>
      <c r="DI123" s="200"/>
      <c r="DJ123" s="200"/>
      <c r="DK123" s="70"/>
      <c r="DL123" s="200"/>
      <c r="DM123" s="200"/>
      <c r="DN123" s="200"/>
      <c r="DO123" s="70"/>
      <c r="DP123" s="200"/>
      <c r="DQ123" s="200"/>
      <c r="DR123" s="70"/>
      <c r="DS123" s="70"/>
      <c r="DT123" s="200"/>
      <c r="DU123" s="200"/>
      <c r="DV123" s="200"/>
      <c r="DW123" s="70"/>
      <c r="DX123" s="200"/>
      <c r="DY123" s="200"/>
      <c r="DZ123" s="200"/>
      <c r="EA123" s="70"/>
      <c r="EB123" s="200"/>
      <c r="EC123" s="200"/>
      <c r="ED123" s="200"/>
      <c r="EE123" s="70"/>
      <c r="EF123" s="200"/>
      <c r="EG123" s="200"/>
      <c r="EH123" s="70"/>
      <c r="EI123" s="70"/>
      <c r="EJ123" s="200"/>
      <c r="EK123" s="200"/>
      <c r="EL123" s="70"/>
      <c r="EM123" s="70"/>
      <c r="EN123" s="200"/>
      <c r="EO123" s="200"/>
      <c r="EP123" s="70">
        <v>211.4</v>
      </c>
      <c r="EQ123" s="70">
        <v>123</v>
      </c>
      <c r="ER123" s="70">
        <v>122.91</v>
      </c>
      <c r="ES123" s="70">
        <f>ER123/EQ123*100</f>
        <v>99.926829268292678</v>
      </c>
      <c r="ET123" s="70">
        <v>3168.8</v>
      </c>
      <c r="EU123" s="70">
        <v>2681.8402000000001</v>
      </c>
      <c r="EV123" s="70">
        <v>2681.8402000000001</v>
      </c>
      <c r="EW123" s="70">
        <f>EV123/EU123*100</f>
        <v>100</v>
      </c>
      <c r="EX123" s="70"/>
      <c r="EY123" s="70"/>
      <c r="EZ123" s="200"/>
      <c r="FA123" s="200"/>
      <c r="FB123" s="200"/>
      <c r="FC123" s="70"/>
      <c r="FD123" s="200"/>
      <c r="FE123" s="200"/>
      <c r="FF123" s="70">
        <v>5901.2</v>
      </c>
      <c r="FG123" s="70">
        <v>6045</v>
      </c>
      <c r="FH123" s="70">
        <v>6045</v>
      </c>
      <c r="FI123" s="70">
        <f t="shared" si="204"/>
        <v>100</v>
      </c>
      <c r="FJ123" s="70"/>
      <c r="FK123" s="70"/>
      <c r="FL123" s="200"/>
      <c r="FM123" s="66"/>
      <c r="FN123" s="70">
        <v>2508.6999999999998</v>
      </c>
      <c r="FO123" s="70">
        <v>2068.6999999999998</v>
      </c>
      <c r="FP123" s="70">
        <v>2068.6999999999998</v>
      </c>
      <c r="FQ123" s="70">
        <f t="shared" si="878"/>
        <v>100</v>
      </c>
      <c r="FR123" s="70"/>
      <c r="FS123" s="70">
        <v>107</v>
      </c>
      <c r="FT123" s="70">
        <v>107</v>
      </c>
      <c r="FU123" s="70">
        <f t="shared" si="880"/>
        <v>100</v>
      </c>
      <c r="FV123" s="70">
        <v>1568.7460000000001</v>
      </c>
      <c r="FW123" s="70">
        <v>1568.7460000000001</v>
      </c>
      <c r="FX123" s="70">
        <v>1568.7460000000001</v>
      </c>
      <c r="FY123" s="70">
        <f t="shared" si="882"/>
        <v>100</v>
      </c>
      <c r="FZ123" s="70"/>
      <c r="GA123" s="70"/>
      <c r="GB123" s="200"/>
      <c r="GC123" s="200"/>
      <c r="GD123" s="70">
        <v>1454.5</v>
      </c>
      <c r="GE123" s="70">
        <v>3600</v>
      </c>
      <c r="GF123" s="70">
        <v>3600</v>
      </c>
      <c r="GG123" s="70">
        <f t="shared" ref="GG123" si="897">GF123/GE123*100</f>
        <v>100</v>
      </c>
      <c r="GH123" s="70">
        <v>2232.1</v>
      </c>
      <c r="GI123" s="70">
        <v>4800</v>
      </c>
      <c r="GJ123" s="70">
        <v>4772.4143199999999</v>
      </c>
      <c r="GK123" s="70">
        <f t="shared" ref="GK123" si="898">GJ123/GI123*100</f>
        <v>99.42529833333333</v>
      </c>
      <c r="GL123" s="70"/>
      <c r="GM123" s="70"/>
      <c r="GN123" s="200"/>
      <c r="GO123" s="200"/>
      <c r="GP123" s="200"/>
      <c r="GQ123" s="70"/>
      <c r="GR123" s="200"/>
      <c r="GS123" s="200"/>
      <c r="GT123" s="200"/>
      <c r="GU123" s="70"/>
      <c r="GV123" s="200"/>
      <c r="GW123" s="200"/>
      <c r="GX123" s="200"/>
      <c r="GY123" s="70"/>
      <c r="GZ123" s="200"/>
      <c r="HA123" s="200"/>
      <c r="HB123" s="70"/>
      <c r="HC123" s="70"/>
      <c r="HD123" s="200"/>
      <c r="HE123" s="200"/>
      <c r="HF123" s="70">
        <v>518.6</v>
      </c>
      <c r="HG123" s="70">
        <v>1650.6</v>
      </c>
      <c r="HH123" s="70">
        <v>1650.6</v>
      </c>
      <c r="HI123" s="70">
        <f t="shared" si="888"/>
        <v>100</v>
      </c>
      <c r="HJ123" s="124"/>
      <c r="HK123" s="70"/>
      <c r="HL123" s="200"/>
      <c r="HM123" s="200"/>
      <c r="HN123" s="70"/>
      <c r="HO123" s="70"/>
      <c r="HP123" s="70"/>
      <c r="HQ123" s="70"/>
      <c r="HR123" s="70"/>
      <c r="HS123" s="70"/>
      <c r="HT123" s="70"/>
      <c r="HU123" s="70"/>
      <c r="HV123" s="124"/>
      <c r="HW123" s="70">
        <v>25212.359559999997</v>
      </c>
      <c r="HX123" s="70">
        <v>25212.359</v>
      </c>
      <c r="HY123" s="70">
        <f t="shared" si="889"/>
        <v>99.999997778867169</v>
      </c>
      <c r="HZ123" s="124"/>
      <c r="IA123" s="70">
        <v>906</v>
      </c>
      <c r="IB123" s="70">
        <v>906</v>
      </c>
      <c r="IC123" s="70">
        <f t="shared" si="891"/>
        <v>100</v>
      </c>
      <c r="ID123" s="70"/>
      <c r="IE123" s="70"/>
      <c r="IF123" s="70"/>
      <c r="IG123" s="70"/>
      <c r="IH123" s="70"/>
      <c r="II123" s="70"/>
      <c r="IJ123" s="70"/>
      <c r="IK123" s="70"/>
      <c r="IL123" s="70"/>
      <c r="IM123" s="70"/>
      <c r="IN123" s="70"/>
      <c r="IO123" s="70"/>
      <c r="IP123" s="70"/>
      <c r="IQ123" s="70"/>
      <c r="IR123" s="70"/>
      <c r="IS123" s="70"/>
      <c r="IT123" s="70"/>
      <c r="IU123" s="70"/>
      <c r="IV123" s="70"/>
      <c r="IW123" s="70"/>
      <c r="IX123" s="70"/>
      <c r="IY123" s="70">
        <v>0</v>
      </c>
      <c r="IZ123" s="70">
        <v>0</v>
      </c>
      <c r="JA123" s="66"/>
      <c r="JB123" s="66"/>
      <c r="JC123" s="70">
        <v>0</v>
      </c>
      <c r="JD123" s="70">
        <v>0</v>
      </c>
      <c r="JE123" s="66"/>
      <c r="JF123" s="66"/>
      <c r="JG123" s="70">
        <v>0</v>
      </c>
      <c r="JH123" s="70">
        <v>0</v>
      </c>
      <c r="JI123" s="66"/>
      <c r="JJ123" s="66"/>
      <c r="JK123" s="70">
        <v>232.31585999999999</v>
      </c>
      <c r="JL123" s="70"/>
      <c r="JM123" s="66">
        <f t="shared" si="894"/>
        <v>0</v>
      </c>
      <c r="JN123" s="66"/>
      <c r="JO123" s="70"/>
      <c r="JP123" s="70"/>
      <c r="JQ123" s="66"/>
    </row>
    <row r="124" spans="1:277" s="29" customFormat="1" ht="15.75" x14ac:dyDescent="0.25">
      <c r="A124" s="39" t="s">
        <v>444</v>
      </c>
      <c r="B124" s="230">
        <f t="shared" si="591"/>
        <v>2103</v>
      </c>
      <c r="C124" s="230">
        <f t="shared" si="592"/>
        <v>3102.9969000000001</v>
      </c>
      <c r="D124" s="230">
        <f t="shared" si="593"/>
        <v>3102.9956999999999</v>
      </c>
      <c r="E124" s="66">
        <f t="shared" si="163"/>
        <v>99.999961327708704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123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123"/>
      <c r="AE124" s="66"/>
      <c r="AF124" s="66"/>
      <c r="AG124" s="66"/>
      <c r="AH124" s="66"/>
      <c r="AI124" s="66"/>
      <c r="AJ124" s="66"/>
      <c r="AK124" s="66"/>
      <c r="AL124" s="123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123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>
        <v>999.99689999999998</v>
      </c>
      <c r="BX124" s="66">
        <v>999.99689999999998</v>
      </c>
      <c r="BY124" s="66">
        <f t="shared" si="545"/>
        <v>100</v>
      </c>
      <c r="BZ124" s="66"/>
      <c r="CA124" s="66"/>
      <c r="CB124" s="66"/>
      <c r="CC124" s="66"/>
      <c r="CD124" s="206"/>
      <c r="CE124" s="206"/>
      <c r="CF124" s="206"/>
      <c r="CG124" s="206"/>
      <c r="CH124" s="206"/>
      <c r="CI124" s="206"/>
      <c r="CJ124" s="206"/>
      <c r="CK124" s="206"/>
      <c r="CL124" s="66"/>
      <c r="CM124" s="66"/>
      <c r="CN124" s="66"/>
      <c r="CO124" s="204"/>
      <c r="CP124" s="204"/>
      <c r="CQ124" s="66"/>
      <c r="CR124" s="66"/>
      <c r="CS124" s="204"/>
      <c r="CT124" s="66"/>
      <c r="CU124" s="66"/>
      <c r="CV124" s="66"/>
      <c r="CW124" s="204"/>
      <c r="CX124" s="204"/>
      <c r="CY124" s="66"/>
      <c r="CZ124" s="66"/>
      <c r="DA124" s="204"/>
      <c r="DB124" s="133"/>
      <c r="DC124" s="66"/>
      <c r="DD124" s="66"/>
      <c r="DE124" s="204"/>
      <c r="DF124" s="66"/>
      <c r="DG124" s="66"/>
      <c r="DH124" s="66"/>
      <c r="DI124" s="204"/>
      <c r="DJ124" s="204"/>
      <c r="DK124" s="66"/>
      <c r="DL124" s="66"/>
      <c r="DM124" s="204"/>
      <c r="DN124" s="204"/>
      <c r="DO124" s="66"/>
      <c r="DP124" s="66"/>
      <c r="DQ124" s="204"/>
      <c r="DR124" s="66"/>
      <c r="DS124" s="66"/>
      <c r="DT124" s="66"/>
      <c r="DU124" s="204"/>
      <c r="DV124" s="204"/>
      <c r="DW124" s="66"/>
      <c r="DX124" s="66"/>
      <c r="DY124" s="204"/>
      <c r="DZ124" s="204"/>
      <c r="EA124" s="66"/>
      <c r="EB124" s="66"/>
      <c r="EC124" s="204"/>
      <c r="ED124" s="204"/>
      <c r="EE124" s="66"/>
      <c r="EF124" s="66"/>
      <c r="EG124" s="204"/>
      <c r="EH124" s="66"/>
      <c r="EI124" s="66"/>
      <c r="EJ124" s="66"/>
      <c r="EK124" s="204"/>
      <c r="EL124" s="66"/>
      <c r="EM124" s="66"/>
      <c r="EN124" s="66"/>
      <c r="EO124" s="204"/>
      <c r="EP124" s="66"/>
      <c r="EQ124" s="66"/>
      <c r="ER124" s="66"/>
      <c r="ES124" s="204"/>
      <c r="ET124" s="66"/>
      <c r="EU124" s="66"/>
      <c r="EV124" s="66"/>
      <c r="EW124" s="66"/>
      <c r="EX124" s="66"/>
      <c r="EY124" s="70"/>
      <c r="EZ124" s="66"/>
      <c r="FA124" s="204"/>
      <c r="FB124" s="204"/>
      <c r="FC124" s="70"/>
      <c r="FD124" s="66"/>
      <c r="FE124" s="204"/>
      <c r="FF124" s="70"/>
      <c r="FG124" s="70"/>
      <c r="FH124" s="66"/>
      <c r="FI124" s="204"/>
      <c r="FJ124" s="70">
        <v>2103</v>
      </c>
      <c r="FK124" s="70">
        <v>2103</v>
      </c>
      <c r="FL124" s="66">
        <v>2102.9987999999998</v>
      </c>
      <c r="FM124" s="66">
        <f t="shared" si="791"/>
        <v>99.999942938659046</v>
      </c>
      <c r="FN124" s="70"/>
      <c r="FO124" s="70"/>
      <c r="FP124" s="66"/>
      <c r="FQ124" s="204"/>
      <c r="FR124" s="204"/>
      <c r="FS124" s="70"/>
      <c r="FT124" s="66"/>
      <c r="FU124" s="204"/>
      <c r="FV124" s="70"/>
      <c r="FW124" s="70"/>
      <c r="FX124" s="66"/>
      <c r="FY124" s="204"/>
      <c r="FZ124" s="70"/>
      <c r="GA124" s="70"/>
      <c r="GB124" s="66"/>
      <c r="GC124" s="204"/>
      <c r="GD124" s="66"/>
      <c r="GE124" s="66"/>
      <c r="GF124" s="66"/>
      <c r="GG124" s="204"/>
      <c r="GH124" s="66"/>
      <c r="GI124" s="66"/>
      <c r="GJ124" s="66"/>
      <c r="GK124" s="204"/>
      <c r="GL124" s="204"/>
      <c r="GM124" s="70"/>
      <c r="GN124" s="66"/>
      <c r="GO124" s="204"/>
      <c r="GP124" s="204"/>
      <c r="GQ124" s="70"/>
      <c r="GR124" s="66"/>
      <c r="GS124" s="204"/>
      <c r="GT124" s="204"/>
      <c r="GU124" s="70"/>
      <c r="GV124" s="66"/>
      <c r="GW124" s="204"/>
      <c r="GX124" s="204"/>
      <c r="GY124" s="70"/>
      <c r="GZ124" s="66"/>
      <c r="HA124" s="204"/>
      <c r="HB124" s="70"/>
      <c r="HC124" s="70"/>
      <c r="HD124" s="66"/>
      <c r="HE124" s="204"/>
      <c r="HF124" s="66"/>
      <c r="HG124" s="66"/>
      <c r="HH124" s="66"/>
      <c r="HI124" s="204"/>
      <c r="HJ124" s="133"/>
      <c r="HK124" s="70"/>
      <c r="HL124" s="66"/>
      <c r="HM124" s="204"/>
      <c r="HN124" s="66"/>
      <c r="HO124" s="66"/>
      <c r="HP124" s="66"/>
      <c r="HQ124" s="204"/>
      <c r="HR124" s="204"/>
      <c r="HS124" s="66"/>
      <c r="HT124" s="66"/>
      <c r="HU124" s="204"/>
      <c r="HV124" s="133"/>
      <c r="HW124" s="66"/>
      <c r="HX124" s="66"/>
      <c r="HY124" s="204"/>
      <c r="HZ124" s="133"/>
      <c r="IA124" s="66"/>
      <c r="IB124" s="66"/>
      <c r="IC124" s="204"/>
      <c r="ID124" s="204"/>
      <c r="IE124" s="66"/>
      <c r="IF124" s="66"/>
      <c r="IG124" s="204"/>
      <c r="IH124" s="204"/>
      <c r="II124" s="66"/>
      <c r="IJ124" s="66"/>
      <c r="IK124" s="204"/>
      <c r="IL124" s="204"/>
      <c r="IM124" s="66"/>
      <c r="IN124" s="66"/>
      <c r="IO124" s="204"/>
      <c r="IP124" s="204"/>
      <c r="IQ124" s="66"/>
      <c r="IR124" s="66"/>
      <c r="IS124" s="204"/>
      <c r="IT124" s="204"/>
      <c r="IU124" s="66"/>
      <c r="IV124" s="66"/>
      <c r="IW124" s="204"/>
      <c r="IX124" s="204"/>
      <c r="IY124" s="66"/>
      <c r="IZ124" s="66"/>
      <c r="JA124" s="66"/>
      <c r="JB124" s="66"/>
      <c r="JC124" s="66"/>
      <c r="JD124" s="66"/>
      <c r="JE124" s="66"/>
      <c r="JF124" s="66"/>
      <c r="JG124" s="66"/>
      <c r="JH124" s="66"/>
      <c r="JI124" s="66"/>
      <c r="JJ124" s="66"/>
      <c r="JK124" s="66"/>
      <c r="JL124" s="66"/>
      <c r="JM124" s="66"/>
      <c r="JN124" s="66"/>
      <c r="JO124" s="66"/>
      <c r="JP124" s="66"/>
      <c r="JQ124" s="66"/>
    </row>
    <row r="125" spans="1:277" s="29" customFormat="1" ht="15.75" x14ac:dyDescent="0.25">
      <c r="A125" s="39" t="s">
        <v>445</v>
      </c>
      <c r="B125" s="230">
        <f t="shared" si="591"/>
        <v>2508</v>
      </c>
      <c r="C125" s="230">
        <f t="shared" si="592"/>
        <v>2508</v>
      </c>
      <c r="D125" s="230">
        <f t="shared" si="593"/>
        <v>2508</v>
      </c>
      <c r="E125" s="66">
        <f t="shared" si="163"/>
        <v>100</v>
      </c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123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123"/>
      <c r="AE125" s="66"/>
      <c r="AF125" s="66"/>
      <c r="AG125" s="66"/>
      <c r="AH125" s="66"/>
      <c r="AI125" s="66"/>
      <c r="AJ125" s="66"/>
      <c r="AK125" s="66"/>
      <c r="AL125" s="123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123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206"/>
      <c r="CE125" s="206"/>
      <c r="CF125" s="206"/>
      <c r="CG125" s="206"/>
      <c r="CH125" s="206"/>
      <c r="CI125" s="206"/>
      <c r="CJ125" s="206"/>
      <c r="CK125" s="206"/>
      <c r="CL125" s="66"/>
      <c r="CM125" s="66"/>
      <c r="CN125" s="66"/>
      <c r="CO125" s="204"/>
      <c r="CP125" s="204"/>
      <c r="CQ125" s="66"/>
      <c r="CR125" s="66"/>
      <c r="CS125" s="204"/>
      <c r="CT125" s="66"/>
      <c r="CU125" s="66"/>
      <c r="CV125" s="66"/>
      <c r="CW125" s="204"/>
      <c r="CX125" s="204"/>
      <c r="CY125" s="66"/>
      <c r="CZ125" s="66"/>
      <c r="DA125" s="204"/>
      <c r="DB125" s="133"/>
      <c r="DC125" s="66"/>
      <c r="DD125" s="66"/>
      <c r="DE125" s="204"/>
      <c r="DF125" s="66"/>
      <c r="DG125" s="66"/>
      <c r="DH125" s="66"/>
      <c r="DI125" s="204"/>
      <c r="DJ125" s="204"/>
      <c r="DK125" s="66"/>
      <c r="DL125" s="66"/>
      <c r="DM125" s="204"/>
      <c r="DN125" s="204"/>
      <c r="DO125" s="66"/>
      <c r="DP125" s="66"/>
      <c r="DQ125" s="204"/>
      <c r="DR125" s="66"/>
      <c r="DS125" s="66"/>
      <c r="DT125" s="66"/>
      <c r="DU125" s="204"/>
      <c r="DV125" s="204"/>
      <c r="DW125" s="66"/>
      <c r="DX125" s="66"/>
      <c r="DY125" s="204"/>
      <c r="DZ125" s="204"/>
      <c r="EA125" s="66"/>
      <c r="EB125" s="66"/>
      <c r="EC125" s="204"/>
      <c r="ED125" s="204"/>
      <c r="EE125" s="66"/>
      <c r="EF125" s="66"/>
      <c r="EG125" s="204"/>
      <c r="EH125" s="66"/>
      <c r="EI125" s="66"/>
      <c r="EJ125" s="66"/>
      <c r="EK125" s="204"/>
      <c r="EL125" s="66"/>
      <c r="EM125" s="66"/>
      <c r="EN125" s="66"/>
      <c r="EO125" s="204"/>
      <c r="EP125" s="66"/>
      <c r="EQ125" s="66"/>
      <c r="ER125" s="66"/>
      <c r="ES125" s="204"/>
      <c r="ET125" s="66"/>
      <c r="EU125" s="66"/>
      <c r="EV125" s="66"/>
      <c r="EW125" s="66"/>
      <c r="EX125" s="66"/>
      <c r="EY125" s="70"/>
      <c r="EZ125" s="66"/>
      <c r="FA125" s="204"/>
      <c r="FB125" s="204"/>
      <c r="FC125" s="70"/>
      <c r="FD125" s="66"/>
      <c r="FE125" s="204"/>
      <c r="FF125" s="70"/>
      <c r="FG125" s="70"/>
      <c r="FH125" s="66"/>
      <c r="FI125" s="204"/>
      <c r="FJ125" s="70">
        <v>2508</v>
      </c>
      <c r="FK125" s="70">
        <v>2508</v>
      </c>
      <c r="FL125" s="66">
        <v>2508</v>
      </c>
      <c r="FM125" s="66">
        <f t="shared" si="791"/>
        <v>100</v>
      </c>
      <c r="FN125" s="70"/>
      <c r="FO125" s="70"/>
      <c r="FP125" s="66"/>
      <c r="FQ125" s="204"/>
      <c r="FR125" s="204"/>
      <c r="FS125" s="70"/>
      <c r="FT125" s="66"/>
      <c r="FU125" s="204"/>
      <c r="FV125" s="70"/>
      <c r="FW125" s="70"/>
      <c r="FX125" s="66"/>
      <c r="FY125" s="204"/>
      <c r="FZ125" s="70"/>
      <c r="GA125" s="70"/>
      <c r="GB125" s="66"/>
      <c r="GC125" s="204"/>
      <c r="GD125" s="66"/>
      <c r="GE125" s="66"/>
      <c r="GF125" s="66"/>
      <c r="GG125" s="204"/>
      <c r="GH125" s="66"/>
      <c r="GI125" s="66"/>
      <c r="GJ125" s="66"/>
      <c r="GK125" s="204"/>
      <c r="GL125" s="204"/>
      <c r="GM125" s="70"/>
      <c r="GN125" s="66"/>
      <c r="GO125" s="204"/>
      <c r="GP125" s="204"/>
      <c r="GQ125" s="70"/>
      <c r="GR125" s="66"/>
      <c r="GS125" s="204"/>
      <c r="GT125" s="204"/>
      <c r="GU125" s="70"/>
      <c r="GV125" s="66"/>
      <c r="GW125" s="204"/>
      <c r="GX125" s="204"/>
      <c r="GY125" s="70"/>
      <c r="GZ125" s="66"/>
      <c r="HA125" s="204"/>
      <c r="HB125" s="70"/>
      <c r="HC125" s="70"/>
      <c r="HD125" s="66"/>
      <c r="HE125" s="204"/>
      <c r="HF125" s="66"/>
      <c r="HG125" s="66"/>
      <c r="HH125" s="66"/>
      <c r="HI125" s="204"/>
      <c r="HJ125" s="133"/>
      <c r="HK125" s="70"/>
      <c r="HL125" s="66"/>
      <c r="HM125" s="204"/>
      <c r="HN125" s="66"/>
      <c r="HO125" s="66"/>
      <c r="HP125" s="66"/>
      <c r="HQ125" s="204"/>
      <c r="HR125" s="204"/>
      <c r="HS125" s="66"/>
      <c r="HT125" s="66"/>
      <c r="HU125" s="204"/>
      <c r="HV125" s="133"/>
      <c r="HW125" s="66"/>
      <c r="HX125" s="66"/>
      <c r="HY125" s="204"/>
      <c r="HZ125" s="133"/>
      <c r="IA125" s="66"/>
      <c r="IB125" s="66"/>
      <c r="IC125" s="204"/>
      <c r="ID125" s="204"/>
      <c r="IE125" s="66"/>
      <c r="IF125" s="66"/>
      <c r="IG125" s="204"/>
      <c r="IH125" s="204"/>
      <c r="II125" s="66"/>
      <c r="IJ125" s="66"/>
      <c r="IK125" s="204"/>
      <c r="IL125" s="204"/>
      <c r="IM125" s="66"/>
      <c r="IN125" s="66"/>
      <c r="IO125" s="204"/>
      <c r="IP125" s="204"/>
      <c r="IQ125" s="66"/>
      <c r="IR125" s="66"/>
      <c r="IS125" s="204"/>
      <c r="IT125" s="204"/>
      <c r="IU125" s="66"/>
      <c r="IV125" s="66"/>
      <c r="IW125" s="204"/>
      <c r="IX125" s="204"/>
      <c r="IY125" s="66"/>
      <c r="IZ125" s="66"/>
      <c r="JA125" s="66"/>
      <c r="JB125" s="66"/>
      <c r="JC125" s="66"/>
      <c r="JD125" s="66"/>
      <c r="JE125" s="66"/>
      <c r="JF125" s="66"/>
      <c r="JG125" s="66"/>
      <c r="JH125" s="66"/>
      <c r="JI125" s="66"/>
      <c r="JJ125" s="66"/>
      <c r="JK125" s="66"/>
      <c r="JL125" s="66"/>
      <c r="JM125" s="66"/>
      <c r="JN125" s="66"/>
      <c r="JO125" s="66"/>
      <c r="JP125" s="66"/>
      <c r="JQ125" s="66"/>
    </row>
    <row r="126" spans="1:277" s="29" customFormat="1" ht="15.75" x14ac:dyDescent="0.25">
      <c r="A126" s="39" t="s">
        <v>446</v>
      </c>
      <c r="B126" s="230">
        <f t="shared" si="591"/>
        <v>6558</v>
      </c>
      <c r="C126" s="230">
        <f t="shared" si="592"/>
        <v>6558</v>
      </c>
      <c r="D126" s="230">
        <f t="shared" si="593"/>
        <v>6558</v>
      </c>
      <c r="E126" s="66">
        <f t="shared" si="163"/>
        <v>100</v>
      </c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123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123"/>
      <c r="AE126" s="66"/>
      <c r="AF126" s="66"/>
      <c r="AG126" s="66"/>
      <c r="AH126" s="66"/>
      <c r="AI126" s="66"/>
      <c r="AJ126" s="66"/>
      <c r="AK126" s="66"/>
      <c r="AL126" s="123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123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206"/>
      <c r="CE126" s="206"/>
      <c r="CF126" s="206"/>
      <c r="CG126" s="206"/>
      <c r="CH126" s="206"/>
      <c r="CI126" s="206"/>
      <c r="CJ126" s="206"/>
      <c r="CK126" s="206"/>
      <c r="CL126" s="66"/>
      <c r="CM126" s="66"/>
      <c r="CN126" s="66"/>
      <c r="CO126" s="204"/>
      <c r="CP126" s="204"/>
      <c r="CQ126" s="66"/>
      <c r="CR126" s="66"/>
      <c r="CS126" s="204"/>
      <c r="CT126" s="66"/>
      <c r="CU126" s="66"/>
      <c r="CV126" s="66"/>
      <c r="CW126" s="204"/>
      <c r="CX126" s="204"/>
      <c r="CY126" s="66"/>
      <c r="CZ126" s="66"/>
      <c r="DA126" s="204"/>
      <c r="DB126" s="133"/>
      <c r="DC126" s="66"/>
      <c r="DD126" s="66"/>
      <c r="DE126" s="204"/>
      <c r="DF126" s="66"/>
      <c r="DG126" s="66"/>
      <c r="DH126" s="66"/>
      <c r="DI126" s="204"/>
      <c r="DJ126" s="204"/>
      <c r="DK126" s="66"/>
      <c r="DL126" s="66"/>
      <c r="DM126" s="204"/>
      <c r="DN126" s="204"/>
      <c r="DO126" s="66"/>
      <c r="DP126" s="66"/>
      <c r="DQ126" s="204"/>
      <c r="DR126" s="66"/>
      <c r="DS126" s="66"/>
      <c r="DT126" s="66"/>
      <c r="DU126" s="204"/>
      <c r="DV126" s="204"/>
      <c r="DW126" s="66"/>
      <c r="DX126" s="66"/>
      <c r="DY126" s="204"/>
      <c r="DZ126" s="204"/>
      <c r="EA126" s="66"/>
      <c r="EB126" s="66"/>
      <c r="EC126" s="204"/>
      <c r="ED126" s="204"/>
      <c r="EE126" s="66"/>
      <c r="EF126" s="66"/>
      <c r="EG126" s="204"/>
      <c r="EH126" s="66"/>
      <c r="EI126" s="66"/>
      <c r="EJ126" s="66"/>
      <c r="EK126" s="204"/>
      <c r="EL126" s="66"/>
      <c r="EM126" s="66"/>
      <c r="EN126" s="66"/>
      <c r="EO126" s="204"/>
      <c r="EP126" s="66"/>
      <c r="EQ126" s="66"/>
      <c r="ER126" s="66"/>
      <c r="ES126" s="204"/>
      <c r="ET126" s="66"/>
      <c r="EU126" s="66"/>
      <c r="EV126" s="66"/>
      <c r="EW126" s="66"/>
      <c r="EX126" s="66"/>
      <c r="EY126" s="70"/>
      <c r="EZ126" s="66"/>
      <c r="FA126" s="204"/>
      <c r="FB126" s="204"/>
      <c r="FC126" s="70"/>
      <c r="FD126" s="66"/>
      <c r="FE126" s="204"/>
      <c r="FF126" s="70"/>
      <c r="FG126" s="70"/>
      <c r="FH126" s="66"/>
      <c r="FI126" s="204"/>
      <c r="FJ126" s="70">
        <v>6558</v>
      </c>
      <c r="FK126" s="70">
        <v>6558</v>
      </c>
      <c r="FL126" s="66">
        <v>6558</v>
      </c>
      <c r="FM126" s="66">
        <f t="shared" si="791"/>
        <v>100</v>
      </c>
      <c r="FN126" s="70"/>
      <c r="FO126" s="70"/>
      <c r="FP126" s="66"/>
      <c r="FQ126" s="204"/>
      <c r="FR126" s="204"/>
      <c r="FS126" s="70"/>
      <c r="FT126" s="66"/>
      <c r="FU126" s="204"/>
      <c r="FV126" s="70"/>
      <c r="FW126" s="70"/>
      <c r="FX126" s="66"/>
      <c r="FY126" s="204"/>
      <c r="FZ126" s="70"/>
      <c r="GA126" s="70"/>
      <c r="GB126" s="66"/>
      <c r="GC126" s="204"/>
      <c r="GD126" s="66"/>
      <c r="GE126" s="66"/>
      <c r="GF126" s="66"/>
      <c r="GG126" s="204"/>
      <c r="GH126" s="66"/>
      <c r="GI126" s="66"/>
      <c r="GJ126" s="66"/>
      <c r="GK126" s="204"/>
      <c r="GL126" s="204"/>
      <c r="GM126" s="70"/>
      <c r="GN126" s="66"/>
      <c r="GO126" s="204"/>
      <c r="GP126" s="204"/>
      <c r="GQ126" s="70"/>
      <c r="GR126" s="66"/>
      <c r="GS126" s="204"/>
      <c r="GT126" s="204"/>
      <c r="GU126" s="70"/>
      <c r="GV126" s="66"/>
      <c r="GW126" s="204"/>
      <c r="GX126" s="204"/>
      <c r="GY126" s="70"/>
      <c r="GZ126" s="66"/>
      <c r="HA126" s="204"/>
      <c r="HB126" s="70"/>
      <c r="HC126" s="70"/>
      <c r="HD126" s="66"/>
      <c r="HE126" s="204"/>
      <c r="HF126" s="66"/>
      <c r="HG126" s="66"/>
      <c r="HH126" s="66"/>
      <c r="HI126" s="204"/>
      <c r="HJ126" s="133"/>
      <c r="HK126" s="70"/>
      <c r="HL126" s="66"/>
      <c r="HM126" s="204"/>
      <c r="HN126" s="66"/>
      <c r="HO126" s="66"/>
      <c r="HP126" s="66"/>
      <c r="HQ126" s="204"/>
      <c r="HR126" s="204"/>
      <c r="HS126" s="66"/>
      <c r="HT126" s="66"/>
      <c r="HU126" s="204"/>
      <c r="HV126" s="133"/>
      <c r="HW126" s="66"/>
      <c r="HX126" s="66"/>
      <c r="HY126" s="204"/>
      <c r="HZ126" s="133"/>
      <c r="IA126" s="66"/>
      <c r="IB126" s="66"/>
      <c r="IC126" s="204"/>
      <c r="ID126" s="204"/>
      <c r="IE126" s="66"/>
      <c r="IF126" s="66"/>
      <c r="IG126" s="204"/>
      <c r="IH126" s="204"/>
      <c r="II126" s="66"/>
      <c r="IJ126" s="66"/>
      <c r="IK126" s="204"/>
      <c r="IL126" s="204"/>
      <c r="IM126" s="66"/>
      <c r="IN126" s="66"/>
      <c r="IO126" s="204"/>
      <c r="IP126" s="204"/>
      <c r="IQ126" s="66"/>
      <c r="IR126" s="66"/>
      <c r="IS126" s="204"/>
      <c r="IT126" s="204"/>
      <c r="IU126" s="66"/>
      <c r="IV126" s="66"/>
      <c r="IW126" s="204"/>
      <c r="IX126" s="204"/>
      <c r="IY126" s="66"/>
      <c r="IZ126" s="66"/>
      <c r="JA126" s="66"/>
      <c r="JB126" s="66"/>
      <c r="JC126" s="66"/>
      <c r="JD126" s="66"/>
      <c r="JE126" s="66"/>
      <c r="JF126" s="66"/>
      <c r="JG126" s="66"/>
      <c r="JH126" s="66"/>
      <c r="JI126" s="66"/>
      <c r="JJ126" s="66"/>
      <c r="JK126" s="66"/>
      <c r="JL126" s="66"/>
      <c r="JM126" s="66"/>
      <c r="JN126" s="66"/>
      <c r="JO126" s="66"/>
      <c r="JP126" s="66"/>
      <c r="JQ126" s="66"/>
    </row>
    <row r="127" spans="1:277" s="29" customFormat="1" ht="15.75" x14ac:dyDescent="0.25">
      <c r="A127" s="39" t="s">
        <v>447</v>
      </c>
      <c r="B127" s="230">
        <f t="shared" si="591"/>
        <v>3414</v>
      </c>
      <c r="C127" s="230">
        <f t="shared" si="592"/>
        <v>3414</v>
      </c>
      <c r="D127" s="230">
        <f t="shared" si="593"/>
        <v>3414</v>
      </c>
      <c r="E127" s="66">
        <f t="shared" si="163"/>
        <v>100</v>
      </c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123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123"/>
      <c r="AE127" s="66"/>
      <c r="AF127" s="66"/>
      <c r="AG127" s="66"/>
      <c r="AH127" s="66"/>
      <c r="AI127" s="66"/>
      <c r="AJ127" s="66"/>
      <c r="AK127" s="66"/>
      <c r="AL127" s="123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123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  <c r="CB127" s="66"/>
      <c r="CC127" s="66"/>
      <c r="CD127" s="206"/>
      <c r="CE127" s="206"/>
      <c r="CF127" s="206"/>
      <c r="CG127" s="206"/>
      <c r="CH127" s="206"/>
      <c r="CI127" s="206"/>
      <c r="CJ127" s="206"/>
      <c r="CK127" s="206"/>
      <c r="CL127" s="66"/>
      <c r="CM127" s="66"/>
      <c r="CN127" s="66"/>
      <c r="CO127" s="204"/>
      <c r="CP127" s="204"/>
      <c r="CQ127" s="66"/>
      <c r="CR127" s="66"/>
      <c r="CS127" s="204"/>
      <c r="CT127" s="66"/>
      <c r="CU127" s="66"/>
      <c r="CV127" s="66"/>
      <c r="CW127" s="204"/>
      <c r="CX127" s="204"/>
      <c r="CY127" s="66"/>
      <c r="CZ127" s="66"/>
      <c r="DA127" s="204"/>
      <c r="DB127" s="133"/>
      <c r="DC127" s="66"/>
      <c r="DD127" s="66"/>
      <c r="DE127" s="204"/>
      <c r="DF127" s="66"/>
      <c r="DG127" s="66"/>
      <c r="DH127" s="66"/>
      <c r="DI127" s="204"/>
      <c r="DJ127" s="204"/>
      <c r="DK127" s="66"/>
      <c r="DL127" s="66"/>
      <c r="DM127" s="204"/>
      <c r="DN127" s="204"/>
      <c r="DO127" s="66"/>
      <c r="DP127" s="66"/>
      <c r="DQ127" s="204"/>
      <c r="DR127" s="66"/>
      <c r="DS127" s="66"/>
      <c r="DT127" s="66"/>
      <c r="DU127" s="204"/>
      <c r="DV127" s="204"/>
      <c r="DW127" s="66"/>
      <c r="DX127" s="66"/>
      <c r="DY127" s="204"/>
      <c r="DZ127" s="204"/>
      <c r="EA127" s="66"/>
      <c r="EB127" s="66"/>
      <c r="EC127" s="204"/>
      <c r="ED127" s="204"/>
      <c r="EE127" s="66"/>
      <c r="EF127" s="66"/>
      <c r="EG127" s="204"/>
      <c r="EH127" s="66"/>
      <c r="EI127" s="66"/>
      <c r="EJ127" s="66"/>
      <c r="EK127" s="204"/>
      <c r="EL127" s="66"/>
      <c r="EM127" s="66"/>
      <c r="EN127" s="66"/>
      <c r="EO127" s="204"/>
      <c r="EP127" s="66"/>
      <c r="EQ127" s="66"/>
      <c r="ER127" s="66"/>
      <c r="ES127" s="204"/>
      <c r="ET127" s="66"/>
      <c r="EU127" s="66"/>
      <c r="EV127" s="66"/>
      <c r="EW127" s="66"/>
      <c r="EX127" s="66"/>
      <c r="EY127" s="70"/>
      <c r="EZ127" s="66"/>
      <c r="FA127" s="204"/>
      <c r="FB127" s="204"/>
      <c r="FC127" s="70"/>
      <c r="FD127" s="66"/>
      <c r="FE127" s="204"/>
      <c r="FF127" s="70"/>
      <c r="FG127" s="70"/>
      <c r="FH127" s="66"/>
      <c r="FI127" s="204"/>
      <c r="FJ127" s="70">
        <v>3414</v>
      </c>
      <c r="FK127" s="70">
        <v>3414</v>
      </c>
      <c r="FL127" s="66">
        <v>3414</v>
      </c>
      <c r="FM127" s="66">
        <f t="shared" si="791"/>
        <v>100</v>
      </c>
      <c r="FN127" s="70"/>
      <c r="FO127" s="70"/>
      <c r="FP127" s="66"/>
      <c r="FQ127" s="204"/>
      <c r="FR127" s="204"/>
      <c r="FS127" s="70"/>
      <c r="FT127" s="66"/>
      <c r="FU127" s="204"/>
      <c r="FV127" s="70"/>
      <c r="FW127" s="70"/>
      <c r="FX127" s="66"/>
      <c r="FY127" s="204"/>
      <c r="FZ127" s="70"/>
      <c r="GA127" s="70"/>
      <c r="GB127" s="66"/>
      <c r="GC127" s="204"/>
      <c r="GD127" s="66"/>
      <c r="GE127" s="66"/>
      <c r="GF127" s="66"/>
      <c r="GG127" s="204"/>
      <c r="GH127" s="66"/>
      <c r="GI127" s="66"/>
      <c r="GJ127" s="66"/>
      <c r="GK127" s="204"/>
      <c r="GL127" s="204"/>
      <c r="GM127" s="70"/>
      <c r="GN127" s="66"/>
      <c r="GO127" s="204"/>
      <c r="GP127" s="204"/>
      <c r="GQ127" s="70"/>
      <c r="GR127" s="66"/>
      <c r="GS127" s="204"/>
      <c r="GT127" s="204"/>
      <c r="GU127" s="70"/>
      <c r="GV127" s="66"/>
      <c r="GW127" s="204"/>
      <c r="GX127" s="204"/>
      <c r="GY127" s="70"/>
      <c r="GZ127" s="66"/>
      <c r="HA127" s="204"/>
      <c r="HB127" s="70"/>
      <c r="HC127" s="70"/>
      <c r="HD127" s="66"/>
      <c r="HE127" s="204"/>
      <c r="HF127" s="66"/>
      <c r="HG127" s="66"/>
      <c r="HH127" s="66"/>
      <c r="HI127" s="204"/>
      <c r="HJ127" s="133"/>
      <c r="HK127" s="70"/>
      <c r="HL127" s="66"/>
      <c r="HM127" s="204"/>
      <c r="HN127" s="66"/>
      <c r="HO127" s="66"/>
      <c r="HP127" s="66"/>
      <c r="HQ127" s="204"/>
      <c r="HR127" s="204"/>
      <c r="HS127" s="66"/>
      <c r="HT127" s="66"/>
      <c r="HU127" s="204"/>
      <c r="HV127" s="133"/>
      <c r="HW127" s="66"/>
      <c r="HX127" s="66"/>
      <c r="HY127" s="204"/>
      <c r="HZ127" s="133"/>
      <c r="IA127" s="66"/>
      <c r="IB127" s="66"/>
      <c r="IC127" s="204"/>
      <c r="ID127" s="204"/>
      <c r="IE127" s="66"/>
      <c r="IF127" s="66"/>
      <c r="IG127" s="204"/>
      <c r="IH127" s="204"/>
      <c r="II127" s="66"/>
      <c r="IJ127" s="66"/>
      <c r="IK127" s="204"/>
      <c r="IL127" s="204"/>
      <c r="IM127" s="66"/>
      <c r="IN127" s="66"/>
      <c r="IO127" s="204"/>
      <c r="IP127" s="204"/>
      <c r="IQ127" s="66"/>
      <c r="IR127" s="66"/>
      <c r="IS127" s="204"/>
      <c r="IT127" s="204"/>
      <c r="IU127" s="66"/>
      <c r="IV127" s="66"/>
      <c r="IW127" s="204"/>
      <c r="IX127" s="204"/>
      <c r="IY127" s="66"/>
      <c r="IZ127" s="66"/>
      <c r="JA127" s="66"/>
      <c r="JB127" s="66"/>
      <c r="JC127" s="66"/>
      <c r="JD127" s="66"/>
      <c r="JE127" s="66"/>
      <c r="JF127" s="66"/>
      <c r="JG127" s="66"/>
      <c r="JH127" s="66"/>
      <c r="JI127" s="66"/>
      <c r="JJ127" s="66"/>
      <c r="JK127" s="66"/>
      <c r="JL127" s="66"/>
      <c r="JM127" s="66"/>
      <c r="JN127" s="66"/>
      <c r="JO127" s="66"/>
      <c r="JP127" s="66"/>
      <c r="JQ127" s="66"/>
    </row>
    <row r="128" spans="1:277" s="29" customFormat="1" ht="15.75" x14ac:dyDescent="0.25">
      <c r="A128" s="39" t="s">
        <v>448</v>
      </c>
      <c r="B128" s="230">
        <f t="shared" si="591"/>
        <v>3816</v>
      </c>
      <c r="C128" s="230">
        <f t="shared" si="592"/>
        <v>3816</v>
      </c>
      <c r="D128" s="230">
        <f t="shared" si="593"/>
        <v>3816</v>
      </c>
      <c r="E128" s="66">
        <f t="shared" si="163"/>
        <v>100</v>
      </c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123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123"/>
      <c r="AE128" s="66"/>
      <c r="AF128" s="66"/>
      <c r="AG128" s="66"/>
      <c r="AH128" s="66"/>
      <c r="AI128" s="66"/>
      <c r="AJ128" s="66"/>
      <c r="AK128" s="66"/>
      <c r="AL128" s="123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123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206"/>
      <c r="CE128" s="206"/>
      <c r="CF128" s="206"/>
      <c r="CG128" s="206"/>
      <c r="CH128" s="206"/>
      <c r="CI128" s="206"/>
      <c r="CJ128" s="206"/>
      <c r="CK128" s="206"/>
      <c r="CL128" s="66"/>
      <c r="CM128" s="66"/>
      <c r="CN128" s="66"/>
      <c r="CO128" s="204"/>
      <c r="CP128" s="204"/>
      <c r="CQ128" s="66"/>
      <c r="CR128" s="66"/>
      <c r="CS128" s="204"/>
      <c r="CT128" s="66"/>
      <c r="CU128" s="66"/>
      <c r="CV128" s="66"/>
      <c r="CW128" s="204"/>
      <c r="CX128" s="204"/>
      <c r="CY128" s="66"/>
      <c r="CZ128" s="66"/>
      <c r="DA128" s="204"/>
      <c r="DB128" s="133"/>
      <c r="DC128" s="66"/>
      <c r="DD128" s="66"/>
      <c r="DE128" s="204"/>
      <c r="DF128" s="66"/>
      <c r="DG128" s="66"/>
      <c r="DH128" s="66"/>
      <c r="DI128" s="204"/>
      <c r="DJ128" s="204"/>
      <c r="DK128" s="66"/>
      <c r="DL128" s="66"/>
      <c r="DM128" s="204"/>
      <c r="DN128" s="204"/>
      <c r="DO128" s="66"/>
      <c r="DP128" s="66"/>
      <c r="DQ128" s="204"/>
      <c r="DR128" s="66"/>
      <c r="DS128" s="66"/>
      <c r="DT128" s="66"/>
      <c r="DU128" s="204"/>
      <c r="DV128" s="204"/>
      <c r="DW128" s="66"/>
      <c r="DX128" s="66"/>
      <c r="DY128" s="204"/>
      <c r="DZ128" s="204"/>
      <c r="EA128" s="66"/>
      <c r="EB128" s="66"/>
      <c r="EC128" s="204"/>
      <c r="ED128" s="204"/>
      <c r="EE128" s="66"/>
      <c r="EF128" s="66"/>
      <c r="EG128" s="204"/>
      <c r="EH128" s="66"/>
      <c r="EI128" s="66"/>
      <c r="EJ128" s="66"/>
      <c r="EK128" s="204"/>
      <c r="EL128" s="66"/>
      <c r="EM128" s="66"/>
      <c r="EN128" s="66"/>
      <c r="EO128" s="204"/>
      <c r="EP128" s="66"/>
      <c r="EQ128" s="66"/>
      <c r="ER128" s="66"/>
      <c r="ES128" s="204"/>
      <c r="ET128" s="66"/>
      <c r="EU128" s="66"/>
      <c r="EV128" s="66"/>
      <c r="EW128" s="66"/>
      <c r="EX128" s="66"/>
      <c r="EY128" s="70"/>
      <c r="EZ128" s="66"/>
      <c r="FA128" s="204"/>
      <c r="FB128" s="204"/>
      <c r="FC128" s="70"/>
      <c r="FD128" s="66"/>
      <c r="FE128" s="204"/>
      <c r="FF128" s="70"/>
      <c r="FG128" s="70"/>
      <c r="FH128" s="66"/>
      <c r="FI128" s="204"/>
      <c r="FJ128" s="70">
        <v>3816</v>
      </c>
      <c r="FK128" s="70">
        <v>3816</v>
      </c>
      <c r="FL128" s="66">
        <v>3816</v>
      </c>
      <c r="FM128" s="66">
        <f t="shared" si="791"/>
        <v>100</v>
      </c>
      <c r="FN128" s="70"/>
      <c r="FO128" s="70"/>
      <c r="FP128" s="66"/>
      <c r="FQ128" s="204"/>
      <c r="FR128" s="204"/>
      <c r="FS128" s="70"/>
      <c r="FT128" s="66"/>
      <c r="FU128" s="204"/>
      <c r="FV128" s="70"/>
      <c r="FW128" s="70"/>
      <c r="FX128" s="66"/>
      <c r="FY128" s="204"/>
      <c r="FZ128" s="70"/>
      <c r="GA128" s="70"/>
      <c r="GB128" s="66"/>
      <c r="GC128" s="204"/>
      <c r="GD128" s="66"/>
      <c r="GE128" s="66"/>
      <c r="GF128" s="66"/>
      <c r="GG128" s="204"/>
      <c r="GH128" s="66"/>
      <c r="GI128" s="66"/>
      <c r="GJ128" s="66"/>
      <c r="GK128" s="204"/>
      <c r="GL128" s="204"/>
      <c r="GM128" s="70"/>
      <c r="GN128" s="66"/>
      <c r="GO128" s="204"/>
      <c r="GP128" s="204"/>
      <c r="GQ128" s="70"/>
      <c r="GR128" s="66"/>
      <c r="GS128" s="204"/>
      <c r="GT128" s="204"/>
      <c r="GU128" s="70"/>
      <c r="GV128" s="66"/>
      <c r="GW128" s="204"/>
      <c r="GX128" s="204"/>
      <c r="GY128" s="70"/>
      <c r="GZ128" s="66"/>
      <c r="HA128" s="204"/>
      <c r="HB128" s="70"/>
      <c r="HC128" s="70"/>
      <c r="HD128" s="66"/>
      <c r="HE128" s="204"/>
      <c r="HF128" s="66"/>
      <c r="HG128" s="66"/>
      <c r="HH128" s="66"/>
      <c r="HI128" s="204"/>
      <c r="HJ128" s="133"/>
      <c r="HK128" s="70"/>
      <c r="HL128" s="66"/>
      <c r="HM128" s="204"/>
      <c r="HN128" s="66"/>
      <c r="HO128" s="66"/>
      <c r="HP128" s="66"/>
      <c r="HQ128" s="204"/>
      <c r="HR128" s="204"/>
      <c r="HS128" s="66"/>
      <c r="HT128" s="66"/>
      <c r="HU128" s="204"/>
      <c r="HV128" s="133"/>
      <c r="HW128" s="66"/>
      <c r="HX128" s="66"/>
      <c r="HY128" s="204"/>
      <c r="HZ128" s="133"/>
      <c r="IA128" s="66"/>
      <c r="IB128" s="66"/>
      <c r="IC128" s="204"/>
      <c r="ID128" s="204"/>
      <c r="IE128" s="66"/>
      <c r="IF128" s="66"/>
      <c r="IG128" s="204"/>
      <c r="IH128" s="204"/>
      <c r="II128" s="66"/>
      <c r="IJ128" s="66"/>
      <c r="IK128" s="204"/>
      <c r="IL128" s="204"/>
      <c r="IM128" s="66"/>
      <c r="IN128" s="66"/>
      <c r="IO128" s="204"/>
      <c r="IP128" s="204"/>
      <c r="IQ128" s="66"/>
      <c r="IR128" s="66"/>
      <c r="IS128" s="204"/>
      <c r="IT128" s="204"/>
      <c r="IU128" s="66"/>
      <c r="IV128" s="66"/>
      <c r="IW128" s="204"/>
      <c r="IX128" s="204"/>
      <c r="IY128" s="66"/>
      <c r="IZ128" s="66"/>
      <c r="JA128" s="66"/>
      <c r="JB128" s="66"/>
      <c r="JC128" s="66"/>
      <c r="JD128" s="66"/>
      <c r="JE128" s="66"/>
      <c r="JF128" s="66"/>
      <c r="JG128" s="66"/>
      <c r="JH128" s="66"/>
      <c r="JI128" s="66"/>
      <c r="JJ128" s="66"/>
      <c r="JK128" s="66"/>
      <c r="JL128" s="66"/>
      <c r="JM128" s="66"/>
      <c r="JN128" s="66"/>
      <c r="JO128" s="66"/>
      <c r="JP128" s="66"/>
      <c r="JQ128" s="66"/>
    </row>
    <row r="129" spans="1:277" s="29" customFormat="1" ht="15.75" x14ac:dyDescent="0.25">
      <c r="A129" s="39" t="s">
        <v>590</v>
      </c>
      <c r="B129" s="230">
        <f t="shared" si="591"/>
        <v>3540</v>
      </c>
      <c r="C129" s="230">
        <f t="shared" si="592"/>
        <v>3540</v>
      </c>
      <c r="D129" s="230">
        <f t="shared" si="593"/>
        <v>3540</v>
      </c>
      <c r="E129" s="66">
        <f t="shared" si="163"/>
        <v>100</v>
      </c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123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123"/>
      <c r="AE129" s="66"/>
      <c r="AF129" s="66"/>
      <c r="AG129" s="66"/>
      <c r="AH129" s="66"/>
      <c r="AI129" s="66"/>
      <c r="AJ129" s="66"/>
      <c r="AK129" s="66"/>
      <c r="AL129" s="123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123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6"/>
      <c r="CD129" s="206"/>
      <c r="CE129" s="206"/>
      <c r="CF129" s="206"/>
      <c r="CG129" s="206"/>
      <c r="CH129" s="206"/>
      <c r="CI129" s="206"/>
      <c r="CJ129" s="206"/>
      <c r="CK129" s="206"/>
      <c r="CL129" s="66"/>
      <c r="CM129" s="66"/>
      <c r="CN129" s="66"/>
      <c r="CO129" s="204"/>
      <c r="CP129" s="204"/>
      <c r="CQ129" s="66"/>
      <c r="CR129" s="66"/>
      <c r="CS129" s="204"/>
      <c r="CT129" s="66"/>
      <c r="CU129" s="66"/>
      <c r="CV129" s="66"/>
      <c r="CW129" s="204"/>
      <c r="CX129" s="204"/>
      <c r="CY129" s="66"/>
      <c r="CZ129" s="66"/>
      <c r="DA129" s="204"/>
      <c r="DB129" s="133"/>
      <c r="DC129" s="66"/>
      <c r="DD129" s="66"/>
      <c r="DE129" s="204"/>
      <c r="DF129" s="66"/>
      <c r="DG129" s="66"/>
      <c r="DH129" s="66"/>
      <c r="DI129" s="204"/>
      <c r="DJ129" s="204"/>
      <c r="DK129" s="66"/>
      <c r="DL129" s="66"/>
      <c r="DM129" s="204"/>
      <c r="DN129" s="204"/>
      <c r="DO129" s="66"/>
      <c r="DP129" s="66"/>
      <c r="DQ129" s="204"/>
      <c r="DR129" s="66"/>
      <c r="DS129" s="66"/>
      <c r="DT129" s="66"/>
      <c r="DU129" s="204"/>
      <c r="DV129" s="204"/>
      <c r="DW129" s="66"/>
      <c r="DX129" s="66"/>
      <c r="DY129" s="204"/>
      <c r="DZ129" s="204"/>
      <c r="EA129" s="66"/>
      <c r="EB129" s="66"/>
      <c r="EC129" s="204"/>
      <c r="ED129" s="204"/>
      <c r="EE129" s="66"/>
      <c r="EF129" s="66"/>
      <c r="EG129" s="204"/>
      <c r="EH129" s="66"/>
      <c r="EI129" s="66"/>
      <c r="EJ129" s="66"/>
      <c r="EK129" s="204"/>
      <c r="EL129" s="66"/>
      <c r="EM129" s="66"/>
      <c r="EN129" s="66"/>
      <c r="EO129" s="204"/>
      <c r="EP129" s="66"/>
      <c r="EQ129" s="66"/>
      <c r="ER129" s="66"/>
      <c r="ES129" s="204"/>
      <c r="ET129" s="66"/>
      <c r="EU129" s="66"/>
      <c r="EV129" s="66"/>
      <c r="EW129" s="66"/>
      <c r="EX129" s="66"/>
      <c r="EY129" s="70"/>
      <c r="EZ129" s="66"/>
      <c r="FA129" s="204"/>
      <c r="FB129" s="204"/>
      <c r="FC129" s="70"/>
      <c r="FD129" s="66"/>
      <c r="FE129" s="204"/>
      <c r="FF129" s="70"/>
      <c r="FG129" s="70"/>
      <c r="FH129" s="66"/>
      <c r="FI129" s="204"/>
      <c r="FJ129" s="70">
        <v>3540</v>
      </c>
      <c r="FK129" s="70">
        <v>3540</v>
      </c>
      <c r="FL129" s="66">
        <v>3540</v>
      </c>
      <c r="FM129" s="66">
        <f t="shared" si="791"/>
        <v>100</v>
      </c>
      <c r="FN129" s="70"/>
      <c r="FO129" s="70"/>
      <c r="FP129" s="66"/>
      <c r="FQ129" s="204"/>
      <c r="FR129" s="204"/>
      <c r="FS129" s="70"/>
      <c r="FT129" s="66"/>
      <c r="FU129" s="204"/>
      <c r="FV129" s="70"/>
      <c r="FW129" s="70"/>
      <c r="FX129" s="66"/>
      <c r="FY129" s="204"/>
      <c r="FZ129" s="70"/>
      <c r="GA129" s="70"/>
      <c r="GB129" s="66"/>
      <c r="GC129" s="204"/>
      <c r="GD129" s="66"/>
      <c r="GE129" s="66"/>
      <c r="GF129" s="66"/>
      <c r="GG129" s="204"/>
      <c r="GH129" s="66"/>
      <c r="GI129" s="66"/>
      <c r="GJ129" s="66"/>
      <c r="GK129" s="204"/>
      <c r="GL129" s="204"/>
      <c r="GM129" s="70"/>
      <c r="GN129" s="66"/>
      <c r="GO129" s="204"/>
      <c r="GP129" s="204"/>
      <c r="GQ129" s="70"/>
      <c r="GR129" s="66"/>
      <c r="GS129" s="204"/>
      <c r="GT129" s="204"/>
      <c r="GU129" s="70"/>
      <c r="GV129" s="66"/>
      <c r="GW129" s="204"/>
      <c r="GX129" s="204"/>
      <c r="GY129" s="70"/>
      <c r="GZ129" s="66"/>
      <c r="HA129" s="204"/>
      <c r="HB129" s="70"/>
      <c r="HC129" s="70"/>
      <c r="HD129" s="66"/>
      <c r="HE129" s="204"/>
      <c r="HF129" s="66"/>
      <c r="HG129" s="66"/>
      <c r="HH129" s="66"/>
      <c r="HI129" s="204"/>
      <c r="HJ129" s="133"/>
      <c r="HK129" s="70"/>
      <c r="HL129" s="66"/>
      <c r="HM129" s="204"/>
      <c r="HN129" s="66"/>
      <c r="HO129" s="66"/>
      <c r="HP129" s="66"/>
      <c r="HQ129" s="204"/>
      <c r="HR129" s="204"/>
      <c r="HS129" s="66"/>
      <c r="HT129" s="66"/>
      <c r="HU129" s="204"/>
      <c r="HV129" s="133"/>
      <c r="HW129" s="66"/>
      <c r="HX129" s="66"/>
      <c r="HY129" s="204"/>
      <c r="HZ129" s="133"/>
      <c r="IA129" s="66"/>
      <c r="IB129" s="66"/>
      <c r="IC129" s="204"/>
      <c r="ID129" s="204"/>
      <c r="IE129" s="66"/>
      <c r="IF129" s="66"/>
      <c r="IG129" s="204"/>
      <c r="IH129" s="204"/>
      <c r="II129" s="66"/>
      <c r="IJ129" s="66"/>
      <c r="IK129" s="204"/>
      <c r="IL129" s="204"/>
      <c r="IM129" s="66"/>
      <c r="IN129" s="66"/>
      <c r="IO129" s="204"/>
      <c r="IP129" s="204"/>
      <c r="IQ129" s="66"/>
      <c r="IR129" s="66"/>
      <c r="IS129" s="204"/>
      <c r="IT129" s="204"/>
      <c r="IU129" s="66"/>
      <c r="IV129" s="66"/>
      <c r="IW129" s="204"/>
      <c r="IX129" s="204"/>
      <c r="IY129" s="66"/>
      <c r="IZ129" s="66"/>
      <c r="JA129" s="66"/>
      <c r="JB129" s="66"/>
      <c r="JC129" s="66"/>
      <c r="JD129" s="66"/>
      <c r="JE129" s="66"/>
      <c r="JF129" s="66"/>
      <c r="JG129" s="66"/>
      <c r="JH129" s="66"/>
      <c r="JI129" s="66"/>
      <c r="JJ129" s="66"/>
      <c r="JK129" s="66"/>
      <c r="JL129" s="66"/>
      <c r="JM129" s="66"/>
      <c r="JN129" s="66"/>
      <c r="JO129" s="66"/>
      <c r="JP129" s="66"/>
      <c r="JQ129" s="66"/>
    </row>
    <row r="130" spans="1:277" s="29" customFormat="1" ht="15.75" x14ac:dyDescent="0.25">
      <c r="A130" s="39" t="s">
        <v>449</v>
      </c>
      <c r="B130" s="230">
        <f t="shared" si="591"/>
        <v>2388</v>
      </c>
      <c r="C130" s="230">
        <f t="shared" si="592"/>
        <v>3388</v>
      </c>
      <c r="D130" s="230">
        <f t="shared" si="593"/>
        <v>3387.9987999999998</v>
      </c>
      <c r="E130" s="66">
        <f t="shared" si="163"/>
        <v>99.999964580873666</v>
      </c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123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123"/>
      <c r="AE130" s="66"/>
      <c r="AF130" s="66"/>
      <c r="AG130" s="66"/>
      <c r="AH130" s="66"/>
      <c r="AI130" s="66"/>
      <c r="AJ130" s="66"/>
      <c r="AK130" s="66"/>
      <c r="AL130" s="123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123"/>
      <c r="BK130" s="66"/>
      <c r="BL130" s="66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>
        <v>1000</v>
      </c>
      <c r="BX130" s="66">
        <v>1000</v>
      </c>
      <c r="BY130" s="66">
        <f t="shared" si="545"/>
        <v>100</v>
      </c>
      <c r="BZ130" s="66"/>
      <c r="CA130" s="66"/>
      <c r="CB130" s="66"/>
      <c r="CC130" s="66"/>
      <c r="CD130" s="206"/>
      <c r="CE130" s="206"/>
      <c r="CF130" s="206"/>
      <c r="CG130" s="206"/>
      <c r="CH130" s="206"/>
      <c r="CI130" s="206"/>
      <c r="CJ130" s="206"/>
      <c r="CK130" s="206"/>
      <c r="CL130" s="66"/>
      <c r="CM130" s="66"/>
      <c r="CN130" s="66"/>
      <c r="CO130" s="204"/>
      <c r="CP130" s="204"/>
      <c r="CQ130" s="66"/>
      <c r="CR130" s="66"/>
      <c r="CS130" s="204"/>
      <c r="CT130" s="66"/>
      <c r="CU130" s="66"/>
      <c r="CV130" s="66"/>
      <c r="CW130" s="204"/>
      <c r="CX130" s="204"/>
      <c r="CY130" s="66"/>
      <c r="CZ130" s="66"/>
      <c r="DA130" s="204"/>
      <c r="DB130" s="133"/>
      <c r="DC130" s="66"/>
      <c r="DD130" s="66"/>
      <c r="DE130" s="204"/>
      <c r="DF130" s="66"/>
      <c r="DG130" s="66"/>
      <c r="DH130" s="66"/>
      <c r="DI130" s="204"/>
      <c r="DJ130" s="204"/>
      <c r="DK130" s="66"/>
      <c r="DL130" s="66"/>
      <c r="DM130" s="204"/>
      <c r="DN130" s="204"/>
      <c r="DO130" s="66"/>
      <c r="DP130" s="66"/>
      <c r="DQ130" s="204"/>
      <c r="DR130" s="66"/>
      <c r="DS130" s="66"/>
      <c r="DT130" s="66"/>
      <c r="DU130" s="204"/>
      <c r="DV130" s="204"/>
      <c r="DW130" s="66"/>
      <c r="DX130" s="66"/>
      <c r="DY130" s="204"/>
      <c r="DZ130" s="204"/>
      <c r="EA130" s="66"/>
      <c r="EB130" s="66"/>
      <c r="EC130" s="204"/>
      <c r="ED130" s="204"/>
      <c r="EE130" s="66"/>
      <c r="EF130" s="66"/>
      <c r="EG130" s="204"/>
      <c r="EH130" s="66"/>
      <c r="EI130" s="66"/>
      <c r="EJ130" s="66"/>
      <c r="EK130" s="204"/>
      <c r="EL130" s="66"/>
      <c r="EM130" s="66"/>
      <c r="EN130" s="66"/>
      <c r="EO130" s="204"/>
      <c r="EP130" s="66"/>
      <c r="EQ130" s="66"/>
      <c r="ER130" s="66"/>
      <c r="ES130" s="204"/>
      <c r="ET130" s="66"/>
      <c r="EU130" s="66"/>
      <c r="EV130" s="66"/>
      <c r="EW130" s="66"/>
      <c r="EX130" s="66"/>
      <c r="EY130" s="70"/>
      <c r="EZ130" s="66"/>
      <c r="FA130" s="204"/>
      <c r="FB130" s="204"/>
      <c r="FC130" s="70"/>
      <c r="FD130" s="66"/>
      <c r="FE130" s="204"/>
      <c r="FF130" s="70"/>
      <c r="FG130" s="70"/>
      <c r="FH130" s="66"/>
      <c r="FI130" s="204"/>
      <c r="FJ130" s="70">
        <v>2388</v>
      </c>
      <c r="FK130" s="70">
        <v>2388</v>
      </c>
      <c r="FL130" s="66">
        <v>2387.9987999999998</v>
      </c>
      <c r="FM130" s="66">
        <f t="shared" si="791"/>
        <v>99.999949748743717</v>
      </c>
      <c r="FN130" s="70"/>
      <c r="FO130" s="70"/>
      <c r="FP130" s="66"/>
      <c r="FQ130" s="204"/>
      <c r="FR130" s="204"/>
      <c r="FS130" s="70"/>
      <c r="FT130" s="66"/>
      <c r="FU130" s="204"/>
      <c r="FV130" s="70"/>
      <c r="FW130" s="70"/>
      <c r="FX130" s="66"/>
      <c r="FY130" s="204"/>
      <c r="FZ130" s="70"/>
      <c r="GA130" s="70"/>
      <c r="GB130" s="66"/>
      <c r="GC130" s="204"/>
      <c r="GD130" s="66"/>
      <c r="GE130" s="66"/>
      <c r="GF130" s="66"/>
      <c r="GG130" s="204"/>
      <c r="GH130" s="66"/>
      <c r="GI130" s="66"/>
      <c r="GJ130" s="66"/>
      <c r="GK130" s="204"/>
      <c r="GL130" s="204"/>
      <c r="GM130" s="70"/>
      <c r="GN130" s="66"/>
      <c r="GO130" s="204"/>
      <c r="GP130" s="204"/>
      <c r="GQ130" s="70"/>
      <c r="GR130" s="66"/>
      <c r="GS130" s="204"/>
      <c r="GT130" s="204"/>
      <c r="GU130" s="70"/>
      <c r="GV130" s="66"/>
      <c r="GW130" s="204"/>
      <c r="GX130" s="204"/>
      <c r="GY130" s="70"/>
      <c r="GZ130" s="66"/>
      <c r="HA130" s="204"/>
      <c r="HB130" s="70"/>
      <c r="HC130" s="70"/>
      <c r="HD130" s="66"/>
      <c r="HE130" s="204"/>
      <c r="HF130" s="66"/>
      <c r="HG130" s="66"/>
      <c r="HH130" s="66"/>
      <c r="HI130" s="204"/>
      <c r="HJ130" s="133"/>
      <c r="HK130" s="70"/>
      <c r="HL130" s="66"/>
      <c r="HM130" s="204"/>
      <c r="HN130" s="66"/>
      <c r="HO130" s="66"/>
      <c r="HP130" s="66"/>
      <c r="HQ130" s="204"/>
      <c r="HR130" s="204"/>
      <c r="HS130" s="66"/>
      <c r="HT130" s="66"/>
      <c r="HU130" s="204"/>
      <c r="HV130" s="133"/>
      <c r="HW130" s="66"/>
      <c r="HX130" s="66"/>
      <c r="HY130" s="204"/>
      <c r="HZ130" s="133"/>
      <c r="IA130" s="66"/>
      <c r="IB130" s="66"/>
      <c r="IC130" s="204"/>
      <c r="ID130" s="204"/>
      <c r="IE130" s="66"/>
      <c r="IF130" s="66"/>
      <c r="IG130" s="204"/>
      <c r="IH130" s="204"/>
      <c r="II130" s="66"/>
      <c r="IJ130" s="66"/>
      <c r="IK130" s="204"/>
      <c r="IL130" s="204"/>
      <c r="IM130" s="66"/>
      <c r="IN130" s="66"/>
      <c r="IO130" s="204"/>
      <c r="IP130" s="204"/>
      <c r="IQ130" s="66"/>
      <c r="IR130" s="66"/>
      <c r="IS130" s="204"/>
      <c r="IT130" s="204"/>
      <c r="IU130" s="66"/>
      <c r="IV130" s="66"/>
      <c r="IW130" s="204"/>
      <c r="IX130" s="204"/>
      <c r="IY130" s="66"/>
      <c r="IZ130" s="66"/>
      <c r="JA130" s="66"/>
      <c r="JB130" s="66"/>
      <c r="JC130" s="66"/>
      <c r="JD130" s="66"/>
      <c r="JE130" s="66"/>
      <c r="JF130" s="66"/>
      <c r="JG130" s="66"/>
      <c r="JH130" s="66"/>
      <c r="JI130" s="66"/>
      <c r="JJ130" s="66"/>
      <c r="JK130" s="66"/>
      <c r="JL130" s="66"/>
      <c r="JM130" s="66"/>
      <c r="JN130" s="66"/>
      <c r="JO130" s="66"/>
      <c r="JP130" s="66"/>
      <c r="JQ130" s="66"/>
    </row>
    <row r="131" spans="1:277" s="29" customFormat="1" ht="15.75" x14ac:dyDescent="0.25">
      <c r="A131" s="39" t="s">
        <v>450</v>
      </c>
      <c r="B131" s="230">
        <f t="shared" si="591"/>
        <v>1845</v>
      </c>
      <c r="C131" s="230">
        <f t="shared" si="592"/>
        <v>1845</v>
      </c>
      <c r="D131" s="230">
        <f t="shared" si="593"/>
        <v>1845</v>
      </c>
      <c r="E131" s="66">
        <f t="shared" si="163"/>
        <v>100</v>
      </c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123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123"/>
      <c r="AE131" s="66"/>
      <c r="AF131" s="66"/>
      <c r="AG131" s="66"/>
      <c r="AH131" s="66"/>
      <c r="AI131" s="66"/>
      <c r="AJ131" s="66"/>
      <c r="AK131" s="66"/>
      <c r="AL131" s="123"/>
      <c r="AM131" s="66"/>
      <c r="AN131" s="66"/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123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206"/>
      <c r="CE131" s="206"/>
      <c r="CF131" s="206"/>
      <c r="CG131" s="206"/>
      <c r="CH131" s="206"/>
      <c r="CI131" s="206"/>
      <c r="CJ131" s="206"/>
      <c r="CK131" s="206"/>
      <c r="CL131" s="66"/>
      <c r="CM131" s="66"/>
      <c r="CN131" s="66"/>
      <c r="CO131" s="204"/>
      <c r="CP131" s="204"/>
      <c r="CQ131" s="66"/>
      <c r="CR131" s="66"/>
      <c r="CS131" s="204"/>
      <c r="CT131" s="66"/>
      <c r="CU131" s="66"/>
      <c r="CV131" s="66"/>
      <c r="CW131" s="204"/>
      <c r="CX131" s="204"/>
      <c r="CY131" s="66"/>
      <c r="CZ131" s="66"/>
      <c r="DA131" s="204"/>
      <c r="DB131" s="133"/>
      <c r="DC131" s="66"/>
      <c r="DD131" s="66"/>
      <c r="DE131" s="204"/>
      <c r="DF131" s="66"/>
      <c r="DG131" s="66"/>
      <c r="DH131" s="66"/>
      <c r="DI131" s="204"/>
      <c r="DJ131" s="204"/>
      <c r="DK131" s="66"/>
      <c r="DL131" s="66"/>
      <c r="DM131" s="204"/>
      <c r="DN131" s="204"/>
      <c r="DO131" s="66"/>
      <c r="DP131" s="66"/>
      <c r="DQ131" s="204"/>
      <c r="DR131" s="66"/>
      <c r="DS131" s="66"/>
      <c r="DT131" s="66"/>
      <c r="DU131" s="204"/>
      <c r="DV131" s="204"/>
      <c r="DW131" s="66"/>
      <c r="DX131" s="66"/>
      <c r="DY131" s="204"/>
      <c r="DZ131" s="204"/>
      <c r="EA131" s="66"/>
      <c r="EB131" s="66"/>
      <c r="EC131" s="204"/>
      <c r="ED131" s="204"/>
      <c r="EE131" s="66"/>
      <c r="EF131" s="66"/>
      <c r="EG131" s="204"/>
      <c r="EH131" s="66"/>
      <c r="EI131" s="66"/>
      <c r="EJ131" s="66"/>
      <c r="EK131" s="204"/>
      <c r="EL131" s="66"/>
      <c r="EM131" s="66"/>
      <c r="EN131" s="66"/>
      <c r="EO131" s="204"/>
      <c r="EP131" s="66"/>
      <c r="EQ131" s="66"/>
      <c r="ER131" s="66"/>
      <c r="ES131" s="204"/>
      <c r="ET131" s="66"/>
      <c r="EU131" s="66"/>
      <c r="EV131" s="66"/>
      <c r="EW131" s="66"/>
      <c r="EX131" s="66"/>
      <c r="EY131" s="70"/>
      <c r="EZ131" s="66"/>
      <c r="FA131" s="204"/>
      <c r="FB131" s="204"/>
      <c r="FC131" s="70"/>
      <c r="FD131" s="66"/>
      <c r="FE131" s="204"/>
      <c r="FF131" s="70"/>
      <c r="FG131" s="70"/>
      <c r="FH131" s="66"/>
      <c r="FI131" s="204"/>
      <c r="FJ131" s="70">
        <v>1845</v>
      </c>
      <c r="FK131" s="70">
        <v>1845</v>
      </c>
      <c r="FL131" s="66">
        <v>1845</v>
      </c>
      <c r="FM131" s="66">
        <f t="shared" si="791"/>
        <v>100</v>
      </c>
      <c r="FN131" s="70"/>
      <c r="FO131" s="70"/>
      <c r="FP131" s="66"/>
      <c r="FQ131" s="204"/>
      <c r="FR131" s="204"/>
      <c r="FS131" s="70"/>
      <c r="FT131" s="66"/>
      <c r="FU131" s="204"/>
      <c r="FV131" s="70"/>
      <c r="FW131" s="70"/>
      <c r="FX131" s="66"/>
      <c r="FY131" s="204"/>
      <c r="FZ131" s="70"/>
      <c r="GA131" s="70"/>
      <c r="GB131" s="66"/>
      <c r="GC131" s="204"/>
      <c r="GD131" s="66"/>
      <c r="GE131" s="66"/>
      <c r="GF131" s="66"/>
      <c r="GG131" s="204"/>
      <c r="GH131" s="66"/>
      <c r="GI131" s="66"/>
      <c r="GJ131" s="66"/>
      <c r="GK131" s="204"/>
      <c r="GL131" s="204"/>
      <c r="GM131" s="70"/>
      <c r="GN131" s="66"/>
      <c r="GO131" s="204"/>
      <c r="GP131" s="204"/>
      <c r="GQ131" s="70"/>
      <c r="GR131" s="66"/>
      <c r="GS131" s="204"/>
      <c r="GT131" s="204"/>
      <c r="GU131" s="70"/>
      <c r="GV131" s="66"/>
      <c r="GW131" s="204"/>
      <c r="GX131" s="204"/>
      <c r="GY131" s="70"/>
      <c r="GZ131" s="66"/>
      <c r="HA131" s="204"/>
      <c r="HB131" s="70"/>
      <c r="HC131" s="70"/>
      <c r="HD131" s="66"/>
      <c r="HE131" s="204"/>
      <c r="HF131" s="66"/>
      <c r="HG131" s="66"/>
      <c r="HH131" s="66"/>
      <c r="HI131" s="204"/>
      <c r="HJ131" s="133"/>
      <c r="HK131" s="70"/>
      <c r="HL131" s="66"/>
      <c r="HM131" s="204"/>
      <c r="HN131" s="66"/>
      <c r="HO131" s="66"/>
      <c r="HP131" s="66"/>
      <c r="HQ131" s="204"/>
      <c r="HR131" s="204"/>
      <c r="HS131" s="66"/>
      <c r="HT131" s="66"/>
      <c r="HU131" s="204"/>
      <c r="HV131" s="133"/>
      <c r="HW131" s="66"/>
      <c r="HX131" s="66"/>
      <c r="HY131" s="204"/>
      <c r="HZ131" s="133"/>
      <c r="IA131" s="66"/>
      <c r="IB131" s="66"/>
      <c r="IC131" s="204"/>
      <c r="ID131" s="204"/>
      <c r="IE131" s="66"/>
      <c r="IF131" s="66"/>
      <c r="IG131" s="204"/>
      <c r="IH131" s="204"/>
      <c r="II131" s="66"/>
      <c r="IJ131" s="66"/>
      <c r="IK131" s="204"/>
      <c r="IL131" s="204"/>
      <c r="IM131" s="66"/>
      <c r="IN131" s="66"/>
      <c r="IO131" s="204"/>
      <c r="IP131" s="204"/>
      <c r="IQ131" s="66"/>
      <c r="IR131" s="66"/>
      <c r="IS131" s="204"/>
      <c r="IT131" s="204"/>
      <c r="IU131" s="66"/>
      <c r="IV131" s="66"/>
      <c r="IW131" s="204"/>
      <c r="IX131" s="204"/>
      <c r="IY131" s="66"/>
      <c r="IZ131" s="66"/>
      <c r="JA131" s="66"/>
      <c r="JB131" s="66"/>
      <c r="JC131" s="66"/>
      <c r="JD131" s="66"/>
      <c r="JE131" s="66"/>
      <c r="JF131" s="66"/>
      <c r="JG131" s="66"/>
      <c r="JH131" s="66"/>
      <c r="JI131" s="66"/>
      <c r="JJ131" s="66"/>
      <c r="JK131" s="66"/>
      <c r="JL131" s="66"/>
      <c r="JM131" s="66"/>
      <c r="JN131" s="66"/>
      <c r="JO131" s="66"/>
      <c r="JP131" s="66"/>
      <c r="JQ131" s="66"/>
    </row>
    <row r="132" spans="1:277" s="29" customFormat="1" ht="15.75" x14ac:dyDescent="0.25">
      <c r="A132" s="39" t="s">
        <v>451</v>
      </c>
      <c r="B132" s="230">
        <f t="shared" si="591"/>
        <v>5529</v>
      </c>
      <c r="C132" s="230">
        <f t="shared" si="592"/>
        <v>5529</v>
      </c>
      <c r="D132" s="230">
        <f t="shared" si="593"/>
        <v>5529</v>
      </c>
      <c r="E132" s="66">
        <f t="shared" si="163"/>
        <v>100</v>
      </c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123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123"/>
      <c r="AE132" s="66"/>
      <c r="AF132" s="66"/>
      <c r="AG132" s="66"/>
      <c r="AH132" s="66"/>
      <c r="AI132" s="66"/>
      <c r="AJ132" s="66"/>
      <c r="AK132" s="66"/>
      <c r="AL132" s="123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123"/>
      <c r="BK132" s="66"/>
      <c r="BL132" s="66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206"/>
      <c r="CE132" s="206"/>
      <c r="CF132" s="206"/>
      <c r="CG132" s="206"/>
      <c r="CH132" s="206"/>
      <c r="CI132" s="206"/>
      <c r="CJ132" s="206"/>
      <c r="CK132" s="206"/>
      <c r="CL132" s="66"/>
      <c r="CM132" s="66"/>
      <c r="CN132" s="66"/>
      <c r="CO132" s="204"/>
      <c r="CP132" s="204"/>
      <c r="CQ132" s="66"/>
      <c r="CR132" s="66"/>
      <c r="CS132" s="204"/>
      <c r="CT132" s="66"/>
      <c r="CU132" s="66"/>
      <c r="CV132" s="66"/>
      <c r="CW132" s="204"/>
      <c r="CX132" s="204"/>
      <c r="CY132" s="66"/>
      <c r="CZ132" s="66"/>
      <c r="DA132" s="204"/>
      <c r="DB132" s="133"/>
      <c r="DC132" s="66"/>
      <c r="DD132" s="66"/>
      <c r="DE132" s="204"/>
      <c r="DF132" s="66"/>
      <c r="DG132" s="66"/>
      <c r="DH132" s="66"/>
      <c r="DI132" s="204"/>
      <c r="DJ132" s="204"/>
      <c r="DK132" s="66"/>
      <c r="DL132" s="66"/>
      <c r="DM132" s="204"/>
      <c r="DN132" s="204"/>
      <c r="DO132" s="66"/>
      <c r="DP132" s="66"/>
      <c r="DQ132" s="204"/>
      <c r="DR132" s="66"/>
      <c r="DS132" s="66"/>
      <c r="DT132" s="66"/>
      <c r="DU132" s="204"/>
      <c r="DV132" s="204"/>
      <c r="DW132" s="66"/>
      <c r="DX132" s="66"/>
      <c r="DY132" s="204"/>
      <c r="DZ132" s="204"/>
      <c r="EA132" s="66"/>
      <c r="EB132" s="66"/>
      <c r="EC132" s="204"/>
      <c r="ED132" s="204"/>
      <c r="EE132" s="66"/>
      <c r="EF132" s="66"/>
      <c r="EG132" s="204"/>
      <c r="EH132" s="66"/>
      <c r="EI132" s="66"/>
      <c r="EJ132" s="66"/>
      <c r="EK132" s="204"/>
      <c r="EL132" s="66"/>
      <c r="EM132" s="66"/>
      <c r="EN132" s="66"/>
      <c r="EO132" s="204"/>
      <c r="EP132" s="66"/>
      <c r="EQ132" s="66"/>
      <c r="ER132" s="66"/>
      <c r="ES132" s="204"/>
      <c r="ET132" s="66"/>
      <c r="EU132" s="66"/>
      <c r="EV132" s="66"/>
      <c r="EW132" s="66"/>
      <c r="EX132" s="66"/>
      <c r="EY132" s="70"/>
      <c r="EZ132" s="66"/>
      <c r="FA132" s="204"/>
      <c r="FB132" s="204"/>
      <c r="FC132" s="70"/>
      <c r="FD132" s="66"/>
      <c r="FE132" s="204"/>
      <c r="FF132" s="70"/>
      <c r="FG132" s="70"/>
      <c r="FH132" s="66"/>
      <c r="FI132" s="204"/>
      <c r="FJ132" s="70">
        <v>5529</v>
      </c>
      <c r="FK132" s="70">
        <v>5529</v>
      </c>
      <c r="FL132" s="66">
        <v>5529</v>
      </c>
      <c r="FM132" s="66">
        <f t="shared" si="791"/>
        <v>100</v>
      </c>
      <c r="FN132" s="70"/>
      <c r="FO132" s="70"/>
      <c r="FP132" s="66"/>
      <c r="FQ132" s="204"/>
      <c r="FR132" s="204"/>
      <c r="FS132" s="70"/>
      <c r="FT132" s="66"/>
      <c r="FU132" s="204"/>
      <c r="FV132" s="70"/>
      <c r="FW132" s="70"/>
      <c r="FX132" s="66"/>
      <c r="FY132" s="204"/>
      <c r="FZ132" s="70"/>
      <c r="GA132" s="70"/>
      <c r="GB132" s="66"/>
      <c r="GC132" s="204"/>
      <c r="GD132" s="66"/>
      <c r="GE132" s="66"/>
      <c r="GF132" s="66"/>
      <c r="GG132" s="204"/>
      <c r="GH132" s="66"/>
      <c r="GI132" s="66"/>
      <c r="GJ132" s="66"/>
      <c r="GK132" s="204"/>
      <c r="GL132" s="204"/>
      <c r="GM132" s="70"/>
      <c r="GN132" s="66"/>
      <c r="GO132" s="204"/>
      <c r="GP132" s="204"/>
      <c r="GQ132" s="70"/>
      <c r="GR132" s="66"/>
      <c r="GS132" s="204"/>
      <c r="GT132" s="204"/>
      <c r="GU132" s="70"/>
      <c r="GV132" s="66"/>
      <c r="GW132" s="204"/>
      <c r="GX132" s="204"/>
      <c r="GY132" s="70"/>
      <c r="GZ132" s="66"/>
      <c r="HA132" s="204"/>
      <c r="HB132" s="70"/>
      <c r="HC132" s="70"/>
      <c r="HD132" s="66"/>
      <c r="HE132" s="204"/>
      <c r="HF132" s="66"/>
      <c r="HG132" s="66"/>
      <c r="HH132" s="66"/>
      <c r="HI132" s="204"/>
      <c r="HJ132" s="133"/>
      <c r="HK132" s="70"/>
      <c r="HL132" s="66"/>
      <c r="HM132" s="204"/>
      <c r="HN132" s="66"/>
      <c r="HO132" s="66"/>
      <c r="HP132" s="66"/>
      <c r="HQ132" s="204"/>
      <c r="HR132" s="204"/>
      <c r="HS132" s="66"/>
      <c r="HT132" s="66"/>
      <c r="HU132" s="204"/>
      <c r="HV132" s="133"/>
      <c r="HW132" s="66"/>
      <c r="HX132" s="66"/>
      <c r="HY132" s="204"/>
      <c r="HZ132" s="133"/>
      <c r="IA132" s="66"/>
      <c r="IB132" s="66"/>
      <c r="IC132" s="204"/>
      <c r="ID132" s="204"/>
      <c r="IE132" s="66"/>
      <c r="IF132" s="66"/>
      <c r="IG132" s="204"/>
      <c r="IH132" s="204"/>
      <c r="II132" s="66"/>
      <c r="IJ132" s="66"/>
      <c r="IK132" s="204"/>
      <c r="IL132" s="204"/>
      <c r="IM132" s="66"/>
      <c r="IN132" s="66"/>
      <c r="IO132" s="204"/>
      <c r="IP132" s="204"/>
      <c r="IQ132" s="66"/>
      <c r="IR132" s="66"/>
      <c r="IS132" s="204"/>
      <c r="IT132" s="204"/>
      <c r="IU132" s="66"/>
      <c r="IV132" s="66"/>
      <c r="IW132" s="204"/>
      <c r="IX132" s="204"/>
      <c r="IY132" s="66"/>
      <c r="IZ132" s="66"/>
      <c r="JA132" s="66"/>
      <c r="JB132" s="66"/>
      <c r="JC132" s="66"/>
      <c r="JD132" s="66"/>
      <c r="JE132" s="66"/>
      <c r="JF132" s="66"/>
      <c r="JG132" s="66"/>
      <c r="JH132" s="66"/>
      <c r="JI132" s="66"/>
      <c r="JJ132" s="66"/>
      <c r="JK132" s="66"/>
      <c r="JL132" s="66"/>
      <c r="JM132" s="66"/>
      <c r="JN132" s="66"/>
      <c r="JO132" s="66"/>
      <c r="JP132" s="66"/>
      <c r="JQ132" s="66"/>
    </row>
    <row r="133" spans="1:277" s="29" customFormat="1" ht="15.75" x14ac:dyDescent="0.25">
      <c r="A133" s="39" t="s">
        <v>269</v>
      </c>
      <c r="B133" s="230">
        <f t="shared" si="591"/>
        <v>131638</v>
      </c>
      <c r="C133" s="230">
        <f t="shared" si="592"/>
        <v>6588.3347999999996</v>
      </c>
      <c r="D133" s="230">
        <f t="shared" si="593"/>
        <v>6588.3347999999996</v>
      </c>
      <c r="E133" s="66">
        <f t="shared" si="163"/>
        <v>100</v>
      </c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123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123"/>
      <c r="AE133" s="66"/>
      <c r="AF133" s="66"/>
      <c r="AG133" s="66"/>
      <c r="AH133" s="66"/>
      <c r="AI133" s="66"/>
      <c r="AJ133" s="66"/>
      <c r="AK133" s="66"/>
      <c r="AL133" s="123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123"/>
      <c r="BK133" s="66"/>
      <c r="BL133" s="66"/>
      <c r="BM133" s="66"/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>
        <v>10000</v>
      </c>
      <c r="CA133" s="66">
        <v>6588.3347999999996</v>
      </c>
      <c r="CB133" s="66">
        <v>6588.3347999999996</v>
      </c>
      <c r="CC133" s="66">
        <f t="shared" si="865"/>
        <v>100</v>
      </c>
      <c r="CD133" s="206"/>
      <c r="CE133" s="206"/>
      <c r="CF133" s="206"/>
      <c r="CG133" s="206"/>
      <c r="CH133" s="206"/>
      <c r="CI133" s="206"/>
      <c r="CJ133" s="206"/>
      <c r="CK133" s="206"/>
      <c r="CL133" s="66"/>
      <c r="CM133" s="66"/>
      <c r="CN133" s="66"/>
      <c r="CO133" s="204"/>
      <c r="CP133" s="204"/>
      <c r="CQ133" s="66"/>
      <c r="CR133" s="66"/>
      <c r="CS133" s="204"/>
      <c r="CT133" s="66"/>
      <c r="CU133" s="66"/>
      <c r="CV133" s="66"/>
      <c r="CW133" s="204"/>
      <c r="CX133" s="204"/>
      <c r="CY133" s="66"/>
      <c r="CZ133" s="66"/>
      <c r="DA133" s="204"/>
      <c r="DB133" s="133"/>
      <c r="DC133" s="66"/>
      <c r="DD133" s="66"/>
      <c r="DE133" s="204"/>
      <c r="DF133" s="66">
        <v>121638</v>
      </c>
      <c r="DG133" s="66"/>
      <c r="DH133" s="66"/>
      <c r="DI133" s="204"/>
      <c r="DJ133" s="204"/>
      <c r="DK133" s="66"/>
      <c r="DL133" s="66"/>
      <c r="DM133" s="204"/>
      <c r="DN133" s="204"/>
      <c r="DO133" s="66"/>
      <c r="DP133" s="66"/>
      <c r="DQ133" s="204"/>
      <c r="DR133" s="66"/>
      <c r="DS133" s="66"/>
      <c r="DT133" s="66"/>
      <c r="DU133" s="204"/>
      <c r="DV133" s="204"/>
      <c r="DW133" s="66"/>
      <c r="DX133" s="66"/>
      <c r="DY133" s="204"/>
      <c r="DZ133" s="204"/>
      <c r="EA133" s="66"/>
      <c r="EB133" s="66"/>
      <c r="EC133" s="204"/>
      <c r="ED133" s="204"/>
      <c r="EE133" s="66"/>
      <c r="EF133" s="66"/>
      <c r="EG133" s="204"/>
      <c r="EH133" s="66"/>
      <c r="EI133" s="66"/>
      <c r="EJ133" s="66"/>
      <c r="EK133" s="204"/>
      <c r="EL133" s="66"/>
      <c r="EM133" s="66"/>
      <c r="EN133" s="66"/>
      <c r="EO133" s="204"/>
      <c r="EP133" s="66"/>
      <c r="EQ133" s="66"/>
      <c r="ER133" s="66"/>
      <c r="ES133" s="204"/>
      <c r="ET133" s="66"/>
      <c r="EU133" s="66"/>
      <c r="EV133" s="66"/>
      <c r="EW133" s="66"/>
      <c r="EX133" s="66"/>
      <c r="EY133" s="70"/>
      <c r="EZ133" s="66"/>
      <c r="FA133" s="204"/>
      <c r="FB133" s="204"/>
      <c r="FC133" s="70"/>
      <c r="FD133" s="66"/>
      <c r="FE133" s="204"/>
      <c r="FF133" s="70"/>
      <c r="FG133" s="70"/>
      <c r="FH133" s="66"/>
      <c r="FI133" s="204"/>
      <c r="FJ133" s="70"/>
      <c r="FK133" s="70"/>
      <c r="FL133" s="66"/>
      <c r="FM133" s="66"/>
      <c r="FN133" s="70"/>
      <c r="FO133" s="70"/>
      <c r="FP133" s="66"/>
      <c r="FQ133" s="204"/>
      <c r="FR133" s="204"/>
      <c r="FS133" s="70"/>
      <c r="FT133" s="66"/>
      <c r="FU133" s="204"/>
      <c r="FV133" s="70"/>
      <c r="FW133" s="70"/>
      <c r="FX133" s="66"/>
      <c r="FY133" s="204"/>
      <c r="FZ133" s="70"/>
      <c r="GA133" s="70"/>
      <c r="GB133" s="66"/>
      <c r="GC133" s="204"/>
      <c r="GD133" s="66"/>
      <c r="GE133" s="66"/>
      <c r="GF133" s="66"/>
      <c r="GG133" s="204"/>
      <c r="GH133" s="66"/>
      <c r="GI133" s="66"/>
      <c r="GJ133" s="66"/>
      <c r="GK133" s="204"/>
      <c r="GL133" s="204"/>
      <c r="GM133" s="70"/>
      <c r="GN133" s="66"/>
      <c r="GO133" s="204"/>
      <c r="GP133" s="204"/>
      <c r="GQ133" s="70"/>
      <c r="GR133" s="66"/>
      <c r="GS133" s="204"/>
      <c r="GT133" s="204"/>
      <c r="GU133" s="70"/>
      <c r="GV133" s="66"/>
      <c r="GW133" s="204"/>
      <c r="GX133" s="204"/>
      <c r="GY133" s="70"/>
      <c r="GZ133" s="66"/>
      <c r="HA133" s="204"/>
      <c r="HB133" s="70"/>
      <c r="HC133" s="70"/>
      <c r="HD133" s="66"/>
      <c r="HE133" s="204"/>
      <c r="HF133" s="66"/>
      <c r="HG133" s="66"/>
      <c r="HH133" s="66"/>
      <c r="HI133" s="204"/>
      <c r="HJ133" s="133"/>
      <c r="HK133" s="70"/>
      <c r="HL133" s="66"/>
      <c r="HM133" s="204"/>
      <c r="HN133" s="66"/>
      <c r="HO133" s="66"/>
      <c r="HP133" s="66"/>
      <c r="HQ133" s="204"/>
      <c r="HR133" s="204"/>
      <c r="HS133" s="66"/>
      <c r="HT133" s="66"/>
      <c r="HU133" s="204"/>
      <c r="HV133" s="133"/>
      <c r="HW133" s="66"/>
      <c r="HX133" s="66"/>
      <c r="HY133" s="204"/>
      <c r="HZ133" s="133"/>
      <c r="IA133" s="66"/>
      <c r="IB133" s="66"/>
      <c r="IC133" s="204"/>
      <c r="ID133" s="204"/>
      <c r="IE133" s="66"/>
      <c r="IF133" s="66"/>
      <c r="IG133" s="204"/>
      <c r="IH133" s="204"/>
      <c r="II133" s="66"/>
      <c r="IJ133" s="66"/>
      <c r="IK133" s="204"/>
      <c r="IL133" s="204"/>
      <c r="IM133" s="66"/>
      <c r="IN133" s="66"/>
      <c r="IO133" s="204"/>
      <c r="IP133" s="204"/>
      <c r="IQ133" s="66"/>
      <c r="IR133" s="66"/>
      <c r="IS133" s="204"/>
      <c r="IT133" s="204"/>
      <c r="IU133" s="66"/>
      <c r="IV133" s="66"/>
      <c r="IW133" s="204"/>
      <c r="IX133" s="204"/>
      <c r="IY133" s="66"/>
      <c r="IZ133" s="66"/>
      <c r="JA133" s="66"/>
      <c r="JB133" s="66"/>
      <c r="JC133" s="66"/>
      <c r="JD133" s="66"/>
      <c r="JE133" s="66"/>
      <c r="JF133" s="66"/>
      <c r="JG133" s="66"/>
      <c r="JH133" s="66"/>
      <c r="JI133" s="66"/>
      <c r="JJ133" s="66"/>
      <c r="JK133" s="66"/>
      <c r="JL133" s="66"/>
      <c r="JM133" s="66"/>
      <c r="JN133" s="66"/>
      <c r="JO133" s="66"/>
      <c r="JP133" s="66"/>
      <c r="JQ133" s="66"/>
    </row>
    <row r="134" spans="1:277" s="29" customFormat="1" ht="15.75" x14ac:dyDescent="0.25">
      <c r="A134" s="39" t="s">
        <v>452</v>
      </c>
      <c r="B134" s="230">
        <f t="shared" si="591"/>
        <v>3897</v>
      </c>
      <c r="C134" s="230">
        <f t="shared" si="592"/>
        <v>4874.9944299999997</v>
      </c>
      <c r="D134" s="230">
        <f t="shared" si="593"/>
        <v>4874.9944299999997</v>
      </c>
      <c r="E134" s="66">
        <f t="shared" si="163"/>
        <v>100</v>
      </c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123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123"/>
      <c r="AE134" s="66"/>
      <c r="AF134" s="66"/>
      <c r="AG134" s="66"/>
      <c r="AH134" s="66"/>
      <c r="AI134" s="66"/>
      <c r="AJ134" s="66"/>
      <c r="AK134" s="66"/>
      <c r="AL134" s="123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123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>
        <v>977.99443000000008</v>
      </c>
      <c r="BX134" s="66">
        <v>977.99443000000008</v>
      </c>
      <c r="BY134" s="66">
        <f t="shared" si="545"/>
        <v>100</v>
      </c>
      <c r="BZ134" s="66"/>
      <c r="CA134" s="66"/>
      <c r="CB134" s="66"/>
      <c r="CC134" s="66"/>
      <c r="CD134" s="206"/>
      <c r="CE134" s="206"/>
      <c r="CF134" s="206"/>
      <c r="CG134" s="206"/>
      <c r="CH134" s="206"/>
      <c r="CI134" s="206"/>
      <c r="CJ134" s="206"/>
      <c r="CK134" s="206"/>
      <c r="CL134" s="66"/>
      <c r="CM134" s="66"/>
      <c r="CN134" s="66"/>
      <c r="CO134" s="204"/>
      <c r="CP134" s="204"/>
      <c r="CQ134" s="66"/>
      <c r="CR134" s="66"/>
      <c r="CS134" s="204"/>
      <c r="CT134" s="66"/>
      <c r="CU134" s="66"/>
      <c r="CV134" s="66"/>
      <c r="CW134" s="204"/>
      <c r="CX134" s="204"/>
      <c r="CY134" s="66"/>
      <c r="CZ134" s="66"/>
      <c r="DA134" s="204"/>
      <c r="DB134" s="133"/>
      <c r="DC134" s="66"/>
      <c r="DD134" s="66"/>
      <c r="DE134" s="204"/>
      <c r="DF134" s="66"/>
      <c r="DG134" s="66"/>
      <c r="DH134" s="66"/>
      <c r="DI134" s="204"/>
      <c r="DJ134" s="204"/>
      <c r="DK134" s="66"/>
      <c r="DL134" s="66"/>
      <c r="DM134" s="204"/>
      <c r="DN134" s="204"/>
      <c r="DO134" s="66"/>
      <c r="DP134" s="66"/>
      <c r="DQ134" s="204"/>
      <c r="DR134" s="66"/>
      <c r="DS134" s="66"/>
      <c r="DT134" s="66"/>
      <c r="DU134" s="204"/>
      <c r="DV134" s="204"/>
      <c r="DW134" s="66"/>
      <c r="DX134" s="66"/>
      <c r="DY134" s="204"/>
      <c r="DZ134" s="204"/>
      <c r="EA134" s="66"/>
      <c r="EB134" s="66"/>
      <c r="EC134" s="204"/>
      <c r="ED134" s="204"/>
      <c r="EE134" s="66"/>
      <c r="EF134" s="66"/>
      <c r="EG134" s="204"/>
      <c r="EH134" s="66"/>
      <c r="EI134" s="66"/>
      <c r="EJ134" s="66"/>
      <c r="EK134" s="204"/>
      <c r="EL134" s="66"/>
      <c r="EM134" s="66"/>
      <c r="EN134" s="66"/>
      <c r="EO134" s="204"/>
      <c r="EP134" s="66"/>
      <c r="EQ134" s="66"/>
      <c r="ER134" s="66"/>
      <c r="ES134" s="204"/>
      <c r="ET134" s="66"/>
      <c r="EU134" s="66"/>
      <c r="EV134" s="66"/>
      <c r="EW134" s="66"/>
      <c r="EX134" s="66"/>
      <c r="EY134" s="70"/>
      <c r="EZ134" s="66"/>
      <c r="FA134" s="204"/>
      <c r="FB134" s="204"/>
      <c r="FC134" s="70"/>
      <c r="FD134" s="66"/>
      <c r="FE134" s="204"/>
      <c r="FF134" s="70"/>
      <c r="FG134" s="70"/>
      <c r="FH134" s="66"/>
      <c r="FI134" s="204"/>
      <c r="FJ134" s="70">
        <v>3897</v>
      </c>
      <c r="FK134" s="70">
        <v>3897</v>
      </c>
      <c r="FL134" s="66">
        <v>3897</v>
      </c>
      <c r="FM134" s="66">
        <f t="shared" si="791"/>
        <v>100</v>
      </c>
      <c r="FN134" s="70"/>
      <c r="FO134" s="70"/>
      <c r="FP134" s="66"/>
      <c r="FQ134" s="204"/>
      <c r="FR134" s="204"/>
      <c r="FS134" s="70"/>
      <c r="FT134" s="66"/>
      <c r="FU134" s="204"/>
      <c r="FV134" s="70"/>
      <c r="FW134" s="70"/>
      <c r="FX134" s="66"/>
      <c r="FY134" s="204"/>
      <c r="FZ134" s="70"/>
      <c r="GA134" s="70"/>
      <c r="GB134" s="66"/>
      <c r="GC134" s="204"/>
      <c r="GD134" s="66"/>
      <c r="GE134" s="66"/>
      <c r="GF134" s="66"/>
      <c r="GG134" s="204"/>
      <c r="GH134" s="66"/>
      <c r="GI134" s="66"/>
      <c r="GJ134" s="66"/>
      <c r="GK134" s="204"/>
      <c r="GL134" s="204"/>
      <c r="GM134" s="70"/>
      <c r="GN134" s="66"/>
      <c r="GO134" s="204"/>
      <c r="GP134" s="204"/>
      <c r="GQ134" s="70"/>
      <c r="GR134" s="66"/>
      <c r="GS134" s="204"/>
      <c r="GT134" s="204"/>
      <c r="GU134" s="70"/>
      <c r="GV134" s="66"/>
      <c r="GW134" s="204"/>
      <c r="GX134" s="204"/>
      <c r="GY134" s="70"/>
      <c r="GZ134" s="66"/>
      <c r="HA134" s="204"/>
      <c r="HB134" s="70"/>
      <c r="HC134" s="70"/>
      <c r="HD134" s="66"/>
      <c r="HE134" s="204"/>
      <c r="HF134" s="66"/>
      <c r="HG134" s="66"/>
      <c r="HH134" s="66"/>
      <c r="HI134" s="204"/>
      <c r="HJ134" s="133"/>
      <c r="HK134" s="70"/>
      <c r="HL134" s="66"/>
      <c r="HM134" s="204"/>
      <c r="HN134" s="66"/>
      <c r="HO134" s="66"/>
      <c r="HP134" s="66"/>
      <c r="HQ134" s="204"/>
      <c r="HR134" s="204"/>
      <c r="HS134" s="66"/>
      <c r="HT134" s="66"/>
      <c r="HU134" s="204"/>
      <c r="HV134" s="133"/>
      <c r="HW134" s="66"/>
      <c r="HX134" s="66"/>
      <c r="HY134" s="204"/>
      <c r="HZ134" s="133"/>
      <c r="IA134" s="66"/>
      <c r="IB134" s="66"/>
      <c r="IC134" s="204"/>
      <c r="ID134" s="204"/>
      <c r="IE134" s="66"/>
      <c r="IF134" s="66"/>
      <c r="IG134" s="204"/>
      <c r="IH134" s="204"/>
      <c r="II134" s="66"/>
      <c r="IJ134" s="66"/>
      <c r="IK134" s="204"/>
      <c r="IL134" s="204"/>
      <c r="IM134" s="66"/>
      <c r="IN134" s="66"/>
      <c r="IO134" s="204"/>
      <c r="IP134" s="204"/>
      <c r="IQ134" s="66"/>
      <c r="IR134" s="66"/>
      <c r="IS134" s="204"/>
      <c r="IT134" s="204"/>
      <c r="IU134" s="66"/>
      <c r="IV134" s="66"/>
      <c r="IW134" s="204"/>
      <c r="IX134" s="204"/>
      <c r="IY134" s="66"/>
      <c r="IZ134" s="66"/>
      <c r="JA134" s="66"/>
      <c r="JB134" s="66"/>
      <c r="JC134" s="66"/>
      <c r="JD134" s="66"/>
      <c r="JE134" s="66"/>
      <c r="JF134" s="66"/>
      <c r="JG134" s="66"/>
      <c r="JH134" s="66"/>
      <c r="JI134" s="66"/>
      <c r="JJ134" s="66"/>
      <c r="JK134" s="66"/>
      <c r="JL134" s="66"/>
      <c r="JM134" s="66"/>
      <c r="JN134" s="66"/>
      <c r="JO134" s="66"/>
      <c r="JP134" s="66"/>
      <c r="JQ134" s="66"/>
    </row>
    <row r="135" spans="1:277" s="30" customFormat="1" ht="31.5" x14ac:dyDescent="0.25">
      <c r="A135" s="40" t="s">
        <v>274</v>
      </c>
      <c r="B135" s="231">
        <f t="shared" si="591"/>
        <v>115370.94787</v>
      </c>
      <c r="C135" s="231">
        <f t="shared" si="592"/>
        <v>335215.08941000002</v>
      </c>
      <c r="D135" s="231">
        <f t="shared" si="593"/>
        <v>181064.43859000001</v>
      </c>
      <c r="E135" s="79">
        <f t="shared" ref="E135" si="899">D135/C135*100</f>
        <v>54.014405768154703</v>
      </c>
      <c r="F135" s="80">
        <f t="shared" ref="F135" si="900">F136+F137+F138+F139+F140+F141+F142+F143+F144+F145</f>
        <v>0</v>
      </c>
      <c r="G135" s="80">
        <f t="shared" ref="G135:CG135" si="901">G136+G137+G138+G139+G140+G141+G142+G143+G144+G145</f>
        <v>0</v>
      </c>
      <c r="H135" s="80">
        <f t="shared" si="901"/>
        <v>0</v>
      </c>
      <c r="I135" s="80">
        <f t="shared" si="901"/>
        <v>0</v>
      </c>
      <c r="J135" s="80">
        <f t="shared" ref="J135" si="902">J136+J137+J138+J139+J140+J141+J142+J143+J144+J145</f>
        <v>240</v>
      </c>
      <c r="K135" s="80">
        <f t="shared" si="901"/>
        <v>240</v>
      </c>
      <c r="L135" s="80">
        <f t="shared" si="901"/>
        <v>239.99799999999999</v>
      </c>
      <c r="M135" s="79">
        <f t="shared" ref="M135:M146" si="903">L135/K135*100</f>
        <v>99.999166666666667</v>
      </c>
      <c r="N135" s="79"/>
      <c r="O135" s="80">
        <f t="shared" ref="O135:Q135" si="904">O136+O137+O138+O139+O140+O141+O142+O143+O144+O145</f>
        <v>0</v>
      </c>
      <c r="P135" s="80">
        <f t="shared" si="904"/>
        <v>0</v>
      </c>
      <c r="Q135" s="80">
        <f t="shared" si="904"/>
        <v>0</v>
      </c>
      <c r="R135" s="122"/>
      <c r="S135" s="80">
        <f t="shared" ref="S135:U135" si="905">S136+S137+S138+S139+S140+S141+S142+S143+S144+S145</f>
        <v>0</v>
      </c>
      <c r="T135" s="80">
        <f t="shared" si="905"/>
        <v>0</v>
      </c>
      <c r="U135" s="80">
        <f t="shared" si="905"/>
        <v>0</v>
      </c>
      <c r="V135" s="80"/>
      <c r="W135" s="80">
        <f t="shared" ref="W135:Y135" si="906">W136+W137+W138+W139+W140+W141+W142+W143+W144+W145</f>
        <v>0</v>
      </c>
      <c r="X135" s="80">
        <f t="shared" si="906"/>
        <v>0</v>
      </c>
      <c r="Y135" s="80">
        <f t="shared" si="906"/>
        <v>0</v>
      </c>
      <c r="Z135" s="80"/>
      <c r="AA135" s="80">
        <f t="shared" ref="AA135:AC135" si="907">AA136+AA137+AA138+AA139+AA140+AA141+AA142+AA143+AA144+AA145</f>
        <v>0</v>
      </c>
      <c r="AB135" s="80">
        <f t="shared" si="907"/>
        <v>0</v>
      </c>
      <c r="AC135" s="80">
        <f t="shared" si="907"/>
        <v>0</v>
      </c>
      <c r="AD135" s="122"/>
      <c r="AE135" s="80">
        <f t="shared" ref="AE135:AH135" si="908">AE136+AE137+AE138+AE139+AE140+AE141+AE142+AE143+AE144+AE145</f>
        <v>0</v>
      </c>
      <c r="AF135" s="80">
        <f t="shared" si="908"/>
        <v>0</v>
      </c>
      <c r="AG135" s="80">
        <f t="shared" si="908"/>
        <v>0</v>
      </c>
      <c r="AH135" s="80">
        <f t="shared" si="908"/>
        <v>338.1</v>
      </c>
      <c r="AI135" s="80">
        <f t="shared" si="901"/>
        <v>338.1</v>
      </c>
      <c r="AJ135" s="80">
        <f t="shared" si="901"/>
        <v>0</v>
      </c>
      <c r="AK135" s="80">
        <f t="shared" si="901"/>
        <v>0</v>
      </c>
      <c r="AL135" s="122"/>
      <c r="AM135" s="80">
        <f t="shared" si="901"/>
        <v>0</v>
      </c>
      <c r="AN135" s="80">
        <f t="shared" si="901"/>
        <v>0</v>
      </c>
      <c r="AO135" s="80">
        <f t="shared" si="901"/>
        <v>0</v>
      </c>
      <c r="AP135" s="80">
        <f t="shared" ref="AP135" si="909">AP136+AP137+AP138+AP139+AP140+AP141+AP142+AP143+AP144+AP145</f>
        <v>0</v>
      </c>
      <c r="AQ135" s="80">
        <f t="shared" si="901"/>
        <v>0</v>
      </c>
      <c r="AR135" s="80">
        <f t="shared" si="901"/>
        <v>0</v>
      </c>
      <c r="AS135" s="80">
        <f t="shared" si="901"/>
        <v>0</v>
      </c>
      <c r="AT135" s="80">
        <f t="shared" ref="AT135" si="910">AT136+AT137+AT138+AT139+AT140+AT141+AT142+AT143+AT144+AT145</f>
        <v>2837.87</v>
      </c>
      <c r="AU135" s="80">
        <f t="shared" si="901"/>
        <v>2837.87</v>
      </c>
      <c r="AV135" s="80">
        <f t="shared" si="901"/>
        <v>2837.87</v>
      </c>
      <c r="AW135" s="80">
        <f>AV135/AU135*100</f>
        <v>100</v>
      </c>
      <c r="AX135" s="80">
        <f t="shared" ref="AX135" si="911">AX136+AX137+AX138+AX139+AX140+AX141+AX142+AX143+AX144+AX145</f>
        <v>102.04082000000001</v>
      </c>
      <c r="AY135" s="80">
        <f t="shared" si="901"/>
        <v>102.04082000000001</v>
      </c>
      <c r="AZ135" s="80">
        <f t="shared" si="901"/>
        <v>102.04082000000001</v>
      </c>
      <c r="BA135" s="79">
        <f>AZ135/AY135*100</f>
        <v>100</v>
      </c>
      <c r="BB135" s="79">
        <v>51.020420000000001</v>
      </c>
      <c r="BC135" s="80">
        <f t="shared" si="901"/>
        <v>51.020420000000001</v>
      </c>
      <c r="BD135" s="80">
        <f t="shared" si="901"/>
        <v>51.020420000000001</v>
      </c>
      <c r="BE135" s="79">
        <f>BD135/BC135*100</f>
        <v>100</v>
      </c>
      <c r="BF135" s="80">
        <f t="shared" ref="BF135" si="912">BF136+BF137+BF138+BF139+BF140+BF141+BF142+BF143+BF144+BF145</f>
        <v>157.81299999999999</v>
      </c>
      <c r="BG135" s="80">
        <f t="shared" ref="BG135:BH135" si="913">BG136+BG137+BG138+BG139+BG140+BG141+BG142+BG143+BG144+BG145</f>
        <v>157.81299999999999</v>
      </c>
      <c r="BH135" s="80">
        <f t="shared" si="913"/>
        <v>157.81299999999999</v>
      </c>
      <c r="BI135" s="79">
        <f>BH135/BG135*100</f>
        <v>100</v>
      </c>
      <c r="BJ135" s="121"/>
      <c r="BK135" s="80"/>
      <c r="BL135" s="80"/>
      <c r="BM135" s="79"/>
      <c r="BN135" s="80"/>
      <c r="BO135" s="80"/>
      <c r="BP135" s="80"/>
      <c r="BQ135" s="79"/>
      <c r="BR135" s="79"/>
      <c r="BS135" s="80">
        <f t="shared" si="901"/>
        <v>0</v>
      </c>
      <c r="BT135" s="80">
        <f t="shared" si="901"/>
        <v>0</v>
      </c>
      <c r="BU135" s="80">
        <f t="shared" si="901"/>
        <v>0</v>
      </c>
      <c r="BV135" s="80"/>
      <c r="BW135" s="80">
        <f t="shared" si="901"/>
        <v>4398.9082100000005</v>
      </c>
      <c r="BX135" s="80">
        <f t="shared" si="901"/>
        <v>4398.9082100000005</v>
      </c>
      <c r="BY135" s="79">
        <f t="shared" si="545"/>
        <v>100</v>
      </c>
      <c r="BZ135" s="80">
        <f t="shared" ref="BZ135" si="914">BZ136+BZ137+BZ138+BZ139+BZ140+BZ141+BZ142+BZ143+BZ144+BZ145</f>
        <v>5000</v>
      </c>
      <c r="CA135" s="80">
        <f t="shared" si="901"/>
        <v>5000</v>
      </c>
      <c r="CB135" s="80">
        <f t="shared" si="901"/>
        <v>5000</v>
      </c>
      <c r="CC135" s="79">
        <f t="shared" si="865"/>
        <v>100</v>
      </c>
      <c r="CD135" s="80">
        <f t="shared" ref="CD135" si="915">CD136+CD137+CD138+CD139+CD140+CD141+CD142+CD143+CD144+CD145</f>
        <v>24397.5</v>
      </c>
      <c r="CE135" s="80">
        <f t="shared" si="901"/>
        <v>24397.5</v>
      </c>
      <c r="CF135" s="80">
        <f t="shared" si="901"/>
        <v>24394.899570000001</v>
      </c>
      <c r="CG135" s="80">
        <f t="shared" si="901"/>
        <v>99.989341407931136</v>
      </c>
      <c r="CH135" s="80"/>
      <c r="CI135" s="80">
        <f t="shared" ref="CI135:CL135" si="916">CI136+CI137+CI138+CI139+CI140+CI141+CI142+CI143+CI144+CI145</f>
        <v>2667.7</v>
      </c>
      <c r="CJ135" s="80">
        <f t="shared" si="916"/>
        <v>2604.3847999999998</v>
      </c>
      <c r="CK135" s="80">
        <f t="shared" si="916"/>
        <v>97.626599692619109</v>
      </c>
      <c r="CL135" s="80">
        <f t="shared" si="916"/>
        <v>0</v>
      </c>
      <c r="CM135" s="80">
        <f t="shared" ref="CM135:EW135" si="917">CM136+CM137+CM138+CM139+CM140+CM141+CM142+CM143+CM144+CM145</f>
        <v>0</v>
      </c>
      <c r="CN135" s="80">
        <f t="shared" si="917"/>
        <v>0</v>
      </c>
      <c r="CO135" s="80">
        <f t="shared" si="917"/>
        <v>0</v>
      </c>
      <c r="CP135" s="80"/>
      <c r="CQ135" s="80">
        <f t="shared" ref="CQ135:CT135" si="918">CQ136+CQ137+CQ138+CQ139+CQ140+CQ141+CQ142+CQ143+CQ144+CQ145</f>
        <v>0</v>
      </c>
      <c r="CR135" s="80">
        <f t="shared" si="918"/>
        <v>0</v>
      </c>
      <c r="CS135" s="80">
        <f t="shared" si="918"/>
        <v>0</v>
      </c>
      <c r="CT135" s="80">
        <f t="shared" si="918"/>
        <v>5494.4</v>
      </c>
      <c r="CU135" s="80">
        <f t="shared" si="917"/>
        <v>4227.2</v>
      </c>
      <c r="CV135" s="80">
        <f t="shared" si="917"/>
        <v>4180.6748600000001</v>
      </c>
      <c r="CW135" s="80">
        <f t="shared" si="917"/>
        <v>98.899386355034068</v>
      </c>
      <c r="CX135" s="80"/>
      <c r="CY135" s="80"/>
      <c r="CZ135" s="80"/>
      <c r="DA135" s="80"/>
      <c r="DB135" s="122"/>
      <c r="DC135" s="80">
        <f t="shared" ref="DC135:DD135" si="919">DC136+DC137+DC138+DC139+DC140+DC141+DC142+DC143+DC144+DC145</f>
        <v>239.5</v>
      </c>
      <c r="DD135" s="80">
        <f t="shared" si="919"/>
        <v>239.45500000000001</v>
      </c>
      <c r="DE135" s="80">
        <f t="shared" ref="DE135:DE136" si="920">DD135/DC135*100</f>
        <v>99.981210855949897</v>
      </c>
      <c r="DF135" s="80">
        <f t="shared" ref="DF135" si="921">DF136+DF137+DF138+DF139+DF140+DF141+DF142+DF143+DF144+DF145</f>
        <v>0</v>
      </c>
      <c r="DG135" s="80">
        <f t="shared" si="917"/>
        <v>0</v>
      </c>
      <c r="DH135" s="80">
        <f t="shared" si="917"/>
        <v>0</v>
      </c>
      <c r="DI135" s="80">
        <f t="shared" si="917"/>
        <v>0</v>
      </c>
      <c r="DJ135" s="80"/>
      <c r="DK135" s="80">
        <f t="shared" si="917"/>
        <v>0</v>
      </c>
      <c r="DL135" s="80">
        <f t="shared" si="917"/>
        <v>0</v>
      </c>
      <c r="DM135" s="80">
        <f t="shared" si="917"/>
        <v>0</v>
      </c>
      <c r="DN135" s="80"/>
      <c r="DO135" s="80">
        <f t="shared" ref="DO135:DR135" si="922">DO136+DO137+DO138+DO139+DO140+DO141+DO142+DO143+DO144+DO145</f>
        <v>0</v>
      </c>
      <c r="DP135" s="80">
        <f t="shared" si="922"/>
        <v>0</v>
      </c>
      <c r="DQ135" s="80">
        <f t="shared" si="922"/>
        <v>0</v>
      </c>
      <c r="DR135" s="80">
        <f t="shared" si="922"/>
        <v>782.51162999999997</v>
      </c>
      <c r="DS135" s="80">
        <f t="shared" si="917"/>
        <v>782.51162999999997</v>
      </c>
      <c r="DT135" s="80">
        <f t="shared" si="917"/>
        <v>782.51162999999997</v>
      </c>
      <c r="DU135" s="79">
        <f t="shared" ref="DU135" si="923">DT135/DS135*100</f>
        <v>100</v>
      </c>
      <c r="DV135" s="79"/>
      <c r="DW135" s="80">
        <f t="shared" si="917"/>
        <v>0</v>
      </c>
      <c r="DX135" s="80">
        <f t="shared" si="917"/>
        <v>0</v>
      </c>
      <c r="DY135" s="80">
        <f t="shared" si="917"/>
        <v>0</v>
      </c>
      <c r="DZ135" s="80"/>
      <c r="EA135" s="80">
        <f t="shared" ref="EA135:EC135" si="924">EA136+EA137+EA138+EA139+EA140+EA141+EA142+EA143+EA144+EA145</f>
        <v>0</v>
      </c>
      <c r="EB135" s="80">
        <f t="shared" si="924"/>
        <v>0</v>
      </c>
      <c r="EC135" s="80">
        <f t="shared" si="924"/>
        <v>0</v>
      </c>
      <c r="ED135" s="80">
        <f t="shared" si="917"/>
        <v>1272.2</v>
      </c>
      <c r="EE135" s="80">
        <f t="shared" si="917"/>
        <v>63608.5</v>
      </c>
      <c r="EF135" s="80">
        <f t="shared" si="917"/>
        <v>63608.470999999998</v>
      </c>
      <c r="EG135" s="80">
        <f>EF135/EE135*100</f>
        <v>99.9999544086089</v>
      </c>
      <c r="EH135" s="80">
        <f t="shared" ref="EH135" si="925">EH136+EH137+EH138+EH139+EH140+EH141+EH142+EH143+EH144+EH145</f>
        <v>0</v>
      </c>
      <c r="EI135" s="80">
        <f t="shared" si="917"/>
        <v>0</v>
      </c>
      <c r="EJ135" s="80">
        <f t="shared" si="917"/>
        <v>0</v>
      </c>
      <c r="EK135" s="80">
        <f t="shared" si="917"/>
        <v>0</v>
      </c>
      <c r="EL135" s="80">
        <f t="shared" ref="EL135" si="926">EL136+EL137+EL138+EL139+EL140+EL141+EL142+EL143+EL144+EL145</f>
        <v>0</v>
      </c>
      <c r="EM135" s="80">
        <f t="shared" si="917"/>
        <v>0</v>
      </c>
      <c r="EN135" s="80">
        <f t="shared" si="917"/>
        <v>0</v>
      </c>
      <c r="EO135" s="80">
        <f t="shared" si="917"/>
        <v>0</v>
      </c>
      <c r="EP135" s="80">
        <f t="shared" ref="EP135" si="927">EP136+EP137+EP138+EP139+EP140+EP141+EP142+EP143+EP144+EP145</f>
        <v>0</v>
      </c>
      <c r="EQ135" s="80">
        <f t="shared" si="917"/>
        <v>0</v>
      </c>
      <c r="ER135" s="80">
        <f t="shared" si="917"/>
        <v>0</v>
      </c>
      <c r="ES135" s="80">
        <f t="shared" si="917"/>
        <v>0</v>
      </c>
      <c r="ET135" s="80">
        <f t="shared" ref="ET135" si="928">ET136+ET137+ET138+ET139+ET140+ET141+ET142+ET143+ET144+ET145</f>
        <v>0</v>
      </c>
      <c r="EU135" s="80">
        <f t="shared" si="917"/>
        <v>0</v>
      </c>
      <c r="EV135" s="80">
        <f t="shared" si="917"/>
        <v>0</v>
      </c>
      <c r="EW135" s="80">
        <f t="shared" si="917"/>
        <v>0</v>
      </c>
      <c r="EX135" s="80"/>
      <c r="EY135" s="80">
        <f t="shared" ref="EY135:FL135" si="929">EY136+EY137+EY138+EY139+EY140+EY141+EY142+EY143+EY144+EY145</f>
        <v>0</v>
      </c>
      <c r="EZ135" s="80">
        <f t="shared" si="929"/>
        <v>0</v>
      </c>
      <c r="FA135" s="80">
        <f t="shared" si="929"/>
        <v>0</v>
      </c>
      <c r="FB135" s="80"/>
      <c r="FC135" s="80">
        <f t="shared" ref="FC135:FE135" si="930">FC136+FC137+FC138+FC139+FC140+FC141+FC142+FC143+FC144+FC145</f>
        <v>0</v>
      </c>
      <c r="FD135" s="80">
        <f t="shared" si="930"/>
        <v>0</v>
      </c>
      <c r="FE135" s="80">
        <f t="shared" si="930"/>
        <v>0</v>
      </c>
      <c r="FF135" s="80">
        <f t="shared" ref="FF135" si="931">FF136+FF137+FF138+FF139+FF140+FF141+FF142+FF143+FF144+FF145</f>
        <v>16347.5</v>
      </c>
      <c r="FG135" s="80">
        <f t="shared" si="929"/>
        <v>16745.900000000001</v>
      </c>
      <c r="FH135" s="80">
        <f t="shared" si="929"/>
        <v>16745.900000000001</v>
      </c>
      <c r="FI135" s="80">
        <f t="shared" si="204"/>
        <v>100</v>
      </c>
      <c r="FJ135" s="80">
        <f t="shared" ref="FJ135" si="932">FJ136+FJ137+FJ138+FJ139+FJ140+FJ141+FJ142+FJ143+FJ144+FJ145</f>
        <v>41613</v>
      </c>
      <c r="FK135" s="80">
        <f t="shared" si="929"/>
        <v>41613</v>
      </c>
      <c r="FL135" s="80">
        <f t="shared" si="929"/>
        <v>41613</v>
      </c>
      <c r="FM135" s="79">
        <f t="shared" si="791"/>
        <v>100</v>
      </c>
      <c r="FN135" s="80">
        <f t="shared" ref="FN135" si="933">FN136+FN137+FN138+FN139+FN140+FN141+FN142+FN143+FN144+FN145</f>
        <v>5017.2</v>
      </c>
      <c r="FO135" s="80">
        <f t="shared" ref="FO135:FP135" si="934">FO136+FO137+FO138+FO139+FO140+FO141+FO142+FO143+FO144+FO145</f>
        <v>2848.6</v>
      </c>
      <c r="FP135" s="80">
        <f t="shared" si="934"/>
        <v>2769.0191299999997</v>
      </c>
      <c r="FQ135" s="80">
        <f>FP135/FO135*100</f>
        <v>97.206316436144064</v>
      </c>
      <c r="FR135" s="80"/>
      <c r="FS135" s="80">
        <f t="shared" ref="FS135:FT135" si="935">FS136+FS137+FS138+FS139+FS140+FS141+FS142+FS143+FS144+FS145</f>
        <v>280</v>
      </c>
      <c r="FT135" s="80">
        <f t="shared" si="935"/>
        <v>214</v>
      </c>
      <c r="FU135" s="80">
        <f>FT135/FS135*100</f>
        <v>76.428571428571416</v>
      </c>
      <c r="FV135" s="80">
        <f t="shared" ref="FV135" si="936">FV136+FV137+FV138+FV139+FV140+FV141+FV142+FV143+FV144+FV145</f>
        <v>3137.4920000000002</v>
      </c>
      <c r="FW135" s="80">
        <f t="shared" ref="FW135:FX135" si="937">FW136+FW137+FW138+FW139+FW140+FW141+FW142+FW143+FW144+FW145</f>
        <v>3137.4920000000002</v>
      </c>
      <c r="FX135" s="80">
        <f t="shared" si="937"/>
        <v>3137.4912899999999</v>
      </c>
      <c r="FY135" s="80">
        <f>FX135/FW135*100</f>
        <v>99.999977370460229</v>
      </c>
      <c r="FZ135" s="80">
        <f t="shared" ref="FZ135" si="938">FZ136+FZ137+FZ138+FZ139+FZ140+FZ141+FZ142+FZ143+FZ144+FZ145</f>
        <v>0</v>
      </c>
      <c r="GA135" s="80">
        <f t="shared" ref="GA135:GK135" si="939">GA136+GA137+GA138+GA139+GA140+GA141+GA142+GA143+GA144+GA145</f>
        <v>0</v>
      </c>
      <c r="GB135" s="80">
        <f t="shared" si="939"/>
        <v>0</v>
      </c>
      <c r="GC135" s="80">
        <f t="shared" si="939"/>
        <v>0</v>
      </c>
      <c r="GD135" s="80">
        <f t="shared" ref="GD135" si="940">GD136+GD137+GD138+GD139+GD140+GD141+GD142+GD143+GD144+GD145</f>
        <v>3181.8</v>
      </c>
      <c r="GE135" s="80">
        <f t="shared" si="939"/>
        <v>3200</v>
      </c>
      <c r="GF135" s="80">
        <f t="shared" si="939"/>
        <v>3200</v>
      </c>
      <c r="GG135" s="80">
        <f t="shared" si="939"/>
        <v>100</v>
      </c>
      <c r="GH135" s="80">
        <f t="shared" ref="GH135" si="941">GH136+GH137+GH138+GH139+GH140+GH141+GH142+GH143+GH144+GH145</f>
        <v>2455.4</v>
      </c>
      <c r="GI135" s="80">
        <f t="shared" si="939"/>
        <v>2400</v>
      </c>
      <c r="GJ135" s="80">
        <f t="shared" si="939"/>
        <v>2400</v>
      </c>
      <c r="GK135" s="80">
        <f t="shared" si="939"/>
        <v>100</v>
      </c>
      <c r="GL135" s="80"/>
      <c r="GM135" s="80">
        <f t="shared" ref="GM135:GO135" si="942">GM136+GM137+GM138+GM139+GM140+GM141+GM142+GM143+GM144+GM145</f>
        <v>0</v>
      </c>
      <c r="GN135" s="80">
        <f t="shared" si="942"/>
        <v>0</v>
      </c>
      <c r="GO135" s="80">
        <f t="shared" si="942"/>
        <v>0</v>
      </c>
      <c r="GP135" s="80"/>
      <c r="GQ135" s="80">
        <f t="shared" ref="GQ135:GS135" si="943">GQ136+GQ137+GQ138+GQ139+GQ140+GQ141+GQ142+GQ143+GQ144+GQ145</f>
        <v>0</v>
      </c>
      <c r="GR135" s="80">
        <f t="shared" si="943"/>
        <v>0</v>
      </c>
      <c r="GS135" s="80">
        <f t="shared" si="943"/>
        <v>0</v>
      </c>
      <c r="GT135" s="80"/>
      <c r="GU135" s="80">
        <f t="shared" ref="GU135:GW135" si="944">GU136+GU137+GU138+GU139+GU140+GU141+GU142+GU143+GU144+GU145</f>
        <v>0</v>
      </c>
      <c r="GV135" s="80">
        <f t="shared" si="944"/>
        <v>0</v>
      </c>
      <c r="GW135" s="80">
        <f t="shared" si="944"/>
        <v>0</v>
      </c>
      <c r="GX135" s="80"/>
      <c r="GY135" s="80">
        <f t="shared" ref="GY135:HB135" si="945">GY136+GY137+GY138+GY139+GY140+GY141+GY142+GY143+GY144+GY145</f>
        <v>0</v>
      </c>
      <c r="GZ135" s="80">
        <f t="shared" si="945"/>
        <v>0</v>
      </c>
      <c r="HA135" s="80">
        <f t="shared" si="945"/>
        <v>0</v>
      </c>
      <c r="HB135" s="80">
        <f t="shared" si="945"/>
        <v>0</v>
      </c>
      <c r="HC135" s="80">
        <f t="shared" ref="HC135:HE135" si="946">HC136+HC137+HC138+HC139+HC140+HC141+HC142+HC143+HC144+HC145</f>
        <v>0</v>
      </c>
      <c r="HD135" s="80">
        <f t="shared" si="946"/>
        <v>0</v>
      </c>
      <c r="HE135" s="80">
        <f t="shared" si="946"/>
        <v>0</v>
      </c>
      <c r="HF135" s="80"/>
      <c r="HG135" s="80"/>
      <c r="HH135" s="80"/>
      <c r="HI135" s="80"/>
      <c r="HJ135" s="122"/>
      <c r="HK135" s="80">
        <f t="shared" ref="HK135:HM135" si="947">HK136+HK137+HK138+HK139+HK140+HK141+HK142+HK143+HK144+HK145</f>
        <v>0</v>
      </c>
      <c r="HL135" s="80">
        <f t="shared" si="947"/>
        <v>0</v>
      </c>
      <c r="HM135" s="80">
        <f t="shared" si="947"/>
        <v>0</v>
      </c>
      <c r="HN135" s="80">
        <f>SUM(HN136:HN145)</f>
        <v>2945.1</v>
      </c>
      <c r="HO135" s="80">
        <f>SUM(HO136:HO145)</f>
        <v>2386.9808600000001</v>
      </c>
      <c r="HP135" s="80">
        <f>SUM(HP136:HP145)</f>
        <v>2386.9808599999997</v>
      </c>
      <c r="HQ135" s="80">
        <f t="shared" ref="HQ135" si="948">HP135/HO135*100</f>
        <v>99.999999999999972</v>
      </c>
      <c r="HR135" s="80"/>
      <c r="HS135" s="80">
        <f t="shared" ref="HS135:HY135" si="949">HS136+HS137+HS138+HS139+HS140+HS141+HS142+HS143+HS144+HS145</f>
        <v>0</v>
      </c>
      <c r="HT135" s="80">
        <f t="shared" si="949"/>
        <v>0</v>
      </c>
      <c r="HU135" s="80">
        <f t="shared" si="949"/>
        <v>0</v>
      </c>
      <c r="HV135" s="122"/>
      <c r="HW135" s="80">
        <f t="shared" si="949"/>
        <v>0</v>
      </c>
      <c r="HX135" s="80">
        <f t="shared" si="949"/>
        <v>0</v>
      </c>
      <c r="HY135" s="80">
        <f t="shared" si="949"/>
        <v>0</v>
      </c>
      <c r="HZ135" s="122"/>
      <c r="IA135" s="80">
        <f t="shared" ref="IA135:IC135" si="950">IA136+IA137+IA138+IA139+IA140+IA141+IA142+IA143+IA144+IA145</f>
        <v>0</v>
      </c>
      <c r="IB135" s="80">
        <f t="shared" si="950"/>
        <v>0</v>
      </c>
      <c r="IC135" s="80">
        <f t="shared" si="950"/>
        <v>0</v>
      </c>
      <c r="ID135" s="80"/>
      <c r="IE135" s="80">
        <f t="shared" ref="IE135:IG135" si="951">IE136+IE137+IE138+IE139+IE140+IE141+IE142+IE143+IE144+IE145</f>
        <v>98735.224109999996</v>
      </c>
      <c r="IF135" s="80">
        <f t="shared" si="951"/>
        <v>0</v>
      </c>
      <c r="IG135" s="80">
        <f t="shared" si="951"/>
        <v>0</v>
      </c>
      <c r="IH135" s="80"/>
      <c r="II135" s="80">
        <f t="shared" ref="II135:IK135" si="952">II136+II137+II138+II139+II140+II141+II142+II143+II144+II145</f>
        <v>54224.069640000002</v>
      </c>
      <c r="IJ135" s="80">
        <f t="shared" si="952"/>
        <v>0</v>
      </c>
      <c r="IK135" s="80">
        <f t="shared" si="952"/>
        <v>0</v>
      </c>
      <c r="IL135" s="80"/>
      <c r="IM135" s="80">
        <f t="shared" ref="IM135:JA135" si="953">IM136+IM137+IM138+IM139+IM140+IM141+IM142+IM143+IM144+IM145</f>
        <v>18</v>
      </c>
      <c r="IN135" s="80">
        <f t="shared" si="953"/>
        <v>0</v>
      </c>
      <c r="IO135" s="80">
        <f t="shared" si="953"/>
        <v>0</v>
      </c>
      <c r="IP135" s="80"/>
      <c r="IQ135" s="80">
        <f t="shared" si="953"/>
        <v>0</v>
      </c>
      <c r="IR135" s="80">
        <f t="shared" si="953"/>
        <v>0</v>
      </c>
      <c r="IS135" s="80">
        <f t="shared" si="953"/>
        <v>0</v>
      </c>
      <c r="IT135" s="80"/>
      <c r="IU135" s="80">
        <f t="shared" si="953"/>
        <v>0</v>
      </c>
      <c r="IV135" s="80">
        <f t="shared" si="953"/>
        <v>0</v>
      </c>
      <c r="IW135" s="80">
        <f t="shared" si="953"/>
        <v>0</v>
      </c>
      <c r="IX135" s="80"/>
      <c r="IY135" s="80">
        <f t="shared" si="953"/>
        <v>0</v>
      </c>
      <c r="IZ135" s="80">
        <f t="shared" si="953"/>
        <v>0</v>
      </c>
      <c r="JA135" s="80">
        <f t="shared" si="953"/>
        <v>0</v>
      </c>
      <c r="JB135" s="80"/>
      <c r="JC135" s="80">
        <f t="shared" ref="JC135:JE135" si="954">JC136+JC137+JC138+JC139+JC140+JC141+JC142+JC143+JC144+JC145</f>
        <v>0</v>
      </c>
      <c r="JD135" s="80">
        <f t="shared" si="954"/>
        <v>0</v>
      </c>
      <c r="JE135" s="80">
        <f t="shared" si="954"/>
        <v>0</v>
      </c>
      <c r="JF135" s="80"/>
      <c r="JG135" s="80">
        <f t="shared" ref="JG135:JL135" si="955">JG136+JG137+JG138+JG139+JG140+JG141+JG142+JG143+JG144+JG145</f>
        <v>0</v>
      </c>
      <c r="JH135" s="80">
        <f t="shared" si="955"/>
        <v>0</v>
      </c>
      <c r="JI135" s="80">
        <f t="shared" si="955"/>
        <v>0</v>
      </c>
      <c r="JJ135" s="80"/>
      <c r="JK135" s="80">
        <f t="shared" si="955"/>
        <v>577.15872000000002</v>
      </c>
      <c r="JL135" s="80">
        <f t="shared" si="955"/>
        <v>0</v>
      </c>
      <c r="JM135" s="79">
        <f t="shared" ref="JM135" si="956">JL135/JK135*100</f>
        <v>0</v>
      </c>
      <c r="JN135" s="79"/>
      <c r="JO135" s="80"/>
      <c r="JP135" s="80"/>
      <c r="JQ135" s="79"/>
    </row>
    <row r="136" spans="1:277" s="29" customFormat="1" ht="15.75" x14ac:dyDescent="0.25">
      <c r="A136" s="39" t="s">
        <v>273</v>
      </c>
      <c r="B136" s="230">
        <f t="shared" si="591"/>
        <v>65030.336239999997</v>
      </c>
      <c r="C136" s="230">
        <f t="shared" si="592"/>
        <v>281015.68871000002</v>
      </c>
      <c r="D136" s="230">
        <f t="shared" si="593"/>
        <v>126883.03789000001</v>
      </c>
      <c r="E136" s="66">
        <f t="shared" si="163"/>
        <v>45.151585120551616</v>
      </c>
      <c r="F136" s="70"/>
      <c r="G136" s="70"/>
      <c r="H136" s="66"/>
      <c r="I136" s="66"/>
      <c r="J136" s="70">
        <v>240</v>
      </c>
      <c r="K136" s="70">
        <v>240</v>
      </c>
      <c r="L136" s="70">
        <v>239.99799999999999</v>
      </c>
      <c r="M136" s="66">
        <f t="shared" si="903"/>
        <v>99.999166666666667</v>
      </c>
      <c r="N136" s="66"/>
      <c r="O136" s="70"/>
      <c r="P136" s="70"/>
      <c r="Q136" s="66"/>
      <c r="R136" s="123"/>
      <c r="S136" s="70"/>
      <c r="T136" s="70"/>
      <c r="U136" s="66"/>
      <c r="V136" s="66"/>
      <c r="W136" s="70"/>
      <c r="X136" s="70"/>
      <c r="Y136" s="66"/>
      <c r="Z136" s="66"/>
      <c r="AA136" s="70"/>
      <c r="AB136" s="70"/>
      <c r="AC136" s="66"/>
      <c r="AD136" s="123"/>
      <c r="AE136" s="70"/>
      <c r="AF136" s="70"/>
      <c r="AG136" s="66"/>
      <c r="AH136" s="66">
        <v>338.1</v>
      </c>
      <c r="AI136" s="66">
        <v>338.1</v>
      </c>
      <c r="AJ136" s="66"/>
      <c r="AK136" s="70"/>
      <c r="AL136" s="124"/>
      <c r="AM136" s="66"/>
      <c r="AN136" s="66"/>
      <c r="AO136" s="70"/>
      <c r="AP136" s="70">
        <v>0</v>
      </c>
      <c r="AQ136" s="70">
        <v>0</v>
      </c>
      <c r="AR136" s="70">
        <v>0</v>
      </c>
      <c r="AS136" s="66"/>
      <c r="AT136" s="70">
        <v>2837.87</v>
      </c>
      <c r="AU136" s="70">
        <v>2837.87</v>
      </c>
      <c r="AV136" s="70">
        <v>2837.87</v>
      </c>
      <c r="AW136" s="70">
        <f>AV136/AU136*100</f>
        <v>100</v>
      </c>
      <c r="AX136" s="70">
        <v>102.04082000000001</v>
      </c>
      <c r="AY136" s="70">
        <v>102.04082000000001</v>
      </c>
      <c r="AZ136" s="70">
        <v>102.04082000000001</v>
      </c>
      <c r="BA136" s="66">
        <f>AZ136/AY136*100</f>
        <v>100</v>
      </c>
      <c r="BB136" s="66">
        <v>51.020420000000001</v>
      </c>
      <c r="BC136" s="70">
        <v>51.020420000000001</v>
      </c>
      <c r="BD136" s="70">
        <v>51.020420000000001</v>
      </c>
      <c r="BE136" s="66">
        <f>BD136/BC136*100</f>
        <v>100</v>
      </c>
      <c r="BF136" s="70">
        <v>157.81299999999999</v>
      </c>
      <c r="BG136" s="70">
        <v>157.81299999999999</v>
      </c>
      <c r="BH136" s="70">
        <v>157.81299999999999</v>
      </c>
      <c r="BI136" s="66">
        <f>BH136/BG136*100</f>
        <v>100</v>
      </c>
      <c r="BJ136" s="123"/>
      <c r="BK136" s="70"/>
      <c r="BL136" s="70"/>
      <c r="BM136" s="66"/>
      <c r="BN136" s="70"/>
      <c r="BO136" s="70"/>
      <c r="BP136" s="70"/>
      <c r="BQ136" s="66"/>
      <c r="BR136" s="66"/>
      <c r="BS136" s="70"/>
      <c r="BT136" s="70"/>
      <c r="BU136" s="66"/>
      <c r="BV136" s="66"/>
      <c r="BW136" s="66"/>
      <c r="BX136" s="66"/>
      <c r="BY136" s="66"/>
      <c r="BZ136" s="70">
        <v>0</v>
      </c>
      <c r="CA136" s="70">
        <v>0</v>
      </c>
      <c r="CB136" s="70"/>
      <c r="CC136" s="66"/>
      <c r="CD136" s="70">
        <v>24397.5</v>
      </c>
      <c r="CE136" s="70">
        <v>24397.5</v>
      </c>
      <c r="CF136" s="66">
        <v>24394.899570000001</v>
      </c>
      <c r="CG136" s="70">
        <f t="shared" si="185"/>
        <v>99.989341407931136</v>
      </c>
      <c r="CH136" s="70"/>
      <c r="CI136" s="70">
        <v>2667.7</v>
      </c>
      <c r="CJ136" s="66">
        <v>2604.3847999999998</v>
      </c>
      <c r="CK136" s="70">
        <f t="shared" ref="CK136" si="957">CJ136/CI136*100</f>
        <v>97.626599692619109</v>
      </c>
      <c r="CL136" s="70"/>
      <c r="CM136" s="70"/>
      <c r="CN136" s="70"/>
      <c r="CO136" s="70"/>
      <c r="CP136" s="70"/>
      <c r="CQ136" s="70"/>
      <c r="CR136" s="70"/>
      <c r="CS136" s="70"/>
      <c r="CT136" s="70">
        <v>5494.4</v>
      </c>
      <c r="CU136" s="70">
        <v>4227.2</v>
      </c>
      <c r="CV136" s="70">
        <v>4180.6748600000001</v>
      </c>
      <c r="CW136" s="70">
        <f t="shared" si="191"/>
        <v>98.899386355034068</v>
      </c>
      <c r="CX136" s="70"/>
      <c r="CY136" s="70"/>
      <c r="CZ136" s="70"/>
      <c r="DA136" s="70"/>
      <c r="DB136" s="124"/>
      <c r="DC136" s="70">
        <v>239.5</v>
      </c>
      <c r="DD136" s="70">
        <v>239.45500000000001</v>
      </c>
      <c r="DE136" s="70">
        <f t="shared" si="920"/>
        <v>99.981210855949897</v>
      </c>
      <c r="DF136" s="70"/>
      <c r="DG136" s="70"/>
      <c r="DH136" s="200"/>
      <c r="DI136" s="200"/>
      <c r="DJ136" s="200"/>
      <c r="DK136" s="70"/>
      <c r="DL136" s="200"/>
      <c r="DM136" s="200"/>
      <c r="DN136" s="200"/>
      <c r="DO136" s="70"/>
      <c r="DP136" s="200"/>
      <c r="DQ136" s="200"/>
      <c r="DR136" s="70"/>
      <c r="DS136" s="70"/>
      <c r="DT136" s="200"/>
      <c r="DU136" s="66"/>
      <c r="DV136" s="66"/>
      <c r="DW136" s="70"/>
      <c r="DX136" s="200"/>
      <c r="DY136" s="200"/>
      <c r="DZ136" s="200"/>
      <c r="EA136" s="70"/>
      <c r="EB136" s="200"/>
      <c r="EC136" s="200"/>
      <c r="ED136" s="70">
        <v>1272.2</v>
      </c>
      <c r="EE136" s="70">
        <v>63608.5</v>
      </c>
      <c r="EF136" s="70">
        <v>63608.470999999998</v>
      </c>
      <c r="EG136" s="70">
        <f>EF136/EE136*100</f>
        <v>99.9999544086089</v>
      </c>
      <c r="EH136" s="70"/>
      <c r="EI136" s="70"/>
      <c r="EJ136" s="200"/>
      <c r="EK136" s="200"/>
      <c r="EL136" s="70"/>
      <c r="EM136" s="70"/>
      <c r="EN136" s="70"/>
      <c r="EO136" s="200"/>
      <c r="EP136" s="70"/>
      <c r="EQ136" s="70"/>
      <c r="ER136" s="200"/>
      <c r="ES136" s="200"/>
      <c r="ET136" s="70"/>
      <c r="EU136" s="70"/>
      <c r="EV136" s="70"/>
      <c r="EW136" s="70"/>
      <c r="EX136" s="70"/>
      <c r="EY136" s="70"/>
      <c r="EZ136" s="200"/>
      <c r="FA136" s="200"/>
      <c r="FB136" s="200"/>
      <c r="FC136" s="70"/>
      <c r="FD136" s="200"/>
      <c r="FE136" s="200"/>
      <c r="FF136" s="70">
        <v>16347.5</v>
      </c>
      <c r="FG136" s="70">
        <v>16745.900000000001</v>
      </c>
      <c r="FH136" s="70">
        <v>16745.900000000001</v>
      </c>
      <c r="FI136" s="70">
        <f t="shared" si="204"/>
        <v>100</v>
      </c>
      <c r="FJ136" s="70"/>
      <c r="FK136" s="70"/>
      <c r="FL136" s="200"/>
      <c r="FM136" s="66"/>
      <c r="FN136" s="70">
        <v>5017.2</v>
      </c>
      <c r="FO136" s="70">
        <v>2848.6</v>
      </c>
      <c r="FP136" s="70">
        <v>2769.0191299999997</v>
      </c>
      <c r="FQ136" s="70">
        <f>FP136/FO136*100</f>
        <v>97.206316436144064</v>
      </c>
      <c r="FR136" s="70"/>
      <c r="FS136" s="70">
        <v>280</v>
      </c>
      <c r="FT136" s="70">
        <v>214</v>
      </c>
      <c r="FU136" s="70">
        <f>FT136/FS136*100</f>
        <v>76.428571428571416</v>
      </c>
      <c r="FV136" s="70">
        <v>3137.4920000000002</v>
      </c>
      <c r="FW136" s="70">
        <v>3137.4920000000002</v>
      </c>
      <c r="FX136" s="70">
        <v>3137.4912899999999</v>
      </c>
      <c r="FY136" s="70">
        <f>FX136/FW136*100</f>
        <v>99.999977370460229</v>
      </c>
      <c r="FZ136" s="70"/>
      <c r="GA136" s="70"/>
      <c r="GB136" s="200"/>
      <c r="GC136" s="200"/>
      <c r="GD136" s="70">
        <v>3181.8</v>
      </c>
      <c r="GE136" s="70">
        <v>3200</v>
      </c>
      <c r="GF136" s="70">
        <v>3200</v>
      </c>
      <c r="GG136" s="70">
        <f t="shared" ref="GG136" si="958">GF136/GE136*100</f>
        <v>100</v>
      </c>
      <c r="GH136" s="70">
        <v>2455.4</v>
      </c>
      <c r="GI136" s="70">
        <v>2400</v>
      </c>
      <c r="GJ136" s="70">
        <v>2400</v>
      </c>
      <c r="GK136" s="70">
        <f t="shared" ref="GK136" si="959">GJ136/GI136*100</f>
        <v>100</v>
      </c>
      <c r="GL136" s="70"/>
      <c r="GM136" s="70"/>
      <c r="GN136" s="200"/>
      <c r="GO136" s="200"/>
      <c r="GP136" s="200"/>
      <c r="GQ136" s="70"/>
      <c r="GR136" s="200"/>
      <c r="GS136" s="200"/>
      <c r="GT136" s="200"/>
      <c r="GU136" s="70"/>
      <c r="GV136" s="200"/>
      <c r="GW136" s="200"/>
      <c r="GX136" s="200"/>
      <c r="GY136" s="70"/>
      <c r="GZ136" s="200"/>
      <c r="HA136" s="200"/>
      <c r="HB136" s="70"/>
      <c r="HC136" s="70"/>
      <c r="HD136" s="200"/>
      <c r="HE136" s="200"/>
      <c r="HF136" s="70"/>
      <c r="HG136" s="70"/>
      <c r="HH136" s="70"/>
      <c r="HI136" s="70"/>
      <c r="HJ136" s="124"/>
      <c r="HK136" s="70"/>
      <c r="HL136" s="200"/>
      <c r="HM136" s="200"/>
      <c r="HN136" s="70"/>
      <c r="HO136" s="70"/>
      <c r="HP136" s="70"/>
      <c r="HQ136" s="70"/>
      <c r="HR136" s="70"/>
      <c r="HS136" s="70"/>
      <c r="HT136" s="70"/>
      <c r="HU136" s="70"/>
      <c r="HV136" s="124"/>
      <c r="HW136" s="70"/>
      <c r="HX136" s="70"/>
      <c r="HY136" s="70"/>
      <c r="HZ136" s="124"/>
      <c r="IA136" s="70"/>
      <c r="IB136" s="70"/>
      <c r="IC136" s="70"/>
      <c r="ID136" s="70"/>
      <c r="IE136" s="70">
        <v>98735.224109999996</v>
      </c>
      <c r="IF136" s="70"/>
      <c r="IG136" s="70"/>
      <c r="IH136" s="70"/>
      <c r="II136" s="70">
        <v>54224.069640000002</v>
      </c>
      <c r="IJ136" s="70"/>
      <c r="IK136" s="70"/>
      <c r="IL136" s="70"/>
      <c r="IM136" s="70"/>
      <c r="IN136" s="70"/>
      <c r="IO136" s="70"/>
      <c r="IP136" s="70"/>
      <c r="IQ136" s="70"/>
      <c r="IR136" s="70"/>
      <c r="IS136" s="70"/>
      <c r="IT136" s="70"/>
      <c r="IU136" s="70"/>
      <c r="IV136" s="70"/>
      <c r="IW136" s="70"/>
      <c r="IX136" s="70"/>
      <c r="IY136" s="70">
        <v>0</v>
      </c>
      <c r="IZ136" s="70">
        <v>0</v>
      </c>
      <c r="JA136" s="66"/>
      <c r="JB136" s="66"/>
      <c r="JC136" s="70">
        <v>0</v>
      </c>
      <c r="JD136" s="70">
        <v>0</v>
      </c>
      <c r="JE136" s="66"/>
      <c r="JF136" s="66"/>
      <c r="JG136" s="70">
        <v>0</v>
      </c>
      <c r="JH136" s="70">
        <v>0</v>
      </c>
      <c r="JI136" s="66"/>
      <c r="JJ136" s="66"/>
      <c r="JK136" s="70">
        <v>577.15872000000002</v>
      </c>
      <c r="JL136" s="70"/>
      <c r="JM136" s="66">
        <f>JL136/JK136*100</f>
        <v>0</v>
      </c>
      <c r="JN136" s="66"/>
      <c r="JO136" s="70"/>
      <c r="JP136" s="70"/>
      <c r="JQ136" s="66"/>
    </row>
    <row r="137" spans="1:277" s="29" customFormat="1" ht="15.75" x14ac:dyDescent="0.25">
      <c r="A137" s="39" t="s">
        <v>453</v>
      </c>
      <c r="B137" s="230">
        <f t="shared" si="591"/>
        <v>5782.51163</v>
      </c>
      <c r="C137" s="230">
        <f t="shared" si="592"/>
        <v>7162.51163</v>
      </c>
      <c r="D137" s="230">
        <f t="shared" si="593"/>
        <v>7162.51163</v>
      </c>
      <c r="E137" s="66">
        <f>D137/C137*100</f>
        <v>100</v>
      </c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23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123"/>
      <c r="AE137" s="66"/>
      <c r="AF137" s="66"/>
      <c r="AG137" s="66"/>
      <c r="AH137" s="66"/>
      <c r="AI137" s="66"/>
      <c r="AJ137" s="66"/>
      <c r="AK137" s="66"/>
      <c r="AL137" s="123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123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>
        <v>1380</v>
      </c>
      <c r="BX137" s="66">
        <v>1380</v>
      </c>
      <c r="BY137" s="66">
        <f t="shared" ref="BY137:BY199" si="960">BX137/BW137*100</f>
        <v>100</v>
      </c>
      <c r="BZ137" s="66">
        <v>5000</v>
      </c>
      <c r="CA137" s="66">
        <v>5000</v>
      </c>
      <c r="CB137" s="66">
        <v>5000</v>
      </c>
      <c r="CC137" s="66">
        <f>CB137/CA137*100</f>
        <v>100</v>
      </c>
      <c r="CD137" s="206"/>
      <c r="CE137" s="206"/>
      <c r="CF137" s="206"/>
      <c r="CG137" s="206"/>
      <c r="CH137" s="206"/>
      <c r="CI137" s="206"/>
      <c r="CJ137" s="206"/>
      <c r="CK137" s="206"/>
      <c r="CL137" s="66"/>
      <c r="CM137" s="66"/>
      <c r="CN137" s="66"/>
      <c r="CO137" s="204"/>
      <c r="CP137" s="204"/>
      <c r="CQ137" s="66"/>
      <c r="CR137" s="66"/>
      <c r="CS137" s="204"/>
      <c r="CT137" s="66"/>
      <c r="CU137" s="66"/>
      <c r="CV137" s="66"/>
      <c r="CW137" s="204"/>
      <c r="CX137" s="204"/>
      <c r="CY137" s="66"/>
      <c r="CZ137" s="66"/>
      <c r="DA137" s="204"/>
      <c r="DB137" s="133"/>
      <c r="DC137" s="66"/>
      <c r="DD137" s="66"/>
      <c r="DE137" s="204"/>
      <c r="DF137" s="66"/>
      <c r="DG137" s="66"/>
      <c r="DH137" s="66"/>
      <c r="DI137" s="66"/>
      <c r="DJ137" s="66"/>
      <c r="DK137" s="66"/>
      <c r="DL137" s="66"/>
      <c r="DM137" s="204"/>
      <c r="DN137" s="204"/>
      <c r="DO137" s="66"/>
      <c r="DP137" s="66"/>
      <c r="DQ137" s="204"/>
      <c r="DR137" s="66">
        <v>782.51162999999997</v>
      </c>
      <c r="DS137" s="66">
        <v>782.51162999999997</v>
      </c>
      <c r="DT137" s="66">
        <v>782.51162999999997</v>
      </c>
      <c r="DU137" s="66">
        <f>DT137/DS137*100</f>
        <v>100</v>
      </c>
      <c r="DV137" s="66"/>
      <c r="DW137" s="66"/>
      <c r="DX137" s="66"/>
      <c r="DY137" s="204"/>
      <c r="DZ137" s="204"/>
      <c r="EA137" s="66"/>
      <c r="EB137" s="66"/>
      <c r="EC137" s="204"/>
      <c r="ED137" s="204"/>
      <c r="EE137" s="66"/>
      <c r="EF137" s="66"/>
      <c r="EG137" s="66"/>
      <c r="EH137" s="66"/>
      <c r="EI137" s="66"/>
      <c r="EJ137" s="66"/>
      <c r="EK137" s="204"/>
      <c r="EL137" s="66"/>
      <c r="EM137" s="66"/>
      <c r="EN137" s="66"/>
      <c r="EO137" s="204"/>
      <c r="EP137" s="66"/>
      <c r="EQ137" s="66"/>
      <c r="ER137" s="66"/>
      <c r="ES137" s="204"/>
      <c r="ET137" s="66"/>
      <c r="EU137" s="66"/>
      <c r="EV137" s="66"/>
      <c r="EW137" s="66"/>
      <c r="EX137" s="66"/>
      <c r="EY137" s="70"/>
      <c r="EZ137" s="66"/>
      <c r="FA137" s="204"/>
      <c r="FB137" s="204"/>
      <c r="FC137" s="70"/>
      <c r="FD137" s="66"/>
      <c r="FE137" s="204"/>
      <c r="FF137" s="70"/>
      <c r="FG137" s="70"/>
      <c r="FH137" s="66"/>
      <c r="FI137" s="204"/>
      <c r="FJ137" s="70"/>
      <c r="FK137" s="70"/>
      <c r="FL137" s="66"/>
      <c r="FM137" s="66"/>
      <c r="FN137" s="70"/>
      <c r="FO137" s="70"/>
      <c r="FP137" s="66"/>
      <c r="FQ137" s="204"/>
      <c r="FR137" s="204"/>
      <c r="FS137" s="70"/>
      <c r="FT137" s="66"/>
      <c r="FU137" s="204"/>
      <c r="FV137" s="70"/>
      <c r="FW137" s="70"/>
      <c r="FX137" s="66"/>
      <c r="FY137" s="204"/>
      <c r="FZ137" s="70"/>
      <c r="GA137" s="70"/>
      <c r="GB137" s="66"/>
      <c r="GC137" s="204"/>
      <c r="GD137" s="66"/>
      <c r="GE137" s="66"/>
      <c r="GF137" s="66"/>
      <c r="GG137" s="204"/>
      <c r="GH137" s="66"/>
      <c r="GI137" s="66"/>
      <c r="GJ137" s="66"/>
      <c r="GK137" s="204"/>
      <c r="GL137" s="204"/>
      <c r="GM137" s="70"/>
      <c r="GN137" s="66"/>
      <c r="GO137" s="204"/>
      <c r="GP137" s="204"/>
      <c r="GQ137" s="70"/>
      <c r="GR137" s="66"/>
      <c r="GS137" s="204"/>
      <c r="GT137" s="204"/>
      <c r="GU137" s="70"/>
      <c r="GV137" s="66"/>
      <c r="GW137" s="204"/>
      <c r="GX137" s="204"/>
      <c r="GY137" s="70"/>
      <c r="GZ137" s="66"/>
      <c r="HA137" s="204"/>
      <c r="HB137" s="70"/>
      <c r="HC137" s="70"/>
      <c r="HD137" s="66"/>
      <c r="HE137" s="204"/>
      <c r="HF137" s="66"/>
      <c r="HG137" s="66"/>
      <c r="HH137" s="66"/>
      <c r="HI137" s="204"/>
      <c r="HJ137" s="133"/>
      <c r="HK137" s="70"/>
      <c r="HL137" s="66"/>
      <c r="HM137" s="204"/>
      <c r="HN137" s="66"/>
      <c r="HO137" s="66"/>
      <c r="HP137" s="66"/>
      <c r="HQ137" s="70"/>
      <c r="HR137" s="204"/>
      <c r="HS137" s="66"/>
      <c r="HT137" s="66"/>
      <c r="HU137" s="204"/>
      <c r="HV137" s="133"/>
      <c r="HW137" s="66"/>
      <c r="HX137" s="66"/>
      <c r="HY137" s="204"/>
      <c r="HZ137" s="133"/>
      <c r="IA137" s="66"/>
      <c r="IB137" s="66"/>
      <c r="IC137" s="204"/>
      <c r="ID137" s="204"/>
      <c r="IE137" s="66"/>
      <c r="IF137" s="66"/>
      <c r="IG137" s="204"/>
      <c r="IH137" s="204"/>
      <c r="II137" s="66"/>
      <c r="IJ137" s="66"/>
      <c r="IK137" s="204"/>
      <c r="IL137" s="204"/>
      <c r="IM137" s="66"/>
      <c r="IN137" s="66"/>
      <c r="IO137" s="204"/>
      <c r="IP137" s="204"/>
      <c r="IQ137" s="66"/>
      <c r="IR137" s="66"/>
      <c r="IS137" s="204"/>
      <c r="IT137" s="204"/>
      <c r="IU137" s="66"/>
      <c r="IV137" s="66"/>
      <c r="IW137" s="204"/>
      <c r="IX137" s="204"/>
      <c r="IY137" s="66"/>
      <c r="IZ137" s="66"/>
      <c r="JA137" s="66"/>
      <c r="JB137" s="66"/>
      <c r="JC137" s="66"/>
      <c r="JD137" s="66"/>
      <c r="JE137" s="66"/>
      <c r="JF137" s="66"/>
      <c r="JG137" s="66"/>
      <c r="JH137" s="66"/>
      <c r="JI137" s="66"/>
      <c r="JJ137" s="66"/>
      <c r="JK137" s="66"/>
      <c r="JL137" s="66"/>
      <c r="JM137" s="66"/>
      <c r="JN137" s="66"/>
      <c r="JO137" s="66"/>
      <c r="JP137" s="66"/>
      <c r="JQ137" s="66"/>
    </row>
    <row r="138" spans="1:277" s="29" customFormat="1" ht="15.75" x14ac:dyDescent="0.25">
      <c r="A138" s="39" t="s">
        <v>454</v>
      </c>
      <c r="B138" s="230">
        <f t="shared" si="591"/>
        <v>3084</v>
      </c>
      <c r="C138" s="230">
        <f t="shared" si="592"/>
        <v>3084</v>
      </c>
      <c r="D138" s="230">
        <f t="shared" si="593"/>
        <v>3084</v>
      </c>
      <c r="E138" s="66">
        <f t="shared" ref="E138:E145" si="961">D138/C138*100</f>
        <v>100</v>
      </c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23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123"/>
      <c r="AE138" s="66"/>
      <c r="AF138" s="66"/>
      <c r="AG138" s="66"/>
      <c r="AH138" s="66"/>
      <c r="AI138" s="66"/>
      <c r="AJ138" s="66"/>
      <c r="AK138" s="66"/>
      <c r="AL138" s="123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123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206"/>
      <c r="CE138" s="206"/>
      <c r="CF138" s="206"/>
      <c r="CG138" s="206"/>
      <c r="CH138" s="206"/>
      <c r="CI138" s="206"/>
      <c r="CJ138" s="206"/>
      <c r="CK138" s="206"/>
      <c r="CL138" s="66"/>
      <c r="CM138" s="66"/>
      <c r="CN138" s="66"/>
      <c r="CO138" s="204"/>
      <c r="CP138" s="204"/>
      <c r="CQ138" s="66"/>
      <c r="CR138" s="66"/>
      <c r="CS138" s="204"/>
      <c r="CT138" s="66"/>
      <c r="CU138" s="66"/>
      <c r="CV138" s="66"/>
      <c r="CW138" s="204"/>
      <c r="CX138" s="204"/>
      <c r="CY138" s="66"/>
      <c r="CZ138" s="66"/>
      <c r="DA138" s="204"/>
      <c r="DB138" s="133"/>
      <c r="DC138" s="66"/>
      <c r="DD138" s="66"/>
      <c r="DE138" s="204"/>
      <c r="DF138" s="66"/>
      <c r="DG138" s="66"/>
      <c r="DH138" s="66"/>
      <c r="DI138" s="204"/>
      <c r="DJ138" s="204"/>
      <c r="DK138" s="66"/>
      <c r="DL138" s="66"/>
      <c r="DM138" s="204"/>
      <c r="DN138" s="204"/>
      <c r="DO138" s="66"/>
      <c r="DP138" s="66"/>
      <c r="DQ138" s="204"/>
      <c r="DR138" s="66"/>
      <c r="DS138" s="66"/>
      <c r="DT138" s="66"/>
      <c r="DU138" s="204"/>
      <c r="DV138" s="204"/>
      <c r="DW138" s="66"/>
      <c r="DX138" s="66"/>
      <c r="DY138" s="204"/>
      <c r="DZ138" s="204"/>
      <c r="EA138" s="66"/>
      <c r="EB138" s="66"/>
      <c r="EC138" s="204"/>
      <c r="ED138" s="204"/>
      <c r="EE138" s="66"/>
      <c r="EF138" s="66"/>
      <c r="EG138" s="66"/>
      <c r="EH138" s="66"/>
      <c r="EI138" s="66"/>
      <c r="EJ138" s="66"/>
      <c r="EK138" s="204"/>
      <c r="EL138" s="66"/>
      <c r="EM138" s="66"/>
      <c r="EN138" s="66"/>
      <c r="EO138" s="204"/>
      <c r="EP138" s="66"/>
      <c r="EQ138" s="66"/>
      <c r="ER138" s="66"/>
      <c r="ES138" s="204"/>
      <c r="ET138" s="66"/>
      <c r="EU138" s="66"/>
      <c r="EV138" s="66"/>
      <c r="EW138" s="66"/>
      <c r="EX138" s="66"/>
      <c r="EY138" s="70"/>
      <c r="EZ138" s="66"/>
      <c r="FA138" s="204"/>
      <c r="FB138" s="204"/>
      <c r="FC138" s="70"/>
      <c r="FD138" s="66"/>
      <c r="FE138" s="204"/>
      <c r="FF138" s="70"/>
      <c r="FG138" s="70"/>
      <c r="FH138" s="66"/>
      <c r="FI138" s="204"/>
      <c r="FJ138" s="70">
        <v>3084</v>
      </c>
      <c r="FK138" s="70">
        <v>3084</v>
      </c>
      <c r="FL138" s="66">
        <v>3084</v>
      </c>
      <c r="FM138" s="66">
        <f t="shared" si="791"/>
        <v>100</v>
      </c>
      <c r="FN138" s="70"/>
      <c r="FO138" s="70"/>
      <c r="FP138" s="66"/>
      <c r="FQ138" s="204"/>
      <c r="FR138" s="204"/>
      <c r="FS138" s="70"/>
      <c r="FT138" s="66"/>
      <c r="FU138" s="204"/>
      <c r="FV138" s="70"/>
      <c r="FW138" s="70"/>
      <c r="FX138" s="66"/>
      <c r="FY138" s="204"/>
      <c r="FZ138" s="70"/>
      <c r="GA138" s="70"/>
      <c r="GB138" s="66"/>
      <c r="GC138" s="204"/>
      <c r="GD138" s="66"/>
      <c r="GE138" s="66"/>
      <c r="GF138" s="66"/>
      <c r="GG138" s="204"/>
      <c r="GH138" s="66"/>
      <c r="GI138" s="66"/>
      <c r="GJ138" s="66"/>
      <c r="GK138" s="204"/>
      <c r="GL138" s="204"/>
      <c r="GM138" s="70"/>
      <c r="GN138" s="66"/>
      <c r="GO138" s="204"/>
      <c r="GP138" s="204"/>
      <c r="GQ138" s="70"/>
      <c r="GR138" s="66"/>
      <c r="GS138" s="204"/>
      <c r="GT138" s="204"/>
      <c r="GU138" s="70"/>
      <c r="GV138" s="66"/>
      <c r="GW138" s="204"/>
      <c r="GX138" s="204"/>
      <c r="GY138" s="70"/>
      <c r="GZ138" s="66"/>
      <c r="HA138" s="204"/>
      <c r="HB138" s="70"/>
      <c r="HC138" s="70"/>
      <c r="HD138" s="66"/>
      <c r="HE138" s="204"/>
      <c r="HF138" s="66"/>
      <c r="HG138" s="66"/>
      <c r="HH138" s="66"/>
      <c r="HI138" s="204"/>
      <c r="HJ138" s="133"/>
      <c r="HK138" s="70"/>
      <c r="HL138" s="66"/>
      <c r="HM138" s="204"/>
      <c r="HN138" s="66"/>
      <c r="HO138" s="66"/>
      <c r="HP138" s="66"/>
      <c r="HQ138" s="70"/>
      <c r="HR138" s="204"/>
      <c r="HS138" s="66"/>
      <c r="HT138" s="66"/>
      <c r="HU138" s="204"/>
      <c r="HV138" s="133"/>
      <c r="HW138" s="66"/>
      <c r="HX138" s="66"/>
      <c r="HY138" s="204"/>
      <c r="HZ138" s="133"/>
      <c r="IA138" s="66"/>
      <c r="IB138" s="66"/>
      <c r="IC138" s="204"/>
      <c r="ID138" s="204"/>
      <c r="IE138" s="66"/>
      <c r="IF138" s="66"/>
      <c r="IG138" s="204"/>
      <c r="IH138" s="204"/>
      <c r="II138" s="66"/>
      <c r="IJ138" s="66"/>
      <c r="IK138" s="204"/>
      <c r="IL138" s="204"/>
      <c r="IM138" s="66"/>
      <c r="IN138" s="66"/>
      <c r="IO138" s="204"/>
      <c r="IP138" s="204"/>
      <c r="IQ138" s="66"/>
      <c r="IR138" s="66"/>
      <c r="IS138" s="204"/>
      <c r="IT138" s="204"/>
      <c r="IU138" s="66"/>
      <c r="IV138" s="66"/>
      <c r="IW138" s="204"/>
      <c r="IX138" s="204"/>
      <c r="IY138" s="66"/>
      <c r="IZ138" s="66"/>
      <c r="JA138" s="66"/>
      <c r="JB138" s="66"/>
      <c r="JC138" s="66"/>
      <c r="JD138" s="66"/>
      <c r="JE138" s="66"/>
      <c r="JF138" s="66"/>
      <c r="JG138" s="66"/>
      <c r="JH138" s="66"/>
      <c r="JI138" s="66"/>
      <c r="JJ138" s="66"/>
      <c r="JK138" s="66"/>
      <c r="JL138" s="66"/>
      <c r="JM138" s="66"/>
      <c r="JN138" s="66"/>
      <c r="JO138" s="66"/>
      <c r="JP138" s="66"/>
      <c r="JQ138" s="66"/>
    </row>
    <row r="139" spans="1:277" s="42" customFormat="1" ht="15.75" x14ac:dyDescent="0.25">
      <c r="A139" s="41" t="s">
        <v>455</v>
      </c>
      <c r="B139" s="230">
        <f t="shared" si="591"/>
        <v>5268</v>
      </c>
      <c r="C139" s="230">
        <f t="shared" si="592"/>
        <v>5537.69</v>
      </c>
      <c r="D139" s="230">
        <f t="shared" si="593"/>
        <v>5537.69</v>
      </c>
      <c r="E139" s="66">
        <f t="shared" si="961"/>
        <v>100</v>
      </c>
      <c r="F139" s="82"/>
      <c r="G139" s="82"/>
      <c r="H139" s="82"/>
      <c r="I139" s="82"/>
      <c r="J139" s="82"/>
      <c r="K139" s="82"/>
      <c r="L139" s="82"/>
      <c r="M139" s="66"/>
      <c r="N139" s="66"/>
      <c r="O139" s="82"/>
      <c r="P139" s="82"/>
      <c r="Q139" s="82"/>
      <c r="R139" s="125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125"/>
      <c r="AE139" s="82"/>
      <c r="AF139" s="82"/>
      <c r="AG139" s="82"/>
      <c r="AH139" s="82"/>
      <c r="AI139" s="82"/>
      <c r="AJ139" s="82"/>
      <c r="AK139" s="82"/>
      <c r="AL139" s="125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125"/>
      <c r="BK139" s="82"/>
      <c r="BL139" s="82"/>
      <c r="BM139" s="82"/>
      <c r="BN139" s="82"/>
      <c r="BO139" s="82"/>
      <c r="BP139" s="82"/>
      <c r="BQ139" s="82"/>
      <c r="BR139" s="82"/>
      <c r="BS139" s="82"/>
      <c r="BT139" s="82"/>
      <c r="BU139" s="82"/>
      <c r="BV139" s="82"/>
      <c r="BW139" s="82">
        <v>269.69</v>
      </c>
      <c r="BX139" s="82">
        <v>269.69</v>
      </c>
      <c r="BY139" s="66">
        <f t="shared" si="960"/>
        <v>100</v>
      </c>
      <c r="BZ139" s="82"/>
      <c r="CA139" s="82"/>
      <c r="CB139" s="82"/>
      <c r="CC139" s="82"/>
      <c r="CD139" s="207"/>
      <c r="CE139" s="207"/>
      <c r="CF139" s="207"/>
      <c r="CG139" s="207"/>
      <c r="CH139" s="207"/>
      <c r="CI139" s="207"/>
      <c r="CJ139" s="207"/>
      <c r="CK139" s="207"/>
      <c r="CL139" s="82"/>
      <c r="CM139" s="82"/>
      <c r="CN139" s="82"/>
      <c r="CO139" s="205"/>
      <c r="CP139" s="205"/>
      <c r="CQ139" s="82"/>
      <c r="CR139" s="82"/>
      <c r="CS139" s="205"/>
      <c r="CT139" s="82"/>
      <c r="CU139" s="82"/>
      <c r="CV139" s="82"/>
      <c r="CW139" s="205"/>
      <c r="CX139" s="205"/>
      <c r="CY139" s="82"/>
      <c r="CZ139" s="82"/>
      <c r="DA139" s="205"/>
      <c r="DB139" s="135"/>
      <c r="DC139" s="82"/>
      <c r="DD139" s="82"/>
      <c r="DE139" s="205"/>
      <c r="DF139" s="82"/>
      <c r="DG139" s="82"/>
      <c r="DH139" s="82"/>
      <c r="DI139" s="205"/>
      <c r="DJ139" s="205"/>
      <c r="DK139" s="82"/>
      <c r="DL139" s="82"/>
      <c r="DM139" s="205"/>
      <c r="DN139" s="205"/>
      <c r="DO139" s="82"/>
      <c r="DP139" s="82"/>
      <c r="DQ139" s="205"/>
      <c r="DR139" s="82"/>
      <c r="DS139" s="82"/>
      <c r="DT139" s="82"/>
      <c r="DU139" s="205"/>
      <c r="DV139" s="205"/>
      <c r="DW139" s="82"/>
      <c r="DX139" s="82"/>
      <c r="DY139" s="205"/>
      <c r="DZ139" s="205"/>
      <c r="EA139" s="82"/>
      <c r="EB139" s="82"/>
      <c r="EC139" s="205"/>
      <c r="ED139" s="205"/>
      <c r="EE139" s="82"/>
      <c r="EF139" s="82"/>
      <c r="EG139" s="205"/>
      <c r="EH139" s="82"/>
      <c r="EI139" s="82"/>
      <c r="EJ139" s="82"/>
      <c r="EK139" s="205"/>
      <c r="EL139" s="82"/>
      <c r="EM139" s="82"/>
      <c r="EN139" s="82"/>
      <c r="EO139" s="82"/>
      <c r="EP139" s="82"/>
      <c r="EQ139" s="82"/>
      <c r="ER139" s="82"/>
      <c r="ES139" s="205"/>
      <c r="ET139" s="82"/>
      <c r="EU139" s="82"/>
      <c r="EV139" s="82"/>
      <c r="EW139" s="82"/>
      <c r="EX139" s="82"/>
      <c r="EY139" s="82"/>
      <c r="EZ139" s="82"/>
      <c r="FA139" s="205"/>
      <c r="FB139" s="205"/>
      <c r="FC139" s="82"/>
      <c r="FD139" s="82"/>
      <c r="FE139" s="205"/>
      <c r="FF139" s="82"/>
      <c r="FG139" s="82"/>
      <c r="FH139" s="82"/>
      <c r="FI139" s="205"/>
      <c r="FJ139" s="82">
        <v>5268</v>
      </c>
      <c r="FK139" s="82">
        <v>5268</v>
      </c>
      <c r="FL139" s="82">
        <v>5268</v>
      </c>
      <c r="FM139" s="66">
        <f t="shared" si="791"/>
        <v>100</v>
      </c>
      <c r="FN139" s="82"/>
      <c r="FO139" s="82"/>
      <c r="FP139" s="82"/>
      <c r="FQ139" s="205"/>
      <c r="FR139" s="205"/>
      <c r="FS139" s="82"/>
      <c r="FT139" s="82"/>
      <c r="FU139" s="205"/>
      <c r="FV139" s="82"/>
      <c r="FW139" s="82"/>
      <c r="FX139" s="82"/>
      <c r="FY139" s="205"/>
      <c r="FZ139" s="82"/>
      <c r="GA139" s="82"/>
      <c r="GB139" s="82"/>
      <c r="GC139" s="205"/>
      <c r="GD139" s="82"/>
      <c r="GE139" s="82"/>
      <c r="GF139" s="82"/>
      <c r="GG139" s="205"/>
      <c r="GH139" s="82"/>
      <c r="GI139" s="82"/>
      <c r="GJ139" s="82"/>
      <c r="GK139" s="205"/>
      <c r="GL139" s="205"/>
      <c r="GM139" s="82"/>
      <c r="GN139" s="82"/>
      <c r="GO139" s="205"/>
      <c r="GP139" s="205"/>
      <c r="GQ139" s="82"/>
      <c r="GR139" s="82"/>
      <c r="GS139" s="205"/>
      <c r="GT139" s="205"/>
      <c r="GU139" s="82"/>
      <c r="GV139" s="82"/>
      <c r="GW139" s="205"/>
      <c r="GX139" s="205"/>
      <c r="GY139" s="82"/>
      <c r="GZ139" s="82"/>
      <c r="HA139" s="205"/>
      <c r="HB139" s="82"/>
      <c r="HC139" s="82"/>
      <c r="HD139" s="82"/>
      <c r="HE139" s="205"/>
      <c r="HF139" s="82"/>
      <c r="HG139" s="82"/>
      <c r="HH139" s="82"/>
      <c r="HI139" s="205"/>
      <c r="HJ139" s="135"/>
      <c r="HK139" s="82"/>
      <c r="HL139" s="82"/>
      <c r="HM139" s="205"/>
      <c r="HN139" s="82"/>
      <c r="HO139" s="82"/>
      <c r="HP139" s="82"/>
      <c r="HQ139" s="70"/>
      <c r="HR139" s="205"/>
      <c r="HS139" s="82"/>
      <c r="HT139" s="82"/>
      <c r="HU139" s="205"/>
      <c r="HV139" s="135"/>
      <c r="HW139" s="82"/>
      <c r="HX139" s="82"/>
      <c r="HY139" s="205"/>
      <c r="HZ139" s="135"/>
      <c r="IA139" s="82"/>
      <c r="IB139" s="82"/>
      <c r="IC139" s="205"/>
      <c r="ID139" s="205"/>
      <c r="IE139" s="82"/>
      <c r="IF139" s="82"/>
      <c r="IG139" s="205"/>
      <c r="IH139" s="205"/>
      <c r="II139" s="82"/>
      <c r="IJ139" s="82"/>
      <c r="IK139" s="205"/>
      <c r="IL139" s="205"/>
      <c r="IM139" s="82"/>
      <c r="IN139" s="82"/>
      <c r="IO139" s="205"/>
      <c r="IP139" s="205"/>
      <c r="IQ139" s="82"/>
      <c r="IR139" s="82"/>
      <c r="IS139" s="205"/>
      <c r="IT139" s="205"/>
      <c r="IU139" s="82"/>
      <c r="IV139" s="82"/>
      <c r="IW139" s="205"/>
      <c r="IX139" s="205"/>
      <c r="IY139" s="82"/>
      <c r="IZ139" s="82"/>
      <c r="JA139" s="82"/>
      <c r="JB139" s="82"/>
      <c r="JC139" s="82"/>
      <c r="JD139" s="82"/>
      <c r="JE139" s="82"/>
      <c r="JF139" s="82"/>
      <c r="JG139" s="82"/>
      <c r="JH139" s="82"/>
      <c r="JI139" s="82"/>
      <c r="JJ139" s="82"/>
      <c r="JK139" s="82"/>
      <c r="JL139" s="82"/>
      <c r="JM139" s="82"/>
      <c r="JN139" s="82"/>
      <c r="JO139" s="82"/>
      <c r="JP139" s="82"/>
      <c r="JQ139" s="82"/>
    </row>
    <row r="140" spans="1:277" s="29" customFormat="1" ht="15.75" x14ac:dyDescent="0.25">
      <c r="A140" s="39" t="s">
        <v>456</v>
      </c>
      <c r="B140" s="230">
        <f t="shared" ref="B140:B203" si="962">F140+J140+N140+R140+V140+Z140+AD140+AH140+AL140+AP140+AT140+AX140+BB140+BF140+BJ140+BN140+BR140+BV140+BZ140+CD140+CH140+CL140+CP140+CT140+CX140+DB140+DF140+DJ140+DN140+DR140+DV140+DZ140+ED140+EH140+EL140+EP140+ET140+EX140+FB140+FF140+FJ140+FN140+FR140+FV140+FZ140+GD140+GH140+GL140+GP140+GT140+GX140+HB140+HF140+HJ140+HN140+HR140+HV140+HZ140+ID140+IH140+IL140+IP140+IT140+IX140+JB140+JF140+JJ140+JN140</f>
        <v>2487</v>
      </c>
      <c r="C140" s="230">
        <f t="shared" ref="C140:C203" si="963">G140+K140+O140+S140+W140+AA140+AE140+AI140+AM140+AQ140+AU140+AY140+BC140+BG140+BK140+BO140+BS140+BW140+CA140+CE140+CI140+CM140+CQ140+CU140+CY140+DC140+DG140+DK140+DO140+DS140+DW140+EA140+EE140+EI140+EM140+EQ140+EU140+EY140+FC140+FG140+FK140+FO140+FS140+FW140+GA140+GE140+GI140+GM140+GQ140+GU140+GY140+HC140+HG140+HK140+HO140+HS140+HW140+IA140+IE140+II140+IM140+IQ140+IU140+IY140+JC140+JG140+JK140+JO140</f>
        <v>3558.1772499999997</v>
      </c>
      <c r="D140" s="230">
        <f t="shared" ref="D140:D203" si="964">H140+L140+P140+T140+X140+AB140+AF140+AJ140+AN140+AR140+AV140+AZ140+BD140+BH140+BL140+BP140+BT140+BX140+CB140+CF140+CJ140+CN140+CR140+CV140+CZ140+DD140+DH140+DL140+DP140+DT140+DX140+EB140+EF140+EJ140+EN140+ER140+EV140+EZ140+FD140+FH140+FL140+FP140+FT140+FX140+GB140+GF140+GJ140+GN140+GR140+GV140+GZ140+HD140+HH140+HL140+HP140+HT140+HX140+IB140+IF140+IJ140+IN140+IR140+IV140+IZ140+JD140+JH140+JL140+JP140</f>
        <v>3558.1772499999997</v>
      </c>
      <c r="E140" s="66">
        <f t="shared" si="961"/>
        <v>100</v>
      </c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123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123"/>
      <c r="AE140" s="66"/>
      <c r="AF140" s="66"/>
      <c r="AG140" s="66"/>
      <c r="AH140" s="66"/>
      <c r="AI140" s="66"/>
      <c r="AJ140" s="66"/>
      <c r="AK140" s="66"/>
      <c r="AL140" s="123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123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>
        <v>1071.17725</v>
      </c>
      <c r="BX140" s="66">
        <v>1071.17725</v>
      </c>
      <c r="BY140" s="66">
        <f t="shared" si="960"/>
        <v>100</v>
      </c>
      <c r="BZ140" s="66"/>
      <c r="CA140" s="66"/>
      <c r="CB140" s="66"/>
      <c r="CC140" s="66"/>
      <c r="CD140" s="206"/>
      <c r="CE140" s="206"/>
      <c r="CF140" s="206"/>
      <c r="CG140" s="206"/>
      <c r="CH140" s="206"/>
      <c r="CI140" s="206"/>
      <c r="CJ140" s="206"/>
      <c r="CK140" s="206"/>
      <c r="CL140" s="66"/>
      <c r="CM140" s="66"/>
      <c r="CN140" s="66"/>
      <c r="CO140" s="204"/>
      <c r="CP140" s="204"/>
      <c r="CQ140" s="66"/>
      <c r="CR140" s="66"/>
      <c r="CS140" s="204"/>
      <c r="CT140" s="66"/>
      <c r="CU140" s="66"/>
      <c r="CV140" s="66"/>
      <c r="CW140" s="204"/>
      <c r="CX140" s="204"/>
      <c r="CY140" s="66"/>
      <c r="CZ140" s="66"/>
      <c r="DA140" s="204"/>
      <c r="DB140" s="133"/>
      <c r="DC140" s="66"/>
      <c r="DD140" s="66"/>
      <c r="DE140" s="204"/>
      <c r="DF140" s="66"/>
      <c r="DG140" s="66"/>
      <c r="DH140" s="66"/>
      <c r="DI140" s="204"/>
      <c r="DJ140" s="204"/>
      <c r="DK140" s="66"/>
      <c r="DL140" s="66"/>
      <c r="DM140" s="204"/>
      <c r="DN140" s="204"/>
      <c r="DO140" s="66"/>
      <c r="DP140" s="66"/>
      <c r="DQ140" s="204"/>
      <c r="DR140" s="66"/>
      <c r="DS140" s="66"/>
      <c r="DT140" s="66"/>
      <c r="DU140" s="204"/>
      <c r="DV140" s="204"/>
      <c r="DW140" s="66"/>
      <c r="DX140" s="66"/>
      <c r="DY140" s="204"/>
      <c r="DZ140" s="204"/>
      <c r="EA140" s="66"/>
      <c r="EB140" s="66"/>
      <c r="EC140" s="204"/>
      <c r="ED140" s="204"/>
      <c r="EE140" s="66"/>
      <c r="EF140" s="66"/>
      <c r="EG140" s="204"/>
      <c r="EH140" s="66"/>
      <c r="EI140" s="66"/>
      <c r="EJ140" s="66"/>
      <c r="EK140" s="204"/>
      <c r="EL140" s="66"/>
      <c r="EM140" s="66"/>
      <c r="EN140" s="66"/>
      <c r="EO140" s="66"/>
      <c r="EP140" s="66"/>
      <c r="EQ140" s="66"/>
      <c r="ER140" s="66"/>
      <c r="ES140" s="204"/>
      <c r="ET140" s="66"/>
      <c r="EU140" s="66"/>
      <c r="EV140" s="66"/>
      <c r="EW140" s="66"/>
      <c r="EX140" s="66"/>
      <c r="EY140" s="70"/>
      <c r="EZ140" s="66"/>
      <c r="FA140" s="204"/>
      <c r="FB140" s="204"/>
      <c r="FC140" s="70"/>
      <c r="FD140" s="66"/>
      <c r="FE140" s="204"/>
      <c r="FF140" s="70"/>
      <c r="FG140" s="70"/>
      <c r="FH140" s="66"/>
      <c r="FI140" s="204"/>
      <c r="FJ140" s="70">
        <v>2487</v>
      </c>
      <c r="FK140" s="70">
        <v>2487</v>
      </c>
      <c r="FL140" s="66">
        <v>2487</v>
      </c>
      <c r="FM140" s="66">
        <f t="shared" si="791"/>
        <v>100</v>
      </c>
      <c r="FN140" s="70"/>
      <c r="FO140" s="70"/>
      <c r="FP140" s="66"/>
      <c r="FQ140" s="204"/>
      <c r="FR140" s="204"/>
      <c r="FS140" s="70"/>
      <c r="FT140" s="66"/>
      <c r="FU140" s="204"/>
      <c r="FV140" s="70"/>
      <c r="FW140" s="70"/>
      <c r="FX140" s="66"/>
      <c r="FY140" s="204"/>
      <c r="FZ140" s="70"/>
      <c r="GA140" s="70"/>
      <c r="GB140" s="66"/>
      <c r="GC140" s="204"/>
      <c r="GD140" s="66"/>
      <c r="GE140" s="66"/>
      <c r="GF140" s="66"/>
      <c r="GG140" s="204"/>
      <c r="GH140" s="66"/>
      <c r="GI140" s="66"/>
      <c r="GJ140" s="66"/>
      <c r="GK140" s="204"/>
      <c r="GL140" s="204"/>
      <c r="GM140" s="70"/>
      <c r="GN140" s="66"/>
      <c r="GO140" s="204"/>
      <c r="GP140" s="204"/>
      <c r="GQ140" s="70"/>
      <c r="GR140" s="66"/>
      <c r="GS140" s="204"/>
      <c r="GT140" s="204"/>
      <c r="GU140" s="70"/>
      <c r="GV140" s="66"/>
      <c r="GW140" s="204"/>
      <c r="GX140" s="204"/>
      <c r="GY140" s="70"/>
      <c r="GZ140" s="66"/>
      <c r="HA140" s="204"/>
      <c r="HB140" s="70"/>
      <c r="HC140" s="70"/>
      <c r="HD140" s="66"/>
      <c r="HE140" s="204"/>
      <c r="HF140" s="66"/>
      <c r="HG140" s="66"/>
      <c r="HH140" s="66"/>
      <c r="HI140" s="204"/>
      <c r="HJ140" s="133"/>
      <c r="HK140" s="70"/>
      <c r="HL140" s="66"/>
      <c r="HM140" s="204"/>
      <c r="HN140" s="66"/>
      <c r="HO140" s="66"/>
      <c r="HP140" s="66"/>
      <c r="HQ140" s="70"/>
      <c r="HR140" s="204"/>
      <c r="HS140" s="66"/>
      <c r="HT140" s="66"/>
      <c r="HU140" s="204"/>
      <c r="HV140" s="133"/>
      <c r="HW140" s="66"/>
      <c r="HX140" s="66"/>
      <c r="HY140" s="204"/>
      <c r="HZ140" s="133"/>
      <c r="IA140" s="66"/>
      <c r="IB140" s="66"/>
      <c r="IC140" s="204"/>
      <c r="ID140" s="204"/>
      <c r="IE140" s="66"/>
      <c r="IF140" s="66"/>
      <c r="IG140" s="204"/>
      <c r="IH140" s="204"/>
      <c r="II140" s="66"/>
      <c r="IJ140" s="66"/>
      <c r="IK140" s="204"/>
      <c r="IL140" s="204"/>
      <c r="IM140" s="66"/>
      <c r="IN140" s="66"/>
      <c r="IO140" s="204"/>
      <c r="IP140" s="204"/>
      <c r="IQ140" s="66"/>
      <c r="IR140" s="66"/>
      <c r="IS140" s="204"/>
      <c r="IT140" s="204"/>
      <c r="IU140" s="66"/>
      <c r="IV140" s="66"/>
      <c r="IW140" s="204"/>
      <c r="IX140" s="204"/>
      <c r="IY140" s="66"/>
      <c r="IZ140" s="66"/>
      <c r="JA140" s="66"/>
      <c r="JB140" s="66"/>
      <c r="JC140" s="66"/>
      <c r="JD140" s="66"/>
      <c r="JE140" s="66"/>
      <c r="JF140" s="66"/>
      <c r="JG140" s="66"/>
      <c r="JH140" s="66"/>
      <c r="JI140" s="66"/>
      <c r="JJ140" s="66"/>
      <c r="JK140" s="66"/>
      <c r="JL140" s="66"/>
      <c r="JM140" s="66"/>
      <c r="JN140" s="66"/>
      <c r="JO140" s="66"/>
      <c r="JP140" s="66"/>
      <c r="JQ140" s="66"/>
    </row>
    <row r="141" spans="1:277" s="29" customFormat="1" ht="15.75" x14ac:dyDescent="0.25">
      <c r="A141" s="39" t="s">
        <v>457</v>
      </c>
      <c r="B141" s="230">
        <f t="shared" si="962"/>
        <v>3492</v>
      </c>
      <c r="C141" s="230">
        <f t="shared" si="963"/>
        <v>3510</v>
      </c>
      <c r="D141" s="230">
        <f t="shared" si="964"/>
        <v>3492</v>
      </c>
      <c r="E141" s="66">
        <f t="shared" si="961"/>
        <v>99.487179487179489</v>
      </c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123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123"/>
      <c r="AE141" s="66"/>
      <c r="AF141" s="66"/>
      <c r="AG141" s="66"/>
      <c r="AH141" s="66"/>
      <c r="AI141" s="66"/>
      <c r="AJ141" s="66"/>
      <c r="AK141" s="66"/>
      <c r="AL141" s="123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123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6"/>
      <c r="CD141" s="206"/>
      <c r="CE141" s="206"/>
      <c r="CF141" s="206"/>
      <c r="CG141" s="206"/>
      <c r="CH141" s="206"/>
      <c r="CI141" s="206"/>
      <c r="CJ141" s="206"/>
      <c r="CK141" s="206"/>
      <c r="CL141" s="66"/>
      <c r="CM141" s="66"/>
      <c r="CN141" s="66"/>
      <c r="CO141" s="204"/>
      <c r="CP141" s="204"/>
      <c r="CQ141" s="66"/>
      <c r="CR141" s="66"/>
      <c r="CS141" s="204"/>
      <c r="CT141" s="66"/>
      <c r="CU141" s="66"/>
      <c r="CV141" s="66"/>
      <c r="CW141" s="204"/>
      <c r="CX141" s="204"/>
      <c r="CY141" s="66"/>
      <c r="CZ141" s="66"/>
      <c r="DA141" s="204"/>
      <c r="DB141" s="133"/>
      <c r="DC141" s="66"/>
      <c r="DD141" s="66"/>
      <c r="DE141" s="204"/>
      <c r="DF141" s="66"/>
      <c r="DG141" s="66"/>
      <c r="DH141" s="66"/>
      <c r="DI141" s="204"/>
      <c r="DJ141" s="204"/>
      <c r="DK141" s="66"/>
      <c r="DL141" s="66"/>
      <c r="DM141" s="204"/>
      <c r="DN141" s="204"/>
      <c r="DO141" s="66"/>
      <c r="DP141" s="66"/>
      <c r="DQ141" s="204"/>
      <c r="DR141" s="66"/>
      <c r="DS141" s="66"/>
      <c r="DT141" s="66"/>
      <c r="DU141" s="204"/>
      <c r="DV141" s="204"/>
      <c r="DW141" s="66"/>
      <c r="DX141" s="66"/>
      <c r="DY141" s="204"/>
      <c r="DZ141" s="204"/>
      <c r="EA141" s="66"/>
      <c r="EB141" s="66"/>
      <c r="EC141" s="204"/>
      <c r="ED141" s="204"/>
      <c r="EE141" s="66"/>
      <c r="EF141" s="66"/>
      <c r="EG141" s="204"/>
      <c r="EH141" s="66"/>
      <c r="EI141" s="66"/>
      <c r="EJ141" s="66"/>
      <c r="EK141" s="204"/>
      <c r="EL141" s="66"/>
      <c r="EM141" s="66"/>
      <c r="EN141" s="66"/>
      <c r="EO141" s="66"/>
      <c r="EP141" s="66"/>
      <c r="EQ141" s="66"/>
      <c r="ER141" s="66"/>
      <c r="ES141" s="204"/>
      <c r="ET141" s="66"/>
      <c r="EU141" s="66"/>
      <c r="EV141" s="66"/>
      <c r="EW141" s="66"/>
      <c r="EX141" s="66"/>
      <c r="EY141" s="70"/>
      <c r="EZ141" s="66"/>
      <c r="FA141" s="204"/>
      <c r="FB141" s="204"/>
      <c r="FC141" s="70"/>
      <c r="FD141" s="66"/>
      <c r="FE141" s="204"/>
      <c r="FF141" s="70"/>
      <c r="FG141" s="70"/>
      <c r="FH141" s="66"/>
      <c r="FI141" s="204"/>
      <c r="FJ141" s="70">
        <v>3492</v>
      </c>
      <c r="FK141" s="70">
        <v>3492</v>
      </c>
      <c r="FL141" s="66">
        <v>3492</v>
      </c>
      <c r="FM141" s="66">
        <f t="shared" si="791"/>
        <v>100</v>
      </c>
      <c r="FN141" s="70"/>
      <c r="FO141" s="70"/>
      <c r="FP141" s="66"/>
      <c r="FQ141" s="204"/>
      <c r="FR141" s="204"/>
      <c r="FS141" s="70"/>
      <c r="FT141" s="66"/>
      <c r="FU141" s="204"/>
      <c r="FV141" s="70"/>
      <c r="FW141" s="70"/>
      <c r="FX141" s="66"/>
      <c r="FY141" s="204"/>
      <c r="FZ141" s="70"/>
      <c r="GA141" s="70"/>
      <c r="GB141" s="66"/>
      <c r="GC141" s="204"/>
      <c r="GD141" s="66"/>
      <c r="GE141" s="66"/>
      <c r="GF141" s="66"/>
      <c r="GG141" s="204"/>
      <c r="GH141" s="66"/>
      <c r="GI141" s="66"/>
      <c r="GJ141" s="66"/>
      <c r="GK141" s="204"/>
      <c r="GL141" s="204"/>
      <c r="GM141" s="70"/>
      <c r="GN141" s="66"/>
      <c r="GO141" s="204"/>
      <c r="GP141" s="204"/>
      <c r="GQ141" s="70"/>
      <c r="GR141" s="66"/>
      <c r="GS141" s="204"/>
      <c r="GT141" s="204"/>
      <c r="GU141" s="70"/>
      <c r="GV141" s="66"/>
      <c r="GW141" s="204"/>
      <c r="GX141" s="204"/>
      <c r="GY141" s="70"/>
      <c r="GZ141" s="66"/>
      <c r="HA141" s="204"/>
      <c r="HB141" s="70"/>
      <c r="HC141" s="70"/>
      <c r="HD141" s="66"/>
      <c r="HE141" s="204"/>
      <c r="HF141" s="66"/>
      <c r="HG141" s="66"/>
      <c r="HH141" s="66"/>
      <c r="HI141" s="204"/>
      <c r="HJ141" s="133"/>
      <c r="HK141" s="70"/>
      <c r="HL141" s="66"/>
      <c r="HM141" s="204"/>
      <c r="HN141" s="66"/>
      <c r="HO141" s="66"/>
      <c r="HP141" s="66"/>
      <c r="HQ141" s="70"/>
      <c r="HR141" s="204"/>
      <c r="HS141" s="66"/>
      <c r="HT141" s="66"/>
      <c r="HU141" s="204"/>
      <c r="HV141" s="133"/>
      <c r="HW141" s="66"/>
      <c r="HX141" s="66"/>
      <c r="HY141" s="204"/>
      <c r="HZ141" s="133"/>
      <c r="IA141" s="66"/>
      <c r="IB141" s="66"/>
      <c r="IC141" s="204"/>
      <c r="ID141" s="204"/>
      <c r="IE141" s="66"/>
      <c r="IF141" s="66"/>
      <c r="IG141" s="204"/>
      <c r="IH141" s="204"/>
      <c r="II141" s="66"/>
      <c r="IJ141" s="66"/>
      <c r="IK141" s="204"/>
      <c r="IL141" s="204"/>
      <c r="IM141" s="66">
        <v>18</v>
      </c>
      <c r="IN141" s="66"/>
      <c r="IO141" s="204"/>
      <c r="IP141" s="204"/>
      <c r="IQ141" s="66"/>
      <c r="IR141" s="66"/>
      <c r="IS141" s="204"/>
      <c r="IT141" s="204"/>
      <c r="IU141" s="66"/>
      <c r="IV141" s="66"/>
      <c r="IW141" s="204"/>
      <c r="IX141" s="204"/>
      <c r="IY141" s="66"/>
      <c r="IZ141" s="66"/>
      <c r="JA141" s="66"/>
      <c r="JB141" s="66"/>
      <c r="JC141" s="66"/>
      <c r="JD141" s="66"/>
      <c r="JE141" s="66"/>
      <c r="JF141" s="66"/>
      <c r="JG141" s="66"/>
      <c r="JH141" s="66"/>
      <c r="JI141" s="66"/>
      <c r="JJ141" s="66"/>
      <c r="JK141" s="66"/>
      <c r="JL141" s="66"/>
      <c r="JM141" s="66"/>
      <c r="JN141" s="66"/>
      <c r="JO141" s="66"/>
      <c r="JP141" s="66"/>
      <c r="JQ141" s="66"/>
    </row>
    <row r="142" spans="1:277" s="29" customFormat="1" ht="15.75" x14ac:dyDescent="0.25">
      <c r="A142" s="39" t="s">
        <v>458</v>
      </c>
      <c r="B142" s="230">
        <f t="shared" si="962"/>
        <v>4923</v>
      </c>
      <c r="C142" s="230">
        <f t="shared" si="963"/>
        <v>4923</v>
      </c>
      <c r="D142" s="230">
        <f t="shared" si="964"/>
        <v>4923</v>
      </c>
      <c r="E142" s="66">
        <f t="shared" si="961"/>
        <v>100</v>
      </c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123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123"/>
      <c r="AE142" s="66"/>
      <c r="AF142" s="66"/>
      <c r="AG142" s="66"/>
      <c r="AH142" s="66"/>
      <c r="AI142" s="66"/>
      <c r="AJ142" s="66"/>
      <c r="AK142" s="66"/>
      <c r="AL142" s="123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  <c r="BJ142" s="123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206"/>
      <c r="CE142" s="206"/>
      <c r="CF142" s="206"/>
      <c r="CG142" s="206"/>
      <c r="CH142" s="206"/>
      <c r="CI142" s="206"/>
      <c r="CJ142" s="206"/>
      <c r="CK142" s="206"/>
      <c r="CL142" s="66"/>
      <c r="CM142" s="66"/>
      <c r="CN142" s="66"/>
      <c r="CO142" s="204"/>
      <c r="CP142" s="204"/>
      <c r="CQ142" s="66"/>
      <c r="CR142" s="66"/>
      <c r="CS142" s="204"/>
      <c r="CT142" s="66"/>
      <c r="CU142" s="66"/>
      <c r="CV142" s="66"/>
      <c r="CW142" s="204"/>
      <c r="CX142" s="204"/>
      <c r="CY142" s="66"/>
      <c r="CZ142" s="66"/>
      <c r="DA142" s="204"/>
      <c r="DB142" s="133"/>
      <c r="DC142" s="66"/>
      <c r="DD142" s="66"/>
      <c r="DE142" s="204"/>
      <c r="DF142" s="66"/>
      <c r="DG142" s="66"/>
      <c r="DH142" s="66"/>
      <c r="DI142" s="204"/>
      <c r="DJ142" s="204"/>
      <c r="DK142" s="66"/>
      <c r="DL142" s="66"/>
      <c r="DM142" s="204"/>
      <c r="DN142" s="204"/>
      <c r="DO142" s="66"/>
      <c r="DP142" s="66"/>
      <c r="DQ142" s="204"/>
      <c r="DR142" s="66"/>
      <c r="DS142" s="66"/>
      <c r="DT142" s="66"/>
      <c r="DU142" s="204"/>
      <c r="DV142" s="204"/>
      <c r="DW142" s="66"/>
      <c r="DX142" s="66"/>
      <c r="DY142" s="204"/>
      <c r="DZ142" s="204"/>
      <c r="EA142" s="66"/>
      <c r="EB142" s="66"/>
      <c r="EC142" s="204"/>
      <c r="ED142" s="204"/>
      <c r="EE142" s="66"/>
      <c r="EF142" s="66"/>
      <c r="EG142" s="204"/>
      <c r="EH142" s="66"/>
      <c r="EI142" s="66"/>
      <c r="EJ142" s="66"/>
      <c r="EK142" s="204"/>
      <c r="EL142" s="66"/>
      <c r="EM142" s="66"/>
      <c r="EN142" s="66"/>
      <c r="EO142" s="66"/>
      <c r="EP142" s="66"/>
      <c r="EQ142" s="66"/>
      <c r="ER142" s="66"/>
      <c r="ES142" s="204"/>
      <c r="ET142" s="66"/>
      <c r="EU142" s="66"/>
      <c r="EV142" s="66"/>
      <c r="EW142" s="66"/>
      <c r="EX142" s="66"/>
      <c r="EY142" s="70"/>
      <c r="EZ142" s="66"/>
      <c r="FA142" s="204"/>
      <c r="FB142" s="204"/>
      <c r="FC142" s="70"/>
      <c r="FD142" s="66"/>
      <c r="FE142" s="204"/>
      <c r="FF142" s="70"/>
      <c r="FG142" s="70"/>
      <c r="FH142" s="66"/>
      <c r="FI142" s="204"/>
      <c r="FJ142" s="70">
        <v>4923</v>
      </c>
      <c r="FK142" s="70">
        <v>4923</v>
      </c>
      <c r="FL142" s="66">
        <v>4923</v>
      </c>
      <c r="FM142" s="66">
        <f t="shared" si="791"/>
        <v>100</v>
      </c>
      <c r="FN142" s="70"/>
      <c r="FO142" s="70"/>
      <c r="FP142" s="66"/>
      <c r="FQ142" s="204"/>
      <c r="FR142" s="204"/>
      <c r="FS142" s="70"/>
      <c r="FT142" s="66"/>
      <c r="FU142" s="204"/>
      <c r="FV142" s="70"/>
      <c r="FW142" s="70"/>
      <c r="FX142" s="66"/>
      <c r="FY142" s="204"/>
      <c r="FZ142" s="70"/>
      <c r="GA142" s="70"/>
      <c r="GB142" s="66"/>
      <c r="GC142" s="204"/>
      <c r="GD142" s="66"/>
      <c r="GE142" s="66"/>
      <c r="GF142" s="66"/>
      <c r="GG142" s="204"/>
      <c r="GH142" s="66"/>
      <c r="GI142" s="66"/>
      <c r="GJ142" s="66"/>
      <c r="GK142" s="204"/>
      <c r="GL142" s="204"/>
      <c r="GM142" s="70"/>
      <c r="GN142" s="66"/>
      <c r="GO142" s="204"/>
      <c r="GP142" s="204"/>
      <c r="GQ142" s="70"/>
      <c r="GR142" s="66"/>
      <c r="GS142" s="204"/>
      <c r="GT142" s="204"/>
      <c r="GU142" s="70"/>
      <c r="GV142" s="66"/>
      <c r="GW142" s="204"/>
      <c r="GX142" s="204"/>
      <c r="GY142" s="70"/>
      <c r="GZ142" s="66"/>
      <c r="HA142" s="204"/>
      <c r="HB142" s="70"/>
      <c r="HC142" s="70"/>
      <c r="HD142" s="66"/>
      <c r="HE142" s="204"/>
      <c r="HF142" s="66"/>
      <c r="HG142" s="66"/>
      <c r="HH142" s="66"/>
      <c r="HI142" s="204"/>
      <c r="HJ142" s="133"/>
      <c r="HK142" s="70"/>
      <c r="HL142" s="66"/>
      <c r="HM142" s="204"/>
      <c r="HN142" s="66"/>
      <c r="HO142" s="66"/>
      <c r="HP142" s="66"/>
      <c r="HQ142" s="70"/>
      <c r="HR142" s="204"/>
      <c r="HS142" s="66"/>
      <c r="HT142" s="66"/>
      <c r="HU142" s="204"/>
      <c r="HV142" s="133"/>
      <c r="HW142" s="66"/>
      <c r="HX142" s="66"/>
      <c r="HY142" s="204"/>
      <c r="HZ142" s="133"/>
      <c r="IA142" s="66"/>
      <c r="IB142" s="66"/>
      <c r="IC142" s="204"/>
      <c r="ID142" s="204"/>
      <c r="IE142" s="66"/>
      <c r="IF142" s="66"/>
      <c r="IG142" s="204"/>
      <c r="IH142" s="204"/>
      <c r="II142" s="66"/>
      <c r="IJ142" s="66"/>
      <c r="IK142" s="204"/>
      <c r="IL142" s="204"/>
      <c r="IM142" s="66"/>
      <c r="IN142" s="66"/>
      <c r="IO142" s="204"/>
      <c r="IP142" s="204"/>
      <c r="IQ142" s="66"/>
      <c r="IR142" s="66"/>
      <c r="IS142" s="204"/>
      <c r="IT142" s="204"/>
      <c r="IU142" s="66"/>
      <c r="IV142" s="66"/>
      <c r="IW142" s="204"/>
      <c r="IX142" s="204"/>
      <c r="IY142" s="66"/>
      <c r="IZ142" s="66"/>
      <c r="JA142" s="66"/>
      <c r="JB142" s="66"/>
      <c r="JC142" s="66"/>
      <c r="JD142" s="66"/>
      <c r="JE142" s="66"/>
      <c r="JF142" s="66"/>
      <c r="JG142" s="66"/>
      <c r="JH142" s="66"/>
      <c r="JI142" s="66"/>
      <c r="JJ142" s="66"/>
      <c r="JK142" s="66"/>
      <c r="JL142" s="66"/>
      <c r="JM142" s="66"/>
      <c r="JN142" s="66"/>
      <c r="JO142" s="66"/>
      <c r="JP142" s="66"/>
      <c r="JQ142" s="66"/>
    </row>
    <row r="143" spans="1:277" s="29" customFormat="1" ht="15.75" x14ac:dyDescent="0.25">
      <c r="A143" s="39" t="s">
        <v>459</v>
      </c>
      <c r="B143" s="230">
        <f t="shared" si="962"/>
        <v>8193</v>
      </c>
      <c r="C143" s="230">
        <f t="shared" si="963"/>
        <v>9399.2909600000003</v>
      </c>
      <c r="D143" s="230">
        <f t="shared" si="964"/>
        <v>9399.2909600000003</v>
      </c>
      <c r="E143" s="66">
        <f t="shared" si="961"/>
        <v>100</v>
      </c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23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123"/>
      <c r="AE143" s="66"/>
      <c r="AF143" s="66"/>
      <c r="AG143" s="66"/>
      <c r="AH143" s="66"/>
      <c r="AI143" s="66"/>
      <c r="AJ143" s="66"/>
      <c r="AK143" s="66"/>
      <c r="AL143" s="123"/>
      <c r="AM143" s="66"/>
      <c r="AN143" s="66"/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123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>
        <v>1206.29096</v>
      </c>
      <c r="BX143" s="66">
        <v>1206.29096</v>
      </c>
      <c r="BY143" s="66">
        <f t="shared" si="960"/>
        <v>100</v>
      </c>
      <c r="BZ143" s="66"/>
      <c r="CA143" s="66"/>
      <c r="CB143" s="66"/>
      <c r="CC143" s="66"/>
      <c r="CD143" s="206"/>
      <c r="CE143" s="206"/>
      <c r="CF143" s="206"/>
      <c r="CG143" s="206"/>
      <c r="CH143" s="206"/>
      <c r="CI143" s="206"/>
      <c r="CJ143" s="206"/>
      <c r="CK143" s="206"/>
      <c r="CL143" s="66"/>
      <c r="CM143" s="66"/>
      <c r="CN143" s="66"/>
      <c r="CO143" s="204"/>
      <c r="CP143" s="204"/>
      <c r="CQ143" s="66"/>
      <c r="CR143" s="66"/>
      <c r="CS143" s="204"/>
      <c r="CT143" s="66"/>
      <c r="CU143" s="66"/>
      <c r="CV143" s="66"/>
      <c r="CW143" s="204"/>
      <c r="CX143" s="204"/>
      <c r="CY143" s="66"/>
      <c r="CZ143" s="66"/>
      <c r="DA143" s="204"/>
      <c r="DB143" s="133"/>
      <c r="DC143" s="66"/>
      <c r="DD143" s="66"/>
      <c r="DE143" s="204"/>
      <c r="DF143" s="66"/>
      <c r="DG143" s="66"/>
      <c r="DH143" s="66"/>
      <c r="DI143" s="66"/>
      <c r="DJ143" s="66"/>
      <c r="DK143" s="66"/>
      <c r="DL143" s="66"/>
      <c r="DM143" s="66"/>
      <c r="DN143" s="66"/>
      <c r="DO143" s="66"/>
      <c r="DP143" s="66"/>
      <c r="DQ143" s="66"/>
      <c r="DR143" s="66"/>
      <c r="DS143" s="66"/>
      <c r="DT143" s="66"/>
      <c r="DU143" s="66"/>
      <c r="DV143" s="66"/>
      <c r="DW143" s="66"/>
      <c r="DX143" s="66"/>
      <c r="DY143" s="204"/>
      <c r="DZ143" s="204"/>
      <c r="EA143" s="66"/>
      <c r="EB143" s="66"/>
      <c r="EC143" s="204"/>
      <c r="ED143" s="204"/>
      <c r="EE143" s="66"/>
      <c r="EF143" s="66"/>
      <c r="EG143" s="204"/>
      <c r="EH143" s="66"/>
      <c r="EI143" s="66"/>
      <c r="EJ143" s="66"/>
      <c r="EK143" s="204"/>
      <c r="EL143" s="82"/>
      <c r="EM143" s="82"/>
      <c r="EN143" s="66"/>
      <c r="EO143" s="66"/>
      <c r="EP143" s="66"/>
      <c r="EQ143" s="66"/>
      <c r="ER143" s="66"/>
      <c r="ES143" s="204"/>
      <c r="ET143" s="66"/>
      <c r="EU143" s="66"/>
      <c r="EV143" s="66"/>
      <c r="EW143" s="66"/>
      <c r="EX143" s="66"/>
      <c r="EY143" s="70"/>
      <c r="EZ143" s="66"/>
      <c r="FA143" s="204"/>
      <c r="FB143" s="204"/>
      <c r="FC143" s="70"/>
      <c r="FD143" s="66"/>
      <c r="FE143" s="204"/>
      <c r="FF143" s="70"/>
      <c r="FG143" s="70"/>
      <c r="FH143" s="66"/>
      <c r="FI143" s="204"/>
      <c r="FJ143" s="70">
        <v>8193</v>
      </c>
      <c r="FK143" s="70">
        <v>8193</v>
      </c>
      <c r="FL143" s="66">
        <v>8193</v>
      </c>
      <c r="FM143" s="66">
        <f t="shared" si="791"/>
        <v>100</v>
      </c>
      <c r="FN143" s="70"/>
      <c r="FO143" s="70"/>
      <c r="FP143" s="66"/>
      <c r="FQ143" s="204"/>
      <c r="FR143" s="204"/>
      <c r="FS143" s="70"/>
      <c r="FT143" s="66"/>
      <c r="FU143" s="204"/>
      <c r="FV143" s="70"/>
      <c r="FW143" s="70"/>
      <c r="FX143" s="66"/>
      <c r="FY143" s="204"/>
      <c r="FZ143" s="70"/>
      <c r="GA143" s="70"/>
      <c r="GB143" s="66"/>
      <c r="GC143" s="204"/>
      <c r="GD143" s="66"/>
      <c r="GE143" s="66"/>
      <c r="GF143" s="66"/>
      <c r="GG143" s="204"/>
      <c r="GH143" s="66"/>
      <c r="GI143" s="66"/>
      <c r="GJ143" s="66"/>
      <c r="GK143" s="204"/>
      <c r="GL143" s="204"/>
      <c r="GM143" s="70"/>
      <c r="GN143" s="66"/>
      <c r="GO143" s="204"/>
      <c r="GP143" s="204"/>
      <c r="GQ143" s="70"/>
      <c r="GR143" s="66"/>
      <c r="GS143" s="204"/>
      <c r="GT143" s="204"/>
      <c r="GU143" s="70"/>
      <c r="GV143" s="66"/>
      <c r="GW143" s="204"/>
      <c r="GX143" s="204"/>
      <c r="GY143" s="70"/>
      <c r="GZ143" s="66"/>
      <c r="HA143" s="204"/>
      <c r="HB143" s="70"/>
      <c r="HC143" s="70"/>
      <c r="HD143" s="66"/>
      <c r="HE143" s="204"/>
      <c r="HF143" s="66"/>
      <c r="HG143" s="66"/>
      <c r="HH143" s="66"/>
      <c r="HI143" s="204"/>
      <c r="HJ143" s="133"/>
      <c r="HK143" s="70"/>
      <c r="HL143" s="66"/>
      <c r="HM143" s="204"/>
      <c r="HN143" s="66"/>
      <c r="HO143" s="66"/>
      <c r="HP143" s="66"/>
      <c r="HQ143" s="70"/>
      <c r="HR143" s="204"/>
      <c r="HS143" s="66"/>
      <c r="HT143" s="66"/>
      <c r="HU143" s="204"/>
      <c r="HV143" s="133"/>
      <c r="HW143" s="66"/>
      <c r="HX143" s="66"/>
      <c r="HY143" s="204"/>
      <c r="HZ143" s="133"/>
      <c r="IA143" s="66"/>
      <c r="IB143" s="66"/>
      <c r="IC143" s="204"/>
      <c r="ID143" s="204"/>
      <c r="IE143" s="66"/>
      <c r="IF143" s="66"/>
      <c r="IG143" s="204"/>
      <c r="IH143" s="204"/>
      <c r="II143" s="66"/>
      <c r="IJ143" s="66"/>
      <c r="IK143" s="204"/>
      <c r="IL143" s="204"/>
      <c r="IM143" s="66"/>
      <c r="IN143" s="66"/>
      <c r="IO143" s="204"/>
      <c r="IP143" s="204"/>
      <c r="IQ143" s="66"/>
      <c r="IR143" s="66"/>
      <c r="IS143" s="204"/>
      <c r="IT143" s="204"/>
      <c r="IU143" s="66"/>
      <c r="IV143" s="66"/>
      <c r="IW143" s="204"/>
      <c r="IX143" s="204"/>
      <c r="IY143" s="66"/>
      <c r="IZ143" s="66"/>
      <c r="JA143" s="66"/>
      <c r="JB143" s="66"/>
      <c r="JC143" s="66"/>
      <c r="JD143" s="66"/>
      <c r="JE143" s="66"/>
      <c r="JF143" s="66"/>
      <c r="JG143" s="66"/>
      <c r="JH143" s="66"/>
      <c r="JI143" s="66"/>
      <c r="JJ143" s="66"/>
      <c r="JK143" s="66"/>
      <c r="JL143" s="66"/>
      <c r="JM143" s="66"/>
      <c r="JN143" s="66"/>
      <c r="JO143" s="66"/>
      <c r="JP143" s="66"/>
      <c r="JQ143" s="66"/>
    </row>
    <row r="144" spans="1:277" s="29" customFormat="1" ht="15.75" x14ac:dyDescent="0.25">
      <c r="A144" s="39" t="s">
        <v>460</v>
      </c>
      <c r="B144" s="230">
        <f t="shared" si="962"/>
        <v>11699.1</v>
      </c>
      <c r="C144" s="230">
        <f t="shared" si="963"/>
        <v>11140.98086</v>
      </c>
      <c r="D144" s="230">
        <f t="shared" si="964"/>
        <v>11140.98086</v>
      </c>
      <c r="E144" s="66">
        <f t="shared" si="961"/>
        <v>100</v>
      </c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23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123"/>
      <c r="AE144" s="66"/>
      <c r="AF144" s="66"/>
      <c r="AG144" s="66"/>
      <c r="AH144" s="66"/>
      <c r="AI144" s="66"/>
      <c r="AJ144" s="66"/>
      <c r="AK144" s="66"/>
      <c r="AL144" s="123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123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206"/>
      <c r="CE144" s="206"/>
      <c r="CF144" s="206"/>
      <c r="CG144" s="206"/>
      <c r="CH144" s="206"/>
      <c r="CI144" s="206"/>
      <c r="CJ144" s="206"/>
      <c r="CK144" s="206"/>
      <c r="CL144" s="66"/>
      <c r="CM144" s="66"/>
      <c r="CN144" s="66"/>
      <c r="CO144" s="204"/>
      <c r="CP144" s="204"/>
      <c r="CQ144" s="66"/>
      <c r="CR144" s="66"/>
      <c r="CS144" s="204"/>
      <c r="CT144" s="66"/>
      <c r="CU144" s="66"/>
      <c r="CV144" s="66"/>
      <c r="CW144" s="204"/>
      <c r="CX144" s="204"/>
      <c r="CY144" s="66"/>
      <c r="CZ144" s="66"/>
      <c r="DA144" s="204"/>
      <c r="DB144" s="133"/>
      <c r="DC144" s="66"/>
      <c r="DD144" s="66"/>
      <c r="DE144" s="204"/>
      <c r="DF144" s="66"/>
      <c r="DG144" s="66"/>
      <c r="DH144" s="66"/>
      <c r="DI144" s="204"/>
      <c r="DJ144" s="204"/>
      <c r="DK144" s="66"/>
      <c r="DL144" s="66"/>
      <c r="DM144" s="204"/>
      <c r="DN144" s="204"/>
      <c r="DO144" s="66"/>
      <c r="DP144" s="66"/>
      <c r="DQ144" s="204"/>
      <c r="DR144" s="66"/>
      <c r="DS144" s="66"/>
      <c r="DT144" s="66"/>
      <c r="DU144" s="204"/>
      <c r="DV144" s="204"/>
      <c r="DW144" s="66"/>
      <c r="DX144" s="66"/>
      <c r="DY144" s="204"/>
      <c r="DZ144" s="204"/>
      <c r="EA144" s="66"/>
      <c r="EB144" s="66"/>
      <c r="EC144" s="204"/>
      <c r="ED144" s="204"/>
      <c r="EE144" s="66"/>
      <c r="EF144" s="66"/>
      <c r="EG144" s="204"/>
      <c r="EH144" s="66"/>
      <c r="EI144" s="66"/>
      <c r="EJ144" s="66"/>
      <c r="EK144" s="204"/>
      <c r="EL144" s="66"/>
      <c r="EM144" s="66"/>
      <c r="EN144" s="66"/>
      <c r="EO144" s="66"/>
      <c r="EP144" s="66"/>
      <c r="EQ144" s="66"/>
      <c r="ER144" s="66"/>
      <c r="ES144" s="204"/>
      <c r="ET144" s="66"/>
      <c r="EU144" s="66"/>
      <c r="EV144" s="66"/>
      <c r="EW144" s="66"/>
      <c r="EX144" s="66"/>
      <c r="EY144" s="70"/>
      <c r="EZ144" s="66"/>
      <c r="FA144" s="204"/>
      <c r="FB144" s="204"/>
      <c r="FC144" s="70"/>
      <c r="FD144" s="66"/>
      <c r="FE144" s="204"/>
      <c r="FF144" s="70"/>
      <c r="FG144" s="70"/>
      <c r="FH144" s="66"/>
      <c r="FI144" s="204"/>
      <c r="FJ144" s="70">
        <v>8754</v>
      </c>
      <c r="FK144" s="70">
        <v>8754</v>
      </c>
      <c r="FL144" s="66">
        <v>8754</v>
      </c>
      <c r="FM144" s="66">
        <f t="shared" si="791"/>
        <v>100</v>
      </c>
      <c r="FN144" s="70"/>
      <c r="FO144" s="70"/>
      <c r="FP144" s="66"/>
      <c r="FQ144" s="204"/>
      <c r="FR144" s="204"/>
      <c r="FS144" s="70"/>
      <c r="FT144" s="66"/>
      <c r="FU144" s="204"/>
      <c r="FV144" s="70"/>
      <c r="FW144" s="70"/>
      <c r="FX144" s="66"/>
      <c r="FY144" s="204"/>
      <c r="FZ144" s="70"/>
      <c r="GA144" s="70"/>
      <c r="GB144" s="66"/>
      <c r="GC144" s="204"/>
      <c r="GD144" s="66"/>
      <c r="GE144" s="66"/>
      <c r="GF144" s="66"/>
      <c r="GG144" s="204"/>
      <c r="GH144" s="66"/>
      <c r="GI144" s="66"/>
      <c r="GJ144" s="66"/>
      <c r="GK144" s="204"/>
      <c r="GL144" s="204"/>
      <c r="GM144" s="70"/>
      <c r="GN144" s="66"/>
      <c r="GO144" s="204"/>
      <c r="GP144" s="204"/>
      <c r="GQ144" s="70"/>
      <c r="GR144" s="66"/>
      <c r="GS144" s="204"/>
      <c r="GT144" s="204"/>
      <c r="GU144" s="70"/>
      <c r="GV144" s="66"/>
      <c r="GW144" s="204"/>
      <c r="GX144" s="204"/>
      <c r="GY144" s="70"/>
      <c r="GZ144" s="66"/>
      <c r="HA144" s="204"/>
      <c r="HB144" s="70"/>
      <c r="HC144" s="70"/>
      <c r="HD144" s="66"/>
      <c r="HE144" s="204"/>
      <c r="HF144" s="66"/>
      <c r="HG144" s="66"/>
      <c r="HH144" s="66"/>
      <c r="HI144" s="204"/>
      <c r="HJ144" s="133"/>
      <c r="HK144" s="70"/>
      <c r="HL144" s="66"/>
      <c r="HM144" s="204"/>
      <c r="HN144" s="66">
        <v>2945.1</v>
      </c>
      <c r="HO144" s="66">
        <v>2386.9808600000001</v>
      </c>
      <c r="HP144" s="66">
        <v>2386.9808599999997</v>
      </c>
      <c r="HQ144" s="70">
        <f>HP144/HO144*100</f>
        <v>99.999999999999972</v>
      </c>
      <c r="HR144" s="204"/>
      <c r="HS144" s="66"/>
      <c r="HT144" s="66"/>
      <c r="HU144" s="204"/>
      <c r="HV144" s="133"/>
      <c r="HW144" s="66"/>
      <c r="HX144" s="66"/>
      <c r="HY144" s="204"/>
      <c r="HZ144" s="133"/>
      <c r="IA144" s="66"/>
      <c r="IB144" s="66"/>
      <c r="IC144" s="204"/>
      <c r="ID144" s="204"/>
      <c r="IE144" s="66"/>
      <c r="IF144" s="66"/>
      <c r="IG144" s="204"/>
      <c r="IH144" s="204"/>
      <c r="II144" s="66"/>
      <c r="IJ144" s="66"/>
      <c r="IK144" s="204"/>
      <c r="IL144" s="204"/>
      <c r="IM144" s="66"/>
      <c r="IN144" s="66"/>
      <c r="IO144" s="204"/>
      <c r="IP144" s="204"/>
      <c r="IQ144" s="66"/>
      <c r="IR144" s="66"/>
      <c r="IS144" s="204"/>
      <c r="IT144" s="204"/>
      <c r="IU144" s="66"/>
      <c r="IV144" s="66"/>
      <c r="IW144" s="204"/>
      <c r="IX144" s="204"/>
      <c r="IY144" s="66"/>
      <c r="IZ144" s="66"/>
      <c r="JA144" s="66"/>
      <c r="JB144" s="66"/>
      <c r="JC144" s="66"/>
      <c r="JD144" s="66"/>
      <c r="JE144" s="66"/>
      <c r="JF144" s="66"/>
      <c r="JG144" s="66"/>
      <c r="JH144" s="66"/>
      <c r="JI144" s="66"/>
      <c r="JJ144" s="66"/>
      <c r="JK144" s="66"/>
      <c r="JL144" s="66"/>
      <c r="JM144" s="66"/>
      <c r="JN144" s="66"/>
      <c r="JO144" s="66"/>
      <c r="JP144" s="66"/>
      <c r="JQ144" s="66"/>
    </row>
    <row r="145" spans="1:277" s="29" customFormat="1" ht="15.75" x14ac:dyDescent="0.25">
      <c r="A145" s="39" t="s">
        <v>461</v>
      </c>
      <c r="B145" s="230">
        <f t="shared" si="962"/>
        <v>5412</v>
      </c>
      <c r="C145" s="230">
        <f t="shared" si="963"/>
        <v>5883.75</v>
      </c>
      <c r="D145" s="230">
        <f t="shared" si="964"/>
        <v>5883.75</v>
      </c>
      <c r="E145" s="66">
        <f t="shared" si="961"/>
        <v>100</v>
      </c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23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123"/>
      <c r="AE145" s="66"/>
      <c r="AF145" s="66"/>
      <c r="AG145" s="66"/>
      <c r="AH145" s="66"/>
      <c r="AI145" s="66"/>
      <c r="AJ145" s="66"/>
      <c r="AK145" s="66"/>
      <c r="AL145" s="123"/>
      <c r="AM145" s="66"/>
      <c r="AN145" s="66"/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66"/>
      <c r="BJ145" s="123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>
        <v>471.75</v>
      </c>
      <c r="BX145" s="66">
        <v>471.75</v>
      </c>
      <c r="BY145" s="66">
        <f t="shared" si="960"/>
        <v>100</v>
      </c>
      <c r="BZ145" s="66"/>
      <c r="CA145" s="66"/>
      <c r="CB145" s="66"/>
      <c r="CC145" s="66"/>
      <c r="CD145" s="206"/>
      <c r="CE145" s="206"/>
      <c r="CF145" s="206"/>
      <c r="CG145" s="206"/>
      <c r="CH145" s="206"/>
      <c r="CI145" s="206"/>
      <c r="CJ145" s="206"/>
      <c r="CK145" s="206"/>
      <c r="CL145" s="66"/>
      <c r="CM145" s="66"/>
      <c r="CN145" s="66"/>
      <c r="CO145" s="204"/>
      <c r="CP145" s="204"/>
      <c r="CQ145" s="66"/>
      <c r="CR145" s="66"/>
      <c r="CS145" s="204"/>
      <c r="CT145" s="66"/>
      <c r="CU145" s="66"/>
      <c r="CV145" s="66"/>
      <c r="CW145" s="204"/>
      <c r="CX145" s="204"/>
      <c r="CY145" s="66"/>
      <c r="CZ145" s="66"/>
      <c r="DA145" s="204"/>
      <c r="DB145" s="133"/>
      <c r="DC145" s="66"/>
      <c r="DD145" s="66"/>
      <c r="DE145" s="204"/>
      <c r="DF145" s="66"/>
      <c r="DG145" s="66"/>
      <c r="DH145" s="66"/>
      <c r="DI145" s="204"/>
      <c r="DJ145" s="204"/>
      <c r="DK145" s="66"/>
      <c r="DL145" s="66"/>
      <c r="DM145" s="204"/>
      <c r="DN145" s="204"/>
      <c r="DO145" s="66"/>
      <c r="DP145" s="66"/>
      <c r="DQ145" s="204"/>
      <c r="DR145" s="66"/>
      <c r="DS145" s="66"/>
      <c r="DT145" s="66"/>
      <c r="DU145" s="204"/>
      <c r="DV145" s="204"/>
      <c r="DW145" s="66"/>
      <c r="DX145" s="66"/>
      <c r="DY145" s="204"/>
      <c r="DZ145" s="204"/>
      <c r="EA145" s="66"/>
      <c r="EB145" s="66"/>
      <c r="EC145" s="204"/>
      <c r="ED145" s="204"/>
      <c r="EE145" s="66"/>
      <c r="EF145" s="66"/>
      <c r="EG145" s="204"/>
      <c r="EH145" s="66"/>
      <c r="EI145" s="66"/>
      <c r="EJ145" s="66"/>
      <c r="EK145" s="204"/>
      <c r="EL145" s="66"/>
      <c r="EM145" s="66"/>
      <c r="EN145" s="66"/>
      <c r="EO145" s="66"/>
      <c r="EP145" s="66"/>
      <c r="EQ145" s="66"/>
      <c r="ER145" s="66"/>
      <c r="ES145" s="204"/>
      <c r="ET145" s="66"/>
      <c r="EU145" s="66"/>
      <c r="EV145" s="66"/>
      <c r="EW145" s="66"/>
      <c r="EX145" s="66"/>
      <c r="EY145" s="70"/>
      <c r="EZ145" s="66"/>
      <c r="FA145" s="204"/>
      <c r="FB145" s="204"/>
      <c r="FC145" s="70"/>
      <c r="FD145" s="66"/>
      <c r="FE145" s="204"/>
      <c r="FF145" s="70"/>
      <c r="FG145" s="70"/>
      <c r="FH145" s="66"/>
      <c r="FI145" s="204"/>
      <c r="FJ145" s="70">
        <v>5412</v>
      </c>
      <c r="FK145" s="70">
        <v>5412</v>
      </c>
      <c r="FL145" s="66">
        <v>5412</v>
      </c>
      <c r="FM145" s="66">
        <f t="shared" si="791"/>
        <v>100</v>
      </c>
      <c r="FN145" s="70"/>
      <c r="FO145" s="70"/>
      <c r="FP145" s="66"/>
      <c r="FQ145" s="204"/>
      <c r="FR145" s="204"/>
      <c r="FS145" s="70"/>
      <c r="FT145" s="66"/>
      <c r="FU145" s="204"/>
      <c r="FV145" s="70"/>
      <c r="FW145" s="70"/>
      <c r="FX145" s="66"/>
      <c r="FY145" s="204"/>
      <c r="FZ145" s="70"/>
      <c r="GA145" s="70"/>
      <c r="GB145" s="66"/>
      <c r="GC145" s="204"/>
      <c r="GD145" s="66"/>
      <c r="GE145" s="66"/>
      <c r="GF145" s="66"/>
      <c r="GG145" s="204"/>
      <c r="GH145" s="66"/>
      <c r="GI145" s="66"/>
      <c r="GJ145" s="66"/>
      <c r="GK145" s="204"/>
      <c r="GL145" s="204"/>
      <c r="GM145" s="70"/>
      <c r="GN145" s="66"/>
      <c r="GO145" s="204"/>
      <c r="GP145" s="204"/>
      <c r="GQ145" s="70"/>
      <c r="GR145" s="66"/>
      <c r="GS145" s="204"/>
      <c r="GT145" s="204"/>
      <c r="GU145" s="70"/>
      <c r="GV145" s="66"/>
      <c r="GW145" s="204"/>
      <c r="GX145" s="204"/>
      <c r="GY145" s="70"/>
      <c r="GZ145" s="66"/>
      <c r="HA145" s="204"/>
      <c r="HB145" s="70"/>
      <c r="HC145" s="70"/>
      <c r="HD145" s="66"/>
      <c r="HE145" s="204"/>
      <c r="HF145" s="66"/>
      <c r="HG145" s="66"/>
      <c r="HH145" s="66"/>
      <c r="HI145" s="204"/>
      <c r="HJ145" s="133"/>
      <c r="HK145" s="70"/>
      <c r="HL145" s="66"/>
      <c r="HM145" s="204"/>
      <c r="HN145" s="66"/>
      <c r="HO145" s="66"/>
      <c r="HP145" s="66"/>
      <c r="HQ145" s="204"/>
      <c r="HR145" s="204"/>
      <c r="HS145" s="66"/>
      <c r="HT145" s="66"/>
      <c r="HU145" s="204"/>
      <c r="HV145" s="133"/>
      <c r="HW145" s="66"/>
      <c r="HX145" s="66"/>
      <c r="HY145" s="204"/>
      <c r="HZ145" s="133"/>
      <c r="IA145" s="66"/>
      <c r="IB145" s="66"/>
      <c r="IC145" s="204"/>
      <c r="ID145" s="204"/>
      <c r="IE145" s="66"/>
      <c r="IF145" s="66"/>
      <c r="IG145" s="204"/>
      <c r="IH145" s="204"/>
      <c r="II145" s="66"/>
      <c r="IJ145" s="66"/>
      <c r="IK145" s="204"/>
      <c r="IL145" s="204"/>
      <c r="IM145" s="66"/>
      <c r="IN145" s="66"/>
      <c r="IO145" s="204"/>
      <c r="IP145" s="204"/>
      <c r="IQ145" s="66"/>
      <c r="IR145" s="66"/>
      <c r="IS145" s="204"/>
      <c r="IT145" s="204"/>
      <c r="IU145" s="66"/>
      <c r="IV145" s="66"/>
      <c r="IW145" s="204"/>
      <c r="IX145" s="204"/>
      <c r="IY145" s="66"/>
      <c r="IZ145" s="66"/>
      <c r="JA145" s="66"/>
      <c r="JB145" s="66"/>
      <c r="JC145" s="66"/>
      <c r="JD145" s="66"/>
      <c r="JE145" s="66"/>
      <c r="JF145" s="66"/>
      <c r="JG145" s="66"/>
      <c r="JH145" s="66"/>
      <c r="JI145" s="66"/>
      <c r="JJ145" s="66"/>
      <c r="JK145" s="66"/>
      <c r="JL145" s="66"/>
      <c r="JM145" s="66"/>
      <c r="JN145" s="66"/>
      <c r="JO145" s="66"/>
      <c r="JP145" s="66"/>
      <c r="JQ145" s="66"/>
    </row>
    <row r="146" spans="1:277" s="30" customFormat="1" ht="31.5" x14ac:dyDescent="0.25">
      <c r="A146" s="38" t="s">
        <v>278</v>
      </c>
      <c r="B146" s="231">
        <f t="shared" si="962"/>
        <v>137449.03181999997</v>
      </c>
      <c r="C146" s="231">
        <f t="shared" si="963"/>
        <v>174129.07766000001</v>
      </c>
      <c r="D146" s="231">
        <f t="shared" si="964"/>
        <v>173748.67752</v>
      </c>
      <c r="E146" s="79">
        <f t="shared" ref="E146" si="965">D146/C146*100</f>
        <v>99.781541288157072</v>
      </c>
      <c r="F146" s="80">
        <f t="shared" ref="F146" si="966">F147+F148+F149+F150+F151+F152+F153+F154+F155+F156</f>
        <v>0</v>
      </c>
      <c r="G146" s="80">
        <f t="shared" ref="G146:CG146" si="967">G147+G148+G149+G150+G151+G152+G153+G154+G155+G156</f>
        <v>0</v>
      </c>
      <c r="H146" s="80">
        <f t="shared" si="967"/>
        <v>0</v>
      </c>
      <c r="I146" s="80"/>
      <c r="J146" s="80">
        <f t="shared" ref="J146" si="968">J147+J148+J149+J150+J151+J152+J153+J154+J155+J156</f>
        <v>160</v>
      </c>
      <c r="K146" s="80">
        <f t="shared" si="967"/>
        <v>160</v>
      </c>
      <c r="L146" s="80">
        <f t="shared" si="967"/>
        <v>160</v>
      </c>
      <c r="M146" s="79">
        <f t="shared" si="903"/>
        <v>100</v>
      </c>
      <c r="N146" s="79"/>
      <c r="O146" s="80">
        <f t="shared" ref="O146:Q146" si="969">O147+O148+O149+O150+O151+O152+O153+O154+O155+O156</f>
        <v>0</v>
      </c>
      <c r="P146" s="80">
        <f t="shared" si="969"/>
        <v>0</v>
      </c>
      <c r="Q146" s="80">
        <f t="shared" si="969"/>
        <v>0</v>
      </c>
      <c r="R146" s="122"/>
      <c r="S146" s="80">
        <f t="shared" ref="S146:U146" si="970">S147+S148+S149+S150+S151+S152+S153+S154+S155+S156</f>
        <v>0</v>
      </c>
      <c r="T146" s="80">
        <f t="shared" si="970"/>
        <v>0</v>
      </c>
      <c r="U146" s="80">
        <f t="shared" si="970"/>
        <v>0</v>
      </c>
      <c r="V146" s="80"/>
      <c r="W146" s="80">
        <f t="shared" ref="W146:Y146" si="971">W147+W148+W149+W150+W151+W152+W153+W154+W155+W156</f>
        <v>0</v>
      </c>
      <c r="X146" s="80">
        <f t="shared" si="971"/>
        <v>0</v>
      </c>
      <c r="Y146" s="80">
        <f t="shared" si="971"/>
        <v>0</v>
      </c>
      <c r="Z146" s="80"/>
      <c r="AA146" s="80">
        <f t="shared" ref="AA146:AC146" si="972">AA147+AA148+AA149+AA150+AA151+AA152+AA153+AA154+AA155+AA156</f>
        <v>0</v>
      </c>
      <c r="AB146" s="80">
        <f t="shared" si="972"/>
        <v>0</v>
      </c>
      <c r="AC146" s="80">
        <f t="shared" si="972"/>
        <v>0</v>
      </c>
      <c r="AD146" s="122"/>
      <c r="AE146" s="80">
        <f t="shared" ref="AE146:AH146" si="973">AE147+AE148+AE149+AE150+AE151+AE152+AE153+AE154+AE155+AE156</f>
        <v>0</v>
      </c>
      <c r="AF146" s="80">
        <f t="shared" si="973"/>
        <v>0</v>
      </c>
      <c r="AG146" s="80">
        <f t="shared" si="973"/>
        <v>0</v>
      </c>
      <c r="AH146" s="80">
        <f t="shared" si="973"/>
        <v>0</v>
      </c>
      <c r="AI146" s="80">
        <f t="shared" si="967"/>
        <v>0</v>
      </c>
      <c r="AJ146" s="80">
        <f t="shared" si="967"/>
        <v>0</v>
      </c>
      <c r="AK146" s="80">
        <f t="shared" si="967"/>
        <v>0</v>
      </c>
      <c r="AL146" s="122"/>
      <c r="AM146" s="80">
        <f t="shared" si="967"/>
        <v>0</v>
      </c>
      <c r="AN146" s="80">
        <f t="shared" si="967"/>
        <v>0</v>
      </c>
      <c r="AO146" s="80">
        <f t="shared" si="967"/>
        <v>0</v>
      </c>
      <c r="AP146" s="80">
        <f t="shared" ref="AP146" si="974">AP147+AP148+AP149+AP150+AP151+AP152+AP153+AP154+AP155+AP156</f>
        <v>0</v>
      </c>
      <c r="AQ146" s="80">
        <f t="shared" si="967"/>
        <v>0</v>
      </c>
      <c r="AR146" s="80">
        <f t="shared" si="967"/>
        <v>0</v>
      </c>
      <c r="AS146" s="80">
        <f t="shared" si="967"/>
        <v>0</v>
      </c>
      <c r="AT146" s="80">
        <f t="shared" ref="AT146" si="975">AT147+AT148+AT149+AT150+AT151+AT152+AT153+AT154+AT155+AT156</f>
        <v>2069.86</v>
      </c>
      <c r="AU146" s="80">
        <f t="shared" si="967"/>
        <v>2069.8312099999998</v>
      </c>
      <c r="AV146" s="80">
        <f t="shared" si="967"/>
        <v>2069.8312099999998</v>
      </c>
      <c r="AW146" s="80">
        <f>AV146/AU146*100</f>
        <v>100</v>
      </c>
      <c r="AX146" s="80">
        <f t="shared" ref="AX146" si="976">AX147+AX148+AX149+AX150+AX151+AX152+AX153+AX154+AX155+AX156</f>
        <v>102.04082000000001</v>
      </c>
      <c r="AY146" s="80">
        <f t="shared" si="967"/>
        <v>102.04082000000001</v>
      </c>
      <c r="AZ146" s="80">
        <f t="shared" si="967"/>
        <v>102.04082000000001</v>
      </c>
      <c r="BA146" s="79">
        <f>AZ146/AY146*100</f>
        <v>100</v>
      </c>
      <c r="BB146" s="79">
        <v>0</v>
      </c>
      <c r="BC146" s="80">
        <f t="shared" si="967"/>
        <v>0</v>
      </c>
      <c r="BD146" s="80">
        <f t="shared" si="967"/>
        <v>0</v>
      </c>
      <c r="BE146" s="79"/>
      <c r="BF146" s="80">
        <f t="shared" ref="BF146" si="977">BF147+BF148+BF149+BF150+BF151+BF152+BF153+BF154+BF155+BF156</f>
        <v>60.039000000000001</v>
      </c>
      <c r="BG146" s="80">
        <f t="shared" ref="BG146:BH146" si="978">BG147+BG148+BG149+BG150+BG151+BG152+BG153+BG154+BG155+BG156</f>
        <v>60.039000000000001</v>
      </c>
      <c r="BH146" s="80">
        <f t="shared" si="978"/>
        <v>60.039000000000001</v>
      </c>
      <c r="BI146" s="79">
        <f>BH146/BG146*100</f>
        <v>100</v>
      </c>
      <c r="BJ146" s="121"/>
      <c r="BK146" s="80"/>
      <c r="BL146" s="80"/>
      <c r="BM146" s="79"/>
      <c r="BN146" s="80"/>
      <c r="BO146" s="80"/>
      <c r="BP146" s="80"/>
      <c r="BQ146" s="79"/>
      <c r="BR146" s="79"/>
      <c r="BS146" s="80">
        <f t="shared" si="967"/>
        <v>0</v>
      </c>
      <c r="BT146" s="80">
        <f t="shared" si="967"/>
        <v>0</v>
      </c>
      <c r="BU146" s="80">
        <f t="shared" si="967"/>
        <v>0</v>
      </c>
      <c r="BV146" s="80"/>
      <c r="BW146" s="80">
        <f t="shared" si="967"/>
        <v>3734.125</v>
      </c>
      <c r="BX146" s="80">
        <f t="shared" si="967"/>
        <v>3734.125</v>
      </c>
      <c r="BY146" s="79">
        <f t="shared" si="960"/>
        <v>100</v>
      </c>
      <c r="BZ146" s="80">
        <f t="shared" ref="BZ146" si="979">BZ147+BZ148+BZ149+BZ150+BZ151+BZ152+BZ153+BZ154+BZ155+BZ156</f>
        <v>11000</v>
      </c>
      <c r="CA146" s="80">
        <f t="shared" si="967"/>
        <v>11000</v>
      </c>
      <c r="CB146" s="80">
        <f t="shared" si="967"/>
        <v>11000</v>
      </c>
      <c r="CC146" s="79">
        <f t="shared" ref="CC146" si="980">CB146/CA146*100</f>
        <v>100</v>
      </c>
      <c r="CD146" s="80">
        <f t="shared" ref="CD146" si="981">CD147+CD148+CD149+CD150+CD151+CD152+CD153+CD154+CD155+CD156</f>
        <v>19190.900000000001</v>
      </c>
      <c r="CE146" s="80">
        <f t="shared" si="967"/>
        <v>19190.900000000001</v>
      </c>
      <c r="CF146" s="80">
        <f t="shared" si="967"/>
        <v>19190.900000000001</v>
      </c>
      <c r="CG146" s="80">
        <f t="shared" si="967"/>
        <v>100</v>
      </c>
      <c r="CH146" s="80"/>
      <c r="CI146" s="80">
        <f t="shared" ref="CI146:CL146" si="982">CI147+CI148+CI149+CI150+CI151+CI152+CI153+CI154+CI155+CI156</f>
        <v>2058.3000000000002</v>
      </c>
      <c r="CJ146" s="80">
        <f t="shared" si="982"/>
        <v>2058.3000000000002</v>
      </c>
      <c r="CK146" s="80">
        <f t="shared" si="982"/>
        <v>100</v>
      </c>
      <c r="CL146" s="80">
        <f t="shared" si="982"/>
        <v>6641.4</v>
      </c>
      <c r="CM146" s="80">
        <f t="shared" ref="CM146:EW146" si="983">CM147+CM148+CM149+CM150+CM151+CM152+CM153+CM154+CM155+CM156</f>
        <v>6641.4</v>
      </c>
      <c r="CN146" s="80">
        <f t="shared" si="983"/>
        <v>6641.4</v>
      </c>
      <c r="CO146" s="80">
        <f>CN146/CM146*100</f>
        <v>100</v>
      </c>
      <c r="CP146" s="80"/>
      <c r="CQ146" s="80">
        <f t="shared" ref="CQ146:CT146" si="984">CQ147+CQ148+CQ149+CQ150+CQ151+CQ152+CQ153+CQ154+CQ155+CQ156</f>
        <v>0</v>
      </c>
      <c r="CR146" s="80">
        <f t="shared" si="984"/>
        <v>0</v>
      </c>
      <c r="CS146" s="80">
        <f t="shared" si="984"/>
        <v>0</v>
      </c>
      <c r="CT146" s="80">
        <f t="shared" si="984"/>
        <v>5494.4</v>
      </c>
      <c r="CU146" s="80">
        <f t="shared" si="983"/>
        <v>4654.3999999999996</v>
      </c>
      <c r="CV146" s="80">
        <f t="shared" si="983"/>
        <v>4633.0974200000001</v>
      </c>
      <c r="CW146" s="80">
        <f t="shared" si="983"/>
        <v>99.542313080096264</v>
      </c>
      <c r="CX146" s="80"/>
      <c r="CY146" s="80"/>
      <c r="CZ146" s="80"/>
      <c r="DA146" s="80"/>
      <c r="DB146" s="122"/>
      <c r="DC146" s="80">
        <f t="shared" ref="DC146:DD146" si="985">DC147+DC148+DC149+DC150+DC151+DC152+DC153+DC154+DC155+DC156</f>
        <v>255.1</v>
      </c>
      <c r="DD146" s="80">
        <f t="shared" si="985"/>
        <v>240</v>
      </c>
      <c r="DE146" s="80">
        <f t="shared" ref="DE146:DE147" si="986">DD146/DC146*100</f>
        <v>94.080752646021168</v>
      </c>
      <c r="DF146" s="80">
        <f t="shared" ref="DF146" si="987">DF147+DF148+DF149+DF150+DF151+DF152+DF153+DF154+DF155+DF156</f>
        <v>36968.699999999997</v>
      </c>
      <c r="DG146" s="80">
        <f t="shared" si="983"/>
        <v>15360.4</v>
      </c>
      <c r="DH146" s="80">
        <f t="shared" si="983"/>
        <v>15360.3688</v>
      </c>
      <c r="DI146" s="79">
        <f t="shared" ref="DI146" si="988">DH146/DG146*100</f>
        <v>99.99979688028958</v>
      </c>
      <c r="DJ146" s="79"/>
      <c r="DK146" s="80">
        <f t="shared" si="983"/>
        <v>0</v>
      </c>
      <c r="DL146" s="80">
        <f t="shared" si="983"/>
        <v>0</v>
      </c>
      <c r="DM146" s="80">
        <f t="shared" si="983"/>
        <v>0</v>
      </c>
      <c r="DN146" s="80"/>
      <c r="DO146" s="80">
        <f t="shared" ref="DO146:DR146" si="989">DO147+DO148+DO149+DO150+DO151+DO152+DO153+DO154+DO155+DO156</f>
        <v>0</v>
      </c>
      <c r="DP146" s="80">
        <f t="shared" si="989"/>
        <v>0</v>
      </c>
      <c r="DQ146" s="80">
        <f t="shared" si="989"/>
        <v>0</v>
      </c>
      <c r="DR146" s="80">
        <f t="shared" si="989"/>
        <v>0</v>
      </c>
      <c r="DS146" s="80">
        <f t="shared" si="983"/>
        <v>0</v>
      </c>
      <c r="DT146" s="80">
        <f t="shared" si="983"/>
        <v>0</v>
      </c>
      <c r="DU146" s="80">
        <f t="shared" si="983"/>
        <v>0</v>
      </c>
      <c r="DV146" s="80"/>
      <c r="DW146" s="80">
        <f t="shared" si="983"/>
        <v>0</v>
      </c>
      <c r="DX146" s="80">
        <f t="shared" si="983"/>
        <v>0</v>
      </c>
      <c r="DY146" s="80">
        <f t="shared" si="983"/>
        <v>0</v>
      </c>
      <c r="DZ146" s="80"/>
      <c r="EA146" s="80">
        <f t="shared" ref="EA146:EC146" si="990">EA147+EA148+EA149+EA150+EA151+EA152+EA153+EA154+EA155+EA156</f>
        <v>0</v>
      </c>
      <c r="EB146" s="80">
        <f t="shared" si="990"/>
        <v>0</v>
      </c>
      <c r="EC146" s="80">
        <f t="shared" si="990"/>
        <v>0</v>
      </c>
      <c r="ED146" s="80"/>
      <c r="EE146" s="80">
        <f t="shared" si="983"/>
        <v>0</v>
      </c>
      <c r="EF146" s="80">
        <f t="shared" si="983"/>
        <v>0</v>
      </c>
      <c r="EG146" s="80">
        <f t="shared" si="983"/>
        <v>0</v>
      </c>
      <c r="EH146" s="80">
        <f t="shared" ref="EH146" si="991">EH147+EH148+EH149+EH150+EH151+EH152+EH153+EH154+EH155+EH156</f>
        <v>0</v>
      </c>
      <c r="EI146" s="80">
        <f t="shared" si="983"/>
        <v>0</v>
      </c>
      <c r="EJ146" s="80">
        <f t="shared" si="983"/>
        <v>0</v>
      </c>
      <c r="EK146" s="80">
        <f t="shared" si="983"/>
        <v>0</v>
      </c>
      <c r="EL146" s="80">
        <f t="shared" ref="EL146" si="992">EL147+EL148+EL149+EL150+EL151+EL152+EL153+EL154+EL155+EL156</f>
        <v>0</v>
      </c>
      <c r="EM146" s="80">
        <f t="shared" si="983"/>
        <v>0</v>
      </c>
      <c r="EN146" s="80">
        <f t="shared" si="983"/>
        <v>0</v>
      </c>
      <c r="EO146" s="80">
        <f t="shared" si="983"/>
        <v>0</v>
      </c>
      <c r="EP146" s="80">
        <f t="shared" ref="EP146" si="993">EP147+EP148+EP149+EP150+EP151+EP152+EP153+EP154+EP155+EP156</f>
        <v>0</v>
      </c>
      <c r="EQ146" s="80">
        <f t="shared" si="983"/>
        <v>0</v>
      </c>
      <c r="ER146" s="80">
        <f t="shared" si="983"/>
        <v>0</v>
      </c>
      <c r="ES146" s="80">
        <f t="shared" si="983"/>
        <v>0</v>
      </c>
      <c r="ET146" s="80">
        <f t="shared" ref="ET146" si="994">ET147+ET148+ET149+ET150+ET151+ET152+ET153+ET154+ET155+ET156</f>
        <v>0</v>
      </c>
      <c r="EU146" s="80">
        <f t="shared" si="983"/>
        <v>0</v>
      </c>
      <c r="EV146" s="80">
        <f t="shared" si="983"/>
        <v>0</v>
      </c>
      <c r="EW146" s="80">
        <f t="shared" si="983"/>
        <v>0</v>
      </c>
      <c r="EX146" s="80"/>
      <c r="EY146" s="80">
        <f t="shared" ref="EY146:FL146" si="995">EY147+EY148+EY149+EY150+EY151+EY152+EY153+EY154+EY155+EY156</f>
        <v>0</v>
      </c>
      <c r="EZ146" s="80">
        <f t="shared" si="995"/>
        <v>0</v>
      </c>
      <c r="FA146" s="80">
        <f t="shared" si="995"/>
        <v>0</v>
      </c>
      <c r="FB146" s="80"/>
      <c r="FC146" s="80">
        <f t="shared" ref="FC146:FE146" si="996">FC147+FC148+FC149+FC150+FC151+FC152+FC153+FC154+FC155+FC156</f>
        <v>0</v>
      </c>
      <c r="FD146" s="80">
        <f t="shared" si="996"/>
        <v>0</v>
      </c>
      <c r="FE146" s="80">
        <f t="shared" si="996"/>
        <v>0</v>
      </c>
      <c r="FF146" s="80">
        <f t="shared" ref="FF146" si="997">FF147+FF148+FF149+FF150+FF151+FF152+FF153+FF154+FF155+FF156</f>
        <v>5935.3</v>
      </c>
      <c r="FG146" s="80">
        <f t="shared" si="995"/>
        <v>6079.9</v>
      </c>
      <c r="FH146" s="80">
        <f t="shared" si="995"/>
        <v>6079.9</v>
      </c>
      <c r="FI146" s="80">
        <f t="shared" si="204"/>
        <v>100</v>
      </c>
      <c r="FJ146" s="80">
        <f t="shared" ref="FJ146" si="998">FJ147+FJ148+FJ149+FJ150+FJ151+FJ152+FJ153+FJ154+FJ155+FJ156</f>
        <v>39039</v>
      </c>
      <c r="FK146" s="80">
        <f t="shared" si="995"/>
        <v>39039</v>
      </c>
      <c r="FL146" s="80">
        <f t="shared" si="995"/>
        <v>39038.998800000001</v>
      </c>
      <c r="FM146" s="79">
        <f t="shared" si="791"/>
        <v>99.999996926150786</v>
      </c>
      <c r="FN146" s="80">
        <f t="shared" ref="FN146" si="999">FN147+FN148+FN149+FN150+FN151+FN152+FN153+FN154+FN155+FN156</f>
        <v>5017.2</v>
      </c>
      <c r="FO146" s="80">
        <f t="shared" ref="FO146:FP146" si="1000">FO147+FO148+FO149+FO150+FO151+FO152+FO153+FO154+FO155+FO156</f>
        <v>4137.2</v>
      </c>
      <c r="FP146" s="80">
        <f t="shared" si="1000"/>
        <v>3932.9024399999998</v>
      </c>
      <c r="FQ146" s="80">
        <f>FP146/FO146*100</f>
        <v>95.061936575461672</v>
      </c>
      <c r="FR146" s="80"/>
      <c r="FS146" s="80">
        <f t="shared" ref="FS146:FT146" si="1001">FS147+FS148+FS149+FS150+FS151+FS152+FS153+FS154+FS155+FS156</f>
        <v>214</v>
      </c>
      <c r="FT146" s="80">
        <f t="shared" si="1001"/>
        <v>214</v>
      </c>
      <c r="FU146" s="80">
        <f>FT146/FS146*100</f>
        <v>100</v>
      </c>
      <c r="FV146" s="80">
        <f t="shared" ref="FV146" si="1002">FV147+FV148+FV149+FV150+FV151+FV152+FV153+FV154+FV155+FV156</f>
        <v>3137.4920000000002</v>
      </c>
      <c r="FW146" s="80">
        <f t="shared" ref="FW146:FX146" si="1003">FW147+FW148+FW149+FW150+FW151+FW152+FW153+FW154+FW155+FW156</f>
        <v>3137.4920000000002</v>
      </c>
      <c r="FX146" s="80">
        <f t="shared" si="1003"/>
        <v>3137.4920000000002</v>
      </c>
      <c r="FY146" s="80">
        <f>FX146/FW146*100</f>
        <v>100</v>
      </c>
      <c r="FZ146" s="80">
        <f t="shared" ref="FZ146" si="1004">FZ147+FZ148+FZ149+FZ150+FZ151+FZ152+FZ153+FZ154+FZ155+FZ156</f>
        <v>0</v>
      </c>
      <c r="GA146" s="80">
        <f t="shared" ref="GA146:GK146" si="1005">GA147+GA148+GA149+GA150+GA151+GA152+GA153+GA154+GA155+GA156</f>
        <v>0</v>
      </c>
      <c r="GB146" s="80">
        <f t="shared" si="1005"/>
        <v>0</v>
      </c>
      <c r="GC146" s="80">
        <f t="shared" si="1005"/>
        <v>0</v>
      </c>
      <c r="GD146" s="80">
        <f t="shared" ref="GD146" si="1006">GD147+GD148+GD149+GD150+GD151+GD152+GD153+GD154+GD155+GD156</f>
        <v>1181.8</v>
      </c>
      <c r="GE146" s="80">
        <f t="shared" si="1005"/>
        <v>2000</v>
      </c>
      <c r="GF146" s="80">
        <f t="shared" si="1005"/>
        <v>2000</v>
      </c>
      <c r="GG146" s="80">
        <f t="shared" si="1005"/>
        <v>100</v>
      </c>
      <c r="GH146" s="80">
        <f t="shared" ref="GH146" si="1007">GH147+GH148+GH149+GH150+GH151+GH152+GH153+GH154+GH155+GH156</f>
        <v>1450.9</v>
      </c>
      <c r="GI146" s="80">
        <f t="shared" si="1005"/>
        <v>2000</v>
      </c>
      <c r="GJ146" s="80">
        <f t="shared" si="1005"/>
        <v>2000</v>
      </c>
      <c r="GK146" s="80">
        <f t="shared" si="1005"/>
        <v>100</v>
      </c>
      <c r="GL146" s="80"/>
      <c r="GM146" s="80">
        <f t="shared" ref="GM146:GO146" si="1008">GM147+GM148+GM149+GM150+GM151+GM152+GM153+GM154+GM155+GM156</f>
        <v>0</v>
      </c>
      <c r="GN146" s="80">
        <f t="shared" si="1008"/>
        <v>0</v>
      </c>
      <c r="GO146" s="80">
        <f t="shared" si="1008"/>
        <v>0</v>
      </c>
      <c r="GP146" s="80"/>
      <c r="GQ146" s="80">
        <f t="shared" ref="GQ146:GS146" si="1009">GQ147+GQ148+GQ149+GQ150+GQ151+GQ152+GQ153+GQ154+GQ155+GQ156</f>
        <v>0</v>
      </c>
      <c r="GR146" s="80">
        <f t="shared" si="1009"/>
        <v>0</v>
      </c>
      <c r="GS146" s="80">
        <f t="shared" si="1009"/>
        <v>0</v>
      </c>
      <c r="GT146" s="80"/>
      <c r="GU146" s="80">
        <f t="shared" ref="GU146:GW146" si="1010">GU147+GU148+GU149+GU150+GU151+GU152+GU153+GU154+GU155+GU156</f>
        <v>0</v>
      </c>
      <c r="GV146" s="80">
        <f t="shared" si="1010"/>
        <v>0</v>
      </c>
      <c r="GW146" s="80">
        <f t="shared" si="1010"/>
        <v>0</v>
      </c>
      <c r="GX146" s="80"/>
      <c r="GY146" s="80">
        <f t="shared" ref="GY146:HB146" si="1011">GY147+GY148+GY149+GY150+GY151+GY152+GY153+GY154+GY155+GY156</f>
        <v>0</v>
      </c>
      <c r="GZ146" s="80">
        <f t="shared" si="1011"/>
        <v>0</v>
      </c>
      <c r="HA146" s="80">
        <f t="shared" si="1011"/>
        <v>0</v>
      </c>
      <c r="HB146" s="80">
        <f t="shared" si="1011"/>
        <v>0</v>
      </c>
      <c r="HC146" s="80">
        <f t="shared" ref="HC146:HE146" si="1012">HC147+HC148+HC149+HC150+HC151+HC152+HC153+HC154+HC155+HC156</f>
        <v>0</v>
      </c>
      <c r="HD146" s="80">
        <f t="shared" si="1012"/>
        <v>0</v>
      </c>
      <c r="HE146" s="80">
        <f t="shared" si="1012"/>
        <v>0</v>
      </c>
      <c r="HF146" s="80"/>
      <c r="HG146" s="80"/>
      <c r="HH146" s="80"/>
      <c r="HI146" s="80"/>
      <c r="HJ146" s="122"/>
      <c r="HK146" s="80">
        <f t="shared" ref="HK146:HM146" si="1013">HK147+HK148+HK149+HK150+HK151+HK152+HK153+HK154+HK155+HK156</f>
        <v>0</v>
      </c>
      <c r="HL146" s="80">
        <f t="shared" si="1013"/>
        <v>0</v>
      </c>
      <c r="HM146" s="80">
        <f t="shared" si="1013"/>
        <v>0</v>
      </c>
      <c r="HN146" s="80"/>
      <c r="HO146" s="80"/>
      <c r="HP146" s="80"/>
      <c r="HQ146" s="80"/>
      <c r="HR146" s="80"/>
      <c r="HS146" s="80">
        <f t="shared" ref="HS146:HX146" si="1014">HS147+HS148+HS149+HS150+HS151+HS152+HS153+HS154+HS155+HS156</f>
        <v>0</v>
      </c>
      <c r="HT146" s="80">
        <f t="shared" si="1014"/>
        <v>0</v>
      </c>
      <c r="HU146" s="80">
        <f t="shared" si="1014"/>
        <v>0</v>
      </c>
      <c r="HV146" s="122"/>
      <c r="HW146" s="80">
        <f t="shared" si="1014"/>
        <v>47344.382030000001</v>
      </c>
      <c r="HX146" s="80">
        <f t="shared" si="1014"/>
        <v>47344.382030000001</v>
      </c>
      <c r="HY146" s="80">
        <f t="shared" ref="HY146:HY147" si="1015">HX146/HW146*100</f>
        <v>100</v>
      </c>
      <c r="HZ146" s="122"/>
      <c r="IA146" s="80">
        <f t="shared" ref="IA146:IB146" si="1016">IA147+IA148+IA149+IA150+IA151+IA152+IA153+IA154+IA155+IA156</f>
        <v>4706</v>
      </c>
      <c r="IB146" s="80">
        <f t="shared" si="1016"/>
        <v>4706</v>
      </c>
      <c r="IC146" s="80">
        <f t="shared" ref="IC146:IC147" si="1017">IB146/IA146*100</f>
        <v>100</v>
      </c>
      <c r="ID146" s="80"/>
      <c r="IE146" s="80">
        <f t="shared" ref="IE146:IG146" si="1018">IE147+IE148+IE149+IE150+IE151+IE152+IE153+IE154+IE155+IE156</f>
        <v>0</v>
      </c>
      <c r="IF146" s="80">
        <f t="shared" si="1018"/>
        <v>0</v>
      </c>
      <c r="IG146" s="80">
        <f t="shared" si="1018"/>
        <v>0</v>
      </c>
      <c r="IH146" s="80"/>
      <c r="II146" s="80">
        <f t="shared" ref="II146:IK146" si="1019">II147+II148+II149+II150+II151+II152+II153+II154+II155+II156</f>
        <v>0</v>
      </c>
      <c r="IJ146" s="80">
        <f t="shared" si="1019"/>
        <v>0</v>
      </c>
      <c r="IK146" s="80">
        <f t="shared" si="1019"/>
        <v>0</v>
      </c>
      <c r="IL146" s="80"/>
      <c r="IM146" s="80">
        <f t="shared" ref="IM146:JA146" si="1020">IM147+IM148+IM149+IM150+IM151+IM152+IM153+IM154+IM155+IM156</f>
        <v>0</v>
      </c>
      <c r="IN146" s="80">
        <f t="shared" si="1020"/>
        <v>0</v>
      </c>
      <c r="IO146" s="80">
        <f t="shared" si="1020"/>
        <v>0</v>
      </c>
      <c r="IP146" s="80"/>
      <c r="IQ146" s="80">
        <f t="shared" si="1020"/>
        <v>0</v>
      </c>
      <c r="IR146" s="80">
        <f t="shared" si="1020"/>
        <v>0</v>
      </c>
      <c r="IS146" s="80">
        <f t="shared" si="1020"/>
        <v>0</v>
      </c>
      <c r="IT146" s="80"/>
      <c r="IU146" s="80">
        <f t="shared" si="1020"/>
        <v>0</v>
      </c>
      <c r="IV146" s="80">
        <f t="shared" si="1020"/>
        <v>0</v>
      </c>
      <c r="IW146" s="80">
        <f t="shared" si="1020"/>
        <v>0</v>
      </c>
      <c r="IX146" s="80"/>
      <c r="IY146" s="80">
        <f t="shared" si="1020"/>
        <v>0</v>
      </c>
      <c r="IZ146" s="80">
        <f t="shared" si="1020"/>
        <v>0</v>
      </c>
      <c r="JA146" s="80">
        <f t="shared" si="1020"/>
        <v>0</v>
      </c>
      <c r="JB146" s="80"/>
      <c r="JC146" s="80">
        <f t="shared" ref="JC146:JE146" si="1021">JC147+JC148+JC149+JC150+JC151+JC152+JC153+JC154+JC155+JC156</f>
        <v>0</v>
      </c>
      <c r="JD146" s="80">
        <f t="shared" si="1021"/>
        <v>0</v>
      </c>
      <c r="JE146" s="80">
        <f t="shared" si="1021"/>
        <v>0</v>
      </c>
      <c r="JF146" s="80"/>
      <c r="JG146" s="80">
        <f t="shared" ref="JG146:JL146" si="1022">JG147+JG148+JG149+JG150+JG151+JG152+JG153+JG154+JG155+JG156</f>
        <v>0</v>
      </c>
      <c r="JH146" s="80">
        <f t="shared" si="1022"/>
        <v>0</v>
      </c>
      <c r="JI146" s="80">
        <f t="shared" si="1022"/>
        <v>0</v>
      </c>
      <c r="JJ146" s="80"/>
      <c r="JK146" s="80">
        <f t="shared" si="1022"/>
        <v>184.5676</v>
      </c>
      <c r="JL146" s="80">
        <f t="shared" si="1022"/>
        <v>44.9</v>
      </c>
      <c r="JM146" s="79">
        <f t="shared" ref="JM146" si="1023">JL146/JK146*100</f>
        <v>24.327130005483085</v>
      </c>
      <c r="JN146" s="79"/>
      <c r="JO146" s="80"/>
      <c r="JP146" s="80"/>
      <c r="JQ146" s="79"/>
    </row>
    <row r="147" spans="1:277" s="29" customFormat="1" ht="31.5" x14ac:dyDescent="0.25">
      <c r="A147" s="39" t="s">
        <v>277</v>
      </c>
      <c r="B147" s="230">
        <f t="shared" si="962"/>
        <v>50441.331820000007</v>
      </c>
      <c r="C147" s="230">
        <f t="shared" si="963"/>
        <v>104995.55266</v>
      </c>
      <c r="D147" s="230">
        <f t="shared" si="964"/>
        <v>104615.18492</v>
      </c>
      <c r="E147" s="66">
        <f t="shared" si="163"/>
        <v>99.637729665339521</v>
      </c>
      <c r="F147" s="66"/>
      <c r="G147" s="66"/>
      <c r="H147" s="66"/>
      <c r="I147" s="66"/>
      <c r="J147" s="70">
        <v>160</v>
      </c>
      <c r="K147" s="70">
        <v>160</v>
      </c>
      <c r="L147" s="70">
        <v>160</v>
      </c>
      <c r="M147" s="66">
        <f>L147/K147*100</f>
        <v>100</v>
      </c>
      <c r="N147" s="66"/>
      <c r="O147" s="70"/>
      <c r="P147" s="70"/>
      <c r="Q147" s="66"/>
      <c r="R147" s="123"/>
      <c r="S147" s="70"/>
      <c r="T147" s="70"/>
      <c r="U147" s="66"/>
      <c r="V147" s="66"/>
      <c r="W147" s="70"/>
      <c r="X147" s="70"/>
      <c r="Y147" s="66"/>
      <c r="Z147" s="66"/>
      <c r="AA147" s="70"/>
      <c r="AB147" s="70"/>
      <c r="AC147" s="66"/>
      <c r="AD147" s="123"/>
      <c r="AE147" s="70"/>
      <c r="AF147" s="70"/>
      <c r="AG147" s="66"/>
      <c r="AH147" s="66"/>
      <c r="AI147" s="66"/>
      <c r="AJ147" s="66"/>
      <c r="AK147" s="66"/>
      <c r="AL147" s="123"/>
      <c r="AM147" s="66"/>
      <c r="AN147" s="66"/>
      <c r="AO147" s="66"/>
      <c r="AP147" s="70">
        <v>0</v>
      </c>
      <c r="AQ147" s="70">
        <v>0</v>
      </c>
      <c r="AR147" s="70">
        <v>0</v>
      </c>
      <c r="AS147" s="66"/>
      <c r="AT147" s="70">
        <v>2069.86</v>
      </c>
      <c r="AU147" s="70">
        <v>2069.8312099999998</v>
      </c>
      <c r="AV147" s="70">
        <v>2069.8312099999998</v>
      </c>
      <c r="AW147" s="70">
        <f>AV147/AU147*100</f>
        <v>100</v>
      </c>
      <c r="AX147" s="70">
        <v>102.04082000000001</v>
      </c>
      <c r="AY147" s="70">
        <v>102.04082000000001</v>
      </c>
      <c r="AZ147" s="70">
        <v>102.04082000000001</v>
      </c>
      <c r="BA147" s="66">
        <f>AZ147/AY147*100</f>
        <v>100</v>
      </c>
      <c r="BB147" s="66"/>
      <c r="BC147" s="70"/>
      <c r="BD147" s="70"/>
      <c r="BE147" s="66"/>
      <c r="BF147" s="70">
        <v>60.039000000000001</v>
      </c>
      <c r="BG147" s="70">
        <v>60.039000000000001</v>
      </c>
      <c r="BH147" s="70">
        <v>60.039000000000001</v>
      </c>
      <c r="BI147" s="66">
        <f>BH147/BG147*100</f>
        <v>100</v>
      </c>
      <c r="BJ147" s="123"/>
      <c r="BK147" s="70"/>
      <c r="BL147" s="70"/>
      <c r="BM147" s="66"/>
      <c r="BN147" s="70"/>
      <c r="BO147" s="70"/>
      <c r="BP147" s="70"/>
      <c r="BQ147" s="66"/>
      <c r="BR147" s="66"/>
      <c r="BS147" s="70"/>
      <c r="BT147" s="70"/>
      <c r="BU147" s="66"/>
      <c r="BV147" s="66"/>
      <c r="BW147" s="66"/>
      <c r="BX147" s="66"/>
      <c r="BY147" s="66"/>
      <c r="BZ147" s="70">
        <v>0</v>
      </c>
      <c r="CA147" s="70">
        <v>0</v>
      </c>
      <c r="CB147" s="70"/>
      <c r="CC147" s="66"/>
      <c r="CD147" s="70">
        <v>19190.900000000001</v>
      </c>
      <c r="CE147" s="70">
        <v>19190.900000000001</v>
      </c>
      <c r="CF147" s="66">
        <v>19190.900000000001</v>
      </c>
      <c r="CG147" s="70">
        <f t="shared" si="185"/>
        <v>100</v>
      </c>
      <c r="CH147" s="70"/>
      <c r="CI147" s="70">
        <v>2058.3000000000002</v>
      </c>
      <c r="CJ147" s="66">
        <v>2058.3000000000002</v>
      </c>
      <c r="CK147" s="70">
        <f t="shared" ref="CK147" si="1024">CJ147/CI147*100</f>
        <v>100</v>
      </c>
      <c r="CL147" s="70">
        <v>6641.4</v>
      </c>
      <c r="CM147" s="70">
        <v>6641.4</v>
      </c>
      <c r="CN147" s="70">
        <v>6641.4</v>
      </c>
      <c r="CO147" s="70">
        <f>CN147/CM147*100</f>
        <v>100</v>
      </c>
      <c r="CP147" s="70"/>
      <c r="CQ147" s="70"/>
      <c r="CR147" s="70"/>
      <c r="CS147" s="70"/>
      <c r="CT147" s="70">
        <v>5494.4</v>
      </c>
      <c r="CU147" s="70">
        <v>4654.3999999999996</v>
      </c>
      <c r="CV147" s="70">
        <v>4633.0974200000001</v>
      </c>
      <c r="CW147" s="70">
        <f t="shared" si="191"/>
        <v>99.542313080096264</v>
      </c>
      <c r="CX147" s="70"/>
      <c r="CY147" s="70"/>
      <c r="CZ147" s="70"/>
      <c r="DA147" s="70"/>
      <c r="DB147" s="124"/>
      <c r="DC147" s="70">
        <v>255.1</v>
      </c>
      <c r="DD147" s="70">
        <v>240</v>
      </c>
      <c r="DE147" s="70">
        <f t="shared" si="986"/>
        <v>94.080752646021168</v>
      </c>
      <c r="DF147" s="70"/>
      <c r="DG147" s="70"/>
      <c r="DH147" s="200"/>
      <c r="DI147" s="66"/>
      <c r="DJ147" s="66"/>
      <c r="DK147" s="70"/>
      <c r="DL147" s="200"/>
      <c r="DM147" s="200"/>
      <c r="DN147" s="200"/>
      <c r="DO147" s="70"/>
      <c r="DP147" s="200"/>
      <c r="DQ147" s="200"/>
      <c r="DR147" s="70"/>
      <c r="DS147" s="70"/>
      <c r="DT147" s="200"/>
      <c r="DU147" s="200"/>
      <c r="DV147" s="200"/>
      <c r="DW147" s="70"/>
      <c r="DX147" s="200"/>
      <c r="DY147" s="200"/>
      <c r="DZ147" s="200"/>
      <c r="EA147" s="70"/>
      <c r="EB147" s="200"/>
      <c r="EC147" s="200"/>
      <c r="ED147" s="200"/>
      <c r="EE147" s="70"/>
      <c r="EF147" s="200"/>
      <c r="EG147" s="200"/>
      <c r="EH147" s="70"/>
      <c r="EI147" s="70"/>
      <c r="EJ147" s="200"/>
      <c r="EK147" s="200"/>
      <c r="EL147" s="70"/>
      <c r="EM147" s="70"/>
      <c r="EN147" s="70"/>
      <c r="EO147" s="200"/>
      <c r="EP147" s="70"/>
      <c r="EQ147" s="70"/>
      <c r="ER147" s="200"/>
      <c r="ES147" s="200"/>
      <c r="ET147" s="70"/>
      <c r="EU147" s="70"/>
      <c r="EV147" s="70"/>
      <c r="EW147" s="70"/>
      <c r="EX147" s="70"/>
      <c r="EY147" s="70"/>
      <c r="EZ147" s="200"/>
      <c r="FA147" s="200"/>
      <c r="FB147" s="200"/>
      <c r="FC147" s="70"/>
      <c r="FD147" s="200"/>
      <c r="FE147" s="200"/>
      <c r="FF147" s="70">
        <v>5935.3</v>
      </c>
      <c r="FG147" s="70">
        <v>6079.9</v>
      </c>
      <c r="FH147" s="70">
        <v>6079.9</v>
      </c>
      <c r="FI147" s="70">
        <f t="shared" si="204"/>
        <v>100</v>
      </c>
      <c r="FJ147" s="70"/>
      <c r="FK147" s="70"/>
      <c r="FL147" s="200"/>
      <c r="FM147" s="66"/>
      <c r="FN147" s="70">
        <v>5017.2</v>
      </c>
      <c r="FO147" s="70">
        <v>4137.2</v>
      </c>
      <c r="FP147" s="70">
        <v>3932.9024399999998</v>
      </c>
      <c r="FQ147" s="70">
        <f>FP147/FO147*100</f>
        <v>95.061936575461672</v>
      </c>
      <c r="FR147" s="70"/>
      <c r="FS147" s="70">
        <v>214</v>
      </c>
      <c r="FT147" s="70">
        <v>214</v>
      </c>
      <c r="FU147" s="70">
        <f>FT147/FS147*100</f>
        <v>100</v>
      </c>
      <c r="FV147" s="70">
        <v>3137.4920000000002</v>
      </c>
      <c r="FW147" s="70">
        <v>3137.4920000000002</v>
      </c>
      <c r="FX147" s="70">
        <v>3137.4920000000002</v>
      </c>
      <c r="FY147" s="70">
        <f>FX147/FW147*100</f>
        <v>100</v>
      </c>
      <c r="FZ147" s="70"/>
      <c r="GA147" s="70"/>
      <c r="GB147" s="200"/>
      <c r="GC147" s="200"/>
      <c r="GD147" s="70">
        <v>1181.8</v>
      </c>
      <c r="GE147" s="70">
        <v>2000</v>
      </c>
      <c r="GF147" s="70">
        <v>2000</v>
      </c>
      <c r="GG147" s="70">
        <f t="shared" ref="GG147" si="1025">GF147/GE147*100</f>
        <v>100</v>
      </c>
      <c r="GH147" s="70">
        <v>1450.9</v>
      </c>
      <c r="GI147" s="70">
        <v>2000</v>
      </c>
      <c r="GJ147" s="70">
        <v>2000</v>
      </c>
      <c r="GK147" s="70">
        <f t="shared" ref="GK147" si="1026">GJ147/GI147*100</f>
        <v>100</v>
      </c>
      <c r="GL147" s="70"/>
      <c r="GM147" s="70"/>
      <c r="GN147" s="200"/>
      <c r="GO147" s="200"/>
      <c r="GP147" s="200"/>
      <c r="GQ147" s="70"/>
      <c r="GR147" s="200"/>
      <c r="GS147" s="200"/>
      <c r="GT147" s="200"/>
      <c r="GU147" s="70"/>
      <c r="GV147" s="200"/>
      <c r="GW147" s="200"/>
      <c r="GX147" s="200"/>
      <c r="GY147" s="70"/>
      <c r="GZ147" s="200"/>
      <c r="HA147" s="200"/>
      <c r="HB147" s="70"/>
      <c r="HC147" s="70"/>
      <c r="HD147" s="200"/>
      <c r="HE147" s="200"/>
      <c r="HF147" s="70"/>
      <c r="HG147" s="70"/>
      <c r="HH147" s="70"/>
      <c r="HI147" s="70"/>
      <c r="HJ147" s="124"/>
      <c r="HK147" s="70"/>
      <c r="HL147" s="200"/>
      <c r="HM147" s="200"/>
      <c r="HN147" s="70"/>
      <c r="HO147" s="70"/>
      <c r="HP147" s="70"/>
      <c r="HQ147" s="70"/>
      <c r="HR147" s="70"/>
      <c r="HS147" s="70"/>
      <c r="HT147" s="70"/>
      <c r="HU147" s="70"/>
      <c r="HV147" s="124"/>
      <c r="HW147" s="70">
        <v>47344.382030000001</v>
      </c>
      <c r="HX147" s="70">
        <v>47344.382030000001</v>
      </c>
      <c r="HY147" s="70">
        <f t="shared" si="1015"/>
        <v>100</v>
      </c>
      <c r="HZ147" s="124"/>
      <c r="IA147" s="70">
        <v>4706</v>
      </c>
      <c r="IB147" s="70">
        <v>4706</v>
      </c>
      <c r="IC147" s="70">
        <f t="shared" si="1017"/>
        <v>100</v>
      </c>
      <c r="ID147" s="70"/>
      <c r="IE147" s="70"/>
      <c r="IF147" s="70"/>
      <c r="IG147" s="70"/>
      <c r="IH147" s="70"/>
      <c r="II147" s="70"/>
      <c r="IJ147" s="70"/>
      <c r="IK147" s="70"/>
      <c r="IL147" s="70"/>
      <c r="IM147" s="70"/>
      <c r="IN147" s="70"/>
      <c r="IO147" s="70"/>
      <c r="IP147" s="70"/>
      <c r="IQ147" s="70"/>
      <c r="IR147" s="70"/>
      <c r="IS147" s="70"/>
      <c r="IT147" s="70"/>
      <c r="IU147" s="70"/>
      <c r="IV147" s="70"/>
      <c r="IW147" s="70"/>
      <c r="IX147" s="70"/>
      <c r="IY147" s="70">
        <v>0</v>
      </c>
      <c r="IZ147" s="70">
        <v>0</v>
      </c>
      <c r="JA147" s="66"/>
      <c r="JB147" s="66"/>
      <c r="JC147" s="70">
        <v>0</v>
      </c>
      <c r="JD147" s="70">
        <v>0</v>
      </c>
      <c r="JE147" s="66"/>
      <c r="JF147" s="66"/>
      <c r="JG147" s="70">
        <v>0</v>
      </c>
      <c r="JH147" s="70">
        <v>0</v>
      </c>
      <c r="JI147" s="66"/>
      <c r="JJ147" s="66"/>
      <c r="JK147" s="70">
        <v>184.5676</v>
      </c>
      <c r="JL147" s="70">
        <v>44.9</v>
      </c>
      <c r="JM147" s="66">
        <f>JL147/JK147*100</f>
        <v>24.327130005483085</v>
      </c>
      <c r="JN147" s="66"/>
      <c r="JO147" s="70"/>
      <c r="JP147" s="70"/>
      <c r="JQ147" s="66"/>
    </row>
    <row r="148" spans="1:277" s="29" customFormat="1" ht="15.75" x14ac:dyDescent="0.25">
      <c r="A148" s="39" t="s">
        <v>275</v>
      </c>
      <c r="B148" s="230">
        <f t="shared" si="962"/>
        <v>26933</v>
      </c>
      <c r="C148" s="230">
        <f t="shared" si="963"/>
        <v>28433</v>
      </c>
      <c r="D148" s="230">
        <f t="shared" si="964"/>
        <v>28433</v>
      </c>
      <c r="E148" s="66">
        <f t="shared" si="163"/>
        <v>100</v>
      </c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123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123"/>
      <c r="AE148" s="66"/>
      <c r="AF148" s="66"/>
      <c r="AG148" s="66"/>
      <c r="AH148" s="66"/>
      <c r="AI148" s="66"/>
      <c r="AJ148" s="66"/>
      <c r="AK148" s="66"/>
      <c r="AL148" s="123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123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>
        <v>1500</v>
      </c>
      <c r="BX148" s="66">
        <v>1500</v>
      </c>
      <c r="BY148" s="66">
        <f t="shared" si="960"/>
        <v>100</v>
      </c>
      <c r="BZ148" s="66">
        <v>11000</v>
      </c>
      <c r="CA148" s="66">
        <v>11000</v>
      </c>
      <c r="CB148" s="66">
        <v>11000</v>
      </c>
      <c r="CC148" s="66">
        <f>CB148/CA148*100</f>
        <v>100</v>
      </c>
      <c r="CD148" s="206"/>
      <c r="CE148" s="206"/>
      <c r="CF148" s="206"/>
      <c r="CG148" s="206"/>
      <c r="CH148" s="206"/>
      <c r="CI148" s="206"/>
      <c r="CJ148" s="206"/>
      <c r="CK148" s="206"/>
      <c r="CL148" s="66"/>
      <c r="CM148" s="66"/>
      <c r="CN148" s="66"/>
      <c r="CO148" s="204"/>
      <c r="CP148" s="204"/>
      <c r="CQ148" s="66"/>
      <c r="CR148" s="66"/>
      <c r="CS148" s="204"/>
      <c r="CT148" s="66"/>
      <c r="CU148" s="66"/>
      <c r="CV148" s="66"/>
      <c r="CW148" s="204"/>
      <c r="CX148" s="204"/>
      <c r="CY148" s="66"/>
      <c r="CZ148" s="66"/>
      <c r="DA148" s="204"/>
      <c r="DB148" s="133"/>
      <c r="DC148" s="66"/>
      <c r="DD148" s="66"/>
      <c r="DE148" s="204"/>
      <c r="DF148" s="66"/>
      <c r="DG148" s="66"/>
      <c r="DH148" s="66"/>
      <c r="DI148" s="66"/>
      <c r="DJ148" s="66"/>
      <c r="DK148" s="66"/>
      <c r="DL148" s="66"/>
      <c r="DM148" s="66"/>
      <c r="DN148" s="66"/>
      <c r="DO148" s="66"/>
      <c r="DP148" s="66"/>
      <c r="DQ148" s="66"/>
      <c r="DR148" s="66"/>
      <c r="DS148" s="66"/>
      <c r="DT148" s="66"/>
      <c r="DU148" s="66"/>
      <c r="DV148" s="66"/>
      <c r="DW148" s="66"/>
      <c r="DX148" s="66"/>
      <c r="DY148" s="66"/>
      <c r="DZ148" s="66"/>
      <c r="EA148" s="66"/>
      <c r="EB148" s="66"/>
      <c r="EC148" s="66"/>
      <c r="ED148" s="66"/>
      <c r="EE148" s="66"/>
      <c r="EF148" s="66"/>
      <c r="EG148" s="66"/>
      <c r="EH148" s="66"/>
      <c r="EI148" s="66"/>
      <c r="EJ148" s="66"/>
      <c r="EK148" s="66"/>
      <c r="EL148" s="70"/>
      <c r="EM148" s="70"/>
      <c r="EN148" s="66"/>
      <c r="EO148" s="66"/>
      <c r="EP148" s="66"/>
      <c r="EQ148" s="66"/>
      <c r="ER148" s="66"/>
      <c r="ES148" s="66"/>
      <c r="ET148" s="66"/>
      <c r="EU148" s="66"/>
      <c r="EV148" s="66"/>
      <c r="EW148" s="66"/>
      <c r="EX148" s="66"/>
      <c r="EY148" s="70"/>
      <c r="EZ148" s="66"/>
      <c r="FA148" s="66"/>
      <c r="FB148" s="66"/>
      <c r="FC148" s="70"/>
      <c r="FD148" s="66"/>
      <c r="FE148" s="66"/>
      <c r="FF148" s="70"/>
      <c r="FG148" s="70"/>
      <c r="FH148" s="66"/>
      <c r="FI148" s="66"/>
      <c r="FJ148" s="70">
        <v>15933</v>
      </c>
      <c r="FK148" s="70">
        <v>15933</v>
      </c>
      <c r="FL148" s="66">
        <v>15933</v>
      </c>
      <c r="FM148" s="66">
        <f t="shared" si="791"/>
        <v>100</v>
      </c>
      <c r="FN148" s="70"/>
      <c r="FO148" s="70"/>
      <c r="FP148" s="66"/>
      <c r="FQ148" s="66"/>
      <c r="FR148" s="66"/>
      <c r="FS148" s="70"/>
      <c r="FT148" s="66"/>
      <c r="FU148" s="66"/>
      <c r="FV148" s="70"/>
      <c r="FW148" s="70"/>
      <c r="FX148" s="66"/>
      <c r="FY148" s="66"/>
      <c r="FZ148" s="70"/>
      <c r="GA148" s="70"/>
      <c r="GB148" s="66"/>
      <c r="GC148" s="66"/>
      <c r="GD148" s="66"/>
      <c r="GE148" s="66"/>
      <c r="GF148" s="66"/>
      <c r="GG148" s="204"/>
      <c r="GH148" s="66"/>
      <c r="GI148" s="66"/>
      <c r="GJ148" s="66"/>
      <c r="GK148" s="204"/>
      <c r="GL148" s="204"/>
      <c r="GM148" s="70"/>
      <c r="GN148" s="66"/>
      <c r="GO148" s="66"/>
      <c r="GP148" s="66"/>
      <c r="GQ148" s="70"/>
      <c r="GR148" s="66"/>
      <c r="GS148" s="66"/>
      <c r="GT148" s="66"/>
      <c r="GU148" s="70"/>
      <c r="GV148" s="66"/>
      <c r="GW148" s="66"/>
      <c r="GX148" s="66"/>
      <c r="GY148" s="70"/>
      <c r="GZ148" s="66"/>
      <c r="HA148" s="66"/>
      <c r="HB148" s="70"/>
      <c r="HC148" s="70"/>
      <c r="HD148" s="66"/>
      <c r="HE148" s="66"/>
      <c r="HF148" s="66"/>
      <c r="HG148" s="66"/>
      <c r="HH148" s="66"/>
      <c r="HI148" s="204"/>
      <c r="HJ148" s="133"/>
      <c r="HK148" s="70"/>
      <c r="HL148" s="66"/>
      <c r="HM148" s="66"/>
      <c r="HN148" s="66"/>
      <c r="HO148" s="66"/>
      <c r="HP148" s="66"/>
      <c r="HQ148" s="204"/>
      <c r="HR148" s="204"/>
      <c r="HS148" s="66"/>
      <c r="HT148" s="66"/>
      <c r="HU148" s="204"/>
      <c r="HV148" s="133"/>
      <c r="HW148" s="66"/>
      <c r="HX148" s="66"/>
      <c r="HY148" s="204"/>
      <c r="HZ148" s="133"/>
      <c r="IA148" s="66"/>
      <c r="IB148" s="66"/>
      <c r="IC148" s="204"/>
      <c r="ID148" s="204"/>
      <c r="IE148" s="66"/>
      <c r="IF148" s="66"/>
      <c r="IG148" s="204"/>
      <c r="IH148" s="204"/>
      <c r="II148" s="66"/>
      <c r="IJ148" s="66"/>
      <c r="IK148" s="204"/>
      <c r="IL148" s="204"/>
      <c r="IM148" s="66"/>
      <c r="IN148" s="66"/>
      <c r="IO148" s="204"/>
      <c r="IP148" s="204"/>
      <c r="IQ148" s="66"/>
      <c r="IR148" s="66"/>
      <c r="IS148" s="204"/>
      <c r="IT148" s="204"/>
      <c r="IU148" s="66"/>
      <c r="IV148" s="66"/>
      <c r="IW148" s="204"/>
      <c r="IX148" s="204"/>
      <c r="IY148" s="66"/>
      <c r="IZ148" s="66"/>
      <c r="JA148" s="66"/>
      <c r="JB148" s="66"/>
      <c r="JC148" s="66"/>
      <c r="JD148" s="66"/>
      <c r="JE148" s="66"/>
      <c r="JF148" s="66"/>
      <c r="JG148" s="66"/>
      <c r="JH148" s="66"/>
      <c r="JI148" s="66"/>
      <c r="JJ148" s="66"/>
      <c r="JK148" s="66"/>
      <c r="JL148" s="66"/>
      <c r="JM148" s="66"/>
      <c r="JN148" s="66"/>
      <c r="JO148" s="66"/>
      <c r="JP148" s="66"/>
      <c r="JQ148" s="66"/>
    </row>
    <row r="149" spans="1:277" s="29" customFormat="1" ht="15.75" x14ac:dyDescent="0.25">
      <c r="A149" s="39" t="s">
        <v>462</v>
      </c>
      <c r="B149" s="230">
        <f t="shared" si="962"/>
        <v>3195</v>
      </c>
      <c r="C149" s="230">
        <f t="shared" si="963"/>
        <v>4429.125</v>
      </c>
      <c r="D149" s="230">
        <f t="shared" si="964"/>
        <v>4429.125</v>
      </c>
      <c r="E149" s="66">
        <f t="shared" si="163"/>
        <v>100</v>
      </c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123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123"/>
      <c r="AE149" s="66"/>
      <c r="AF149" s="66"/>
      <c r="AG149" s="66"/>
      <c r="AH149" s="66"/>
      <c r="AI149" s="66"/>
      <c r="AJ149" s="66"/>
      <c r="AK149" s="66"/>
      <c r="AL149" s="123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123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>
        <v>1234.125</v>
      </c>
      <c r="BX149" s="66">
        <v>1234.125</v>
      </c>
      <c r="BY149" s="66">
        <f t="shared" si="960"/>
        <v>100</v>
      </c>
      <c r="BZ149" s="66"/>
      <c r="CA149" s="66"/>
      <c r="CB149" s="66"/>
      <c r="CC149" s="66"/>
      <c r="CD149" s="206"/>
      <c r="CE149" s="206"/>
      <c r="CF149" s="206"/>
      <c r="CG149" s="206"/>
      <c r="CH149" s="206"/>
      <c r="CI149" s="206"/>
      <c r="CJ149" s="206"/>
      <c r="CK149" s="206"/>
      <c r="CL149" s="66"/>
      <c r="CM149" s="66"/>
      <c r="CN149" s="66"/>
      <c r="CO149" s="204"/>
      <c r="CP149" s="204"/>
      <c r="CQ149" s="66"/>
      <c r="CR149" s="66"/>
      <c r="CS149" s="204"/>
      <c r="CT149" s="66"/>
      <c r="CU149" s="66"/>
      <c r="CV149" s="66"/>
      <c r="CW149" s="204"/>
      <c r="CX149" s="204"/>
      <c r="CY149" s="66"/>
      <c r="CZ149" s="66"/>
      <c r="DA149" s="204"/>
      <c r="DB149" s="133"/>
      <c r="DC149" s="66"/>
      <c r="DD149" s="66"/>
      <c r="DE149" s="204"/>
      <c r="DF149" s="66"/>
      <c r="DG149" s="66"/>
      <c r="DH149" s="66"/>
      <c r="DI149" s="66"/>
      <c r="DJ149" s="66"/>
      <c r="DK149" s="66"/>
      <c r="DL149" s="66"/>
      <c r="DM149" s="66"/>
      <c r="DN149" s="66"/>
      <c r="DO149" s="66"/>
      <c r="DP149" s="66"/>
      <c r="DQ149" s="66"/>
      <c r="DR149" s="66"/>
      <c r="DS149" s="66"/>
      <c r="DT149" s="66"/>
      <c r="DU149" s="66"/>
      <c r="DV149" s="66"/>
      <c r="DW149" s="66"/>
      <c r="DX149" s="66"/>
      <c r="DY149" s="66"/>
      <c r="DZ149" s="66"/>
      <c r="EA149" s="66"/>
      <c r="EB149" s="66"/>
      <c r="EC149" s="66"/>
      <c r="ED149" s="66"/>
      <c r="EE149" s="66"/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/>
      <c r="EW149" s="66"/>
      <c r="EX149" s="66"/>
      <c r="EY149" s="70"/>
      <c r="EZ149" s="66"/>
      <c r="FA149" s="66"/>
      <c r="FB149" s="66"/>
      <c r="FC149" s="70"/>
      <c r="FD149" s="66"/>
      <c r="FE149" s="66"/>
      <c r="FF149" s="70"/>
      <c r="FG149" s="70"/>
      <c r="FH149" s="66"/>
      <c r="FI149" s="66"/>
      <c r="FJ149" s="70">
        <v>3195</v>
      </c>
      <c r="FK149" s="70">
        <v>3195</v>
      </c>
      <c r="FL149" s="66">
        <v>3195</v>
      </c>
      <c r="FM149" s="66">
        <f t="shared" si="791"/>
        <v>100</v>
      </c>
      <c r="FN149" s="70"/>
      <c r="FO149" s="70"/>
      <c r="FP149" s="66"/>
      <c r="FQ149" s="66"/>
      <c r="FR149" s="66"/>
      <c r="FS149" s="70"/>
      <c r="FT149" s="66"/>
      <c r="FU149" s="66"/>
      <c r="FV149" s="70"/>
      <c r="FW149" s="70"/>
      <c r="FX149" s="66"/>
      <c r="FY149" s="66"/>
      <c r="FZ149" s="70"/>
      <c r="GA149" s="70"/>
      <c r="GB149" s="66"/>
      <c r="GC149" s="66"/>
      <c r="GD149" s="66"/>
      <c r="GE149" s="66"/>
      <c r="GF149" s="66"/>
      <c r="GG149" s="204"/>
      <c r="GH149" s="66"/>
      <c r="GI149" s="66"/>
      <c r="GJ149" s="66"/>
      <c r="GK149" s="204"/>
      <c r="GL149" s="204"/>
      <c r="GM149" s="70"/>
      <c r="GN149" s="66"/>
      <c r="GO149" s="66"/>
      <c r="GP149" s="66"/>
      <c r="GQ149" s="70"/>
      <c r="GR149" s="66"/>
      <c r="GS149" s="66"/>
      <c r="GT149" s="66"/>
      <c r="GU149" s="70"/>
      <c r="GV149" s="66"/>
      <c r="GW149" s="66"/>
      <c r="GX149" s="66"/>
      <c r="GY149" s="70"/>
      <c r="GZ149" s="66"/>
      <c r="HA149" s="66"/>
      <c r="HB149" s="70"/>
      <c r="HC149" s="70"/>
      <c r="HD149" s="66"/>
      <c r="HE149" s="66"/>
      <c r="HF149" s="66"/>
      <c r="HG149" s="66"/>
      <c r="HH149" s="66"/>
      <c r="HI149" s="204"/>
      <c r="HJ149" s="133"/>
      <c r="HK149" s="70"/>
      <c r="HL149" s="66"/>
      <c r="HM149" s="66"/>
      <c r="HN149" s="66"/>
      <c r="HO149" s="66"/>
      <c r="HP149" s="66"/>
      <c r="HQ149" s="204"/>
      <c r="HR149" s="204"/>
      <c r="HS149" s="66"/>
      <c r="HT149" s="66"/>
      <c r="HU149" s="204"/>
      <c r="HV149" s="133"/>
      <c r="HW149" s="66"/>
      <c r="HX149" s="66"/>
      <c r="HY149" s="204"/>
      <c r="HZ149" s="133"/>
      <c r="IA149" s="66"/>
      <c r="IB149" s="66"/>
      <c r="IC149" s="204"/>
      <c r="ID149" s="204"/>
      <c r="IE149" s="66"/>
      <c r="IF149" s="66"/>
      <c r="IG149" s="204"/>
      <c r="IH149" s="204"/>
      <c r="II149" s="66"/>
      <c r="IJ149" s="66"/>
      <c r="IK149" s="204"/>
      <c r="IL149" s="204"/>
      <c r="IM149" s="66"/>
      <c r="IN149" s="66"/>
      <c r="IO149" s="204"/>
      <c r="IP149" s="204"/>
      <c r="IQ149" s="66"/>
      <c r="IR149" s="66"/>
      <c r="IS149" s="204"/>
      <c r="IT149" s="204"/>
      <c r="IU149" s="66"/>
      <c r="IV149" s="66"/>
      <c r="IW149" s="204"/>
      <c r="IX149" s="204"/>
      <c r="IY149" s="66"/>
      <c r="IZ149" s="66"/>
      <c r="JA149" s="66"/>
      <c r="JB149" s="66"/>
      <c r="JC149" s="66"/>
      <c r="JD149" s="66"/>
      <c r="JE149" s="66"/>
      <c r="JF149" s="66"/>
      <c r="JG149" s="66"/>
      <c r="JH149" s="66"/>
      <c r="JI149" s="66"/>
      <c r="JJ149" s="66"/>
      <c r="JK149" s="66"/>
      <c r="JL149" s="66"/>
      <c r="JM149" s="66"/>
      <c r="JN149" s="66"/>
      <c r="JO149" s="66"/>
      <c r="JP149" s="66"/>
      <c r="JQ149" s="66"/>
    </row>
    <row r="150" spans="1:277" s="29" customFormat="1" ht="15.75" x14ac:dyDescent="0.25">
      <c r="A150" s="39" t="s">
        <v>463</v>
      </c>
      <c r="B150" s="230">
        <f t="shared" si="962"/>
        <v>4647</v>
      </c>
      <c r="C150" s="230">
        <f t="shared" si="963"/>
        <v>4647</v>
      </c>
      <c r="D150" s="230">
        <f t="shared" si="964"/>
        <v>4647</v>
      </c>
      <c r="E150" s="66">
        <f t="shared" si="163"/>
        <v>100</v>
      </c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123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123"/>
      <c r="AE150" s="66"/>
      <c r="AF150" s="66"/>
      <c r="AG150" s="66"/>
      <c r="AH150" s="66"/>
      <c r="AI150" s="66"/>
      <c r="AJ150" s="66"/>
      <c r="AK150" s="66"/>
      <c r="AL150" s="123"/>
      <c r="AM150" s="66"/>
      <c r="AN150" s="66"/>
      <c r="AO150" s="66"/>
      <c r="AP150" s="66"/>
      <c r="AQ150" s="66"/>
      <c r="AR150" s="66"/>
      <c r="AS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/>
      <c r="BH150" s="66"/>
      <c r="BI150" s="66"/>
      <c r="BJ150" s="123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206"/>
      <c r="CE150" s="206"/>
      <c r="CF150" s="206"/>
      <c r="CG150" s="206"/>
      <c r="CH150" s="206"/>
      <c r="CI150" s="206"/>
      <c r="CJ150" s="206"/>
      <c r="CK150" s="206"/>
      <c r="CL150" s="66"/>
      <c r="CM150" s="66"/>
      <c r="CN150" s="66"/>
      <c r="CO150" s="204"/>
      <c r="CP150" s="204"/>
      <c r="CQ150" s="66"/>
      <c r="CR150" s="66"/>
      <c r="CS150" s="204"/>
      <c r="CT150" s="66"/>
      <c r="CU150" s="66"/>
      <c r="CV150" s="66"/>
      <c r="CW150" s="204"/>
      <c r="CX150" s="204"/>
      <c r="CY150" s="66"/>
      <c r="CZ150" s="66"/>
      <c r="DA150" s="204"/>
      <c r="DB150" s="133"/>
      <c r="DC150" s="66"/>
      <c r="DD150" s="66"/>
      <c r="DE150" s="204"/>
      <c r="DF150" s="66"/>
      <c r="DG150" s="66"/>
      <c r="DH150" s="66"/>
      <c r="DI150" s="66"/>
      <c r="DJ150" s="66"/>
      <c r="DK150" s="66"/>
      <c r="DL150" s="66"/>
      <c r="DM150" s="204"/>
      <c r="DN150" s="204"/>
      <c r="DO150" s="66"/>
      <c r="DP150" s="66"/>
      <c r="DQ150" s="204"/>
      <c r="DR150" s="66"/>
      <c r="DS150" s="66"/>
      <c r="DT150" s="66"/>
      <c r="DU150" s="204"/>
      <c r="DV150" s="204"/>
      <c r="DW150" s="66"/>
      <c r="DX150" s="66"/>
      <c r="DY150" s="204"/>
      <c r="DZ150" s="204"/>
      <c r="EA150" s="66"/>
      <c r="EB150" s="66"/>
      <c r="EC150" s="204"/>
      <c r="ED150" s="204"/>
      <c r="EE150" s="66"/>
      <c r="EF150" s="66"/>
      <c r="EG150" s="204"/>
      <c r="EH150" s="66"/>
      <c r="EI150" s="66"/>
      <c r="EJ150" s="66"/>
      <c r="EK150" s="204"/>
      <c r="EL150" s="66"/>
      <c r="EM150" s="66"/>
      <c r="EN150" s="66"/>
      <c r="EO150" s="66"/>
      <c r="EP150" s="66"/>
      <c r="EQ150" s="66"/>
      <c r="ER150" s="66"/>
      <c r="ES150" s="204"/>
      <c r="ET150" s="66"/>
      <c r="EU150" s="66"/>
      <c r="EV150" s="66"/>
      <c r="EW150" s="66"/>
      <c r="EX150" s="66"/>
      <c r="EY150" s="70"/>
      <c r="EZ150" s="66"/>
      <c r="FA150" s="204"/>
      <c r="FB150" s="204"/>
      <c r="FC150" s="70"/>
      <c r="FD150" s="66"/>
      <c r="FE150" s="204"/>
      <c r="FF150" s="70"/>
      <c r="FG150" s="70"/>
      <c r="FH150" s="66"/>
      <c r="FI150" s="204"/>
      <c r="FJ150" s="70">
        <v>4647</v>
      </c>
      <c r="FK150" s="70">
        <v>4647</v>
      </c>
      <c r="FL150" s="66">
        <v>4647</v>
      </c>
      <c r="FM150" s="66">
        <f t="shared" si="791"/>
        <v>100</v>
      </c>
      <c r="FN150" s="70"/>
      <c r="FO150" s="70"/>
      <c r="FP150" s="66"/>
      <c r="FQ150" s="204"/>
      <c r="FR150" s="204"/>
      <c r="FS150" s="70"/>
      <c r="FT150" s="66"/>
      <c r="FU150" s="204"/>
      <c r="FV150" s="70"/>
      <c r="FW150" s="70"/>
      <c r="FX150" s="66"/>
      <c r="FY150" s="204"/>
      <c r="FZ150" s="70"/>
      <c r="GA150" s="70"/>
      <c r="GB150" s="66"/>
      <c r="GC150" s="204"/>
      <c r="GD150" s="66"/>
      <c r="GE150" s="66"/>
      <c r="GF150" s="66"/>
      <c r="GG150" s="204"/>
      <c r="GH150" s="66"/>
      <c r="GI150" s="66"/>
      <c r="GJ150" s="66"/>
      <c r="GK150" s="204"/>
      <c r="GL150" s="204"/>
      <c r="GM150" s="70"/>
      <c r="GN150" s="66"/>
      <c r="GO150" s="204"/>
      <c r="GP150" s="204"/>
      <c r="GQ150" s="70"/>
      <c r="GR150" s="66"/>
      <c r="GS150" s="204"/>
      <c r="GT150" s="204"/>
      <c r="GU150" s="70"/>
      <c r="GV150" s="66"/>
      <c r="GW150" s="204"/>
      <c r="GX150" s="204"/>
      <c r="GY150" s="70"/>
      <c r="GZ150" s="66"/>
      <c r="HA150" s="204"/>
      <c r="HB150" s="70"/>
      <c r="HC150" s="70"/>
      <c r="HD150" s="66"/>
      <c r="HE150" s="204"/>
      <c r="HF150" s="66"/>
      <c r="HG150" s="66"/>
      <c r="HH150" s="66"/>
      <c r="HI150" s="204"/>
      <c r="HJ150" s="133"/>
      <c r="HK150" s="70"/>
      <c r="HL150" s="66"/>
      <c r="HM150" s="204"/>
      <c r="HN150" s="66"/>
      <c r="HO150" s="66"/>
      <c r="HP150" s="66"/>
      <c r="HQ150" s="204"/>
      <c r="HR150" s="204"/>
      <c r="HS150" s="66"/>
      <c r="HT150" s="66"/>
      <c r="HU150" s="204"/>
      <c r="HV150" s="133"/>
      <c r="HW150" s="66"/>
      <c r="HX150" s="66"/>
      <c r="HY150" s="204"/>
      <c r="HZ150" s="133"/>
      <c r="IA150" s="66"/>
      <c r="IB150" s="66"/>
      <c r="IC150" s="204"/>
      <c r="ID150" s="204"/>
      <c r="IE150" s="66"/>
      <c r="IF150" s="66"/>
      <c r="IG150" s="204"/>
      <c r="IH150" s="204"/>
      <c r="II150" s="66"/>
      <c r="IJ150" s="66"/>
      <c r="IK150" s="204"/>
      <c r="IL150" s="204"/>
      <c r="IM150" s="66"/>
      <c r="IN150" s="66"/>
      <c r="IO150" s="204"/>
      <c r="IP150" s="204"/>
      <c r="IQ150" s="66"/>
      <c r="IR150" s="66"/>
      <c r="IS150" s="204"/>
      <c r="IT150" s="204"/>
      <c r="IU150" s="66"/>
      <c r="IV150" s="66"/>
      <c r="IW150" s="204"/>
      <c r="IX150" s="204"/>
      <c r="IY150" s="66"/>
      <c r="IZ150" s="66"/>
      <c r="JA150" s="66"/>
      <c r="JB150" s="66"/>
      <c r="JC150" s="66"/>
      <c r="JD150" s="66"/>
      <c r="JE150" s="66"/>
      <c r="JF150" s="66"/>
      <c r="JG150" s="66"/>
      <c r="JH150" s="66"/>
      <c r="JI150" s="66"/>
      <c r="JJ150" s="66"/>
      <c r="JK150" s="66"/>
      <c r="JL150" s="66"/>
      <c r="JM150" s="66"/>
      <c r="JN150" s="66"/>
      <c r="JO150" s="66"/>
      <c r="JP150" s="66"/>
      <c r="JQ150" s="66"/>
    </row>
    <row r="151" spans="1:277" s="29" customFormat="1" ht="15.75" x14ac:dyDescent="0.25">
      <c r="A151" s="39" t="s">
        <v>464</v>
      </c>
      <c r="B151" s="230">
        <f t="shared" si="962"/>
        <v>2541</v>
      </c>
      <c r="C151" s="230">
        <f t="shared" si="963"/>
        <v>2541</v>
      </c>
      <c r="D151" s="230">
        <f t="shared" si="964"/>
        <v>2541</v>
      </c>
      <c r="E151" s="66">
        <f t="shared" si="163"/>
        <v>100</v>
      </c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123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123"/>
      <c r="AE151" s="66"/>
      <c r="AF151" s="66"/>
      <c r="AG151" s="66"/>
      <c r="AH151" s="66"/>
      <c r="AI151" s="66"/>
      <c r="AJ151" s="66"/>
      <c r="AK151" s="66"/>
      <c r="AL151" s="123"/>
      <c r="AM151" s="66"/>
      <c r="AN151" s="66"/>
      <c r="AO151" s="66"/>
      <c r="AP151" s="66"/>
      <c r="AQ151" s="66"/>
      <c r="AR151" s="66"/>
      <c r="AS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123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6"/>
      <c r="CD151" s="206"/>
      <c r="CE151" s="206"/>
      <c r="CF151" s="206"/>
      <c r="CG151" s="206"/>
      <c r="CH151" s="206"/>
      <c r="CI151" s="206"/>
      <c r="CJ151" s="206"/>
      <c r="CK151" s="206"/>
      <c r="CL151" s="66"/>
      <c r="CM151" s="66"/>
      <c r="CN151" s="66"/>
      <c r="CO151" s="204"/>
      <c r="CP151" s="204"/>
      <c r="CQ151" s="66"/>
      <c r="CR151" s="66"/>
      <c r="CS151" s="204"/>
      <c r="CT151" s="66"/>
      <c r="CU151" s="66"/>
      <c r="CV151" s="66"/>
      <c r="CW151" s="204"/>
      <c r="CX151" s="204"/>
      <c r="CY151" s="66"/>
      <c r="CZ151" s="66"/>
      <c r="DA151" s="204"/>
      <c r="DB151" s="133"/>
      <c r="DC151" s="66"/>
      <c r="DD151" s="66"/>
      <c r="DE151" s="204"/>
      <c r="DF151" s="66"/>
      <c r="DG151" s="66"/>
      <c r="DH151" s="66"/>
      <c r="DI151" s="66"/>
      <c r="DJ151" s="66"/>
      <c r="DK151" s="66"/>
      <c r="DL151" s="66"/>
      <c r="DM151" s="204"/>
      <c r="DN151" s="204"/>
      <c r="DO151" s="66"/>
      <c r="DP151" s="66"/>
      <c r="DQ151" s="204"/>
      <c r="DR151" s="66"/>
      <c r="DS151" s="66"/>
      <c r="DT151" s="66"/>
      <c r="DU151" s="204"/>
      <c r="DV151" s="204"/>
      <c r="DW151" s="66"/>
      <c r="DX151" s="66"/>
      <c r="DY151" s="204"/>
      <c r="DZ151" s="204"/>
      <c r="EA151" s="66"/>
      <c r="EB151" s="66"/>
      <c r="EC151" s="204"/>
      <c r="ED151" s="204"/>
      <c r="EE151" s="66"/>
      <c r="EF151" s="66"/>
      <c r="EG151" s="204"/>
      <c r="EH151" s="66"/>
      <c r="EI151" s="66"/>
      <c r="EJ151" s="66"/>
      <c r="EK151" s="204"/>
      <c r="EL151" s="66"/>
      <c r="EM151" s="66"/>
      <c r="EN151" s="66"/>
      <c r="EO151" s="66"/>
      <c r="EP151" s="66"/>
      <c r="EQ151" s="66"/>
      <c r="ER151" s="66"/>
      <c r="ES151" s="204"/>
      <c r="ET151" s="66"/>
      <c r="EU151" s="66"/>
      <c r="EV151" s="66"/>
      <c r="EW151" s="66"/>
      <c r="EX151" s="66"/>
      <c r="EY151" s="70"/>
      <c r="EZ151" s="66"/>
      <c r="FA151" s="204"/>
      <c r="FB151" s="204"/>
      <c r="FC151" s="70"/>
      <c r="FD151" s="66"/>
      <c r="FE151" s="204"/>
      <c r="FF151" s="70"/>
      <c r="FG151" s="70"/>
      <c r="FH151" s="66"/>
      <c r="FI151" s="204"/>
      <c r="FJ151" s="70">
        <v>2541</v>
      </c>
      <c r="FK151" s="70">
        <v>2541</v>
      </c>
      <c r="FL151" s="66">
        <v>2541</v>
      </c>
      <c r="FM151" s="66">
        <f t="shared" si="791"/>
        <v>100</v>
      </c>
      <c r="FN151" s="70"/>
      <c r="FO151" s="70"/>
      <c r="FP151" s="66"/>
      <c r="FQ151" s="204"/>
      <c r="FR151" s="204"/>
      <c r="FS151" s="70"/>
      <c r="FT151" s="66"/>
      <c r="FU151" s="204"/>
      <c r="FV151" s="70"/>
      <c r="FW151" s="70"/>
      <c r="FX151" s="66"/>
      <c r="FY151" s="204"/>
      <c r="FZ151" s="70"/>
      <c r="GA151" s="70"/>
      <c r="GB151" s="66"/>
      <c r="GC151" s="204"/>
      <c r="GD151" s="66"/>
      <c r="GE151" s="66"/>
      <c r="GF151" s="66"/>
      <c r="GG151" s="204"/>
      <c r="GH151" s="66"/>
      <c r="GI151" s="66"/>
      <c r="GJ151" s="66"/>
      <c r="GK151" s="204"/>
      <c r="GL151" s="204"/>
      <c r="GM151" s="70"/>
      <c r="GN151" s="66"/>
      <c r="GO151" s="204"/>
      <c r="GP151" s="204"/>
      <c r="GQ151" s="70"/>
      <c r="GR151" s="66"/>
      <c r="GS151" s="204"/>
      <c r="GT151" s="204"/>
      <c r="GU151" s="70"/>
      <c r="GV151" s="66"/>
      <c r="GW151" s="204"/>
      <c r="GX151" s="204"/>
      <c r="GY151" s="70"/>
      <c r="GZ151" s="66"/>
      <c r="HA151" s="204"/>
      <c r="HB151" s="70"/>
      <c r="HC151" s="70"/>
      <c r="HD151" s="66"/>
      <c r="HE151" s="204"/>
      <c r="HF151" s="66"/>
      <c r="HG151" s="66"/>
      <c r="HH151" s="66"/>
      <c r="HI151" s="204"/>
      <c r="HJ151" s="133"/>
      <c r="HK151" s="70"/>
      <c r="HL151" s="66"/>
      <c r="HM151" s="204"/>
      <c r="HN151" s="66"/>
      <c r="HO151" s="66"/>
      <c r="HP151" s="66"/>
      <c r="HQ151" s="204"/>
      <c r="HR151" s="204"/>
      <c r="HS151" s="66"/>
      <c r="HT151" s="66"/>
      <c r="HU151" s="204"/>
      <c r="HV151" s="133"/>
      <c r="HW151" s="66"/>
      <c r="HX151" s="66"/>
      <c r="HY151" s="204"/>
      <c r="HZ151" s="133"/>
      <c r="IA151" s="66"/>
      <c r="IB151" s="66"/>
      <c r="IC151" s="204"/>
      <c r="ID151" s="204"/>
      <c r="IE151" s="66"/>
      <c r="IF151" s="66"/>
      <c r="IG151" s="204"/>
      <c r="IH151" s="204"/>
      <c r="II151" s="66"/>
      <c r="IJ151" s="66"/>
      <c r="IK151" s="204"/>
      <c r="IL151" s="204"/>
      <c r="IM151" s="66"/>
      <c r="IN151" s="66"/>
      <c r="IO151" s="204"/>
      <c r="IP151" s="204"/>
      <c r="IQ151" s="66"/>
      <c r="IR151" s="66"/>
      <c r="IS151" s="204"/>
      <c r="IT151" s="204"/>
      <c r="IU151" s="66"/>
      <c r="IV151" s="66"/>
      <c r="IW151" s="204"/>
      <c r="IX151" s="204"/>
      <c r="IY151" s="66"/>
      <c r="IZ151" s="66"/>
      <c r="JA151" s="66"/>
      <c r="JB151" s="66"/>
      <c r="JC151" s="66"/>
      <c r="JD151" s="66"/>
      <c r="JE151" s="66"/>
      <c r="JF151" s="66"/>
      <c r="JG151" s="66"/>
      <c r="JH151" s="66"/>
      <c r="JI151" s="66"/>
      <c r="JJ151" s="66"/>
      <c r="JK151" s="66"/>
      <c r="JL151" s="66"/>
      <c r="JM151" s="66"/>
      <c r="JN151" s="66"/>
      <c r="JO151" s="66"/>
      <c r="JP151" s="66"/>
      <c r="JQ151" s="66"/>
    </row>
    <row r="152" spans="1:277" s="29" customFormat="1" ht="15.75" x14ac:dyDescent="0.25">
      <c r="A152" s="39" t="s">
        <v>465</v>
      </c>
      <c r="B152" s="230">
        <f t="shared" si="962"/>
        <v>25277</v>
      </c>
      <c r="C152" s="230">
        <f t="shared" si="963"/>
        <v>3879</v>
      </c>
      <c r="D152" s="230">
        <f t="shared" si="964"/>
        <v>3878.9987999999998</v>
      </c>
      <c r="E152" s="66">
        <f t="shared" si="163"/>
        <v>99.999969064191802</v>
      </c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123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123"/>
      <c r="AE152" s="66"/>
      <c r="AF152" s="66"/>
      <c r="AG152" s="66"/>
      <c r="AH152" s="66"/>
      <c r="AI152" s="66"/>
      <c r="AJ152" s="66"/>
      <c r="AK152" s="66"/>
      <c r="AL152" s="123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123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206"/>
      <c r="CE152" s="206"/>
      <c r="CF152" s="206"/>
      <c r="CG152" s="206"/>
      <c r="CH152" s="206"/>
      <c r="CI152" s="206"/>
      <c r="CJ152" s="206"/>
      <c r="CK152" s="206"/>
      <c r="CL152" s="66"/>
      <c r="CM152" s="66"/>
      <c r="CN152" s="66"/>
      <c r="CO152" s="204"/>
      <c r="CP152" s="204"/>
      <c r="CQ152" s="66"/>
      <c r="CR152" s="66"/>
      <c r="CS152" s="204"/>
      <c r="CT152" s="66"/>
      <c r="CU152" s="66"/>
      <c r="CV152" s="66"/>
      <c r="CW152" s="204"/>
      <c r="CX152" s="204"/>
      <c r="CY152" s="66"/>
      <c r="CZ152" s="66"/>
      <c r="DA152" s="204"/>
      <c r="DB152" s="133"/>
      <c r="DC152" s="66"/>
      <c r="DD152" s="66"/>
      <c r="DE152" s="204"/>
      <c r="DF152" s="66">
        <v>21398</v>
      </c>
      <c r="DG152" s="66"/>
      <c r="DH152" s="66"/>
      <c r="DI152" s="66"/>
      <c r="DJ152" s="66"/>
      <c r="DK152" s="66"/>
      <c r="DL152" s="66"/>
      <c r="DM152" s="204"/>
      <c r="DN152" s="204"/>
      <c r="DO152" s="66"/>
      <c r="DP152" s="66"/>
      <c r="DQ152" s="204"/>
      <c r="DR152" s="66"/>
      <c r="DS152" s="66"/>
      <c r="DT152" s="66"/>
      <c r="DU152" s="204"/>
      <c r="DV152" s="204"/>
      <c r="DW152" s="66"/>
      <c r="DX152" s="66"/>
      <c r="DY152" s="204"/>
      <c r="DZ152" s="204"/>
      <c r="EA152" s="66"/>
      <c r="EB152" s="66"/>
      <c r="EC152" s="204"/>
      <c r="ED152" s="204"/>
      <c r="EE152" s="66"/>
      <c r="EF152" s="66"/>
      <c r="EG152" s="204"/>
      <c r="EH152" s="66"/>
      <c r="EI152" s="66"/>
      <c r="EJ152" s="66"/>
      <c r="EK152" s="204"/>
      <c r="EL152" s="66"/>
      <c r="EM152" s="66"/>
      <c r="EN152" s="66"/>
      <c r="EO152" s="66"/>
      <c r="EP152" s="66"/>
      <c r="EQ152" s="66"/>
      <c r="ER152" s="66"/>
      <c r="ES152" s="204"/>
      <c r="ET152" s="66"/>
      <c r="EU152" s="66"/>
      <c r="EV152" s="66"/>
      <c r="EW152" s="66"/>
      <c r="EX152" s="66"/>
      <c r="EY152" s="70"/>
      <c r="EZ152" s="66"/>
      <c r="FA152" s="204"/>
      <c r="FB152" s="204"/>
      <c r="FC152" s="70"/>
      <c r="FD152" s="66"/>
      <c r="FE152" s="204"/>
      <c r="FF152" s="70"/>
      <c r="FG152" s="70"/>
      <c r="FH152" s="66"/>
      <c r="FI152" s="204"/>
      <c r="FJ152" s="70">
        <v>3879</v>
      </c>
      <c r="FK152" s="70">
        <v>3879</v>
      </c>
      <c r="FL152" s="66">
        <v>3878.9987999999998</v>
      </c>
      <c r="FM152" s="66">
        <f t="shared" si="791"/>
        <v>99.999969064191802</v>
      </c>
      <c r="FN152" s="70"/>
      <c r="FO152" s="70"/>
      <c r="FP152" s="66"/>
      <c r="FQ152" s="204"/>
      <c r="FR152" s="204"/>
      <c r="FS152" s="70"/>
      <c r="FT152" s="66"/>
      <c r="FU152" s="204"/>
      <c r="FV152" s="70"/>
      <c r="FW152" s="70"/>
      <c r="FX152" s="66"/>
      <c r="FY152" s="204"/>
      <c r="FZ152" s="70"/>
      <c r="GA152" s="70"/>
      <c r="GB152" s="66"/>
      <c r="GC152" s="204"/>
      <c r="GD152" s="66"/>
      <c r="GE152" s="66"/>
      <c r="GF152" s="66"/>
      <c r="GG152" s="204"/>
      <c r="GH152" s="66"/>
      <c r="GI152" s="66"/>
      <c r="GJ152" s="66"/>
      <c r="GK152" s="204"/>
      <c r="GL152" s="204"/>
      <c r="GM152" s="70"/>
      <c r="GN152" s="66"/>
      <c r="GO152" s="204"/>
      <c r="GP152" s="204"/>
      <c r="GQ152" s="70"/>
      <c r="GR152" s="66"/>
      <c r="GS152" s="204"/>
      <c r="GT152" s="204"/>
      <c r="GU152" s="70"/>
      <c r="GV152" s="66"/>
      <c r="GW152" s="204"/>
      <c r="GX152" s="204"/>
      <c r="GY152" s="70"/>
      <c r="GZ152" s="66"/>
      <c r="HA152" s="204"/>
      <c r="HB152" s="70"/>
      <c r="HC152" s="70"/>
      <c r="HD152" s="66"/>
      <c r="HE152" s="204"/>
      <c r="HF152" s="66"/>
      <c r="HG152" s="66"/>
      <c r="HH152" s="66"/>
      <c r="HI152" s="204"/>
      <c r="HJ152" s="133"/>
      <c r="HK152" s="70"/>
      <c r="HL152" s="66"/>
      <c r="HM152" s="204"/>
      <c r="HN152" s="66"/>
      <c r="HO152" s="66"/>
      <c r="HP152" s="66"/>
      <c r="HQ152" s="204"/>
      <c r="HR152" s="204"/>
      <c r="HS152" s="66"/>
      <c r="HT152" s="66"/>
      <c r="HU152" s="204"/>
      <c r="HV152" s="133"/>
      <c r="HW152" s="66"/>
      <c r="HX152" s="66"/>
      <c r="HY152" s="204"/>
      <c r="HZ152" s="133"/>
      <c r="IA152" s="66"/>
      <c r="IB152" s="66"/>
      <c r="IC152" s="204"/>
      <c r="ID152" s="204"/>
      <c r="IE152" s="66"/>
      <c r="IF152" s="66"/>
      <c r="IG152" s="204"/>
      <c r="IH152" s="204"/>
      <c r="II152" s="66"/>
      <c r="IJ152" s="66"/>
      <c r="IK152" s="204"/>
      <c r="IL152" s="204"/>
      <c r="IM152" s="66"/>
      <c r="IN152" s="66"/>
      <c r="IO152" s="204"/>
      <c r="IP152" s="204"/>
      <c r="IQ152" s="66"/>
      <c r="IR152" s="66"/>
      <c r="IS152" s="204"/>
      <c r="IT152" s="204"/>
      <c r="IU152" s="66"/>
      <c r="IV152" s="66"/>
      <c r="IW152" s="204"/>
      <c r="IX152" s="204"/>
      <c r="IY152" s="66"/>
      <c r="IZ152" s="66"/>
      <c r="JA152" s="66"/>
      <c r="JB152" s="66"/>
      <c r="JC152" s="66"/>
      <c r="JD152" s="66"/>
      <c r="JE152" s="66"/>
      <c r="JF152" s="66"/>
      <c r="JG152" s="66"/>
      <c r="JH152" s="66"/>
      <c r="JI152" s="66"/>
      <c r="JJ152" s="66"/>
      <c r="JK152" s="66"/>
      <c r="JL152" s="66"/>
      <c r="JM152" s="66"/>
      <c r="JN152" s="66"/>
      <c r="JO152" s="66"/>
      <c r="JP152" s="66"/>
      <c r="JQ152" s="66"/>
    </row>
    <row r="153" spans="1:277" s="29" customFormat="1" ht="15.75" x14ac:dyDescent="0.25">
      <c r="A153" s="39" t="s">
        <v>466</v>
      </c>
      <c r="B153" s="230">
        <f t="shared" si="962"/>
        <v>1698</v>
      </c>
      <c r="C153" s="230">
        <f t="shared" si="963"/>
        <v>1698</v>
      </c>
      <c r="D153" s="230">
        <f t="shared" si="964"/>
        <v>1698</v>
      </c>
      <c r="E153" s="66">
        <f t="shared" si="163"/>
        <v>100</v>
      </c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123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123"/>
      <c r="AE153" s="66"/>
      <c r="AF153" s="66"/>
      <c r="AG153" s="66"/>
      <c r="AH153" s="66"/>
      <c r="AI153" s="66"/>
      <c r="AJ153" s="66"/>
      <c r="AK153" s="66"/>
      <c r="AL153" s="123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123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  <c r="CB153" s="66"/>
      <c r="CC153" s="66"/>
      <c r="CD153" s="206"/>
      <c r="CE153" s="206"/>
      <c r="CF153" s="206"/>
      <c r="CG153" s="206"/>
      <c r="CH153" s="206"/>
      <c r="CI153" s="206"/>
      <c r="CJ153" s="206"/>
      <c r="CK153" s="206"/>
      <c r="CL153" s="66"/>
      <c r="CM153" s="66"/>
      <c r="CN153" s="66"/>
      <c r="CO153" s="204"/>
      <c r="CP153" s="204"/>
      <c r="CQ153" s="66"/>
      <c r="CR153" s="66"/>
      <c r="CS153" s="204"/>
      <c r="CT153" s="66"/>
      <c r="CU153" s="66"/>
      <c r="CV153" s="66"/>
      <c r="CW153" s="204"/>
      <c r="CX153" s="204"/>
      <c r="CY153" s="66"/>
      <c r="CZ153" s="66"/>
      <c r="DA153" s="204"/>
      <c r="DB153" s="133"/>
      <c r="DC153" s="66"/>
      <c r="DD153" s="66"/>
      <c r="DE153" s="204"/>
      <c r="DF153" s="66"/>
      <c r="DG153" s="66"/>
      <c r="DH153" s="66"/>
      <c r="DI153" s="66"/>
      <c r="DJ153" s="66"/>
      <c r="DK153" s="66"/>
      <c r="DL153" s="66"/>
      <c r="DM153" s="204"/>
      <c r="DN153" s="204"/>
      <c r="DO153" s="66"/>
      <c r="DP153" s="66"/>
      <c r="DQ153" s="204"/>
      <c r="DR153" s="66"/>
      <c r="DS153" s="66"/>
      <c r="DT153" s="66"/>
      <c r="DU153" s="204"/>
      <c r="DV153" s="204"/>
      <c r="DW153" s="66"/>
      <c r="DX153" s="66"/>
      <c r="DY153" s="204"/>
      <c r="DZ153" s="204"/>
      <c r="EA153" s="66"/>
      <c r="EB153" s="66"/>
      <c r="EC153" s="204"/>
      <c r="ED153" s="204"/>
      <c r="EE153" s="66"/>
      <c r="EF153" s="66"/>
      <c r="EG153" s="204"/>
      <c r="EH153" s="66"/>
      <c r="EI153" s="66"/>
      <c r="EJ153" s="66"/>
      <c r="EK153" s="204"/>
      <c r="EL153" s="66"/>
      <c r="EM153" s="66"/>
      <c r="EN153" s="66"/>
      <c r="EO153" s="66"/>
      <c r="EP153" s="66"/>
      <c r="EQ153" s="66"/>
      <c r="ER153" s="66"/>
      <c r="ES153" s="204"/>
      <c r="ET153" s="66"/>
      <c r="EU153" s="66"/>
      <c r="EV153" s="66"/>
      <c r="EW153" s="66"/>
      <c r="EX153" s="66"/>
      <c r="EY153" s="70"/>
      <c r="EZ153" s="66"/>
      <c r="FA153" s="204"/>
      <c r="FB153" s="204"/>
      <c r="FC153" s="70"/>
      <c r="FD153" s="66"/>
      <c r="FE153" s="204"/>
      <c r="FF153" s="70"/>
      <c r="FG153" s="70"/>
      <c r="FH153" s="66"/>
      <c r="FI153" s="204"/>
      <c r="FJ153" s="70">
        <v>1698</v>
      </c>
      <c r="FK153" s="70">
        <v>1698</v>
      </c>
      <c r="FL153" s="66">
        <v>1698</v>
      </c>
      <c r="FM153" s="66">
        <f t="shared" si="791"/>
        <v>100</v>
      </c>
      <c r="FN153" s="70"/>
      <c r="FO153" s="70"/>
      <c r="FP153" s="66"/>
      <c r="FQ153" s="204"/>
      <c r="FR153" s="204"/>
      <c r="FS153" s="70"/>
      <c r="FT153" s="66"/>
      <c r="FU153" s="204"/>
      <c r="FV153" s="70"/>
      <c r="FW153" s="70"/>
      <c r="FX153" s="66"/>
      <c r="FY153" s="204"/>
      <c r="FZ153" s="70"/>
      <c r="GA153" s="70"/>
      <c r="GB153" s="66"/>
      <c r="GC153" s="204"/>
      <c r="GD153" s="66"/>
      <c r="GE153" s="66"/>
      <c r="GF153" s="66"/>
      <c r="GG153" s="204"/>
      <c r="GH153" s="66"/>
      <c r="GI153" s="66"/>
      <c r="GJ153" s="66"/>
      <c r="GK153" s="204"/>
      <c r="GL153" s="204"/>
      <c r="GM153" s="70"/>
      <c r="GN153" s="66"/>
      <c r="GO153" s="204"/>
      <c r="GP153" s="204"/>
      <c r="GQ153" s="70"/>
      <c r="GR153" s="66"/>
      <c r="GS153" s="204"/>
      <c r="GT153" s="204"/>
      <c r="GU153" s="70"/>
      <c r="GV153" s="66"/>
      <c r="GW153" s="204"/>
      <c r="GX153" s="204"/>
      <c r="GY153" s="70"/>
      <c r="GZ153" s="66"/>
      <c r="HA153" s="204"/>
      <c r="HB153" s="70"/>
      <c r="HC153" s="70"/>
      <c r="HD153" s="66"/>
      <c r="HE153" s="204"/>
      <c r="HF153" s="66"/>
      <c r="HG153" s="66"/>
      <c r="HH153" s="66"/>
      <c r="HI153" s="204"/>
      <c r="HJ153" s="133"/>
      <c r="HK153" s="70"/>
      <c r="HL153" s="66"/>
      <c r="HM153" s="204"/>
      <c r="HN153" s="66"/>
      <c r="HO153" s="66"/>
      <c r="HP153" s="66"/>
      <c r="HQ153" s="204"/>
      <c r="HR153" s="204"/>
      <c r="HS153" s="66"/>
      <c r="HT153" s="66"/>
      <c r="HU153" s="204"/>
      <c r="HV153" s="133"/>
      <c r="HW153" s="66"/>
      <c r="HX153" s="66"/>
      <c r="HY153" s="204"/>
      <c r="HZ153" s="133"/>
      <c r="IA153" s="66"/>
      <c r="IB153" s="66"/>
      <c r="IC153" s="204"/>
      <c r="ID153" s="204"/>
      <c r="IE153" s="66"/>
      <c r="IF153" s="66"/>
      <c r="IG153" s="204"/>
      <c r="IH153" s="204"/>
      <c r="II153" s="66"/>
      <c r="IJ153" s="66"/>
      <c r="IK153" s="204"/>
      <c r="IL153" s="204"/>
      <c r="IM153" s="66"/>
      <c r="IN153" s="66"/>
      <c r="IO153" s="204"/>
      <c r="IP153" s="204"/>
      <c r="IQ153" s="66"/>
      <c r="IR153" s="66"/>
      <c r="IS153" s="204"/>
      <c r="IT153" s="204"/>
      <c r="IU153" s="66"/>
      <c r="IV153" s="66"/>
      <c r="IW153" s="204"/>
      <c r="IX153" s="204"/>
      <c r="IY153" s="66"/>
      <c r="IZ153" s="66"/>
      <c r="JA153" s="66"/>
      <c r="JB153" s="66"/>
      <c r="JC153" s="66"/>
      <c r="JD153" s="66"/>
      <c r="JE153" s="66"/>
      <c r="JF153" s="66"/>
      <c r="JG153" s="66"/>
      <c r="JH153" s="66"/>
      <c r="JI153" s="66"/>
      <c r="JJ153" s="66"/>
      <c r="JK153" s="66"/>
      <c r="JL153" s="66"/>
      <c r="JM153" s="66"/>
      <c r="JN153" s="66"/>
      <c r="JO153" s="66"/>
      <c r="JP153" s="66"/>
      <c r="JQ153" s="66"/>
    </row>
    <row r="154" spans="1:277" s="29" customFormat="1" ht="15.75" x14ac:dyDescent="0.25">
      <c r="A154" s="39" t="s">
        <v>468</v>
      </c>
      <c r="B154" s="230">
        <f t="shared" si="962"/>
        <v>3024</v>
      </c>
      <c r="C154" s="230">
        <f t="shared" si="963"/>
        <v>3024</v>
      </c>
      <c r="D154" s="230">
        <f t="shared" si="964"/>
        <v>3024</v>
      </c>
      <c r="E154" s="66">
        <f t="shared" si="163"/>
        <v>100</v>
      </c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123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123"/>
      <c r="AE154" s="66"/>
      <c r="AF154" s="66"/>
      <c r="AG154" s="66"/>
      <c r="AH154" s="66"/>
      <c r="AI154" s="66"/>
      <c r="AJ154" s="66"/>
      <c r="AK154" s="66"/>
      <c r="AL154" s="123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123"/>
      <c r="BK154" s="66"/>
      <c r="BL154" s="66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206"/>
      <c r="CE154" s="206"/>
      <c r="CF154" s="206"/>
      <c r="CG154" s="206"/>
      <c r="CH154" s="206"/>
      <c r="CI154" s="206"/>
      <c r="CJ154" s="206"/>
      <c r="CK154" s="206"/>
      <c r="CL154" s="66"/>
      <c r="CM154" s="66"/>
      <c r="CN154" s="66"/>
      <c r="CO154" s="204"/>
      <c r="CP154" s="204"/>
      <c r="CQ154" s="66"/>
      <c r="CR154" s="66"/>
      <c r="CS154" s="204"/>
      <c r="CT154" s="66"/>
      <c r="CU154" s="66"/>
      <c r="CV154" s="66"/>
      <c r="CW154" s="204"/>
      <c r="CX154" s="204"/>
      <c r="CY154" s="66"/>
      <c r="CZ154" s="66"/>
      <c r="DA154" s="204"/>
      <c r="DB154" s="133"/>
      <c r="DC154" s="66"/>
      <c r="DD154" s="66"/>
      <c r="DE154" s="204"/>
      <c r="DF154" s="66"/>
      <c r="DG154" s="66"/>
      <c r="DH154" s="66"/>
      <c r="DI154" s="66"/>
      <c r="DJ154" s="66"/>
      <c r="DK154" s="66"/>
      <c r="DL154" s="66"/>
      <c r="DM154" s="204"/>
      <c r="DN154" s="204"/>
      <c r="DO154" s="66"/>
      <c r="DP154" s="66"/>
      <c r="DQ154" s="204"/>
      <c r="DR154" s="66"/>
      <c r="DS154" s="66"/>
      <c r="DT154" s="66"/>
      <c r="DU154" s="204"/>
      <c r="DV154" s="204"/>
      <c r="DW154" s="66"/>
      <c r="DX154" s="66"/>
      <c r="DY154" s="204"/>
      <c r="DZ154" s="204"/>
      <c r="EA154" s="66"/>
      <c r="EB154" s="66"/>
      <c r="EC154" s="204"/>
      <c r="ED154" s="204"/>
      <c r="EE154" s="66"/>
      <c r="EF154" s="66"/>
      <c r="EG154" s="204"/>
      <c r="EH154" s="66"/>
      <c r="EI154" s="66"/>
      <c r="EJ154" s="66"/>
      <c r="EK154" s="204"/>
      <c r="EL154" s="66"/>
      <c r="EM154" s="66"/>
      <c r="EN154" s="66"/>
      <c r="EO154" s="66"/>
      <c r="EP154" s="66"/>
      <c r="EQ154" s="66"/>
      <c r="ER154" s="66"/>
      <c r="ES154" s="204"/>
      <c r="ET154" s="66"/>
      <c r="EU154" s="66"/>
      <c r="EV154" s="66"/>
      <c r="EW154" s="66"/>
      <c r="EX154" s="66"/>
      <c r="EY154" s="70"/>
      <c r="EZ154" s="66"/>
      <c r="FA154" s="204"/>
      <c r="FB154" s="204"/>
      <c r="FC154" s="70"/>
      <c r="FD154" s="66"/>
      <c r="FE154" s="204"/>
      <c r="FF154" s="70"/>
      <c r="FG154" s="70"/>
      <c r="FH154" s="66"/>
      <c r="FI154" s="204"/>
      <c r="FJ154" s="70">
        <v>3024</v>
      </c>
      <c r="FK154" s="70">
        <v>3024</v>
      </c>
      <c r="FL154" s="66">
        <v>3024</v>
      </c>
      <c r="FM154" s="66">
        <f t="shared" si="791"/>
        <v>100</v>
      </c>
      <c r="FN154" s="70"/>
      <c r="FO154" s="70"/>
      <c r="FP154" s="66"/>
      <c r="FQ154" s="204"/>
      <c r="FR154" s="204"/>
      <c r="FS154" s="70"/>
      <c r="FT154" s="66"/>
      <c r="FU154" s="204"/>
      <c r="FV154" s="70"/>
      <c r="FW154" s="70"/>
      <c r="FX154" s="66"/>
      <c r="FY154" s="204"/>
      <c r="FZ154" s="70"/>
      <c r="GA154" s="70"/>
      <c r="GB154" s="66"/>
      <c r="GC154" s="204"/>
      <c r="GD154" s="66"/>
      <c r="GE154" s="66"/>
      <c r="GF154" s="66"/>
      <c r="GG154" s="204"/>
      <c r="GH154" s="66"/>
      <c r="GI154" s="66"/>
      <c r="GJ154" s="66"/>
      <c r="GK154" s="204"/>
      <c r="GL154" s="204"/>
      <c r="GM154" s="70"/>
      <c r="GN154" s="66"/>
      <c r="GO154" s="204"/>
      <c r="GP154" s="204"/>
      <c r="GQ154" s="70"/>
      <c r="GR154" s="66"/>
      <c r="GS154" s="204"/>
      <c r="GT154" s="204"/>
      <c r="GU154" s="70"/>
      <c r="GV154" s="66"/>
      <c r="GW154" s="204"/>
      <c r="GX154" s="204"/>
      <c r="GY154" s="70"/>
      <c r="GZ154" s="66"/>
      <c r="HA154" s="204"/>
      <c r="HB154" s="70"/>
      <c r="HC154" s="70"/>
      <c r="HD154" s="66"/>
      <c r="HE154" s="204"/>
      <c r="HF154" s="66"/>
      <c r="HG154" s="66"/>
      <c r="HH154" s="66"/>
      <c r="HI154" s="204"/>
      <c r="HJ154" s="133"/>
      <c r="HK154" s="70"/>
      <c r="HL154" s="66"/>
      <c r="HM154" s="204"/>
      <c r="HN154" s="66"/>
      <c r="HO154" s="66"/>
      <c r="HP154" s="66"/>
      <c r="HQ154" s="204"/>
      <c r="HR154" s="204"/>
      <c r="HS154" s="66"/>
      <c r="HT154" s="66"/>
      <c r="HU154" s="204"/>
      <c r="HV154" s="133"/>
      <c r="HW154" s="66"/>
      <c r="HX154" s="66"/>
      <c r="HY154" s="204"/>
      <c r="HZ154" s="133"/>
      <c r="IA154" s="66"/>
      <c r="IB154" s="66"/>
      <c r="IC154" s="204"/>
      <c r="ID154" s="204"/>
      <c r="IE154" s="66"/>
      <c r="IF154" s="66"/>
      <c r="IG154" s="204"/>
      <c r="IH154" s="204"/>
      <c r="II154" s="66"/>
      <c r="IJ154" s="66"/>
      <c r="IK154" s="204"/>
      <c r="IL154" s="204"/>
      <c r="IM154" s="66"/>
      <c r="IN154" s="66"/>
      <c r="IO154" s="204"/>
      <c r="IP154" s="204"/>
      <c r="IQ154" s="66"/>
      <c r="IR154" s="66"/>
      <c r="IS154" s="204"/>
      <c r="IT154" s="204"/>
      <c r="IU154" s="66"/>
      <c r="IV154" s="66"/>
      <c r="IW154" s="204"/>
      <c r="IX154" s="204"/>
      <c r="IY154" s="66"/>
      <c r="IZ154" s="66"/>
      <c r="JA154" s="66"/>
      <c r="JB154" s="66"/>
      <c r="JC154" s="66"/>
      <c r="JD154" s="66"/>
      <c r="JE154" s="66"/>
      <c r="JF154" s="66"/>
      <c r="JG154" s="66"/>
      <c r="JH154" s="66"/>
      <c r="JI154" s="66"/>
      <c r="JJ154" s="66"/>
      <c r="JK154" s="66"/>
      <c r="JL154" s="66"/>
      <c r="JM154" s="66"/>
      <c r="JN154" s="66"/>
      <c r="JO154" s="66"/>
      <c r="JP154" s="66"/>
      <c r="JQ154" s="66"/>
    </row>
    <row r="155" spans="1:277" s="29" customFormat="1" ht="15.75" x14ac:dyDescent="0.25">
      <c r="A155" s="39" t="s">
        <v>467</v>
      </c>
      <c r="B155" s="230">
        <f t="shared" si="962"/>
        <v>17646.7</v>
      </c>
      <c r="C155" s="230">
        <f t="shared" si="963"/>
        <v>17436.400000000001</v>
      </c>
      <c r="D155" s="230">
        <f t="shared" si="964"/>
        <v>17436.3688</v>
      </c>
      <c r="E155" s="66">
        <f t="shared" si="163"/>
        <v>99.999821063981088</v>
      </c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123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123"/>
      <c r="AE155" s="66"/>
      <c r="AF155" s="66"/>
      <c r="AG155" s="66"/>
      <c r="AH155" s="66"/>
      <c r="AI155" s="66"/>
      <c r="AJ155" s="66"/>
      <c r="AK155" s="66"/>
      <c r="AL155" s="123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  <c r="BJ155" s="123"/>
      <c r="BK155" s="66"/>
      <c r="BL155" s="66"/>
      <c r="BM155" s="66"/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66"/>
      <c r="BY155" s="66"/>
      <c r="BZ155" s="66"/>
      <c r="CA155" s="66"/>
      <c r="CB155" s="66"/>
      <c r="CC155" s="66"/>
      <c r="CD155" s="206"/>
      <c r="CE155" s="206"/>
      <c r="CF155" s="206"/>
      <c r="CG155" s="206"/>
      <c r="CH155" s="206"/>
      <c r="CI155" s="206"/>
      <c r="CJ155" s="206"/>
      <c r="CK155" s="206"/>
      <c r="CL155" s="66"/>
      <c r="CM155" s="66"/>
      <c r="CN155" s="66"/>
      <c r="CO155" s="204"/>
      <c r="CP155" s="204"/>
      <c r="CQ155" s="66"/>
      <c r="CR155" s="66"/>
      <c r="CS155" s="204"/>
      <c r="CT155" s="66"/>
      <c r="CU155" s="66"/>
      <c r="CV155" s="66"/>
      <c r="CW155" s="204"/>
      <c r="CX155" s="204"/>
      <c r="CY155" s="66"/>
      <c r="CZ155" s="66"/>
      <c r="DA155" s="204"/>
      <c r="DB155" s="133"/>
      <c r="DC155" s="66"/>
      <c r="DD155" s="66"/>
      <c r="DE155" s="204"/>
      <c r="DF155" s="66">
        <v>15570.7</v>
      </c>
      <c r="DG155" s="66">
        <v>15360.4</v>
      </c>
      <c r="DH155" s="66">
        <v>15360.3688</v>
      </c>
      <c r="DI155" s="66">
        <f>DH155/DG155*100</f>
        <v>99.99979688028958</v>
      </c>
      <c r="DJ155" s="66"/>
      <c r="DK155" s="66"/>
      <c r="DL155" s="66"/>
      <c r="DM155" s="204"/>
      <c r="DN155" s="204"/>
      <c r="DO155" s="66"/>
      <c r="DP155" s="66"/>
      <c r="DQ155" s="204"/>
      <c r="DR155" s="66"/>
      <c r="DS155" s="66"/>
      <c r="DT155" s="66"/>
      <c r="DU155" s="204"/>
      <c r="DV155" s="204"/>
      <c r="DW155" s="66"/>
      <c r="DX155" s="66"/>
      <c r="DY155" s="204"/>
      <c r="DZ155" s="204"/>
      <c r="EA155" s="66"/>
      <c r="EB155" s="66"/>
      <c r="EC155" s="204"/>
      <c r="ED155" s="204"/>
      <c r="EE155" s="66"/>
      <c r="EF155" s="66"/>
      <c r="EG155" s="204"/>
      <c r="EH155" s="66"/>
      <c r="EI155" s="66"/>
      <c r="EJ155" s="66"/>
      <c r="EK155" s="204"/>
      <c r="EL155" s="66"/>
      <c r="EM155" s="66"/>
      <c r="EN155" s="66"/>
      <c r="EO155" s="204"/>
      <c r="EP155" s="66"/>
      <c r="EQ155" s="66"/>
      <c r="ER155" s="66"/>
      <c r="ES155" s="204"/>
      <c r="ET155" s="66"/>
      <c r="EU155" s="66"/>
      <c r="EV155" s="66"/>
      <c r="EW155" s="66"/>
      <c r="EX155" s="66"/>
      <c r="EY155" s="70"/>
      <c r="EZ155" s="66"/>
      <c r="FA155" s="204"/>
      <c r="FB155" s="204"/>
      <c r="FC155" s="70"/>
      <c r="FD155" s="66"/>
      <c r="FE155" s="204"/>
      <c r="FF155" s="70"/>
      <c r="FG155" s="70"/>
      <c r="FH155" s="66"/>
      <c r="FI155" s="204"/>
      <c r="FJ155" s="70">
        <v>2076</v>
      </c>
      <c r="FK155" s="70">
        <v>2076</v>
      </c>
      <c r="FL155" s="66">
        <v>2076</v>
      </c>
      <c r="FM155" s="66">
        <f t="shared" si="791"/>
        <v>100</v>
      </c>
      <c r="FN155" s="70"/>
      <c r="FO155" s="70"/>
      <c r="FP155" s="66"/>
      <c r="FQ155" s="204"/>
      <c r="FR155" s="204"/>
      <c r="FS155" s="70"/>
      <c r="FT155" s="66"/>
      <c r="FU155" s="204"/>
      <c r="FV155" s="70"/>
      <c r="FW155" s="70"/>
      <c r="FX155" s="66"/>
      <c r="FY155" s="204"/>
      <c r="FZ155" s="70"/>
      <c r="GA155" s="70"/>
      <c r="GB155" s="66"/>
      <c r="GC155" s="204"/>
      <c r="GD155" s="66"/>
      <c r="GE155" s="66"/>
      <c r="GF155" s="66"/>
      <c r="GG155" s="204"/>
      <c r="GH155" s="66"/>
      <c r="GI155" s="66"/>
      <c r="GJ155" s="66"/>
      <c r="GK155" s="204"/>
      <c r="GL155" s="204"/>
      <c r="GM155" s="70"/>
      <c r="GN155" s="66"/>
      <c r="GO155" s="204"/>
      <c r="GP155" s="204"/>
      <c r="GQ155" s="70"/>
      <c r="GR155" s="66"/>
      <c r="GS155" s="204"/>
      <c r="GT155" s="204"/>
      <c r="GU155" s="70"/>
      <c r="GV155" s="66"/>
      <c r="GW155" s="204"/>
      <c r="GX155" s="204"/>
      <c r="GY155" s="70"/>
      <c r="GZ155" s="66"/>
      <c r="HA155" s="204"/>
      <c r="HB155" s="70"/>
      <c r="HC155" s="70"/>
      <c r="HD155" s="66"/>
      <c r="HE155" s="204"/>
      <c r="HF155" s="66"/>
      <c r="HG155" s="66"/>
      <c r="HH155" s="66"/>
      <c r="HI155" s="204"/>
      <c r="HJ155" s="133"/>
      <c r="HK155" s="70"/>
      <c r="HL155" s="66"/>
      <c r="HM155" s="204"/>
      <c r="HN155" s="66"/>
      <c r="HO155" s="66"/>
      <c r="HP155" s="66"/>
      <c r="HQ155" s="204"/>
      <c r="HR155" s="204"/>
      <c r="HS155" s="66"/>
      <c r="HT155" s="66"/>
      <c r="HU155" s="204"/>
      <c r="HV155" s="133"/>
      <c r="HW155" s="66"/>
      <c r="HX155" s="66"/>
      <c r="HY155" s="204"/>
      <c r="HZ155" s="133"/>
      <c r="IA155" s="66"/>
      <c r="IB155" s="66"/>
      <c r="IC155" s="204"/>
      <c r="ID155" s="204"/>
      <c r="IE155" s="66"/>
      <c r="IF155" s="66"/>
      <c r="IG155" s="204"/>
      <c r="IH155" s="204"/>
      <c r="II155" s="66"/>
      <c r="IJ155" s="66"/>
      <c r="IK155" s="204"/>
      <c r="IL155" s="204"/>
      <c r="IM155" s="66"/>
      <c r="IN155" s="66"/>
      <c r="IO155" s="204"/>
      <c r="IP155" s="204"/>
      <c r="IQ155" s="66"/>
      <c r="IR155" s="66"/>
      <c r="IS155" s="204"/>
      <c r="IT155" s="204"/>
      <c r="IU155" s="66"/>
      <c r="IV155" s="66"/>
      <c r="IW155" s="204"/>
      <c r="IX155" s="204"/>
      <c r="IY155" s="66"/>
      <c r="IZ155" s="66"/>
      <c r="JA155" s="66"/>
      <c r="JB155" s="66"/>
      <c r="JC155" s="66"/>
      <c r="JD155" s="66"/>
      <c r="JE155" s="66"/>
      <c r="JF155" s="66"/>
      <c r="JG155" s="66"/>
      <c r="JH155" s="66"/>
      <c r="JI155" s="66"/>
      <c r="JJ155" s="66"/>
      <c r="JK155" s="66"/>
      <c r="JL155" s="66"/>
      <c r="JM155" s="66"/>
      <c r="JN155" s="66"/>
      <c r="JO155" s="66"/>
      <c r="JP155" s="66"/>
      <c r="JQ155" s="66"/>
    </row>
    <row r="156" spans="1:277" s="29" customFormat="1" ht="15.75" x14ac:dyDescent="0.25">
      <c r="A156" s="39" t="s">
        <v>276</v>
      </c>
      <c r="B156" s="230">
        <f t="shared" si="962"/>
        <v>2046</v>
      </c>
      <c r="C156" s="230">
        <f t="shared" si="963"/>
        <v>3046</v>
      </c>
      <c r="D156" s="230">
        <f t="shared" si="964"/>
        <v>3046</v>
      </c>
      <c r="E156" s="66">
        <f t="shared" si="163"/>
        <v>100</v>
      </c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123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123"/>
      <c r="AE156" s="66"/>
      <c r="AF156" s="66"/>
      <c r="AG156" s="66"/>
      <c r="AH156" s="66"/>
      <c r="AI156" s="66"/>
      <c r="AJ156" s="66"/>
      <c r="AK156" s="66"/>
      <c r="AL156" s="123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123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>
        <v>1000</v>
      </c>
      <c r="BX156" s="66">
        <v>1000</v>
      </c>
      <c r="BY156" s="66">
        <f t="shared" si="960"/>
        <v>100</v>
      </c>
      <c r="BZ156" s="66"/>
      <c r="CA156" s="66"/>
      <c r="CB156" s="66"/>
      <c r="CC156" s="66"/>
      <c r="CD156" s="206"/>
      <c r="CE156" s="206"/>
      <c r="CF156" s="206"/>
      <c r="CG156" s="206"/>
      <c r="CH156" s="206"/>
      <c r="CI156" s="206"/>
      <c r="CJ156" s="206"/>
      <c r="CK156" s="206"/>
      <c r="CL156" s="66"/>
      <c r="CM156" s="66"/>
      <c r="CN156" s="66"/>
      <c r="CO156" s="204"/>
      <c r="CP156" s="204"/>
      <c r="CQ156" s="66"/>
      <c r="CR156" s="66"/>
      <c r="CS156" s="204"/>
      <c r="CT156" s="66"/>
      <c r="CU156" s="66"/>
      <c r="CV156" s="66"/>
      <c r="CW156" s="204"/>
      <c r="CX156" s="204"/>
      <c r="CY156" s="66"/>
      <c r="CZ156" s="66"/>
      <c r="DA156" s="204"/>
      <c r="DB156" s="133"/>
      <c r="DC156" s="66"/>
      <c r="DD156" s="66"/>
      <c r="DE156" s="204"/>
      <c r="DF156" s="66"/>
      <c r="DG156" s="66"/>
      <c r="DH156" s="66"/>
      <c r="DI156" s="204"/>
      <c r="DJ156" s="204"/>
      <c r="DK156" s="66"/>
      <c r="DL156" s="66"/>
      <c r="DM156" s="204"/>
      <c r="DN156" s="204"/>
      <c r="DO156" s="66"/>
      <c r="DP156" s="66"/>
      <c r="DQ156" s="204"/>
      <c r="DR156" s="66"/>
      <c r="DS156" s="66"/>
      <c r="DT156" s="66"/>
      <c r="DU156" s="204"/>
      <c r="DV156" s="204"/>
      <c r="DW156" s="66"/>
      <c r="DX156" s="66"/>
      <c r="DY156" s="204"/>
      <c r="DZ156" s="204"/>
      <c r="EA156" s="66"/>
      <c r="EB156" s="66"/>
      <c r="EC156" s="204"/>
      <c r="ED156" s="204"/>
      <c r="EE156" s="66"/>
      <c r="EF156" s="66"/>
      <c r="EG156" s="204"/>
      <c r="EH156" s="66"/>
      <c r="EI156" s="66"/>
      <c r="EJ156" s="66"/>
      <c r="EK156" s="204"/>
      <c r="EL156" s="66"/>
      <c r="EM156" s="66"/>
      <c r="EN156" s="66"/>
      <c r="EO156" s="204"/>
      <c r="EP156" s="66"/>
      <c r="EQ156" s="66"/>
      <c r="ER156" s="66"/>
      <c r="ES156" s="204"/>
      <c r="ET156" s="66"/>
      <c r="EU156" s="66"/>
      <c r="EV156" s="66"/>
      <c r="EW156" s="66"/>
      <c r="EX156" s="66"/>
      <c r="EY156" s="70"/>
      <c r="EZ156" s="66"/>
      <c r="FA156" s="204"/>
      <c r="FB156" s="204"/>
      <c r="FC156" s="70"/>
      <c r="FD156" s="66"/>
      <c r="FE156" s="204"/>
      <c r="FF156" s="70"/>
      <c r="FG156" s="70"/>
      <c r="FH156" s="66"/>
      <c r="FI156" s="204"/>
      <c r="FJ156" s="70">
        <v>2046</v>
      </c>
      <c r="FK156" s="70">
        <v>2046</v>
      </c>
      <c r="FL156" s="66">
        <v>2046</v>
      </c>
      <c r="FM156" s="66">
        <f t="shared" si="791"/>
        <v>100</v>
      </c>
      <c r="FN156" s="70"/>
      <c r="FO156" s="70"/>
      <c r="FP156" s="66"/>
      <c r="FQ156" s="204"/>
      <c r="FR156" s="204"/>
      <c r="FS156" s="70"/>
      <c r="FT156" s="66"/>
      <c r="FU156" s="204"/>
      <c r="FV156" s="70"/>
      <c r="FW156" s="70"/>
      <c r="FX156" s="66"/>
      <c r="FY156" s="204"/>
      <c r="FZ156" s="70"/>
      <c r="GA156" s="70"/>
      <c r="GB156" s="66"/>
      <c r="GC156" s="204"/>
      <c r="GD156" s="66"/>
      <c r="GE156" s="66"/>
      <c r="GF156" s="66"/>
      <c r="GG156" s="204"/>
      <c r="GH156" s="66"/>
      <c r="GI156" s="66"/>
      <c r="GJ156" s="66"/>
      <c r="GK156" s="204"/>
      <c r="GL156" s="204"/>
      <c r="GM156" s="70"/>
      <c r="GN156" s="66"/>
      <c r="GO156" s="204"/>
      <c r="GP156" s="204"/>
      <c r="GQ156" s="70"/>
      <c r="GR156" s="66"/>
      <c r="GS156" s="204"/>
      <c r="GT156" s="204"/>
      <c r="GU156" s="70"/>
      <c r="GV156" s="66"/>
      <c r="GW156" s="204"/>
      <c r="GX156" s="204"/>
      <c r="GY156" s="70"/>
      <c r="GZ156" s="66"/>
      <c r="HA156" s="204"/>
      <c r="HB156" s="70"/>
      <c r="HC156" s="70"/>
      <c r="HD156" s="66"/>
      <c r="HE156" s="204"/>
      <c r="HF156" s="66"/>
      <c r="HG156" s="66"/>
      <c r="HH156" s="66"/>
      <c r="HI156" s="204"/>
      <c r="HJ156" s="133"/>
      <c r="HK156" s="70"/>
      <c r="HL156" s="66"/>
      <c r="HM156" s="204"/>
      <c r="HN156" s="66"/>
      <c r="HO156" s="66"/>
      <c r="HP156" s="66"/>
      <c r="HQ156" s="204"/>
      <c r="HR156" s="204"/>
      <c r="HS156" s="66"/>
      <c r="HT156" s="66"/>
      <c r="HU156" s="204"/>
      <c r="HV156" s="133"/>
      <c r="HW156" s="66"/>
      <c r="HX156" s="66"/>
      <c r="HY156" s="204"/>
      <c r="HZ156" s="133"/>
      <c r="IA156" s="66"/>
      <c r="IB156" s="66"/>
      <c r="IC156" s="204"/>
      <c r="ID156" s="204"/>
      <c r="IE156" s="66"/>
      <c r="IF156" s="66"/>
      <c r="IG156" s="204"/>
      <c r="IH156" s="204"/>
      <c r="II156" s="66"/>
      <c r="IJ156" s="66"/>
      <c r="IK156" s="204"/>
      <c r="IL156" s="204"/>
      <c r="IM156" s="66"/>
      <c r="IN156" s="66"/>
      <c r="IO156" s="204"/>
      <c r="IP156" s="204"/>
      <c r="IQ156" s="66"/>
      <c r="IR156" s="66"/>
      <c r="IS156" s="204"/>
      <c r="IT156" s="204"/>
      <c r="IU156" s="66"/>
      <c r="IV156" s="66"/>
      <c r="IW156" s="204"/>
      <c r="IX156" s="204"/>
      <c r="IY156" s="66"/>
      <c r="IZ156" s="66"/>
      <c r="JA156" s="66"/>
      <c r="JB156" s="66"/>
      <c r="JC156" s="66"/>
      <c r="JD156" s="66"/>
      <c r="JE156" s="66"/>
      <c r="JF156" s="66"/>
      <c r="JG156" s="66"/>
      <c r="JH156" s="66"/>
      <c r="JI156" s="66"/>
      <c r="JJ156" s="66"/>
      <c r="JK156" s="66"/>
      <c r="JL156" s="66"/>
      <c r="JM156" s="66"/>
      <c r="JN156" s="66"/>
      <c r="JO156" s="66"/>
      <c r="JP156" s="66"/>
      <c r="JQ156" s="66"/>
    </row>
    <row r="157" spans="1:277" s="30" customFormat="1" ht="31.5" x14ac:dyDescent="0.25">
      <c r="A157" s="38" t="s">
        <v>282</v>
      </c>
      <c r="B157" s="231">
        <f t="shared" si="962"/>
        <v>107498.75700000001</v>
      </c>
      <c r="C157" s="231">
        <f t="shared" si="963"/>
        <v>117437.68044</v>
      </c>
      <c r="D157" s="231">
        <f t="shared" si="964"/>
        <v>117115.94373</v>
      </c>
      <c r="E157" s="79">
        <f t="shared" ref="E157" si="1027">D157/C157*100</f>
        <v>99.726036218703769</v>
      </c>
      <c r="F157" s="80">
        <f t="shared" ref="F157" si="1028">F158+F159+F160+F161+F162+F163+F164+F165+F166+F167</f>
        <v>0</v>
      </c>
      <c r="G157" s="80">
        <f t="shared" ref="G157:CG157" si="1029">G158+G159+G160+G161+G162+G163+G164+G165+G166+G167</f>
        <v>0</v>
      </c>
      <c r="H157" s="80">
        <f t="shared" si="1029"/>
        <v>0</v>
      </c>
      <c r="I157" s="80">
        <f t="shared" si="1029"/>
        <v>0</v>
      </c>
      <c r="J157" s="80">
        <f t="shared" ref="J157" si="1030">J158+J159+J160+J161+J162+J163+J164+J165+J166+J167</f>
        <v>289.5</v>
      </c>
      <c r="K157" s="80">
        <f t="shared" si="1029"/>
        <v>289.5</v>
      </c>
      <c r="L157" s="80">
        <f t="shared" si="1029"/>
        <v>289.5</v>
      </c>
      <c r="M157" s="79">
        <f>L157/K157*100</f>
        <v>100</v>
      </c>
      <c r="N157" s="79"/>
      <c r="O157" s="80">
        <f t="shared" ref="O157:Q157" si="1031">O158+O159+O160+O161+O162+O163+O164+O165+O166+O167</f>
        <v>0</v>
      </c>
      <c r="P157" s="80">
        <f t="shared" si="1031"/>
        <v>0</v>
      </c>
      <c r="Q157" s="80">
        <f t="shared" si="1031"/>
        <v>0</v>
      </c>
      <c r="R157" s="122"/>
      <c r="S157" s="80">
        <f t="shared" ref="S157:U157" si="1032">S158+S159+S160+S161+S162+S163+S164+S165+S166+S167</f>
        <v>0</v>
      </c>
      <c r="T157" s="80">
        <f t="shared" si="1032"/>
        <v>0</v>
      </c>
      <c r="U157" s="80">
        <f t="shared" si="1032"/>
        <v>0</v>
      </c>
      <c r="V157" s="80"/>
      <c r="W157" s="80">
        <f t="shared" ref="W157:Y157" si="1033">W158+W159+W160+W161+W162+W163+W164+W165+W166+W167</f>
        <v>0</v>
      </c>
      <c r="X157" s="80">
        <f t="shared" si="1033"/>
        <v>0</v>
      </c>
      <c r="Y157" s="80">
        <f t="shared" si="1033"/>
        <v>0</v>
      </c>
      <c r="Z157" s="80"/>
      <c r="AA157" s="80">
        <f t="shared" ref="AA157:AC157" si="1034">AA158+AA159+AA160+AA161+AA162+AA163+AA164+AA165+AA166+AA167</f>
        <v>0</v>
      </c>
      <c r="AB157" s="80">
        <f t="shared" si="1034"/>
        <v>0</v>
      </c>
      <c r="AC157" s="80">
        <f t="shared" si="1034"/>
        <v>0</v>
      </c>
      <c r="AD157" s="122"/>
      <c r="AE157" s="80">
        <f t="shared" ref="AE157:AH157" si="1035">AE158+AE159+AE160+AE161+AE162+AE163+AE164+AE165+AE166+AE167</f>
        <v>0</v>
      </c>
      <c r="AF157" s="80">
        <f t="shared" si="1035"/>
        <v>0</v>
      </c>
      <c r="AG157" s="80">
        <f t="shared" si="1035"/>
        <v>0</v>
      </c>
      <c r="AH157" s="80">
        <f t="shared" si="1035"/>
        <v>406.3</v>
      </c>
      <c r="AI157" s="80">
        <f t="shared" si="1029"/>
        <v>406.35</v>
      </c>
      <c r="AJ157" s="80">
        <f t="shared" si="1029"/>
        <v>406.35</v>
      </c>
      <c r="AK157" s="80">
        <f>AJ157/AI157*100</f>
        <v>100</v>
      </c>
      <c r="AL157" s="122"/>
      <c r="AM157" s="80">
        <f t="shared" si="1029"/>
        <v>0</v>
      </c>
      <c r="AN157" s="80">
        <f t="shared" si="1029"/>
        <v>0</v>
      </c>
      <c r="AO157" s="80">
        <f t="shared" si="1029"/>
        <v>0</v>
      </c>
      <c r="AP157" s="80">
        <f t="shared" ref="AP157" si="1036">AP158+AP159+AP160+AP161+AP162+AP163+AP164+AP165+AP166+AP167</f>
        <v>0</v>
      </c>
      <c r="AQ157" s="80">
        <f t="shared" si="1029"/>
        <v>0</v>
      </c>
      <c r="AR157" s="80">
        <f t="shared" si="1029"/>
        <v>0</v>
      </c>
      <c r="AS157" s="80">
        <f t="shared" si="1029"/>
        <v>0</v>
      </c>
      <c r="AT157" s="80">
        <f t="shared" ref="AT157" si="1037">AT158+AT159+AT160+AT161+AT162+AT163+AT164+AT165+AT166+AT167</f>
        <v>0</v>
      </c>
      <c r="AU157" s="80">
        <f t="shared" si="1029"/>
        <v>0</v>
      </c>
      <c r="AV157" s="80">
        <f t="shared" si="1029"/>
        <v>0</v>
      </c>
      <c r="AW157" s="80">
        <f t="shared" si="1029"/>
        <v>0</v>
      </c>
      <c r="AX157" s="80">
        <f t="shared" ref="AX157" si="1038">AX158+AX159+AX160+AX161+AX162+AX163+AX164+AX165+AX166+AX167</f>
        <v>0</v>
      </c>
      <c r="AY157" s="80">
        <f t="shared" si="1029"/>
        <v>0</v>
      </c>
      <c r="AZ157" s="80">
        <f t="shared" si="1029"/>
        <v>0</v>
      </c>
      <c r="BA157" s="79"/>
      <c r="BB157" s="79">
        <v>0</v>
      </c>
      <c r="BC157" s="80">
        <f t="shared" si="1029"/>
        <v>0</v>
      </c>
      <c r="BD157" s="80">
        <f t="shared" si="1029"/>
        <v>0</v>
      </c>
      <c r="BE157" s="80">
        <f t="shared" si="1029"/>
        <v>0</v>
      </c>
      <c r="BF157" s="80">
        <f t="shared" si="1029"/>
        <v>134.065</v>
      </c>
      <c r="BG157" s="80">
        <f t="shared" ref="BG157:BH157" si="1039">BG158+BG159+BG160+BG161+BG162+BG163+BG164+BG165+BG166+BG167</f>
        <v>134.065</v>
      </c>
      <c r="BH157" s="80">
        <f t="shared" si="1039"/>
        <v>134.065</v>
      </c>
      <c r="BI157" s="79">
        <f>BH157/BG157*100</f>
        <v>100</v>
      </c>
      <c r="BJ157" s="121"/>
      <c r="BK157" s="80"/>
      <c r="BL157" s="80"/>
      <c r="BM157" s="79"/>
      <c r="BN157" s="80"/>
      <c r="BO157" s="80"/>
      <c r="BP157" s="80"/>
      <c r="BQ157" s="79"/>
      <c r="BR157" s="79"/>
      <c r="BS157" s="80">
        <f t="shared" si="1029"/>
        <v>0</v>
      </c>
      <c r="BT157" s="80">
        <f t="shared" si="1029"/>
        <v>0</v>
      </c>
      <c r="BU157" s="80">
        <f t="shared" si="1029"/>
        <v>0</v>
      </c>
      <c r="BV157" s="80"/>
      <c r="BW157" s="80">
        <f t="shared" si="1029"/>
        <v>3592.9434000000001</v>
      </c>
      <c r="BX157" s="80">
        <f t="shared" si="1029"/>
        <v>3592.9434000000001</v>
      </c>
      <c r="BY157" s="79">
        <f t="shared" si="960"/>
        <v>100</v>
      </c>
      <c r="BZ157" s="80">
        <f t="shared" ref="BZ157" si="1040">BZ158+BZ159+BZ160+BZ161+BZ162+BZ163+BZ164+BZ165+BZ166+BZ167</f>
        <v>3000</v>
      </c>
      <c r="CA157" s="80">
        <f t="shared" si="1029"/>
        <v>3000</v>
      </c>
      <c r="CB157" s="80">
        <f t="shared" si="1029"/>
        <v>3000</v>
      </c>
      <c r="CC157" s="79">
        <f t="shared" ref="CC157" si="1041">CB157/CA157*100</f>
        <v>100</v>
      </c>
      <c r="CD157" s="80">
        <f t="shared" ref="CD157" si="1042">CD158+CD159+CD160+CD161+CD162+CD163+CD164+CD165+CD166+CD167</f>
        <v>19346.3</v>
      </c>
      <c r="CE157" s="80">
        <f t="shared" si="1029"/>
        <v>19346.3</v>
      </c>
      <c r="CF157" s="80">
        <f t="shared" si="1029"/>
        <v>19346.3</v>
      </c>
      <c r="CG157" s="80">
        <f t="shared" si="1029"/>
        <v>100</v>
      </c>
      <c r="CH157" s="80"/>
      <c r="CI157" s="80">
        <f t="shared" ref="CI157:CL157" si="1043">CI158+CI159+CI160+CI161+CI162+CI163+CI164+CI165+CI166+CI167</f>
        <v>2253.8000000000002</v>
      </c>
      <c r="CJ157" s="80">
        <f t="shared" si="1043"/>
        <v>2253.8000000000002</v>
      </c>
      <c r="CK157" s="80">
        <f t="shared" si="1043"/>
        <v>100</v>
      </c>
      <c r="CL157" s="80">
        <f t="shared" si="1043"/>
        <v>0</v>
      </c>
      <c r="CM157" s="80">
        <f t="shared" ref="CM157:EV157" si="1044">CM158+CM159+CM160+CM161+CM162+CM163+CM164+CM165+CM166+CM167</f>
        <v>0</v>
      </c>
      <c r="CN157" s="80">
        <f t="shared" si="1044"/>
        <v>0</v>
      </c>
      <c r="CO157" s="80">
        <f t="shared" si="1044"/>
        <v>0</v>
      </c>
      <c r="CP157" s="80"/>
      <c r="CQ157" s="80">
        <f t="shared" ref="CQ157:CT157" si="1045">CQ158+CQ159+CQ160+CQ161+CQ162+CQ163+CQ164+CQ165+CQ166+CQ167</f>
        <v>0</v>
      </c>
      <c r="CR157" s="80">
        <f t="shared" si="1045"/>
        <v>0</v>
      </c>
      <c r="CS157" s="80">
        <f t="shared" si="1045"/>
        <v>0</v>
      </c>
      <c r="CT157" s="80">
        <f t="shared" si="1045"/>
        <v>5494.4</v>
      </c>
      <c r="CU157" s="80">
        <f t="shared" si="1044"/>
        <v>4579.3</v>
      </c>
      <c r="CV157" s="80">
        <f t="shared" si="1044"/>
        <v>4579.3</v>
      </c>
      <c r="CW157" s="80">
        <f t="shared" si="1044"/>
        <v>100</v>
      </c>
      <c r="CX157" s="80"/>
      <c r="CY157" s="80"/>
      <c r="CZ157" s="80"/>
      <c r="DA157" s="80"/>
      <c r="DB157" s="122"/>
      <c r="DC157" s="80">
        <f t="shared" ref="DC157:DD157" si="1046">DC158+DC159+DC160+DC161+DC162+DC163+DC164+DC165+DC166+DC167</f>
        <v>407.6</v>
      </c>
      <c r="DD157" s="80">
        <f t="shared" si="1046"/>
        <v>407.56200000000001</v>
      </c>
      <c r="DE157" s="80">
        <f t="shared" ref="DE157:DE158" si="1047">DD157/DC157*100</f>
        <v>99.990677134445534</v>
      </c>
      <c r="DF157" s="80">
        <f t="shared" ref="DF157" si="1048">DF158+DF159+DF160+DF161+DF162+DF163+DF164+DF165+DF166+DF167</f>
        <v>0</v>
      </c>
      <c r="DG157" s="80">
        <f t="shared" si="1044"/>
        <v>0</v>
      </c>
      <c r="DH157" s="80">
        <f t="shared" si="1044"/>
        <v>0</v>
      </c>
      <c r="DI157" s="80">
        <f t="shared" si="1044"/>
        <v>0</v>
      </c>
      <c r="DJ157" s="80"/>
      <c r="DK157" s="80">
        <f t="shared" si="1044"/>
        <v>0</v>
      </c>
      <c r="DL157" s="80">
        <f t="shared" si="1044"/>
        <v>0</v>
      </c>
      <c r="DM157" s="80">
        <f t="shared" si="1044"/>
        <v>0</v>
      </c>
      <c r="DN157" s="80"/>
      <c r="DO157" s="80">
        <f t="shared" ref="DO157:DR157" si="1049">DO158+DO159+DO160+DO161+DO162+DO163+DO164+DO165+DO166+DO167</f>
        <v>0</v>
      </c>
      <c r="DP157" s="80">
        <f t="shared" si="1049"/>
        <v>0</v>
      </c>
      <c r="DQ157" s="80">
        <f t="shared" si="1049"/>
        <v>0</v>
      </c>
      <c r="DR157" s="80">
        <f t="shared" si="1049"/>
        <v>0</v>
      </c>
      <c r="DS157" s="80">
        <f t="shared" si="1044"/>
        <v>0</v>
      </c>
      <c r="DT157" s="80">
        <f t="shared" si="1044"/>
        <v>0</v>
      </c>
      <c r="DU157" s="80"/>
      <c r="DV157" s="80"/>
      <c r="DW157" s="80">
        <f t="shared" si="1044"/>
        <v>0</v>
      </c>
      <c r="DX157" s="80">
        <f t="shared" si="1044"/>
        <v>0</v>
      </c>
      <c r="DY157" s="80">
        <f t="shared" si="1044"/>
        <v>0</v>
      </c>
      <c r="DZ157" s="80"/>
      <c r="EA157" s="80">
        <f t="shared" ref="EA157:EC157" si="1050">EA158+EA159+EA160+EA161+EA162+EA163+EA164+EA165+EA166+EA167</f>
        <v>0</v>
      </c>
      <c r="EB157" s="80">
        <f t="shared" si="1050"/>
        <v>0</v>
      </c>
      <c r="EC157" s="80">
        <f t="shared" si="1050"/>
        <v>0</v>
      </c>
      <c r="ED157" s="80"/>
      <c r="EE157" s="80">
        <f t="shared" si="1044"/>
        <v>0</v>
      </c>
      <c r="EF157" s="80">
        <f t="shared" si="1044"/>
        <v>0</v>
      </c>
      <c r="EG157" s="80">
        <f t="shared" si="1044"/>
        <v>0</v>
      </c>
      <c r="EH157" s="80">
        <f t="shared" ref="EH157" si="1051">EH158+EH159+EH160+EH161+EH162+EH163+EH164+EH165+EH166+EH167</f>
        <v>0</v>
      </c>
      <c r="EI157" s="80">
        <f t="shared" si="1044"/>
        <v>0</v>
      </c>
      <c r="EJ157" s="80">
        <f t="shared" si="1044"/>
        <v>0</v>
      </c>
      <c r="EK157" s="80">
        <f t="shared" si="1044"/>
        <v>0</v>
      </c>
      <c r="EL157" s="80">
        <f t="shared" ref="EL157" si="1052">EL158+EL159+EL160+EL161+EL162+EL163+EL164+EL165+EL166+EL167</f>
        <v>0</v>
      </c>
      <c r="EM157" s="80">
        <f t="shared" si="1044"/>
        <v>0</v>
      </c>
      <c r="EN157" s="80">
        <f t="shared" si="1044"/>
        <v>0</v>
      </c>
      <c r="EO157" s="80">
        <f t="shared" si="1044"/>
        <v>0</v>
      </c>
      <c r="EP157" s="80">
        <f t="shared" ref="EP157" si="1053">EP158+EP159+EP160+EP161+EP162+EP163+EP164+EP165+EP166+EP167</f>
        <v>635.5</v>
      </c>
      <c r="EQ157" s="80">
        <f t="shared" si="1044"/>
        <v>365.4</v>
      </c>
      <c r="ER157" s="80">
        <f t="shared" si="1044"/>
        <v>365.35</v>
      </c>
      <c r="ES157" s="210">
        <f>ER157/EQ157*100</f>
        <v>99.98631636562672</v>
      </c>
      <c r="ET157" s="80">
        <f t="shared" ref="ET157" si="1054">ET158+ET159+ET160+ET161+ET162+ET163+ET164+ET165+ET166+ET167</f>
        <v>11090.9</v>
      </c>
      <c r="EU157" s="80">
        <f t="shared" si="1044"/>
        <v>6641.7407000000003</v>
      </c>
      <c r="EV157" s="80">
        <f t="shared" si="1044"/>
        <v>6641.7407000000003</v>
      </c>
      <c r="EW157" s="80">
        <f>EV157/EU157*100</f>
        <v>100</v>
      </c>
      <c r="EX157" s="80"/>
      <c r="EY157" s="80">
        <f t="shared" ref="EY157:FH157" si="1055">EY158+EY159+EY160+EY161+EY162+EY163+EY164+EY165+EY166+EY167</f>
        <v>0</v>
      </c>
      <c r="EZ157" s="80">
        <f t="shared" si="1055"/>
        <v>0</v>
      </c>
      <c r="FA157" s="80">
        <f t="shared" si="1055"/>
        <v>0</v>
      </c>
      <c r="FB157" s="80"/>
      <c r="FC157" s="80">
        <f t="shared" ref="FC157:FE157" si="1056">FC158+FC159+FC160+FC161+FC162+FC163+FC164+FC165+FC166+FC167</f>
        <v>0</v>
      </c>
      <c r="FD157" s="80">
        <f t="shared" si="1056"/>
        <v>0</v>
      </c>
      <c r="FE157" s="80">
        <f t="shared" si="1056"/>
        <v>0</v>
      </c>
      <c r="FF157" s="80">
        <f t="shared" ref="FF157" si="1057">FF158+FF159+FF160+FF161+FF162+FF163+FF164+FF165+FF166+FF167</f>
        <v>11221.2</v>
      </c>
      <c r="FG157" s="80">
        <f t="shared" si="1055"/>
        <v>11494.6</v>
      </c>
      <c r="FH157" s="80">
        <f t="shared" si="1055"/>
        <v>11494.6</v>
      </c>
      <c r="FI157" s="80">
        <f t="shared" si="204"/>
        <v>100</v>
      </c>
      <c r="FJ157" s="80">
        <f>SUM(FJ158:FJ169)</f>
        <v>41034</v>
      </c>
      <c r="FK157" s="80">
        <f>SUM(FK158:FK169)</f>
        <v>41034</v>
      </c>
      <c r="FL157" s="80">
        <f>SUM(FL158:FL169)</f>
        <v>41034</v>
      </c>
      <c r="FM157" s="79">
        <f t="shared" si="791"/>
        <v>100</v>
      </c>
      <c r="FN157" s="80">
        <f t="shared" ref="FN157" si="1058">FN158+FN159+FN160+FN161+FN162+FN163+FN164+FN165+FN166+FN167</f>
        <v>6848.7</v>
      </c>
      <c r="FO157" s="80">
        <f t="shared" ref="FO157:FP157" si="1059">FO158+FO159+FO160+FO161+FO162+FO163+FO164+FO165+FO166+FO167</f>
        <v>5555</v>
      </c>
      <c r="FP157" s="80">
        <f t="shared" si="1059"/>
        <v>5555</v>
      </c>
      <c r="FQ157" s="80">
        <f>FP157/FO157*100</f>
        <v>100</v>
      </c>
      <c r="FR157" s="80"/>
      <c r="FS157" s="80">
        <f t="shared" ref="FS157:FT157" si="1060">FS158+FS159+FS160+FS161+FS162+FS163+FS164+FS165+FS166+FS167</f>
        <v>421.3</v>
      </c>
      <c r="FT157" s="80">
        <f t="shared" si="1060"/>
        <v>421.3</v>
      </c>
      <c r="FU157" s="80">
        <f>FT157/FS157*100</f>
        <v>100</v>
      </c>
      <c r="FV157" s="80">
        <f t="shared" ref="FV157" si="1061">FV158+FV159+FV160+FV161+FV162+FV163+FV164+FV165+FV166+FV167</f>
        <v>3137.4920000000002</v>
      </c>
      <c r="FW157" s="80">
        <f t="shared" ref="FW157:FX157" si="1062">FW158+FW159+FW160+FW161+FW162+FW163+FW164+FW165+FW166+FW167</f>
        <v>3137.4920000000002</v>
      </c>
      <c r="FX157" s="80">
        <f t="shared" si="1062"/>
        <v>3137.4920000000002</v>
      </c>
      <c r="FY157" s="80">
        <f>FX157/FW157*100</f>
        <v>100</v>
      </c>
      <c r="FZ157" s="80">
        <f t="shared" ref="FZ157" si="1063">FZ158+FZ159+FZ160+FZ161+FZ162+FZ163+FZ164+FZ165+FZ166+FZ167</f>
        <v>0</v>
      </c>
      <c r="GA157" s="80">
        <f t="shared" ref="GA157:GK157" si="1064">GA158+GA159+GA160+GA161+GA162+GA163+GA164+GA165+GA166+GA167</f>
        <v>0</v>
      </c>
      <c r="GB157" s="80">
        <f t="shared" si="1064"/>
        <v>0</v>
      </c>
      <c r="GC157" s="80">
        <f t="shared" si="1064"/>
        <v>0</v>
      </c>
      <c r="GD157" s="80">
        <f t="shared" ref="GD157" si="1065">GD158+GD159+GD160+GD161+GD162+GD163+GD164+GD165+GD166+GD167</f>
        <v>2181.8000000000002</v>
      </c>
      <c r="GE157" s="80">
        <f t="shared" si="1064"/>
        <v>8500</v>
      </c>
      <c r="GF157" s="80">
        <f t="shared" si="1064"/>
        <v>8500</v>
      </c>
      <c r="GG157" s="80">
        <f t="shared" si="1064"/>
        <v>100</v>
      </c>
      <c r="GH157" s="80">
        <f t="shared" ref="GH157" si="1066">GH158+GH159+GH160+GH161+GH162+GH163+GH164+GH165+GH166+GH167</f>
        <v>2678.6</v>
      </c>
      <c r="GI157" s="80">
        <f t="shared" si="1064"/>
        <v>5900</v>
      </c>
      <c r="GJ157" s="80">
        <f t="shared" si="1064"/>
        <v>5900</v>
      </c>
      <c r="GK157" s="80">
        <f t="shared" si="1064"/>
        <v>100</v>
      </c>
      <c r="GL157" s="80"/>
      <c r="GM157" s="80">
        <f t="shared" ref="GM157:GO157" si="1067">GM158+GM159+GM160+GM161+GM162+GM163+GM164+GM165+GM166+GM167</f>
        <v>0</v>
      </c>
      <c r="GN157" s="80">
        <f t="shared" si="1067"/>
        <v>0</v>
      </c>
      <c r="GO157" s="80">
        <f t="shared" si="1067"/>
        <v>0</v>
      </c>
      <c r="GP157" s="80"/>
      <c r="GQ157" s="80">
        <f t="shared" ref="GQ157:GS157" si="1068">GQ158+GQ159+GQ160+GQ161+GQ162+GQ163+GQ164+GQ165+GQ166+GQ167</f>
        <v>0</v>
      </c>
      <c r="GR157" s="80">
        <f t="shared" si="1068"/>
        <v>0</v>
      </c>
      <c r="GS157" s="80">
        <f t="shared" si="1068"/>
        <v>0</v>
      </c>
      <c r="GT157" s="80"/>
      <c r="GU157" s="80">
        <f t="shared" ref="GU157:GW157" si="1069">GU158+GU159+GU160+GU161+GU162+GU163+GU164+GU165+GU166+GU167</f>
        <v>0</v>
      </c>
      <c r="GV157" s="80">
        <f t="shared" si="1069"/>
        <v>0</v>
      </c>
      <c r="GW157" s="80">
        <f t="shared" si="1069"/>
        <v>0</v>
      </c>
      <c r="GX157" s="80"/>
      <c r="GY157" s="80">
        <f t="shared" ref="GY157:HB157" si="1070">GY158+GY159+GY160+GY161+GY162+GY163+GY164+GY165+GY166+GY167</f>
        <v>0</v>
      </c>
      <c r="GZ157" s="80">
        <f t="shared" si="1070"/>
        <v>0</v>
      </c>
      <c r="HA157" s="80">
        <f t="shared" si="1070"/>
        <v>0</v>
      </c>
      <c r="HB157" s="80">
        <f t="shared" si="1070"/>
        <v>0</v>
      </c>
      <c r="HC157" s="80">
        <f t="shared" ref="HC157:HE157" si="1071">HC158+HC159+HC160+HC161+HC162+HC163+HC164+HC165+HC166+HC167</f>
        <v>0</v>
      </c>
      <c r="HD157" s="80">
        <f t="shared" si="1071"/>
        <v>0</v>
      </c>
      <c r="HE157" s="80">
        <f t="shared" si="1071"/>
        <v>0</v>
      </c>
      <c r="HF157" s="80"/>
      <c r="HG157" s="80"/>
      <c r="HH157" s="80"/>
      <c r="HI157" s="80"/>
      <c r="HJ157" s="122"/>
      <c r="HK157" s="80">
        <f t="shared" ref="HK157:HM157" si="1072">HK158+HK159+HK160+HK161+HK162+HK163+HK164+HK165+HK166+HK167</f>
        <v>0</v>
      </c>
      <c r="HL157" s="80">
        <f t="shared" si="1072"/>
        <v>0</v>
      </c>
      <c r="HM157" s="80">
        <f t="shared" si="1072"/>
        <v>0</v>
      </c>
      <c r="HN157" s="80">
        <f>SUM(HN158:HN169)</f>
        <v>0</v>
      </c>
      <c r="HO157" s="80">
        <f>SUM(HO158:HO169)</f>
        <v>0</v>
      </c>
      <c r="HP157" s="80">
        <f>SUM(HP158:HP169)</f>
        <v>0</v>
      </c>
      <c r="HQ157" s="80"/>
      <c r="HR157" s="80"/>
      <c r="HS157" s="80">
        <f t="shared" ref="HS157:HY157" si="1073">HS158+HS159+HS160+HS161+HS162+HS163+HS164+HS165+HS166+HS167</f>
        <v>0</v>
      </c>
      <c r="HT157" s="80">
        <f t="shared" si="1073"/>
        <v>0</v>
      </c>
      <c r="HU157" s="80">
        <f t="shared" si="1073"/>
        <v>0</v>
      </c>
      <c r="HV157" s="122"/>
      <c r="HW157" s="80">
        <f t="shared" si="1073"/>
        <v>0</v>
      </c>
      <c r="HX157" s="80">
        <f t="shared" si="1073"/>
        <v>0</v>
      </c>
      <c r="HY157" s="80">
        <f t="shared" si="1073"/>
        <v>0</v>
      </c>
      <c r="HZ157" s="122"/>
      <c r="IA157" s="80">
        <f t="shared" ref="IA157:IC157" si="1074">IA158+IA159+IA160+IA161+IA162+IA163+IA164+IA165+IA166+IA167</f>
        <v>0</v>
      </c>
      <c r="IB157" s="80">
        <f t="shared" si="1074"/>
        <v>0</v>
      </c>
      <c r="IC157" s="80">
        <f t="shared" si="1074"/>
        <v>0</v>
      </c>
      <c r="ID157" s="80"/>
      <c r="IE157" s="80">
        <f t="shared" ref="IE157:IG157" si="1075">IE158+IE159+IE160+IE161+IE162+IE163+IE164+IE165+IE166+IE167</f>
        <v>0</v>
      </c>
      <c r="IF157" s="80">
        <f t="shared" si="1075"/>
        <v>0</v>
      </c>
      <c r="IG157" s="80">
        <f t="shared" si="1075"/>
        <v>0</v>
      </c>
      <c r="IH157" s="80"/>
      <c r="II157" s="80">
        <f t="shared" ref="II157:IK157" si="1076">II158+II159+II160+II161+II162+II163+II164+II165+II166+II167</f>
        <v>0</v>
      </c>
      <c r="IJ157" s="80">
        <f t="shared" si="1076"/>
        <v>0</v>
      </c>
      <c r="IK157" s="80">
        <f t="shared" si="1076"/>
        <v>0</v>
      </c>
      <c r="IL157" s="80"/>
      <c r="IM157" s="80">
        <f t="shared" ref="IM157:JA157" si="1077">IM158+IM159+IM160+IM161+IM162+IM163+IM164+IM165+IM166+IM167</f>
        <v>39.726999999999997</v>
      </c>
      <c r="IN157" s="80">
        <f t="shared" si="1077"/>
        <v>0</v>
      </c>
      <c r="IO157" s="80">
        <f t="shared" si="1077"/>
        <v>0</v>
      </c>
      <c r="IP157" s="80"/>
      <c r="IQ157" s="80">
        <f t="shared" si="1077"/>
        <v>0</v>
      </c>
      <c r="IR157" s="80">
        <f t="shared" si="1077"/>
        <v>0</v>
      </c>
      <c r="IS157" s="80">
        <f t="shared" si="1077"/>
        <v>0</v>
      </c>
      <c r="IT157" s="80"/>
      <c r="IU157" s="80">
        <f t="shared" si="1077"/>
        <v>0</v>
      </c>
      <c r="IV157" s="80">
        <f t="shared" si="1077"/>
        <v>0</v>
      </c>
      <c r="IW157" s="80">
        <f t="shared" si="1077"/>
        <v>0</v>
      </c>
      <c r="IX157" s="80"/>
      <c r="IY157" s="80">
        <f t="shared" si="1077"/>
        <v>0</v>
      </c>
      <c r="IZ157" s="80">
        <f t="shared" si="1077"/>
        <v>0</v>
      </c>
      <c r="JA157" s="80">
        <f t="shared" si="1077"/>
        <v>0</v>
      </c>
      <c r="JB157" s="80"/>
      <c r="JC157" s="80">
        <f t="shared" ref="JC157:JE157" si="1078">JC158+JC159+JC160+JC161+JC162+JC163+JC164+JC165+JC166+JC167</f>
        <v>0</v>
      </c>
      <c r="JD157" s="80">
        <f t="shared" si="1078"/>
        <v>0</v>
      </c>
      <c r="JE157" s="80">
        <f t="shared" si="1078"/>
        <v>0</v>
      </c>
      <c r="JF157" s="80"/>
      <c r="JG157" s="80">
        <f t="shared" ref="JG157:JL157" si="1079">JG158+JG159+JG160+JG161+JG162+JG163+JG164+JG165+JG166+JG167</f>
        <v>0</v>
      </c>
      <c r="JH157" s="80">
        <f t="shared" si="1079"/>
        <v>0</v>
      </c>
      <c r="JI157" s="80">
        <f t="shared" si="1079"/>
        <v>0</v>
      </c>
      <c r="JJ157" s="80"/>
      <c r="JK157" s="80">
        <f t="shared" si="1079"/>
        <v>338.56234000000001</v>
      </c>
      <c r="JL157" s="80">
        <f t="shared" si="1079"/>
        <v>56.640630000000002</v>
      </c>
      <c r="JM157" s="79">
        <f t="shared" ref="JM157" si="1080">JL157/JK157*100</f>
        <v>16.729749091408099</v>
      </c>
      <c r="JN157" s="79"/>
      <c r="JO157" s="80"/>
      <c r="JP157" s="80"/>
      <c r="JQ157" s="79"/>
    </row>
    <row r="158" spans="1:277" s="29" customFormat="1" ht="15.75" customHeight="1" x14ac:dyDescent="0.25">
      <c r="A158" s="39" t="s">
        <v>280</v>
      </c>
      <c r="B158" s="230">
        <f t="shared" si="962"/>
        <v>63464.757000000005</v>
      </c>
      <c r="C158" s="230">
        <f t="shared" si="963"/>
        <v>69771.010039999994</v>
      </c>
      <c r="D158" s="230">
        <f t="shared" si="964"/>
        <v>69489.000329999995</v>
      </c>
      <c r="E158" s="66">
        <f t="shared" si="163"/>
        <v>99.595806754354967</v>
      </c>
      <c r="F158" s="70"/>
      <c r="G158" s="70"/>
      <c r="H158" s="66"/>
      <c r="I158" s="66"/>
      <c r="J158" s="70">
        <v>289.5</v>
      </c>
      <c r="K158" s="70">
        <v>289.5</v>
      </c>
      <c r="L158" s="70">
        <v>289.5</v>
      </c>
      <c r="M158" s="66">
        <f>L158/K158*100</f>
        <v>100</v>
      </c>
      <c r="N158" s="66"/>
      <c r="O158" s="70"/>
      <c r="P158" s="70"/>
      <c r="Q158" s="66"/>
      <c r="R158" s="123"/>
      <c r="S158" s="70"/>
      <c r="T158" s="70"/>
      <c r="U158" s="66"/>
      <c r="V158" s="66"/>
      <c r="W158" s="70"/>
      <c r="X158" s="70"/>
      <c r="Y158" s="66"/>
      <c r="Z158" s="66"/>
      <c r="AA158" s="70"/>
      <c r="AB158" s="70"/>
      <c r="AC158" s="66"/>
      <c r="AD158" s="123"/>
      <c r="AE158" s="70"/>
      <c r="AF158" s="70"/>
      <c r="AG158" s="66"/>
      <c r="AH158" s="66">
        <v>406.3</v>
      </c>
      <c r="AI158" s="66">
        <v>406.35</v>
      </c>
      <c r="AJ158" s="66">
        <v>406.35</v>
      </c>
      <c r="AK158" s="70">
        <f t="shared" ref="AK158:AK184" si="1081">AJ158/AI158*100</f>
        <v>100</v>
      </c>
      <c r="AL158" s="124"/>
      <c r="AM158" s="66"/>
      <c r="AN158" s="66"/>
      <c r="AO158" s="70"/>
      <c r="AP158" s="70">
        <v>0</v>
      </c>
      <c r="AQ158" s="70">
        <v>0</v>
      </c>
      <c r="AR158" s="70">
        <v>0</v>
      </c>
      <c r="AS158" s="66"/>
      <c r="AT158" s="70"/>
      <c r="AU158" s="70"/>
      <c r="AV158" s="70"/>
      <c r="AW158" s="70"/>
      <c r="AX158" s="70"/>
      <c r="AY158" s="70"/>
      <c r="AZ158" s="70"/>
      <c r="BA158" s="66"/>
      <c r="BB158" s="66"/>
      <c r="BC158" s="70"/>
      <c r="BD158" s="70"/>
      <c r="BE158" s="66"/>
      <c r="BF158" s="70">
        <v>134.065</v>
      </c>
      <c r="BG158" s="70">
        <v>134.065</v>
      </c>
      <c r="BH158" s="70">
        <v>134.065</v>
      </c>
      <c r="BI158" s="66">
        <f>BH158/BG158*100</f>
        <v>100</v>
      </c>
      <c r="BJ158" s="123"/>
      <c r="BK158" s="70"/>
      <c r="BL158" s="70"/>
      <c r="BM158" s="66"/>
      <c r="BN158" s="70"/>
      <c r="BO158" s="70"/>
      <c r="BP158" s="70"/>
      <c r="BQ158" s="66"/>
      <c r="BR158" s="66"/>
      <c r="BS158" s="70"/>
      <c r="BT158" s="70"/>
      <c r="BU158" s="66"/>
      <c r="BV158" s="66"/>
      <c r="BW158" s="66"/>
      <c r="BX158" s="66"/>
      <c r="BY158" s="66"/>
      <c r="BZ158" s="70">
        <v>0</v>
      </c>
      <c r="CA158" s="70">
        <v>0</v>
      </c>
      <c r="CB158" s="70"/>
      <c r="CC158" s="66"/>
      <c r="CD158" s="70">
        <v>19346.3</v>
      </c>
      <c r="CE158" s="70">
        <v>19346.3</v>
      </c>
      <c r="CF158" s="66">
        <v>19346.3</v>
      </c>
      <c r="CG158" s="70">
        <f t="shared" si="185"/>
        <v>100</v>
      </c>
      <c r="CH158" s="70"/>
      <c r="CI158" s="70">
        <v>2253.8000000000002</v>
      </c>
      <c r="CJ158" s="66">
        <v>2253.8000000000002</v>
      </c>
      <c r="CK158" s="70">
        <f t="shared" ref="CK158" si="1082">CJ158/CI158*100</f>
        <v>100</v>
      </c>
      <c r="CL158" s="70"/>
      <c r="CM158" s="70"/>
      <c r="CN158" s="70"/>
      <c r="CO158" s="70"/>
      <c r="CP158" s="70"/>
      <c r="CQ158" s="70"/>
      <c r="CR158" s="70"/>
      <c r="CS158" s="70"/>
      <c r="CT158" s="70">
        <v>5494.4</v>
      </c>
      <c r="CU158" s="70">
        <v>4579.3</v>
      </c>
      <c r="CV158" s="70">
        <v>4579.3</v>
      </c>
      <c r="CW158" s="70">
        <f t="shared" si="191"/>
        <v>100</v>
      </c>
      <c r="CX158" s="70"/>
      <c r="CY158" s="70"/>
      <c r="CZ158" s="70"/>
      <c r="DA158" s="70"/>
      <c r="DB158" s="124"/>
      <c r="DC158" s="70">
        <v>407.6</v>
      </c>
      <c r="DD158" s="70">
        <v>407.56200000000001</v>
      </c>
      <c r="DE158" s="70">
        <f t="shared" si="1047"/>
        <v>99.990677134445534</v>
      </c>
      <c r="DF158" s="70"/>
      <c r="DG158" s="70"/>
      <c r="DH158" s="200"/>
      <c r="DI158" s="200"/>
      <c r="DJ158" s="200"/>
      <c r="DK158" s="70"/>
      <c r="DL158" s="200"/>
      <c r="DM158" s="200"/>
      <c r="DN158" s="200"/>
      <c r="DO158" s="70"/>
      <c r="DP158" s="200"/>
      <c r="DQ158" s="200"/>
      <c r="DR158" s="70"/>
      <c r="DS158" s="70"/>
      <c r="DT158" s="200"/>
      <c r="DU158" s="200"/>
      <c r="DV158" s="200"/>
      <c r="DW158" s="70"/>
      <c r="DX158" s="200"/>
      <c r="DY158" s="200"/>
      <c r="DZ158" s="200"/>
      <c r="EA158" s="70"/>
      <c r="EB158" s="200"/>
      <c r="EC158" s="200"/>
      <c r="ED158" s="200"/>
      <c r="EE158" s="70"/>
      <c r="EF158" s="200"/>
      <c r="EG158" s="200"/>
      <c r="EH158" s="70"/>
      <c r="EI158" s="70"/>
      <c r="EJ158" s="200"/>
      <c r="EK158" s="200"/>
      <c r="EL158" s="70"/>
      <c r="EM158" s="70"/>
      <c r="EN158" s="70"/>
      <c r="EO158" s="200"/>
      <c r="EP158" s="70">
        <v>635.5</v>
      </c>
      <c r="EQ158" s="70">
        <v>365.4</v>
      </c>
      <c r="ER158" s="70">
        <v>365.35</v>
      </c>
      <c r="ES158" s="211">
        <f>ER158/EQ158*100</f>
        <v>99.98631636562672</v>
      </c>
      <c r="ET158" s="70">
        <v>11090.9</v>
      </c>
      <c r="EU158" s="70">
        <v>6641.7407000000003</v>
      </c>
      <c r="EV158" s="70">
        <v>6641.7407000000003</v>
      </c>
      <c r="EW158" s="70">
        <f>EV158/EU158*100</f>
        <v>100</v>
      </c>
      <c r="EX158" s="70"/>
      <c r="EY158" s="70"/>
      <c r="EZ158" s="200"/>
      <c r="FA158" s="200"/>
      <c r="FB158" s="200"/>
      <c r="FC158" s="70"/>
      <c r="FD158" s="200"/>
      <c r="FE158" s="200"/>
      <c r="FF158" s="70">
        <v>11221.2</v>
      </c>
      <c r="FG158" s="70">
        <v>11494.6</v>
      </c>
      <c r="FH158" s="70">
        <v>11494.6</v>
      </c>
      <c r="FI158" s="70">
        <f t="shared" si="204"/>
        <v>100</v>
      </c>
      <c r="FJ158" s="70"/>
      <c r="FK158" s="70"/>
      <c r="FL158" s="200"/>
      <c r="FM158" s="66"/>
      <c r="FN158" s="70">
        <v>6848.7</v>
      </c>
      <c r="FO158" s="70">
        <v>5555</v>
      </c>
      <c r="FP158" s="70">
        <v>5555</v>
      </c>
      <c r="FQ158" s="70">
        <f>FP158/FO158*100</f>
        <v>100</v>
      </c>
      <c r="FR158" s="70"/>
      <c r="FS158" s="70">
        <v>421.3</v>
      </c>
      <c r="FT158" s="70">
        <v>421.3</v>
      </c>
      <c r="FU158" s="70">
        <f>FT158/FS158*100</f>
        <v>100</v>
      </c>
      <c r="FV158" s="70">
        <v>3137.4920000000002</v>
      </c>
      <c r="FW158" s="70">
        <v>3137.4920000000002</v>
      </c>
      <c r="FX158" s="70">
        <v>3137.4920000000002</v>
      </c>
      <c r="FY158" s="70">
        <f>FX158/FW158*100</f>
        <v>100</v>
      </c>
      <c r="FZ158" s="70"/>
      <c r="GA158" s="70"/>
      <c r="GB158" s="200"/>
      <c r="GC158" s="200"/>
      <c r="GD158" s="70">
        <v>2181.8000000000002</v>
      </c>
      <c r="GE158" s="70">
        <v>8500</v>
      </c>
      <c r="GF158" s="70">
        <v>8500</v>
      </c>
      <c r="GG158" s="70">
        <f t="shared" ref="GG158" si="1083">GF158/GE158*100</f>
        <v>100</v>
      </c>
      <c r="GH158" s="70">
        <v>2678.6</v>
      </c>
      <c r="GI158" s="70">
        <v>5900</v>
      </c>
      <c r="GJ158" s="70">
        <v>5900</v>
      </c>
      <c r="GK158" s="70">
        <f t="shared" ref="GK158" si="1084">GJ158/GI158*100</f>
        <v>100</v>
      </c>
      <c r="GL158" s="70"/>
      <c r="GM158" s="70"/>
      <c r="GN158" s="200"/>
      <c r="GO158" s="200"/>
      <c r="GP158" s="200"/>
      <c r="GQ158" s="70"/>
      <c r="GR158" s="200"/>
      <c r="GS158" s="200"/>
      <c r="GT158" s="200"/>
      <c r="GU158" s="70"/>
      <c r="GV158" s="200"/>
      <c r="GW158" s="200"/>
      <c r="GX158" s="200"/>
      <c r="GY158" s="70"/>
      <c r="GZ158" s="200"/>
      <c r="HA158" s="200"/>
      <c r="HB158" s="70"/>
      <c r="HC158" s="70"/>
      <c r="HD158" s="200"/>
      <c r="HE158" s="200"/>
      <c r="HF158" s="70"/>
      <c r="HG158" s="70"/>
      <c r="HH158" s="70"/>
      <c r="HI158" s="70"/>
      <c r="HJ158" s="124"/>
      <c r="HK158" s="70"/>
      <c r="HL158" s="200"/>
      <c r="HM158" s="200"/>
      <c r="HN158" s="70"/>
      <c r="HO158" s="70"/>
      <c r="HP158" s="70"/>
      <c r="HQ158" s="70"/>
      <c r="HR158" s="70"/>
      <c r="HS158" s="70"/>
      <c r="HT158" s="70"/>
      <c r="HU158" s="70"/>
      <c r="HV158" s="124"/>
      <c r="HW158" s="70"/>
      <c r="HX158" s="70"/>
      <c r="HY158" s="70"/>
      <c r="HZ158" s="124"/>
      <c r="IA158" s="70"/>
      <c r="IB158" s="70"/>
      <c r="IC158" s="70"/>
      <c r="ID158" s="70"/>
      <c r="IE158" s="70"/>
      <c r="IF158" s="70"/>
      <c r="IG158" s="70"/>
      <c r="IH158" s="70"/>
      <c r="II158" s="70"/>
      <c r="IJ158" s="70"/>
      <c r="IK158" s="70"/>
      <c r="IL158" s="70"/>
      <c r="IM158" s="70"/>
      <c r="IN158" s="70"/>
      <c r="IO158" s="70"/>
      <c r="IP158" s="70"/>
      <c r="IQ158" s="70"/>
      <c r="IR158" s="70"/>
      <c r="IS158" s="70"/>
      <c r="IT158" s="70"/>
      <c r="IU158" s="70"/>
      <c r="IV158" s="70"/>
      <c r="IW158" s="70"/>
      <c r="IX158" s="70"/>
      <c r="IY158" s="70">
        <v>0</v>
      </c>
      <c r="IZ158" s="70">
        <v>0</v>
      </c>
      <c r="JA158" s="66"/>
      <c r="JB158" s="66"/>
      <c r="JC158" s="70">
        <v>0</v>
      </c>
      <c r="JD158" s="70">
        <v>0</v>
      </c>
      <c r="JE158" s="66"/>
      <c r="JF158" s="66"/>
      <c r="JG158" s="70">
        <v>0</v>
      </c>
      <c r="JH158" s="70">
        <v>0</v>
      </c>
      <c r="JI158" s="66"/>
      <c r="JJ158" s="66"/>
      <c r="JK158" s="70">
        <v>338.56234000000001</v>
      </c>
      <c r="JL158" s="70">
        <v>56.640630000000002</v>
      </c>
      <c r="JM158" s="66">
        <f>JL158/JK158*100</f>
        <v>16.729749091408099</v>
      </c>
      <c r="JN158" s="66"/>
      <c r="JO158" s="70"/>
      <c r="JP158" s="70"/>
      <c r="JQ158" s="66"/>
    </row>
    <row r="159" spans="1:277" s="29" customFormat="1" ht="15.75" x14ac:dyDescent="0.25">
      <c r="A159" s="39" t="s">
        <v>469</v>
      </c>
      <c r="B159" s="230">
        <f t="shared" si="962"/>
        <v>3000</v>
      </c>
      <c r="C159" s="230">
        <f t="shared" si="963"/>
        <v>4500</v>
      </c>
      <c r="D159" s="230">
        <f t="shared" si="964"/>
        <v>4500</v>
      </c>
      <c r="E159" s="66">
        <f t="shared" si="163"/>
        <v>100</v>
      </c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123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123"/>
      <c r="AE159" s="66"/>
      <c r="AF159" s="66"/>
      <c r="AG159" s="66"/>
      <c r="AH159" s="66"/>
      <c r="AI159" s="66"/>
      <c r="AJ159" s="66"/>
      <c r="AK159" s="70"/>
      <c r="AL159" s="124"/>
      <c r="AM159" s="66"/>
      <c r="AN159" s="66"/>
      <c r="AO159" s="66"/>
      <c r="AP159" s="66"/>
      <c r="AQ159" s="66"/>
      <c r="AR159" s="66"/>
      <c r="AS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123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>
        <v>1500</v>
      </c>
      <c r="BX159" s="66">
        <v>1500</v>
      </c>
      <c r="BY159" s="66">
        <f t="shared" si="960"/>
        <v>100</v>
      </c>
      <c r="BZ159" s="66">
        <v>3000</v>
      </c>
      <c r="CA159" s="66">
        <v>3000</v>
      </c>
      <c r="CB159" s="66">
        <v>3000</v>
      </c>
      <c r="CC159" s="66">
        <f>CB159/CA159*100</f>
        <v>100</v>
      </c>
      <c r="CD159" s="206"/>
      <c r="CE159" s="206"/>
      <c r="CF159" s="206"/>
      <c r="CG159" s="206"/>
      <c r="CH159" s="206"/>
      <c r="CI159" s="206"/>
      <c r="CJ159" s="206"/>
      <c r="CK159" s="206"/>
      <c r="CL159" s="66"/>
      <c r="CM159" s="66"/>
      <c r="CN159" s="66"/>
      <c r="CO159" s="204"/>
      <c r="CP159" s="204"/>
      <c r="CQ159" s="66"/>
      <c r="CR159" s="66"/>
      <c r="CS159" s="204"/>
      <c r="CT159" s="66"/>
      <c r="CU159" s="66"/>
      <c r="CV159" s="66"/>
      <c r="CW159" s="204"/>
      <c r="CX159" s="204"/>
      <c r="CY159" s="66"/>
      <c r="CZ159" s="66"/>
      <c r="DA159" s="204"/>
      <c r="DB159" s="133"/>
      <c r="DC159" s="66"/>
      <c r="DD159" s="66"/>
      <c r="DE159" s="204"/>
      <c r="DF159" s="66"/>
      <c r="DG159" s="66"/>
      <c r="DH159" s="66"/>
      <c r="DI159" s="66"/>
      <c r="DJ159" s="66"/>
      <c r="DK159" s="66"/>
      <c r="DL159" s="66"/>
      <c r="DM159" s="66"/>
      <c r="DN159" s="66"/>
      <c r="DO159" s="66"/>
      <c r="DP159" s="66"/>
      <c r="DQ159" s="66"/>
      <c r="DR159" s="66"/>
      <c r="DS159" s="66"/>
      <c r="DT159" s="66"/>
      <c r="DU159" s="66"/>
      <c r="DV159" s="66"/>
      <c r="DW159" s="66"/>
      <c r="DX159" s="66"/>
      <c r="DY159" s="204"/>
      <c r="DZ159" s="204"/>
      <c r="EA159" s="66"/>
      <c r="EB159" s="66"/>
      <c r="EC159" s="204"/>
      <c r="ED159" s="204"/>
      <c r="EE159" s="66"/>
      <c r="EF159" s="66"/>
      <c r="EG159" s="204"/>
      <c r="EH159" s="66"/>
      <c r="EI159" s="66"/>
      <c r="EJ159" s="66"/>
      <c r="EK159" s="204"/>
      <c r="EL159" s="66"/>
      <c r="EM159" s="66"/>
      <c r="EN159" s="66"/>
      <c r="EO159" s="204"/>
      <c r="EP159" s="66"/>
      <c r="EQ159" s="66"/>
      <c r="ER159" s="66"/>
      <c r="ES159" s="211"/>
      <c r="ET159" s="66"/>
      <c r="EU159" s="66"/>
      <c r="EV159" s="66"/>
      <c r="EW159" s="66"/>
      <c r="EX159" s="66"/>
      <c r="EY159" s="70"/>
      <c r="EZ159" s="66"/>
      <c r="FA159" s="204"/>
      <c r="FB159" s="204"/>
      <c r="FC159" s="70"/>
      <c r="FD159" s="66"/>
      <c r="FE159" s="204"/>
      <c r="FF159" s="70"/>
      <c r="FG159" s="70"/>
      <c r="FH159" s="66"/>
      <c r="FI159" s="204"/>
      <c r="FJ159" s="70"/>
      <c r="FK159" s="70"/>
      <c r="FL159" s="66"/>
      <c r="FM159" s="66"/>
      <c r="FN159" s="70"/>
      <c r="FO159" s="70"/>
      <c r="FP159" s="66"/>
      <c r="FQ159" s="204"/>
      <c r="FR159" s="204"/>
      <c r="FS159" s="70"/>
      <c r="FT159" s="66"/>
      <c r="FU159" s="204"/>
      <c r="FV159" s="70"/>
      <c r="FW159" s="70"/>
      <c r="FX159" s="66"/>
      <c r="FY159" s="204"/>
      <c r="FZ159" s="70"/>
      <c r="GA159" s="70"/>
      <c r="GB159" s="66"/>
      <c r="GC159" s="204"/>
      <c r="GD159" s="66"/>
      <c r="GE159" s="66"/>
      <c r="GF159" s="66"/>
      <c r="GG159" s="204"/>
      <c r="GH159" s="66"/>
      <c r="GI159" s="66"/>
      <c r="GJ159" s="66"/>
      <c r="GK159" s="204"/>
      <c r="GL159" s="204"/>
      <c r="GM159" s="70"/>
      <c r="GN159" s="66"/>
      <c r="GO159" s="204"/>
      <c r="GP159" s="204"/>
      <c r="GQ159" s="70"/>
      <c r="GR159" s="66"/>
      <c r="GS159" s="204"/>
      <c r="GT159" s="204"/>
      <c r="GU159" s="70"/>
      <c r="GV159" s="66"/>
      <c r="GW159" s="204"/>
      <c r="GX159" s="204"/>
      <c r="GY159" s="70"/>
      <c r="GZ159" s="66"/>
      <c r="HA159" s="204"/>
      <c r="HB159" s="70"/>
      <c r="HC159" s="70"/>
      <c r="HD159" s="66"/>
      <c r="HE159" s="204"/>
      <c r="HF159" s="66"/>
      <c r="HG159" s="66"/>
      <c r="HH159" s="66"/>
      <c r="HI159" s="204"/>
      <c r="HJ159" s="133"/>
      <c r="HK159" s="70"/>
      <c r="HL159" s="66"/>
      <c r="HM159" s="204"/>
      <c r="HN159" s="66"/>
      <c r="HO159" s="66"/>
      <c r="HP159" s="66"/>
      <c r="HQ159" s="204"/>
      <c r="HR159" s="204"/>
      <c r="HS159" s="66"/>
      <c r="HT159" s="66"/>
      <c r="HU159" s="204"/>
      <c r="HV159" s="133"/>
      <c r="HW159" s="66"/>
      <c r="HX159" s="66"/>
      <c r="HY159" s="204"/>
      <c r="HZ159" s="133"/>
      <c r="IA159" s="66"/>
      <c r="IB159" s="66"/>
      <c r="IC159" s="204"/>
      <c r="ID159" s="204"/>
      <c r="IE159" s="66"/>
      <c r="IF159" s="66"/>
      <c r="IG159" s="204"/>
      <c r="IH159" s="204"/>
      <c r="II159" s="66"/>
      <c r="IJ159" s="66"/>
      <c r="IK159" s="204"/>
      <c r="IL159" s="204"/>
      <c r="IM159" s="66"/>
      <c r="IN159" s="66"/>
      <c r="IO159" s="204"/>
      <c r="IP159" s="204"/>
      <c r="IQ159" s="66"/>
      <c r="IR159" s="66"/>
      <c r="IS159" s="204"/>
      <c r="IT159" s="204"/>
      <c r="IU159" s="66"/>
      <c r="IV159" s="66"/>
      <c r="IW159" s="204"/>
      <c r="IX159" s="204"/>
      <c r="IY159" s="66"/>
      <c r="IZ159" s="66"/>
      <c r="JA159" s="66"/>
      <c r="JB159" s="66"/>
      <c r="JC159" s="66"/>
      <c r="JD159" s="66"/>
      <c r="JE159" s="66"/>
      <c r="JF159" s="66"/>
      <c r="JG159" s="66"/>
      <c r="JH159" s="66"/>
      <c r="JI159" s="66"/>
      <c r="JJ159" s="66"/>
      <c r="JK159" s="66"/>
      <c r="JL159" s="66"/>
      <c r="JM159" s="66"/>
      <c r="JN159" s="66"/>
      <c r="JO159" s="66"/>
      <c r="JP159" s="66"/>
      <c r="JQ159" s="66"/>
    </row>
    <row r="160" spans="1:277" s="29" customFormat="1" ht="15.75" x14ac:dyDescent="0.25">
      <c r="A160" s="39" t="s">
        <v>279</v>
      </c>
      <c r="B160" s="230">
        <f t="shared" si="962"/>
        <v>5256</v>
      </c>
      <c r="C160" s="230">
        <f t="shared" si="963"/>
        <v>5256</v>
      </c>
      <c r="D160" s="230">
        <f t="shared" si="964"/>
        <v>5256</v>
      </c>
      <c r="E160" s="66">
        <f t="shared" si="163"/>
        <v>100</v>
      </c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123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123"/>
      <c r="AE160" s="66"/>
      <c r="AF160" s="66"/>
      <c r="AG160" s="66"/>
      <c r="AH160" s="66"/>
      <c r="AI160" s="66"/>
      <c r="AJ160" s="66"/>
      <c r="AK160" s="70"/>
      <c r="AL160" s="124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/>
      <c r="BH160" s="66"/>
      <c r="BI160" s="66"/>
      <c r="BJ160" s="123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206"/>
      <c r="CE160" s="206"/>
      <c r="CF160" s="206"/>
      <c r="CG160" s="206"/>
      <c r="CH160" s="206"/>
      <c r="CI160" s="206"/>
      <c r="CJ160" s="206"/>
      <c r="CK160" s="206"/>
      <c r="CL160" s="66"/>
      <c r="CM160" s="66"/>
      <c r="CN160" s="66"/>
      <c r="CO160" s="204"/>
      <c r="CP160" s="204"/>
      <c r="CQ160" s="66"/>
      <c r="CR160" s="66"/>
      <c r="CS160" s="204"/>
      <c r="CT160" s="66"/>
      <c r="CU160" s="66"/>
      <c r="CV160" s="66"/>
      <c r="CW160" s="204"/>
      <c r="CX160" s="204"/>
      <c r="CY160" s="66"/>
      <c r="CZ160" s="66"/>
      <c r="DA160" s="204"/>
      <c r="DB160" s="133"/>
      <c r="DC160" s="66"/>
      <c r="DD160" s="66"/>
      <c r="DE160" s="204"/>
      <c r="DF160" s="66"/>
      <c r="DG160" s="66"/>
      <c r="DH160" s="66"/>
      <c r="DI160" s="204"/>
      <c r="DJ160" s="204"/>
      <c r="DK160" s="66"/>
      <c r="DL160" s="66"/>
      <c r="DM160" s="204"/>
      <c r="DN160" s="204"/>
      <c r="DO160" s="66"/>
      <c r="DP160" s="66"/>
      <c r="DQ160" s="204"/>
      <c r="DR160" s="66"/>
      <c r="DS160" s="66"/>
      <c r="DT160" s="66"/>
      <c r="DU160" s="204"/>
      <c r="DV160" s="204"/>
      <c r="DW160" s="66"/>
      <c r="DX160" s="66"/>
      <c r="DY160" s="204"/>
      <c r="DZ160" s="204"/>
      <c r="EA160" s="66"/>
      <c r="EB160" s="66"/>
      <c r="EC160" s="204"/>
      <c r="ED160" s="204"/>
      <c r="EE160" s="66"/>
      <c r="EF160" s="66"/>
      <c r="EG160" s="204"/>
      <c r="EH160" s="66"/>
      <c r="EI160" s="66"/>
      <c r="EJ160" s="66"/>
      <c r="EK160" s="204"/>
      <c r="EL160" s="66"/>
      <c r="EM160" s="66"/>
      <c r="EN160" s="66"/>
      <c r="EO160" s="204"/>
      <c r="EP160" s="66"/>
      <c r="EQ160" s="66"/>
      <c r="ER160" s="66"/>
      <c r="ES160" s="211"/>
      <c r="ET160" s="66"/>
      <c r="EU160" s="66"/>
      <c r="EV160" s="66"/>
      <c r="EW160" s="66"/>
      <c r="EX160" s="66"/>
      <c r="EY160" s="70"/>
      <c r="EZ160" s="66"/>
      <c r="FA160" s="204"/>
      <c r="FB160" s="204"/>
      <c r="FC160" s="70"/>
      <c r="FD160" s="66"/>
      <c r="FE160" s="204"/>
      <c r="FF160" s="70"/>
      <c r="FG160" s="70"/>
      <c r="FH160" s="66"/>
      <c r="FI160" s="204"/>
      <c r="FJ160" s="70">
        <v>5256</v>
      </c>
      <c r="FK160" s="70">
        <v>5256</v>
      </c>
      <c r="FL160" s="66">
        <v>5256</v>
      </c>
      <c r="FM160" s="66">
        <f t="shared" si="791"/>
        <v>100</v>
      </c>
      <c r="FN160" s="70"/>
      <c r="FO160" s="70"/>
      <c r="FP160" s="66"/>
      <c r="FQ160" s="204"/>
      <c r="FR160" s="204"/>
      <c r="FS160" s="70"/>
      <c r="FT160" s="66"/>
      <c r="FU160" s="204"/>
      <c r="FV160" s="70"/>
      <c r="FW160" s="70"/>
      <c r="FX160" s="66"/>
      <c r="FY160" s="204"/>
      <c r="FZ160" s="70"/>
      <c r="GA160" s="70"/>
      <c r="GB160" s="66"/>
      <c r="GC160" s="204"/>
      <c r="GD160" s="66"/>
      <c r="GE160" s="66"/>
      <c r="GF160" s="66"/>
      <c r="GG160" s="204"/>
      <c r="GH160" s="66"/>
      <c r="GI160" s="66"/>
      <c r="GJ160" s="66"/>
      <c r="GK160" s="204"/>
      <c r="GL160" s="204"/>
      <c r="GM160" s="70"/>
      <c r="GN160" s="66"/>
      <c r="GO160" s="204"/>
      <c r="GP160" s="204"/>
      <c r="GQ160" s="70"/>
      <c r="GR160" s="66"/>
      <c r="GS160" s="204"/>
      <c r="GT160" s="204"/>
      <c r="GU160" s="70"/>
      <c r="GV160" s="66"/>
      <c r="GW160" s="204"/>
      <c r="GX160" s="204"/>
      <c r="GY160" s="70"/>
      <c r="GZ160" s="66"/>
      <c r="HA160" s="204"/>
      <c r="HB160" s="70"/>
      <c r="HC160" s="70"/>
      <c r="HD160" s="66"/>
      <c r="HE160" s="204"/>
      <c r="HF160" s="66"/>
      <c r="HG160" s="66"/>
      <c r="HH160" s="66"/>
      <c r="HI160" s="204"/>
      <c r="HJ160" s="133"/>
      <c r="HK160" s="70"/>
      <c r="HL160" s="66"/>
      <c r="HM160" s="204"/>
      <c r="HN160" s="66"/>
      <c r="HO160" s="66"/>
      <c r="HP160" s="66"/>
      <c r="HQ160" s="204"/>
      <c r="HR160" s="204"/>
      <c r="HS160" s="66"/>
      <c r="HT160" s="66"/>
      <c r="HU160" s="204"/>
      <c r="HV160" s="133"/>
      <c r="HW160" s="66"/>
      <c r="HX160" s="66"/>
      <c r="HY160" s="204"/>
      <c r="HZ160" s="133"/>
      <c r="IA160" s="66"/>
      <c r="IB160" s="66"/>
      <c r="IC160" s="204"/>
      <c r="ID160" s="204"/>
      <c r="IE160" s="66"/>
      <c r="IF160" s="66"/>
      <c r="IG160" s="204"/>
      <c r="IH160" s="204"/>
      <c r="II160" s="66"/>
      <c r="IJ160" s="66"/>
      <c r="IK160" s="204"/>
      <c r="IL160" s="204"/>
      <c r="IM160" s="66"/>
      <c r="IN160" s="66"/>
      <c r="IO160" s="204"/>
      <c r="IP160" s="204"/>
      <c r="IQ160" s="66"/>
      <c r="IR160" s="66"/>
      <c r="IS160" s="204"/>
      <c r="IT160" s="204"/>
      <c r="IU160" s="66"/>
      <c r="IV160" s="66"/>
      <c r="IW160" s="204"/>
      <c r="IX160" s="204"/>
      <c r="IY160" s="66"/>
      <c r="IZ160" s="66"/>
      <c r="JA160" s="66"/>
      <c r="JB160" s="66"/>
      <c r="JC160" s="66"/>
      <c r="JD160" s="66"/>
      <c r="JE160" s="66"/>
      <c r="JF160" s="66"/>
      <c r="JG160" s="66"/>
      <c r="JH160" s="66"/>
      <c r="JI160" s="66"/>
      <c r="JJ160" s="66"/>
      <c r="JK160" s="66"/>
      <c r="JL160" s="66"/>
      <c r="JM160" s="66"/>
      <c r="JN160" s="66"/>
      <c r="JO160" s="66"/>
      <c r="JP160" s="66"/>
      <c r="JQ160" s="66"/>
    </row>
    <row r="161" spans="1:277" s="29" customFormat="1" ht="15.75" x14ac:dyDescent="0.25">
      <c r="A161" s="39" t="s">
        <v>470</v>
      </c>
      <c r="B161" s="230">
        <f t="shared" si="962"/>
        <v>5868</v>
      </c>
      <c r="C161" s="230">
        <f t="shared" si="963"/>
        <v>5868</v>
      </c>
      <c r="D161" s="230">
        <f t="shared" si="964"/>
        <v>5868</v>
      </c>
      <c r="E161" s="66">
        <f t="shared" si="163"/>
        <v>100</v>
      </c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123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123"/>
      <c r="AE161" s="66"/>
      <c r="AF161" s="66"/>
      <c r="AG161" s="66"/>
      <c r="AH161" s="66"/>
      <c r="AI161" s="66"/>
      <c r="AJ161" s="66"/>
      <c r="AK161" s="70"/>
      <c r="AL161" s="124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I161" s="66"/>
      <c r="BJ161" s="123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Y161" s="66"/>
      <c r="BZ161" s="66"/>
      <c r="CA161" s="66"/>
      <c r="CB161" s="66"/>
      <c r="CC161" s="66"/>
      <c r="CD161" s="206"/>
      <c r="CE161" s="206"/>
      <c r="CF161" s="206"/>
      <c r="CG161" s="206"/>
      <c r="CH161" s="206"/>
      <c r="CI161" s="206"/>
      <c r="CJ161" s="206"/>
      <c r="CK161" s="206"/>
      <c r="CL161" s="66"/>
      <c r="CM161" s="66"/>
      <c r="CN161" s="66"/>
      <c r="CO161" s="204"/>
      <c r="CP161" s="204"/>
      <c r="CQ161" s="66"/>
      <c r="CR161" s="66"/>
      <c r="CS161" s="204"/>
      <c r="CT161" s="66"/>
      <c r="CU161" s="66"/>
      <c r="CV161" s="66"/>
      <c r="CW161" s="204"/>
      <c r="CX161" s="204"/>
      <c r="CY161" s="66"/>
      <c r="CZ161" s="66"/>
      <c r="DA161" s="204"/>
      <c r="DB161" s="133"/>
      <c r="DC161" s="66"/>
      <c r="DD161" s="66"/>
      <c r="DE161" s="204"/>
      <c r="DF161" s="66"/>
      <c r="DG161" s="66"/>
      <c r="DH161" s="66"/>
      <c r="DI161" s="204"/>
      <c r="DJ161" s="204"/>
      <c r="DK161" s="66"/>
      <c r="DL161" s="66"/>
      <c r="DM161" s="204"/>
      <c r="DN161" s="204"/>
      <c r="DO161" s="66"/>
      <c r="DP161" s="66"/>
      <c r="DQ161" s="204"/>
      <c r="DR161" s="66"/>
      <c r="DS161" s="66"/>
      <c r="DT161" s="66"/>
      <c r="DU161" s="204"/>
      <c r="DV161" s="204"/>
      <c r="DW161" s="66"/>
      <c r="DX161" s="66"/>
      <c r="DY161" s="204"/>
      <c r="DZ161" s="204"/>
      <c r="EA161" s="66"/>
      <c r="EB161" s="66"/>
      <c r="EC161" s="204"/>
      <c r="ED161" s="204"/>
      <c r="EE161" s="66"/>
      <c r="EF161" s="66"/>
      <c r="EG161" s="204"/>
      <c r="EH161" s="66"/>
      <c r="EI161" s="66"/>
      <c r="EJ161" s="66"/>
      <c r="EK161" s="204"/>
      <c r="EL161" s="70"/>
      <c r="EM161" s="70"/>
      <c r="EN161" s="66"/>
      <c r="EO161" s="204"/>
      <c r="EP161" s="66"/>
      <c r="EQ161" s="66"/>
      <c r="ER161" s="66"/>
      <c r="ES161" s="211"/>
      <c r="ET161" s="66"/>
      <c r="EU161" s="66"/>
      <c r="EV161" s="66"/>
      <c r="EW161" s="66"/>
      <c r="EX161" s="66"/>
      <c r="EY161" s="70"/>
      <c r="EZ161" s="66"/>
      <c r="FA161" s="204"/>
      <c r="FB161" s="204"/>
      <c r="FC161" s="70"/>
      <c r="FD161" s="66"/>
      <c r="FE161" s="204"/>
      <c r="FF161" s="70"/>
      <c r="FG161" s="70"/>
      <c r="FH161" s="66"/>
      <c r="FI161" s="204"/>
      <c r="FJ161" s="70">
        <v>5868</v>
      </c>
      <c r="FK161" s="70">
        <v>5868</v>
      </c>
      <c r="FL161" s="66">
        <v>5868</v>
      </c>
      <c r="FM161" s="66">
        <f t="shared" si="791"/>
        <v>100</v>
      </c>
      <c r="FN161" s="70"/>
      <c r="FO161" s="70"/>
      <c r="FP161" s="66"/>
      <c r="FQ161" s="204"/>
      <c r="FR161" s="204"/>
      <c r="FS161" s="70"/>
      <c r="FT161" s="66"/>
      <c r="FU161" s="204"/>
      <c r="FV161" s="70"/>
      <c r="FW161" s="70"/>
      <c r="FX161" s="66"/>
      <c r="FY161" s="204"/>
      <c r="FZ161" s="70"/>
      <c r="GA161" s="70"/>
      <c r="GB161" s="66"/>
      <c r="GC161" s="204"/>
      <c r="GD161" s="66"/>
      <c r="GE161" s="66"/>
      <c r="GF161" s="66"/>
      <c r="GG161" s="204"/>
      <c r="GH161" s="66"/>
      <c r="GI161" s="66"/>
      <c r="GJ161" s="66"/>
      <c r="GK161" s="204"/>
      <c r="GL161" s="204"/>
      <c r="GM161" s="70"/>
      <c r="GN161" s="66"/>
      <c r="GO161" s="204"/>
      <c r="GP161" s="204"/>
      <c r="GQ161" s="70"/>
      <c r="GR161" s="66"/>
      <c r="GS161" s="204"/>
      <c r="GT161" s="204"/>
      <c r="GU161" s="70"/>
      <c r="GV161" s="66"/>
      <c r="GW161" s="204"/>
      <c r="GX161" s="204"/>
      <c r="GY161" s="70"/>
      <c r="GZ161" s="66"/>
      <c r="HA161" s="204"/>
      <c r="HB161" s="70"/>
      <c r="HC161" s="70"/>
      <c r="HD161" s="66"/>
      <c r="HE161" s="204"/>
      <c r="HF161" s="66"/>
      <c r="HG161" s="66"/>
      <c r="HH161" s="66"/>
      <c r="HI161" s="204"/>
      <c r="HJ161" s="133"/>
      <c r="HK161" s="70"/>
      <c r="HL161" s="66"/>
      <c r="HM161" s="204"/>
      <c r="HN161" s="66"/>
      <c r="HO161" s="66"/>
      <c r="HP161" s="66"/>
      <c r="HQ161" s="204"/>
      <c r="HR161" s="204"/>
      <c r="HS161" s="66"/>
      <c r="HT161" s="66"/>
      <c r="HU161" s="204"/>
      <c r="HV161" s="133"/>
      <c r="HW161" s="66"/>
      <c r="HX161" s="66"/>
      <c r="HY161" s="204"/>
      <c r="HZ161" s="133"/>
      <c r="IA161" s="66"/>
      <c r="IB161" s="66"/>
      <c r="IC161" s="204"/>
      <c r="ID161" s="204"/>
      <c r="IE161" s="66"/>
      <c r="IF161" s="66"/>
      <c r="IG161" s="204"/>
      <c r="IH161" s="204"/>
      <c r="II161" s="66"/>
      <c r="IJ161" s="66"/>
      <c r="IK161" s="204"/>
      <c r="IL161" s="204"/>
      <c r="IM161" s="66"/>
      <c r="IN161" s="66"/>
      <c r="IO161" s="204"/>
      <c r="IP161" s="204"/>
      <c r="IQ161" s="66"/>
      <c r="IR161" s="66"/>
      <c r="IS161" s="204"/>
      <c r="IT161" s="204"/>
      <c r="IU161" s="66"/>
      <c r="IV161" s="66"/>
      <c r="IW161" s="204"/>
      <c r="IX161" s="204"/>
      <c r="IY161" s="66"/>
      <c r="IZ161" s="66"/>
      <c r="JA161" s="66"/>
      <c r="JB161" s="66"/>
      <c r="JC161" s="66"/>
      <c r="JD161" s="66"/>
      <c r="JE161" s="66"/>
      <c r="JF161" s="66"/>
      <c r="JG161" s="66"/>
      <c r="JH161" s="66"/>
      <c r="JI161" s="66"/>
      <c r="JJ161" s="66"/>
      <c r="JK161" s="66"/>
      <c r="JL161" s="66"/>
      <c r="JM161" s="66"/>
      <c r="JN161" s="66"/>
      <c r="JO161" s="66"/>
      <c r="JP161" s="66"/>
      <c r="JQ161" s="66"/>
    </row>
    <row r="162" spans="1:277" s="29" customFormat="1" ht="15.75" x14ac:dyDescent="0.25">
      <c r="A162" s="39" t="s">
        <v>471</v>
      </c>
      <c r="B162" s="230">
        <f t="shared" si="962"/>
        <v>2709</v>
      </c>
      <c r="C162" s="230">
        <f t="shared" si="963"/>
        <v>2709</v>
      </c>
      <c r="D162" s="230">
        <f t="shared" si="964"/>
        <v>2709</v>
      </c>
      <c r="E162" s="66">
        <f t="shared" si="163"/>
        <v>100</v>
      </c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123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123"/>
      <c r="AE162" s="66"/>
      <c r="AF162" s="66"/>
      <c r="AG162" s="66"/>
      <c r="AH162" s="66"/>
      <c r="AI162" s="66"/>
      <c r="AJ162" s="66"/>
      <c r="AK162" s="70"/>
      <c r="AL162" s="124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123"/>
      <c r="BK162" s="66"/>
      <c r="BL162" s="66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206"/>
      <c r="CE162" s="206"/>
      <c r="CF162" s="206"/>
      <c r="CG162" s="206"/>
      <c r="CH162" s="206"/>
      <c r="CI162" s="206"/>
      <c r="CJ162" s="206"/>
      <c r="CK162" s="206"/>
      <c r="CL162" s="66"/>
      <c r="CM162" s="66"/>
      <c r="CN162" s="66"/>
      <c r="CO162" s="204"/>
      <c r="CP162" s="204"/>
      <c r="CQ162" s="66"/>
      <c r="CR162" s="66"/>
      <c r="CS162" s="204"/>
      <c r="CT162" s="66"/>
      <c r="CU162" s="66"/>
      <c r="CV162" s="66"/>
      <c r="CW162" s="204"/>
      <c r="CX162" s="204"/>
      <c r="CY162" s="66"/>
      <c r="CZ162" s="66"/>
      <c r="DA162" s="204"/>
      <c r="DB162" s="133"/>
      <c r="DC162" s="66"/>
      <c r="DD162" s="66"/>
      <c r="DE162" s="204"/>
      <c r="DF162" s="66"/>
      <c r="DG162" s="66"/>
      <c r="DH162" s="66"/>
      <c r="DI162" s="204"/>
      <c r="DJ162" s="204"/>
      <c r="DK162" s="66"/>
      <c r="DL162" s="66"/>
      <c r="DM162" s="204"/>
      <c r="DN162" s="204"/>
      <c r="DO162" s="66"/>
      <c r="DP162" s="66"/>
      <c r="DQ162" s="204"/>
      <c r="DR162" s="66"/>
      <c r="DS162" s="66"/>
      <c r="DT162" s="66"/>
      <c r="DU162" s="204"/>
      <c r="DV162" s="204"/>
      <c r="DW162" s="66"/>
      <c r="DX162" s="66"/>
      <c r="DY162" s="204"/>
      <c r="DZ162" s="204"/>
      <c r="EA162" s="66"/>
      <c r="EB162" s="66"/>
      <c r="EC162" s="204"/>
      <c r="ED162" s="204"/>
      <c r="EE162" s="66"/>
      <c r="EF162" s="66"/>
      <c r="EG162" s="204"/>
      <c r="EH162" s="66"/>
      <c r="EI162" s="66"/>
      <c r="EJ162" s="66"/>
      <c r="EK162" s="204"/>
      <c r="EL162" s="66"/>
      <c r="EM162" s="66"/>
      <c r="EN162" s="66"/>
      <c r="EO162" s="204"/>
      <c r="EP162" s="66"/>
      <c r="EQ162" s="66"/>
      <c r="ER162" s="66"/>
      <c r="ES162" s="211"/>
      <c r="ET162" s="66"/>
      <c r="EU162" s="66"/>
      <c r="EV162" s="66"/>
      <c r="EW162" s="66"/>
      <c r="EX162" s="66"/>
      <c r="EY162" s="70"/>
      <c r="EZ162" s="66"/>
      <c r="FA162" s="204"/>
      <c r="FB162" s="204"/>
      <c r="FC162" s="70"/>
      <c r="FD162" s="66"/>
      <c r="FE162" s="204"/>
      <c r="FF162" s="70"/>
      <c r="FG162" s="70"/>
      <c r="FH162" s="66"/>
      <c r="FI162" s="204"/>
      <c r="FJ162" s="70">
        <v>2709</v>
      </c>
      <c r="FK162" s="70">
        <v>2709</v>
      </c>
      <c r="FL162" s="66">
        <v>2709</v>
      </c>
      <c r="FM162" s="66">
        <f t="shared" si="791"/>
        <v>100</v>
      </c>
      <c r="FN162" s="70"/>
      <c r="FO162" s="70"/>
      <c r="FP162" s="66"/>
      <c r="FQ162" s="204"/>
      <c r="FR162" s="204"/>
      <c r="FS162" s="70"/>
      <c r="FT162" s="66"/>
      <c r="FU162" s="204"/>
      <c r="FV162" s="70"/>
      <c r="FW162" s="70"/>
      <c r="FX162" s="66"/>
      <c r="FY162" s="204"/>
      <c r="FZ162" s="70"/>
      <c r="GA162" s="70"/>
      <c r="GB162" s="66"/>
      <c r="GC162" s="204"/>
      <c r="GD162" s="66"/>
      <c r="GE162" s="66"/>
      <c r="GF162" s="66"/>
      <c r="GG162" s="204"/>
      <c r="GH162" s="66"/>
      <c r="GI162" s="66"/>
      <c r="GJ162" s="66"/>
      <c r="GK162" s="204"/>
      <c r="GL162" s="204"/>
      <c r="GM162" s="70"/>
      <c r="GN162" s="66"/>
      <c r="GO162" s="204"/>
      <c r="GP162" s="204"/>
      <c r="GQ162" s="70"/>
      <c r="GR162" s="66"/>
      <c r="GS162" s="204"/>
      <c r="GT162" s="204"/>
      <c r="GU162" s="70"/>
      <c r="GV162" s="66"/>
      <c r="GW162" s="204"/>
      <c r="GX162" s="204"/>
      <c r="GY162" s="70"/>
      <c r="GZ162" s="66"/>
      <c r="HA162" s="204"/>
      <c r="HB162" s="70"/>
      <c r="HC162" s="70"/>
      <c r="HD162" s="66"/>
      <c r="HE162" s="204"/>
      <c r="HF162" s="66"/>
      <c r="HG162" s="66"/>
      <c r="HH162" s="66"/>
      <c r="HI162" s="204"/>
      <c r="HJ162" s="133"/>
      <c r="HK162" s="70"/>
      <c r="HL162" s="66"/>
      <c r="HM162" s="204"/>
      <c r="HN162" s="66"/>
      <c r="HO162" s="66"/>
      <c r="HP162" s="66"/>
      <c r="HQ162" s="204"/>
      <c r="HR162" s="204"/>
      <c r="HS162" s="66"/>
      <c r="HT162" s="66"/>
      <c r="HU162" s="204"/>
      <c r="HV162" s="133"/>
      <c r="HW162" s="66"/>
      <c r="HX162" s="66"/>
      <c r="HY162" s="204"/>
      <c r="HZ162" s="133"/>
      <c r="IA162" s="66"/>
      <c r="IB162" s="66"/>
      <c r="IC162" s="204"/>
      <c r="ID162" s="204"/>
      <c r="IE162" s="66"/>
      <c r="IF162" s="66"/>
      <c r="IG162" s="204"/>
      <c r="IH162" s="204"/>
      <c r="II162" s="66"/>
      <c r="IJ162" s="66"/>
      <c r="IK162" s="204"/>
      <c r="IL162" s="204"/>
      <c r="IM162" s="66"/>
      <c r="IN162" s="66"/>
      <c r="IO162" s="204"/>
      <c r="IP162" s="204"/>
      <c r="IQ162" s="66"/>
      <c r="IR162" s="66"/>
      <c r="IS162" s="204"/>
      <c r="IT162" s="204"/>
      <c r="IU162" s="66"/>
      <c r="IV162" s="66"/>
      <c r="IW162" s="204"/>
      <c r="IX162" s="204"/>
      <c r="IY162" s="66"/>
      <c r="IZ162" s="66"/>
      <c r="JA162" s="66"/>
      <c r="JB162" s="66"/>
      <c r="JC162" s="66"/>
      <c r="JD162" s="66"/>
      <c r="JE162" s="66"/>
      <c r="JF162" s="66"/>
      <c r="JG162" s="66"/>
      <c r="JH162" s="66"/>
      <c r="JI162" s="66"/>
      <c r="JJ162" s="66"/>
      <c r="JK162" s="66"/>
      <c r="JL162" s="66"/>
      <c r="JM162" s="66"/>
      <c r="JN162" s="66"/>
      <c r="JO162" s="66"/>
      <c r="JP162" s="66"/>
      <c r="JQ162" s="66"/>
    </row>
    <row r="163" spans="1:277" s="29" customFormat="1" ht="15.75" x14ac:dyDescent="0.25">
      <c r="A163" s="39" t="s">
        <v>472</v>
      </c>
      <c r="B163" s="230">
        <f t="shared" si="962"/>
        <v>3432</v>
      </c>
      <c r="C163" s="230">
        <f t="shared" si="963"/>
        <v>3432</v>
      </c>
      <c r="D163" s="230">
        <f t="shared" si="964"/>
        <v>3432</v>
      </c>
      <c r="E163" s="66">
        <f t="shared" si="163"/>
        <v>100</v>
      </c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123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123"/>
      <c r="AE163" s="66"/>
      <c r="AF163" s="66"/>
      <c r="AG163" s="66"/>
      <c r="AH163" s="66"/>
      <c r="AI163" s="66"/>
      <c r="AJ163" s="66"/>
      <c r="AK163" s="70"/>
      <c r="AL163" s="124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123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  <c r="CB163" s="66"/>
      <c r="CC163" s="66"/>
      <c r="CD163" s="206"/>
      <c r="CE163" s="206"/>
      <c r="CF163" s="206"/>
      <c r="CG163" s="206"/>
      <c r="CH163" s="206"/>
      <c r="CI163" s="206"/>
      <c r="CJ163" s="206"/>
      <c r="CK163" s="206"/>
      <c r="CL163" s="66"/>
      <c r="CM163" s="66"/>
      <c r="CN163" s="66"/>
      <c r="CO163" s="204"/>
      <c r="CP163" s="204"/>
      <c r="CQ163" s="66"/>
      <c r="CR163" s="66"/>
      <c r="CS163" s="204"/>
      <c r="CT163" s="66"/>
      <c r="CU163" s="66"/>
      <c r="CV163" s="66"/>
      <c r="CW163" s="204"/>
      <c r="CX163" s="204"/>
      <c r="CY163" s="66"/>
      <c r="CZ163" s="66"/>
      <c r="DA163" s="204"/>
      <c r="DB163" s="133"/>
      <c r="DC163" s="66"/>
      <c r="DD163" s="66"/>
      <c r="DE163" s="204"/>
      <c r="DF163" s="66"/>
      <c r="DG163" s="66"/>
      <c r="DH163" s="66"/>
      <c r="DI163" s="204"/>
      <c r="DJ163" s="204"/>
      <c r="DK163" s="66"/>
      <c r="DL163" s="66"/>
      <c r="DM163" s="204"/>
      <c r="DN163" s="204"/>
      <c r="DO163" s="66"/>
      <c r="DP163" s="66"/>
      <c r="DQ163" s="204"/>
      <c r="DR163" s="66"/>
      <c r="DS163" s="66"/>
      <c r="DT163" s="66"/>
      <c r="DU163" s="204"/>
      <c r="DV163" s="204"/>
      <c r="DW163" s="66"/>
      <c r="DX163" s="66"/>
      <c r="DY163" s="204"/>
      <c r="DZ163" s="204"/>
      <c r="EA163" s="66"/>
      <c r="EB163" s="66"/>
      <c r="EC163" s="204"/>
      <c r="ED163" s="204"/>
      <c r="EE163" s="66"/>
      <c r="EF163" s="66"/>
      <c r="EG163" s="204"/>
      <c r="EH163" s="66"/>
      <c r="EI163" s="66"/>
      <c r="EJ163" s="66"/>
      <c r="EK163" s="204"/>
      <c r="EL163" s="66"/>
      <c r="EM163" s="66"/>
      <c r="EN163" s="66"/>
      <c r="EO163" s="66"/>
      <c r="EP163" s="66"/>
      <c r="EQ163" s="66"/>
      <c r="ER163" s="66"/>
      <c r="ES163" s="211"/>
      <c r="ET163" s="66"/>
      <c r="EU163" s="66"/>
      <c r="EV163" s="66"/>
      <c r="EW163" s="66"/>
      <c r="EX163" s="66"/>
      <c r="EY163" s="70"/>
      <c r="EZ163" s="66"/>
      <c r="FA163" s="204"/>
      <c r="FB163" s="204"/>
      <c r="FC163" s="70"/>
      <c r="FD163" s="66"/>
      <c r="FE163" s="204"/>
      <c r="FF163" s="70"/>
      <c r="FG163" s="70"/>
      <c r="FH163" s="66"/>
      <c r="FI163" s="204"/>
      <c r="FJ163" s="70">
        <v>3432</v>
      </c>
      <c r="FK163" s="70">
        <v>3432</v>
      </c>
      <c r="FL163" s="66">
        <v>3432</v>
      </c>
      <c r="FM163" s="66">
        <f t="shared" si="791"/>
        <v>100</v>
      </c>
      <c r="FN163" s="70"/>
      <c r="FO163" s="70"/>
      <c r="FP163" s="66"/>
      <c r="FQ163" s="204"/>
      <c r="FR163" s="204"/>
      <c r="FS163" s="70"/>
      <c r="FT163" s="66"/>
      <c r="FU163" s="204"/>
      <c r="FV163" s="70"/>
      <c r="FW163" s="70"/>
      <c r="FX163" s="66"/>
      <c r="FY163" s="204"/>
      <c r="FZ163" s="70"/>
      <c r="GA163" s="70"/>
      <c r="GB163" s="66"/>
      <c r="GC163" s="204"/>
      <c r="GD163" s="66"/>
      <c r="GE163" s="66"/>
      <c r="GF163" s="66"/>
      <c r="GG163" s="204"/>
      <c r="GH163" s="66"/>
      <c r="GI163" s="66"/>
      <c r="GJ163" s="66"/>
      <c r="GK163" s="204"/>
      <c r="GL163" s="204"/>
      <c r="GM163" s="70"/>
      <c r="GN163" s="66"/>
      <c r="GO163" s="204"/>
      <c r="GP163" s="204"/>
      <c r="GQ163" s="70"/>
      <c r="GR163" s="66"/>
      <c r="GS163" s="204"/>
      <c r="GT163" s="204"/>
      <c r="GU163" s="70"/>
      <c r="GV163" s="66"/>
      <c r="GW163" s="204"/>
      <c r="GX163" s="204"/>
      <c r="GY163" s="70"/>
      <c r="GZ163" s="66"/>
      <c r="HA163" s="204"/>
      <c r="HB163" s="70"/>
      <c r="HC163" s="70"/>
      <c r="HD163" s="66"/>
      <c r="HE163" s="204"/>
      <c r="HF163" s="66"/>
      <c r="HG163" s="66"/>
      <c r="HH163" s="66"/>
      <c r="HI163" s="204"/>
      <c r="HJ163" s="133"/>
      <c r="HK163" s="70"/>
      <c r="HL163" s="66"/>
      <c r="HM163" s="204"/>
      <c r="HN163" s="66"/>
      <c r="HO163" s="66"/>
      <c r="HP163" s="66"/>
      <c r="HQ163" s="204"/>
      <c r="HR163" s="204"/>
      <c r="HS163" s="66"/>
      <c r="HT163" s="66"/>
      <c r="HU163" s="204"/>
      <c r="HV163" s="133"/>
      <c r="HW163" s="66"/>
      <c r="HX163" s="66"/>
      <c r="HY163" s="204"/>
      <c r="HZ163" s="133"/>
      <c r="IA163" s="66"/>
      <c r="IB163" s="66"/>
      <c r="IC163" s="204"/>
      <c r="ID163" s="204"/>
      <c r="IE163" s="66"/>
      <c r="IF163" s="66"/>
      <c r="IG163" s="204"/>
      <c r="IH163" s="204"/>
      <c r="II163" s="66"/>
      <c r="IJ163" s="66"/>
      <c r="IK163" s="204"/>
      <c r="IL163" s="204"/>
      <c r="IM163" s="66"/>
      <c r="IN163" s="66"/>
      <c r="IO163" s="204"/>
      <c r="IP163" s="204"/>
      <c r="IQ163" s="66"/>
      <c r="IR163" s="66"/>
      <c r="IS163" s="204"/>
      <c r="IT163" s="204"/>
      <c r="IU163" s="66"/>
      <c r="IV163" s="66"/>
      <c r="IW163" s="204"/>
      <c r="IX163" s="204"/>
      <c r="IY163" s="66"/>
      <c r="IZ163" s="66"/>
      <c r="JA163" s="66"/>
      <c r="JB163" s="66"/>
      <c r="JC163" s="66"/>
      <c r="JD163" s="66"/>
      <c r="JE163" s="66"/>
      <c r="JF163" s="66"/>
      <c r="JG163" s="66"/>
      <c r="JH163" s="66"/>
      <c r="JI163" s="66"/>
      <c r="JJ163" s="66"/>
      <c r="JK163" s="66"/>
      <c r="JL163" s="66"/>
      <c r="JM163" s="66"/>
      <c r="JN163" s="66"/>
      <c r="JO163" s="66"/>
      <c r="JP163" s="66"/>
      <c r="JQ163" s="66"/>
    </row>
    <row r="164" spans="1:277" s="29" customFormat="1" ht="15.75" x14ac:dyDescent="0.25">
      <c r="A164" s="39" t="s">
        <v>473</v>
      </c>
      <c r="B164" s="230">
        <f t="shared" si="962"/>
        <v>4581</v>
      </c>
      <c r="C164" s="230">
        <f t="shared" si="963"/>
        <v>5202.9349999999995</v>
      </c>
      <c r="D164" s="230">
        <f t="shared" si="964"/>
        <v>5202.9349999999995</v>
      </c>
      <c r="E164" s="66">
        <f t="shared" si="163"/>
        <v>100</v>
      </c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123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123"/>
      <c r="AE164" s="66"/>
      <c r="AF164" s="66"/>
      <c r="AG164" s="66"/>
      <c r="AH164" s="66"/>
      <c r="AI164" s="66"/>
      <c r="AJ164" s="66"/>
      <c r="AK164" s="70"/>
      <c r="AL164" s="124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66"/>
      <c r="BJ164" s="123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>
        <v>621.93499999999995</v>
      </c>
      <c r="BX164" s="66">
        <v>621.93499999999995</v>
      </c>
      <c r="BY164" s="66">
        <f t="shared" si="960"/>
        <v>100</v>
      </c>
      <c r="BZ164" s="66"/>
      <c r="CA164" s="66"/>
      <c r="CB164" s="66"/>
      <c r="CC164" s="66"/>
      <c r="CD164" s="206"/>
      <c r="CE164" s="206"/>
      <c r="CF164" s="206"/>
      <c r="CG164" s="206"/>
      <c r="CH164" s="206"/>
      <c r="CI164" s="206"/>
      <c r="CJ164" s="206"/>
      <c r="CK164" s="206"/>
      <c r="CL164" s="66"/>
      <c r="CM164" s="66"/>
      <c r="CN164" s="66"/>
      <c r="CO164" s="204"/>
      <c r="CP164" s="204"/>
      <c r="CQ164" s="66"/>
      <c r="CR164" s="66"/>
      <c r="CS164" s="204"/>
      <c r="CT164" s="66"/>
      <c r="CU164" s="66"/>
      <c r="CV164" s="66"/>
      <c r="CW164" s="204"/>
      <c r="CX164" s="204"/>
      <c r="CY164" s="66"/>
      <c r="CZ164" s="66"/>
      <c r="DA164" s="204"/>
      <c r="DB164" s="133"/>
      <c r="DC164" s="66"/>
      <c r="DD164" s="66"/>
      <c r="DE164" s="204"/>
      <c r="DF164" s="66"/>
      <c r="DG164" s="66"/>
      <c r="DH164" s="66"/>
      <c r="DI164" s="204"/>
      <c r="DJ164" s="204"/>
      <c r="DK164" s="66"/>
      <c r="DL164" s="66"/>
      <c r="DM164" s="204"/>
      <c r="DN164" s="204"/>
      <c r="DO164" s="66"/>
      <c r="DP164" s="66"/>
      <c r="DQ164" s="204"/>
      <c r="DR164" s="66"/>
      <c r="DS164" s="66"/>
      <c r="DT164" s="66"/>
      <c r="DU164" s="204"/>
      <c r="DV164" s="204"/>
      <c r="DW164" s="66"/>
      <c r="DX164" s="66"/>
      <c r="DY164" s="204"/>
      <c r="DZ164" s="204"/>
      <c r="EA164" s="66"/>
      <c r="EB164" s="66"/>
      <c r="EC164" s="204"/>
      <c r="ED164" s="204"/>
      <c r="EE164" s="66"/>
      <c r="EF164" s="66"/>
      <c r="EG164" s="204"/>
      <c r="EH164" s="66"/>
      <c r="EI164" s="66"/>
      <c r="EJ164" s="66"/>
      <c r="EK164" s="204"/>
      <c r="EL164" s="66"/>
      <c r="EM164" s="66"/>
      <c r="EN164" s="66"/>
      <c r="EO164" s="66"/>
      <c r="EP164" s="66"/>
      <c r="EQ164" s="66"/>
      <c r="ER164" s="66"/>
      <c r="ES164" s="211"/>
      <c r="ET164" s="66"/>
      <c r="EU164" s="66"/>
      <c r="EV164" s="66"/>
      <c r="EW164" s="66"/>
      <c r="EX164" s="66"/>
      <c r="EY164" s="70"/>
      <c r="EZ164" s="66"/>
      <c r="FA164" s="204"/>
      <c r="FB164" s="204"/>
      <c r="FC164" s="70"/>
      <c r="FD164" s="66"/>
      <c r="FE164" s="204"/>
      <c r="FF164" s="70"/>
      <c r="FG164" s="70"/>
      <c r="FH164" s="66"/>
      <c r="FI164" s="204"/>
      <c r="FJ164" s="70">
        <v>4581</v>
      </c>
      <c r="FK164" s="70">
        <v>4581</v>
      </c>
      <c r="FL164" s="66">
        <v>4581</v>
      </c>
      <c r="FM164" s="66">
        <f t="shared" si="791"/>
        <v>100</v>
      </c>
      <c r="FN164" s="70"/>
      <c r="FO164" s="70"/>
      <c r="FP164" s="66"/>
      <c r="FQ164" s="204"/>
      <c r="FR164" s="204"/>
      <c r="FS164" s="70"/>
      <c r="FT164" s="66"/>
      <c r="FU164" s="204"/>
      <c r="FV164" s="70"/>
      <c r="FW164" s="70"/>
      <c r="FX164" s="66"/>
      <c r="FY164" s="204"/>
      <c r="FZ164" s="70"/>
      <c r="GA164" s="70"/>
      <c r="GB164" s="66"/>
      <c r="GC164" s="204"/>
      <c r="GD164" s="66"/>
      <c r="GE164" s="66"/>
      <c r="GF164" s="66"/>
      <c r="GG164" s="204"/>
      <c r="GH164" s="66"/>
      <c r="GI164" s="66"/>
      <c r="GJ164" s="66"/>
      <c r="GK164" s="204"/>
      <c r="GL164" s="204"/>
      <c r="GM164" s="70"/>
      <c r="GN164" s="66"/>
      <c r="GO164" s="204"/>
      <c r="GP164" s="204"/>
      <c r="GQ164" s="70"/>
      <c r="GR164" s="66"/>
      <c r="GS164" s="204"/>
      <c r="GT164" s="204"/>
      <c r="GU164" s="70"/>
      <c r="GV164" s="66"/>
      <c r="GW164" s="204"/>
      <c r="GX164" s="204"/>
      <c r="GY164" s="70"/>
      <c r="GZ164" s="66"/>
      <c r="HA164" s="204"/>
      <c r="HB164" s="70"/>
      <c r="HC164" s="70"/>
      <c r="HD164" s="66"/>
      <c r="HE164" s="204"/>
      <c r="HF164" s="66"/>
      <c r="HG164" s="66"/>
      <c r="HH164" s="66"/>
      <c r="HI164" s="204"/>
      <c r="HJ164" s="133"/>
      <c r="HK164" s="70"/>
      <c r="HL164" s="66"/>
      <c r="HM164" s="204"/>
      <c r="HN164" s="66"/>
      <c r="HO164" s="66"/>
      <c r="HP164" s="66"/>
      <c r="HQ164" s="204"/>
      <c r="HR164" s="204"/>
      <c r="HS164" s="66"/>
      <c r="HT164" s="66"/>
      <c r="HU164" s="204"/>
      <c r="HV164" s="133"/>
      <c r="HW164" s="66"/>
      <c r="HX164" s="66"/>
      <c r="HY164" s="204"/>
      <c r="HZ164" s="133"/>
      <c r="IA164" s="66"/>
      <c r="IB164" s="66"/>
      <c r="IC164" s="204"/>
      <c r="ID164" s="204"/>
      <c r="IE164" s="66"/>
      <c r="IF164" s="66"/>
      <c r="IG164" s="204"/>
      <c r="IH164" s="204"/>
      <c r="II164" s="66"/>
      <c r="IJ164" s="66"/>
      <c r="IK164" s="204"/>
      <c r="IL164" s="204"/>
      <c r="IM164" s="66"/>
      <c r="IN164" s="66"/>
      <c r="IO164" s="204"/>
      <c r="IP164" s="204"/>
      <c r="IQ164" s="66"/>
      <c r="IR164" s="66"/>
      <c r="IS164" s="204"/>
      <c r="IT164" s="204"/>
      <c r="IU164" s="66"/>
      <c r="IV164" s="66"/>
      <c r="IW164" s="204"/>
      <c r="IX164" s="204"/>
      <c r="IY164" s="66"/>
      <c r="IZ164" s="66"/>
      <c r="JA164" s="66"/>
      <c r="JB164" s="66"/>
      <c r="JC164" s="66"/>
      <c r="JD164" s="66"/>
      <c r="JE164" s="66"/>
      <c r="JF164" s="66"/>
      <c r="JG164" s="66"/>
      <c r="JH164" s="66"/>
      <c r="JI164" s="66"/>
      <c r="JJ164" s="66"/>
      <c r="JK164" s="66"/>
      <c r="JL164" s="66"/>
      <c r="JM164" s="66"/>
      <c r="JN164" s="66"/>
      <c r="JO164" s="66"/>
      <c r="JP164" s="66"/>
      <c r="JQ164" s="66"/>
    </row>
    <row r="165" spans="1:277" s="29" customFormat="1" ht="15.75" x14ac:dyDescent="0.25">
      <c r="A165" s="39" t="s">
        <v>474</v>
      </c>
      <c r="B165" s="230">
        <f t="shared" si="962"/>
        <v>3036</v>
      </c>
      <c r="C165" s="230">
        <f t="shared" si="963"/>
        <v>4165.7277999999997</v>
      </c>
      <c r="D165" s="230">
        <f t="shared" si="964"/>
        <v>4126.0007999999998</v>
      </c>
      <c r="E165" s="66">
        <f t="shared" si="163"/>
        <v>99.046337113049006</v>
      </c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123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123"/>
      <c r="AE165" s="66"/>
      <c r="AF165" s="66"/>
      <c r="AG165" s="66"/>
      <c r="AH165" s="66"/>
      <c r="AI165" s="66"/>
      <c r="AJ165" s="66"/>
      <c r="AK165" s="70"/>
      <c r="AL165" s="124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66"/>
      <c r="BJ165" s="123"/>
      <c r="BK165" s="66"/>
      <c r="BL165" s="66"/>
      <c r="BM165" s="66"/>
      <c r="BN165" s="66"/>
      <c r="BO165" s="66"/>
      <c r="BP165" s="66"/>
      <c r="BQ165" s="66"/>
      <c r="BR165" s="66"/>
      <c r="BS165" s="66"/>
      <c r="BT165" s="66"/>
      <c r="BU165" s="66"/>
      <c r="BV165" s="66"/>
      <c r="BW165" s="66">
        <v>1090.0008</v>
      </c>
      <c r="BX165" s="66">
        <v>1090.0008</v>
      </c>
      <c r="BY165" s="66">
        <f t="shared" si="960"/>
        <v>100</v>
      </c>
      <c r="BZ165" s="66"/>
      <c r="CA165" s="66"/>
      <c r="CB165" s="66"/>
      <c r="CC165" s="66"/>
      <c r="CD165" s="206"/>
      <c r="CE165" s="206"/>
      <c r="CF165" s="206"/>
      <c r="CG165" s="206"/>
      <c r="CH165" s="206"/>
      <c r="CI165" s="206"/>
      <c r="CJ165" s="206"/>
      <c r="CK165" s="206"/>
      <c r="CL165" s="66"/>
      <c r="CM165" s="66"/>
      <c r="CN165" s="66"/>
      <c r="CO165" s="204"/>
      <c r="CP165" s="204"/>
      <c r="CQ165" s="66"/>
      <c r="CR165" s="66"/>
      <c r="CS165" s="204"/>
      <c r="CT165" s="66"/>
      <c r="CU165" s="66"/>
      <c r="CV165" s="66"/>
      <c r="CW165" s="204"/>
      <c r="CX165" s="204"/>
      <c r="CY165" s="66"/>
      <c r="CZ165" s="66"/>
      <c r="DA165" s="204"/>
      <c r="DB165" s="133"/>
      <c r="DC165" s="66"/>
      <c r="DD165" s="66"/>
      <c r="DE165" s="204"/>
      <c r="DF165" s="66"/>
      <c r="DG165" s="66"/>
      <c r="DH165" s="66"/>
      <c r="DI165" s="204"/>
      <c r="DJ165" s="204"/>
      <c r="DK165" s="66"/>
      <c r="DL165" s="66"/>
      <c r="DM165" s="204"/>
      <c r="DN165" s="204"/>
      <c r="DO165" s="66"/>
      <c r="DP165" s="66"/>
      <c r="DQ165" s="204"/>
      <c r="DR165" s="66"/>
      <c r="DS165" s="66"/>
      <c r="DT165" s="66"/>
      <c r="DU165" s="204"/>
      <c r="DV165" s="204"/>
      <c r="DW165" s="66"/>
      <c r="DX165" s="66"/>
      <c r="DY165" s="204"/>
      <c r="DZ165" s="204"/>
      <c r="EA165" s="66"/>
      <c r="EB165" s="66"/>
      <c r="EC165" s="204"/>
      <c r="ED165" s="204"/>
      <c r="EE165" s="66"/>
      <c r="EF165" s="66"/>
      <c r="EG165" s="204"/>
      <c r="EH165" s="66"/>
      <c r="EI165" s="66"/>
      <c r="EJ165" s="66"/>
      <c r="EK165" s="204"/>
      <c r="EL165" s="66"/>
      <c r="EM165" s="66"/>
      <c r="EN165" s="66"/>
      <c r="EO165" s="66"/>
      <c r="EP165" s="66"/>
      <c r="EQ165" s="66"/>
      <c r="ER165" s="66"/>
      <c r="ES165" s="211"/>
      <c r="ET165" s="66"/>
      <c r="EU165" s="66"/>
      <c r="EV165" s="66"/>
      <c r="EW165" s="66"/>
      <c r="EX165" s="66"/>
      <c r="EY165" s="70"/>
      <c r="EZ165" s="66"/>
      <c r="FA165" s="204"/>
      <c r="FB165" s="204"/>
      <c r="FC165" s="70"/>
      <c r="FD165" s="66"/>
      <c r="FE165" s="204"/>
      <c r="FF165" s="70"/>
      <c r="FG165" s="70"/>
      <c r="FH165" s="66"/>
      <c r="FI165" s="204"/>
      <c r="FJ165" s="70">
        <v>3036</v>
      </c>
      <c r="FK165" s="70">
        <v>3036</v>
      </c>
      <c r="FL165" s="66">
        <v>3036</v>
      </c>
      <c r="FM165" s="66">
        <f t="shared" si="791"/>
        <v>100</v>
      </c>
      <c r="FN165" s="70"/>
      <c r="FO165" s="70"/>
      <c r="FP165" s="66"/>
      <c r="FQ165" s="204"/>
      <c r="FR165" s="204"/>
      <c r="FS165" s="70"/>
      <c r="FT165" s="66"/>
      <c r="FU165" s="204"/>
      <c r="FV165" s="70"/>
      <c r="FW165" s="70"/>
      <c r="FX165" s="66"/>
      <c r="FY165" s="204"/>
      <c r="FZ165" s="70"/>
      <c r="GA165" s="70"/>
      <c r="GB165" s="66"/>
      <c r="GC165" s="204"/>
      <c r="GD165" s="66"/>
      <c r="GE165" s="66"/>
      <c r="GF165" s="66"/>
      <c r="GG165" s="204"/>
      <c r="GH165" s="66"/>
      <c r="GI165" s="66"/>
      <c r="GJ165" s="66"/>
      <c r="GK165" s="204"/>
      <c r="GL165" s="204"/>
      <c r="GM165" s="70"/>
      <c r="GN165" s="66"/>
      <c r="GO165" s="204"/>
      <c r="GP165" s="204"/>
      <c r="GQ165" s="70"/>
      <c r="GR165" s="66"/>
      <c r="GS165" s="204"/>
      <c r="GT165" s="204"/>
      <c r="GU165" s="70"/>
      <c r="GV165" s="66"/>
      <c r="GW165" s="204"/>
      <c r="GX165" s="204"/>
      <c r="GY165" s="70"/>
      <c r="GZ165" s="66"/>
      <c r="HA165" s="204"/>
      <c r="HB165" s="70"/>
      <c r="HC165" s="70"/>
      <c r="HD165" s="66"/>
      <c r="HE165" s="204"/>
      <c r="HF165" s="66"/>
      <c r="HG165" s="66"/>
      <c r="HH165" s="66"/>
      <c r="HI165" s="204"/>
      <c r="HJ165" s="133"/>
      <c r="HK165" s="70"/>
      <c r="HL165" s="66"/>
      <c r="HM165" s="204"/>
      <c r="HN165" s="66"/>
      <c r="HO165" s="66"/>
      <c r="HP165" s="66"/>
      <c r="HQ165" s="204"/>
      <c r="HR165" s="204"/>
      <c r="HS165" s="66"/>
      <c r="HT165" s="66"/>
      <c r="HU165" s="204"/>
      <c r="HV165" s="133"/>
      <c r="HW165" s="66"/>
      <c r="HX165" s="66"/>
      <c r="HY165" s="204"/>
      <c r="HZ165" s="133"/>
      <c r="IA165" s="66"/>
      <c r="IB165" s="66"/>
      <c r="IC165" s="204"/>
      <c r="ID165" s="204"/>
      <c r="IE165" s="66"/>
      <c r="IF165" s="66"/>
      <c r="IG165" s="204"/>
      <c r="IH165" s="204"/>
      <c r="II165" s="66"/>
      <c r="IJ165" s="66"/>
      <c r="IK165" s="204"/>
      <c r="IL165" s="204"/>
      <c r="IM165" s="66">
        <v>39.726999999999997</v>
      </c>
      <c r="IN165" s="66"/>
      <c r="IO165" s="204"/>
      <c r="IP165" s="204"/>
      <c r="IQ165" s="66"/>
      <c r="IR165" s="66"/>
      <c r="IS165" s="204"/>
      <c r="IT165" s="204"/>
      <c r="IU165" s="66"/>
      <c r="IV165" s="66"/>
      <c r="IW165" s="204"/>
      <c r="IX165" s="204"/>
      <c r="IY165" s="66"/>
      <c r="IZ165" s="66"/>
      <c r="JA165" s="66"/>
      <c r="JB165" s="66"/>
      <c r="JC165" s="66"/>
      <c r="JD165" s="66"/>
      <c r="JE165" s="66"/>
      <c r="JF165" s="66"/>
      <c r="JG165" s="66"/>
      <c r="JH165" s="66"/>
      <c r="JI165" s="66"/>
      <c r="JJ165" s="66"/>
      <c r="JK165" s="66"/>
      <c r="JL165" s="66"/>
      <c r="JM165" s="66"/>
      <c r="JN165" s="66"/>
      <c r="JO165" s="66"/>
      <c r="JP165" s="66"/>
      <c r="JQ165" s="66"/>
    </row>
    <row r="166" spans="1:277" s="29" customFormat="1" ht="15.75" x14ac:dyDescent="0.25">
      <c r="A166" s="44" t="s">
        <v>475</v>
      </c>
      <c r="B166" s="230">
        <f t="shared" si="962"/>
        <v>3879</v>
      </c>
      <c r="C166" s="230">
        <f t="shared" si="963"/>
        <v>4260.0075999999999</v>
      </c>
      <c r="D166" s="230">
        <f t="shared" si="964"/>
        <v>4260.0075999999999</v>
      </c>
      <c r="E166" s="66">
        <f t="shared" si="163"/>
        <v>100</v>
      </c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123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123"/>
      <c r="AE166" s="66"/>
      <c r="AF166" s="66"/>
      <c r="AG166" s="66"/>
      <c r="AH166" s="66"/>
      <c r="AI166" s="66"/>
      <c r="AJ166" s="66"/>
      <c r="AK166" s="70"/>
      <c r="AL166" s="124"/>
      <c r="AM166" s="66"/>
      <c r="AN166" s="66"/>
      <c r="AO166" s="66"/>
      <c r="AP166" s="66"/>
      <c r="AQ166" s="66"/>
      <c r="AR166" s="66"/>
      <c r="AS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123"/>
      <c r="BK166" s="66"/>
      <c r="BL166" s="66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>
        <v>381.00759999999997</v>
      </c>
      <c r="BX166" s="66">
        <v>381.00759999999997</v>
      </c>
      <c r="BY166" s="66">
        <f t="shared" si="960"/>
        <v>100</v>
      </c>
      <c r="BZ166" s="66"/>
      <c r="CA166" s="66"/>
      <c r="CB166" s="66"/>
      <c r="CC166" s="66"/>
      <c r="CD166" s="206"/>
      <c r="CE166" s="206"/>
      <c r="CF166" s="206"/>
      <c r="CG166" s="206"/>
      <c r="CH166" s="206"/>
      <c r="CI166" s="206"/>
      <c r="CJ166" s="206"/>
      <c r="CK166" s="206"/>
      <c r="CL166" s="66"/>
      <c r="CM166" s="66"/>
      <c r="CN166" s="66"/>
      <c r="CO166" s="204"/>
      <c r="CP166" s="204"/>
      <c r="CQ166" s="66"/>
      <c r="CR166" s="66"/>
      <c r="CS166" s="204"/>
      <c r="CT166" s="66"/>
      <c r="CU166" s="66"/>
      <c r="CV166" s="66"/>
      <c r="CW166" s="204"/>
      <c r="CX166" s="204"/>
      <c r="CY166" s="66"/>
      <c r="CZ166" s="66"/>
      <c r="DA166" s="204"/>
      <c r="DB166" s="133"/>
      <c r="DC166" s="66"/>
      <c r="DD166" s="66"/>
      <c r="DE166" s="204"/>
      <c r="DF166" s="66"/>
      <c r="DG166" s="66"/>
      <c r="DH166" s="66"/>
      <c r="DI166" s="204"/>
      <c r="DJ166" s="204"/>
      <c r="DK166" s="66"/>
      <c r="DL166" s="66"/>
      <c r="DM166" s="204"/>
      <c r="DN166" s="204"/>
      <c r="DO166" s="66"/>
      <c r="DP166" s="66"/>
      <c r="DQ166" s="204"/>
      <c r="DR166" s="66"/>
      <c r="DS166" s="66"/>
      <c r="DT166" s="66"/>
      <c r="DU166" s="204"/>
      <c r="DV166" s="204"/>
      <c r="DW166" s="66"/>
      <c r="DX166" s="66"/>
      <c r="DY166" s="204"/>
      <c r="DZ166" s="204"/>
      <c r="EA166" s="66"/>
      <c r="EB166" s="66"/>
      <c r="EC166" s="204"/>
      <c r="ED166" s="204"/>
      <c r="EE166" s="66"/>
      <c r="EF166" s="66"/>
      <c r="EG166" s="204"/>
      <c r="EH166" s="66"/>
      <c r="EI166" s="66"/>
      <c r="EJ166" s="66"/>
      <c r="EK166" s="204"/>
      <c r="EL166" s="66"/>
      <c r="EM166" s="66"/>
      <c r="EN166" s="66"/>
      <c r="EO166" s="66"/>
      <c r="EP166" s="66"/>
      <c r="EQ166" s="66"/>
      <c r="ER166" s="66"/>
      <c r="ES166" s="211"/>
      <c r="ET166" s="66"/>
      <c r="EU166" s="66"/>
      <c r="EV166" s="66"/>
      <c r="EW166" s="66"/>
      <c r="EX166" s="66"/>
      <c r="EY166" s="70"/>
      <c r="EZ166" s="66"/>
      <c r="FA166" s="204"/>
      <c r="FB166" s="204"/>
      <c r="FC166" s="70"/>
      <c r="FD166" s="66"/>
      <c r="FE166" s="204"/>
      <c r="FF166" s="70"/>
      <c r="FG166" s="70"/>
      <c r="FH166" s="66"/>
      <c r="FI166" s="204"/>
      <c r="FJ166" s="70">
        <v>3879</v>
      </c>
      <c r="FK166" s="70">
        <v>3879</v>
      </c>
      <c r="FL166" s="66">
        <v>3879</v>
      </c>
      <c r="FM166" s="66">
        <f t="shared" si="791"/>
        <v>100</v>
      </c>
      <c r="FN166" s="70"/>
      <c r="FO166" s="70"/>
      <c r="FP166" s="66"/>
      <c r="FQ166" s="204"/>
      <c r="FR166" s="204"/>
      <c r="FS166" s="70"/>
      <c r="FT166" s="66"/>
      <c r="FU166" s="204"/>
      <c r="FV166" s="70"/>
      <c r="FW166" s="70"/>
      <c r="FX166" s="66"/>
      <c r="FY166" s="204"/>
      <c r="FZ166" s="70"/>
      <c r="GA166" s="70"/>
      <c r="GB166" s="66"/>
      <c r="GC166" s="204"/>
      <c r="GD166" s="66"/>
      <c r="GE166" s="66"/>
      <c r="GF166" s="66"/>
      <c r="GG166" s="204"/>
      <c r="GH166" s="66"/>
      <c r="GI166" s="66"/>
      <c r="GJ166" s="66"/>
      <c r="GK166" s="204"/>
      <c r="GL166" s="204"/>
      <c r="GM166" s="70"/>
      <c r="GN166" s="66"/>
      <c r="GO166" s="204"/>
      <c r="GP166" s="204"/>
      <c r="GQ166" s="70"/>
      <c r="GR166" s="66"/>
      <c r="GS166" s="204"/>
      <c r="GT166" s="204"/>
      <c r="GU166" s="70"/>
      <c r="GV166" s="66"/>
      <c r="GW166" s="204"/>
      <c r="GX166" s="204"/>
      <c r="GY166" s="70"/>
      <c r="GZ166" s="66"/>
      <c r="HA166" s="204"/>
      <c r="HB166" s="70"/>
      <c r="HC166" s="70"/>
      <c r="HD166" s="66"/>
      <c r="HE166" s="204"/>
      <c r="HF166" s="66"/>
      <c r="HG166" s="66"/>
      <c r="HH166" s="66"/>
      <c r="HI166" s="204"/>
      <c r="HJ166" s="133"/>
      <c r="HK166" s="70"/>
      <c r="HL166" s="66"/>
      <c r="HM166" s="204"/>
      <c r="HN166" s="66"/>
      <c r="HO166" s="66"/>
      <c r="HP166" s="66"/>
      <c r="HQ166" s="204"/>
      <c r="HR166" s="204"/>
      <c r="HS166" s="66"/>
      <c r="HT166" s="66"/>
      <c r="HU166" s="204"/>
      <c r="HV166" s="133"/>
      <c r="HW166" s="66"/>
      <c r="HX166" s="66"/>
      <c r="HY166" s="204"/>
      <c r="HZ166" s="133"/>
      <c r="IA166" s="66"/>
      <c r="IB166" s="66"/>
      <c r="IC166" s="204"/>
      <c r="ID166" s="204"/>
      <c r="IE166" s="66"/>
      <c r="IF166" s="66"/>
      <c r="IG166" s="204"/>
      <c r="IH166" s="204"/>
      <c r="II166" s="66"/>
      <c r="IJ166" s="66"/>
      <c r="IK166" s="204"/>
      <c r="IL166" s="204"/>
      <c r="IM166" s="66"/>
      <c r="IN166" s="66"/>
      <c r="IO166" s="204"/>
      <c r="IP166" s="204"/>
      <c r="IQ166" s="66"/>
      <c r="IR166" s="66"/>
      <c r="IS166" s="204"/>
      <c r="IT166" s="204"/>
      <c r="IU166" s="66"/>
      <c r="IV166" s="66"/>
      <c r="IW166" s="204"/>
      <c r="IX166" s="204"/>
      <c r="IY166" s="66"/>
      <c r="IZ166" s="66"/>
      <c r="JA166" s="66"/>
      <c r="JB166" s="66"/>
      <c r="JC166" s="66"/>
      <c r="JD166" s="66"/>
      <c r="JE166" s="66"/>
      <c r="JF166" s="66"/>
      <c r="JG166" s="66"/>
      <c r="JH166" s="66"/>
      <c r="JI166" s="66"/>
      <c r="JJ166" s="66"/>
      <c r="JK166" s="66"/>
      <c r="JL166" s="66"/>
      <c r="JM166" s="66"/>
      <c r="JN166" s="66"/>
      <c r="JO166" s="66"/>
      <c r="JP166" s="66"/>
      <c r="JQ166" s="66"/>
    </row>
    <row r="167" spans="1:277" s="29" customFormat="1" ht="15.75" x14ac:dyDescent="0.25">
      <c r="A167" s="44" t="s">
        <v>476</v>
      </c>
      <c r="B167" s="230">
        <f t="shared" si="962"/>
        <v>6891</v>
      </c>
      <c r="C167" s="230">
        <f t="shared" si="963"/>
        <v>6891</v>
      </c>
      <c r="D167" s="230">
        <f t="shared" si="964"/>
        <v>6891</v>
      </c>
      <c r="E167" s="66">
        <f t="shared" si="163"/>
        <v>100</v>
      </c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123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123"/>
      <c r="AE167" s="66"/>
      <c r="AF167" s="66"/>
      <c r="AG167" s="66"/>
      <c r="AH167" s="66"/>
      <c r="AI167" s="66"/>
      <c r="AJ167" s="66"/>
      <c r="AK167" s="70"/>
      <c r="AL167" s="124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123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206"/>
      <c r="CE167" s="206"/>
      <c r="CF167" s="206"/>
      <c r="CG167" s="206"/>
      <c r="CH167" s="206"/>
      <c r="CI167" s="206"/>
      <c r="CJ167" s="206"/>
      <c r="CK167" s="206"/>
      <c r="CL167" s="66"/>
      <c r="CM167" s="66"/>
      <c r="CN167" s="66"/>
      <c r="CO167" s="204"/>
      <c r="CP167" s="204"/>
      <c r="CQ167" s="66"/>
      <c r="CR167" s="66"/>
      <c r="CS167" s="204"/>
      <c r="CT167" s="66"/>
      <c r="CU167" s="66"/>
      <c r="CV167" s="66"/>
      <c r="CW167" s="204"/>
      <c r="CX167" s="204"/>
      <c r="CY167" s="66"/>
      <c r="CZ167" s="66"/>
      <c r="DA167" s="204"/>
      <c r="DB167" s="133"/>
      <c r="DC167" s="66"/>
      <c r="DD167" s="66"/>
      <c r="DE167" s="204"/>
      <c r="DF167" s="66"/>
      <c r="DG167" s="66"/>
      <c r="DH167" s="66"/>
      <c r="DI167" s="204"/>
      <c r="DJ167" s="204"/>
      <c r="DK167" s="66"/>
      <c r="DL167" s="66"/>
      <c r="DM167" s="204"/>
      <c r="DN167" s="204"/>
      <c r="DO167" s="66"/>
      <c r="DP167" s="66"/>
      <c r="DQ167" s="204"/>
      <c r="DR167" s="66"/>
      <c r="DS167" s="66"/>
      <c r="DT167" s="66"/>
      <c r="DU167" s="204"/>
      <c r="DV167" s="204"/>
      <c r="DW167" s="66"/>
      <c r="DX167" s="66"/>
      <c r="DY167" s="204"/>
      <c r="DZ167" s="204"/>
      <c r="EA167" s="66"/>
      <c r="EB167" s="66"/>
      <c r="EC167" s="204"/>
      <c r="ED167" s="204"/>
      <c r="EE167" s="66"/>
      <c r="EF167" s="66"/>
      <c r="EG167" s="204"/>
      <c r="EH167" s="66"/>
      <c r="EI167" s="66"/>
      <c r="EJ167" s="66"/>
      <c r="EK167" s="204"/>
      <c r="EL167" s="66"/>
      <c r="EM167" s="66"/>
      <c r="EN167" s="66"/>
      <c r="EO167" s="66"/>
      <c r="EP167" s="66"/>
      <c r="EQ167" s="66"/>
      <c r="ER167" s="66"/>
      <c r="ES167" s="211"/>
      <c r="ET167" s="66"/>
      <c r="EU167" s="66"/>
      <c r="EV167" s="66"/>
      <c r="EW167" s="66"/>
      <c r="EX167" s="66"/>
      <c r="EY167" s="70"/>
      <c r="EZ167" s="66"/>
      <c r="FA167" s="204"/>
      <c r="FB167" s="204"/>
      <c r="FC167" s="70"/>
      <c r="FD167" s="66"/>
      <c r="FE167" s="204"/>
      <c r="FF167" s="70"/>
      <c r="FG167" s="70"/>
      <c r="FH167" s="66"/>
      <c r="FI167" s="204"/>
      <c r="FJ167" s="70">
        <v>6891</v>
      </c>
      <c r="FK167" s="70">
        <v>6891</v>
      </c>
      <c r="FL167" s="66">
        <v>6891</v>
      </c>
      <c r="FM167" s="66">
        <f t="shared" si="791"/>
        <v>100</v>
      </c>
      <c r="FN167" s="70"/>
      <c r="FO167" s="70"/>
      <c r="FP167" s="66"/>
      <c r="FQ167" s="204"/>
      <c r="FR167" s="204"/>
      <c r="FS167" s="70"/>
      <c r="FT167" s="66"/>
      <c r="FU167" s="204"/>
      <c r="FV167" s="70"/>
      <c r="FW167" s="70"/>
      <c r="FX167" s="66"/>
      <c r="FY167" s="204"/>
      <c r="FZ167" s="70"/>
      <c r="GA167" s="70"/>
      <c r="GB167" s="66"/>
      <c r="GC167" s="204"/>
      <c r="GD167" s="66"/>
      <c r="GE167" s="66"/>
      <c r="GF167" s="66"/>
      <c r="GG167" s="204"/>
      <c r="GH167" s="66"/>
      <c r="GI167" s="66"/>
      <c r="GJ167" s="66"/>
      <c r="GK167" s="204"/>
      <c r="GL167" s="204"/>
      <c r="GM167" s="70"/>
      <c r="GN167" s="66"/>
      <c r="GO167" s="204"/>
      <c r="GP167" s="204"/>
      <c r="GQ167" s="70"/>
      <c r="GR167" s="66"/>
      <c r="GS167" s="204"/>
      <c r="GT167" s="204"/>
      <c r="GU167" s="70"/>
      <c r="GV167" s="66"/>
      <c r="GW167" s="204"/>
      <c r="GX167" s="204"/>
      <c r="GY167" s="70"/>
      <c r="GZ167" s="66"/>
      <c r="HA167" s="204"/>
      <c r="HB167" s="70"/>
      <c r="HC167" s="70"/>
      <c r="HD167" s="66"/>
      <c r="HE167" s="204"/>
      <c r="HF167" s="66"/>
      <c r="HG167" s="66"/>
      <c r="HH167" s="66"/>
      <c r="HI167" s="204"/>
      <c r="HJ167" s="133"/>
      <c r="HK167" s="70"/>
      <c r="HL167" s="66"/>
      <c r="HM167" s="204"/>
      <c r="HN167" s="66"/>
      <c r="HO167" s="66"/>
      <c r="HP167" s="66"/>
      <c r="HQ167" s="204"/>
      <c r="HR167" s="204"/>
      <c r="HS167" s="66"/>
      <c r="HT167" s="66"/>
      <c r="HU167" s="204"/>
      <c r="HV167" s="133"/>
      <c r="HW167" s="66"/>
      <c r="HX167" s="66"/>
      <c r="HY167" s="204"/>
      <c r="HZ167" s="133"/>
      <c r="IA167" s="66"/>
      <c r="IB167" s="66"/>
      <c r="IC167" s="204"/>
      <c r="ID167" s="204"/>
      <c r="IE167" s="66"/>
      <c r="IF167" s="66"/>
      <c r="IG167" s="204"/>
      <c r="IH167" s="204"/>
      <c r="II167" s="66"/>
      <c r="IJ167" s="66"/>
      <c r="IK167" s="204"/>
      <c r="IL167" s="204"/>
      <c r="IM167" s="66"/>
      <c r="IN167" s="66"/>
      <c r="IO167" s="204"/>
      <c r="IP167" s="204"/>
      <c r="IQ167" s="66"/>
      <c r="IR167" s="66"/>
      <c r="IS167" s="204"/>
      <c r="IT167" s="204"/>
      <c r="IU167" s="66"/>
      <c r="IV167" s="66"/>
      <c r="IW167" s="204"/>
      <c r="IX167" s="204"/>
      <c r="IY167" s="66"/>
      <c r="IZ167" s="66"/>
      <c r="JA167" s="66"/>
      <c r="JB167" s="66"/>
      <c r="JC167" s="66"/>
      <c r="JD167" s="66"/>
      <c r="JE167" s="66"/>
      <c r="JF167" s="66"/>
      <c r="JG167" s="66"/>
      <c r="JH167" s="66"/>
      <c r="JI167" s="66"/>
      <c r="JJ167" s="66"/>
      <c r="JK167" s="66"/>
      <c r="JL167" s="66"/>
      <c r="JM167" s="66"/>
      <c r="JN167" s="66"/>
      <c r="JO167" s="66"/>
      <c r="JP167" s="66"/>
      <c r="JQ167" s="66"/>
    </row>
    <row r="168" spans="1:277" s="29" customFormat="1" ht="15.75" x14ac:dyDescent="0.25">
      <c r="A168" s="44" t="s">
        <v>593</v>
      </c>
      <c r="B168" s="230">
        <f t="shared" si="962"/>
        <v>2943</v>
      </c>
      <c r="C168" s="230">
        <f t="shared" si="963"/>
        <v>2943</v>
      </c>
      <c r="D168" s="230">
        <f t="shared" si="964"/>
        <v>2943</v>
      </c>
      <c r="E168" s="66">
        <f t="shared" si="163"/>
        <v>100</v>
      </c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123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123"/>
      <c r="AE168" s="66"/>
      <c r="AF168" s="66"/>
      <c r="AG168" s="66"/>
      <c r="AH168" s="66"/>
      <c r="AI168" s="66"/>
      <c r="AJ168" s="66"/>
      <c r="AK168" s="70"/>
      <c r="AL168" s="124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66"/>
      <c r="BJ168" s="123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206"/>
      <c r="CE168" s="206"/>
      <c r="CF168" s="206"/>
      <c r="CG168" s="206"/>
      <c r="CH168" s="206"/>
      <c r="CI168" s="206"/>
      <c r="CJ168" s="206"/>
      <c r="CK168" s="206"/>
      <c r="CL168" s="66"/>
      <c r="CM168" s="66"/>
      <c r="CN168" s="66"/>
      <c r="CO168" s="204"/>
      <c r="CP168" s="204"/>
      <c r="CQ168" s="66"/>
      <c r="CR168" s="66"/>
      <c r="CS168" s="204"/>
      <c r="CT168" s="66"/>
      <c r="CU168" s="66"/>
      <c r="CV168" s="66"/>
      <c r="CW168" s="204"/>
      <c r="CX168" s="204"/>
      <c r="CY168" s="66"/>
      <c r="CZ168" s="66"/>
      <c r="DA168" s="204"/>
      <c r="DB168" s="133"/>
      <c r="DC168" s="66"/>
      <c r="DD168" s="66"/>
      <c r="DE168" s="204"/>
      <c r="DF168" s="66"/>
      <c r="DG168" s="66"/>
      <c r="DH168" s="66"/>
      <c r="DI168" s="204"/>
      <c r="DJ168" s="204"/>
      <c r="DK168" s="66"/>
      <c r="DL168" s="66"/>
      <c r="DM168" s="204"/>
      <c r="DN168" s="204"/>
      <c r="DO168" s="66"/>
      <c r="DP168" s="66"/>
      <c r="DQ168" s="204"/>
      <c r="DR168" s="66"/>
      <c r="DS168" s="66"/>
      <c r="DT168" s="66"/>
      <c r="DU168" s="204"/>
      <c r="DV168" s="204"/>
      <c r="DW168" s="66"/>
      <c r="DX168" s="66"/>
      <c r="DY168" s="204"/>
      <c r="DZ168" s="204"/>
      <c r="EA168" s="66"/>
      <c r="EB168" s="66"/>
      <c r="EC168" s="204"/>
      <c r="ED168" s="204"/>
      <c r="EE168" s="66"/>
      <c r="EF168" s="66"/>
      <c r="EG168" s="204"/>
      <c r="EH168" s="66"/>
      <c r="EI168" s="66"/>
      <c r="EJ168" s="66"/>
      <c r="EK168" s="204"/>
      <c r="EL168" s="66"/>
      <c r="EM168" s="66"/>
      <c r="EN168" s="66"/>
      <c r="EO168" s="66"/>
      <c r="EP168" s="66"/>
      <c r="EQ168" s="66"/>
      <c r="ER168" s="66"/>
      <c r="ES168" s="211"/>
      <c r="ET168" s="66"/>
      <c r="EU168" s="66"/>
      <c r="EV168" s="66"/>
      <c r="EW168" s="66"/>
      <c r="EX168" s="66"/>
      <c r="EY168" s="70"/>
      <c r="EZ168" s="66"/>
      <c r="FA168" s="204"/>
      <c r="FB168" s="204"/>
      <c r="FC168" s="70"/>
      <c r="FD168" s="66"/>
      <c r="FE168" s="204"/>
      <c r="FF168" s="70"/>
      <c r="FG168" s="70"/>
      <c r="FH168" s="66"/>
      <c r="FI168" s="204"/>
      <c r="FJ168" s="70">
        <v>2943</v>
      </c>
      <c r="FK168" s="70">
        <v>2943</v>
      </c>
      <c r="FL168" s="66">
        <v>2943</v>
      </c>
      <c r="FM168" s="66">
        <f t="shared" ref="FM168:FM229" si="1085">FL168/FK168*100</f>
        <v>100</v>
      </c>
      <c r="FN168" s="70"/>
      <c r="FO168" s="70"/>
      <c r="FP168" s="66"/>
      <c r="FQ168" s="204"/>
      <c r="FR168" s="204"/>
      <c r="FS168" s="70"/>
      <c r="FT168" s="66"/>
      <c r="FU168" s="204"/>
      <c r="FV168" s="70"/>
      <c r="FW168" s="70"/>
      <c r="FX168" s="66"/>
      <c r="FY168" s="204"/>
      <c r="FZ168" s="70"/>
      <c r="GA168" s="70"/>
      <c r="GB168" s="66"/>
      <c r="GC168" s="204"/>
      <c r="GD168" s="66"/>
      <c r="GE168" s="66"/>
      <c r="GF168" s="66"/>
      <c r="GG168" s="204"/>
      <c r="GH168" s="66"/>
      <c r="GI168" s="66"/>
      <c r="GJ168" s="66"/>
      <c r="GK168" s="204"/>
      <c r="GL168" s="204"/>
      <c r="GM168" s="70"/>
      <c r="GN168" s="66"/>
      <c r="GO168" s="204"/>
      <c r="GP168" s="204"/>
      <c r="GQ168" s="70"/>
      <c r="GR168" s="66"/>
      <c r="GS168" s="204"/>
      <c r="GT168" s="204"/>
      <c r="GU168" s="70"/>
      <c r="GV168" s="66"/>
      <c r="GW168" s="204"/>
      <c r="GX168" s="204"/>
      <c r="GY168" s="70"/>
      <c r="GZ168" s="66"/>
      <c r="HA168" s="204"/>
      <c r="HB168" s="70"/>
      <c r="HC168" s="70"/>
      <c r="HD168" s="66"/>
      <c r="HE168" s="204"/>
      <c r="HF168" s="66"/>
      <c r="HG168" s="66"/>
      <c r="HH168" s="66"/>
      <c r="HI168" s="204"/>
      <c r="HJ168" s="133"/>
      <c r="HK168" s="70"/>
      <c r="HL168" s="66"/>
      <c r="HM168" s="204"/>
      <c r="HN168" s="66"/>
      <c r="HO168" s="66"/>
      <c r="HP168" s="66"/>
      <c r="HQ168" s="204"/>
      <c r="HR168" s="204"/>
      <c r="HS168" s="66"/>
      <c r="HT168" s="66"/>
      <c r="HU168" s="204"/>
      <c r="HV168" s="133"/>
      <c r="HW168" s="66"/>
      <c r="HX168" s="66"/>
      <c r="HY168" s="204"/>
      <c r="HZ168" s="133"/>
      <c r="IA168" s="66"/>
      <c r="IB168" s="66"/>
      <c r="IC168" s="204"/>
      <c r="ID168" s="204"/>
      <c r="IE168" s="66"/>
      <c r="IF168" s="66"/>
      <c r="IG168" s="204"/>
      <c r="IH168" s="204"/>
      <c r="II168" s="66"/>
      <c r="IJ168" s="66"/>
      <c r="IK168" s="204"/>
      <c r="IL168" s="204"/>
      <c r="IM168" s="66"/>
      <c r="IN168" s="66"/>
      <c r="IO168" s="204"/>
      <c r="IP168" s="204"/>
      <c r="IQ168" s="66"/>
      <c r="IR168" s="66"/>
      <c r="IS168" s="204"/>
      <c r="IT168" s="204"/>
      <c r="IU168" s="66"/>
      <c r="IV168" s="66"/>
      <c r="IW168" s="204"/>
      <c r="IX168" s="204"/>
      <c r="IY168" s="66"/>
      <c r="IZ168" s="66"/>
      <c r="JA168" s="66"/>
      <c r="JB168" s="66"/>
      <c r="JC168" s="66"/>
      <c r="JD168" s="66"/>
      <c r="JE168" s="66"/>
      <c r="JF168" s="66"/>
      <c r="JG168" s="66"/>
      <c r="JH168" s="66"/>
      <c r="JI168" s="66"/>
      <c r="JJ168" s="66"/>
      <c r="JK168" s="66"/>
      <c r="JL168" s="66"/>
      <c r="JM168" s="66"/>
      <c r="JN168" s="66"/>
      <c r="JO168" s="66"/>
      <c r="JP168" s="66"/>
      <c r="JQ168" s="66"/>
    </row>
    <row r="169" spans="1:277" s="29" customFormat="1" ht="15.75" x14ac:dyDescent="0.25">
      <c r="A169" s="39" t="s">
        <v>477</v>
      </c>
      <c r="B169" s="230">
        <f t="shared" si="962"/>
        <v>2439</v>
      </c>
      <c r="C169" s="230">
        <f t="shared" si="963"/>
        <v>2439</v>
      </c>
      <c r="D169" s="230">
        <f t="shared" si="964"/>
        <v>2439</v>
      </c>
      <c r="E169" s="66">
        <f t="shared" si="163"/>
        <v>100</v>
      </c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123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123"/>
      <c r="AE169" s="66"/>
      <c r="AF169" s="66"/>
      <c r="AG169" s="66"/>
      <c r="AH169" s="66"/>
      <c r="AI169" s="66"/>
      <c r="AJ169" s="66"/>
      <c r="AK169" s="70"/>
      <c r="AL169" s="124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123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206"/>
      <c r="CE169" s="206"/>
      <c r="CF169" s="206"/>
      <c r="CG169" s="206"/>
      <c r="CH169" s="206"/>
      <c r="CI169" s="206"/>
      <c r="CJ169" s="206"/>
      <c r="CK169" s="206"/>
      <c r="CL169" s="66"/>
      <c r="CM169" s="66"/>
      <c r="CN169" s="66"/>
      <c r="CO169" s="204"/>
      <c r="CP169" s="204"/>
      <c r="CQ169" s="66"/>
      <c r="CR169" s="66"/>
      <c r="CS169" s="204"/>
      <c r="CT169" s="66"/>
      <c r="CU169" s="66"/>
      <c r="CV169" s="66"/>
      <c r="CW169" s="204"/>
      <c r="CX169" s="204"/>
      <c r="CY169" s="66"/>
      <c r="CZ169" s="66"/>
      <c r="DA169" s="204"/>
      <c r="DB169" s="133"/>
      <c r="DC169" s="66"/>
      <c r="DD169" s="66"/>
      <c r="DE169" s="204"/>
      <c r="DF169" s="66"/>
      <c r="DG169" s="66"/>
      <c r="DH169" s="66"/>
      <c r="DI169" s="204"/>
      <c r="DJ169" s="204"/>
      <c r="DK169" s="66"/>
      <c r="DL169" s="66"/>
      <c r="DM169" s="204"/>
      <c r="DN169" s="204"/>
      <c r="DO169" s="66"/>
      <c r="DP169" s="66"/>
      <c r="DQ169" s="204"/>
      <c r="DR169" s="66"/>
      <c r="DS169" s="66"/>
      <c r="DT169" s="66"/>
      <c r="DU169" s="204"/>
      <c r="DV169" s="204"/>
      <c r="DW169" s="66"/>
      <c r="DX169" s="66"/>
      <c r="DY169" s="204"/>
      <c r="DZ169" s="204"/>
      <c r="EA169" s="66"/>
      <c r="EB169" s="66"/>
      <c r="EC169" s="204"/>
      <c r="ED169" s="204"/>
      <c r="EE169" s="66"/>
      <c r="EF169" s="66"/>
      <c r="EG169" s="204"/>
      <c r="EH169" s="66"/>
      <c r="EI169" s="66"/>
      <c r="EJ169" s="66"/>
      <c r="EK169" s="204"/>
      <c r="EL169" s="66"/>
      <c r="EM169" s="66"/>
      <c r="EN169" s="66"/>
      <c r="EO169" s="66"/>
      <c r="EP169" s="66"/>
      <c r="EQ169" s="66"/>
      <c r="ER169" s="66"/>
      <c r="ES169" s="211"/>
      <c r="ET169" s="66"/>
      <c r="EU169" s="66"/>
      <c r="EV169" s="66"/>
      <c r="EW169" s="66"/>
      <c r="EX169" s="66"/>
      <c r="EY169" s="70"/>
      <c r="EZ169" s="66"/>
      <c r="FA169" s="204"/>
      <c r="FB169" s="204"/>
      <c r="FC169" s="70"/>
      <c r="FD169" s="66"/>
      <c r="FE169" s="204"/>
      <c r="FF169" s="70"/>
      <c r="FG169" s="70"/>
      <c r="FH169" s="66"/>
      <c r="FI169" s="204"/>
      <c r="FJ169" s="70">
        <v>2439</v>
      </c>
      <c r="FK169" s="70">
        <v>2439</v>
      </c>
      <c r="FL169" s="66">
        <v>2439</v>
      </c>
      <c r="FM169" s="66">
        <f t="shared" si="1085"/>
        <v>100</v>
      </c>
      <c r="FN169" s="70"/>
      <c r="FO169" s="70"/>
      <c r="FP169" s="66"/>
      <c r="FQ169" s="204"/>
      <c r="FR169" s="204"/>
      <c r="FS169" s="70"/>
      <c r="FT169" s="66"/>
      <c r="FU169" s="204"/>
      <c r="FV169" s="70"/>
      <c r="FW169" s="70"/>
      <c r="FX169" s="66"/>
      <c r="FY169" s="204"/>
      <c r="FZ169" s="70"/>
      <c r="GA169" s="70"/>
      <c r="GB169" s="66"/>
      <c r="GC169" s="204"/>
      <c r="GD169" s="66"/>
      <c r="GE169" s="66"/>
      <c r="GF169" s="66"/>
      <c r="GG169" s="204"/>
      <c r="GH169" s="66"/>
      <c r="GI169" s="66"/>
      <c r="GJ169" s="66"/>
      <c r="GK169" s="204"/>
      <c r="GL169" s="204"/>
      <c r="GM169" s="70"/>
      <c r="GN169" s="66"/>
      <c r="GO169" s="204"/>
      <c r="GP169" s="204"/>
      <c r="GQ169" s="70"/>
      <c r="GR169" s="66"/>
      <c r="GS169" s="204"/>
      <c r="GT169" s="204"/>
      <c r="GU169" s="70"/>
      <c r="GV169" s="66"/>
      <c r="GW169" s="204"/>
      <c r="GX169" s="204"/>
      <c r="GY169" s="70"/>
      <c r="GZ169" s="66"/>
      <c r="HA169" s="204"/>
      <c r="HB169" s="70"/>
      <c r="HC169" s="70"/>
      <c r="HD169" s="66"/>
      <c r="HE169" s="204"/>
      <c r="HF169" s="66"/>
      <c r="HG169" s="66"/>
      <c r="HH169" s="66"/>
      <c r="HI169" s="70"/>
      <c r="HJ169" s="133"/>
      <c r="HK169" s="70"/>
      <c r="HL169" s="66"/>
      <c r="HM169" s="204"/>
      <c r="HN169" s="66"/>
      <c r="HO169" s="66"/>
      <c r="HP169" s="66"/>
      <c r="HQ169" s="204"/>
      <c r="HR169" s="204"/>
      <c r="HS169" s="66"/>
      <c r="HT169" s="66"/>
      <c r="HU169" s="204"/>
      <c r="HV169" s="133"/>
      <c r="HW169" s="66"/>
      <c r="HX169" s="66"/>
      <c r="HY169" s="204"/>
      <c r="HZ169" s="133"/>
      <c r="IA169" s="66"/>
      <c r="IB169" s="66"/>
      <c r="IC169" s="204"/>
      <c r="ID169" s="204"/>
      <c r="IE169" s="66"/>
      <c r="IF169" s="66"/>
      <c r="IG169" s="204"/>
      <c r="IH169" s="204"/>
      <c r="II169" s="66"/>
      <c r="IJ169" s="66"/>
      <c r="IK169" s="204"/>
      <c r="IL169" s="204"/>
      <c r="IM169" s="66"/>
      <c r="IN169" s="66"/>
      <c r="IO169" s="204"/>
      <c r="IP169" s="204"/>
      <c r="IQ169" s="66"/>
      <c r="IR169" s="66"/>
      <c r="IS169" s="204"/>
      <c r="IT169" s="204"/>
      <c r="IU169" s="66"/>
      <c r="IV169" s="66"/>
      <c r="IW169" s="204"/>
      <c r="IX169" s="204"/>
      <c r="IY169" s="66"/>
      <c r="IZ169" s="66"/>
      <c r="JA169" s="66"/>
      <c r="JB169" s="66"/>
      <c r="JC169" s="66"/>
      <c r="JD169" s="66"/>
      <c r="JE169" s="66"/>
      <c r="JF169" s="66"/>
      <c r="JG169" s="66"/>
      <c r="JH169" s="66"/>
      <c r="JI169" s="66"/>
      <c r="JJ169" s="66"/>
      <c r="JK169" s="66"/>
      <c r="JL169" s="66"/>
      <c r="JM169" s="66"/>
      <c r="JN169" s="66"/>
      <c r="JO169" s="66"/>
      <c r="JP169" s="66"/>
      <c r="JQ169" s="66"/>
    </row>
    <row r="170" spans="1:277" s="30" customFormat="1" ht="31.5" x14ac:dyDescent="0.25">
      <c r="A170" s="38" t="s">
        <v>286</v>
      </c>
      <c r="B170" s="231">
        <f t="shared" si="962"/>
        <v>140437.45408000002</v>
      </c>
      <c r="C170" s="231">
        <f t="shared" si="963"/>
        <v>198841.59333000003</v>
      </c>
      <c r="D170" s="231">
        <f t="shared" si="964"/>
        <v>184750.64032000001</v>
      </c>
      <c r="E170" s="79">
        <f t="shared" ref="E170" si="1086">D170/C170*100</f>
        <v>92.913478123958441</v>
      </c>
      <c r="F170" s="80">
        <f t="shared" ref="F170" si="1087">F171+F172+F173+F175+F176+F177+F178+F180+F181+F182</f>
        <v>0</v>
      </c>
      <c r="G170" s="80">
        <f t="shared" ref="G170:CG170" si="1088">G171+G172+G173+G175+G176+G177+G178+G180+G181+G182</f>
        <v>0</v>
      </c>
      <c r="H170" s="80">
        <f t="shared" si="1088"/>
        <v>0</v>
      </c>
      <c r="I170" s="80">
        <f t="shared" si="1088"/>
        <v>0</v>
      </c>
      <c r="J170" s="80">
        <f t="shared" ref="J170" si="1089">J171+J172+J173+J175+J176+J177+J178+J180+J181+J182</f>
        <v>0</v>
      </c>
      <c r="K170" s="80">
        <f t="shared" si="1088"/>
        <v>0</v>
      </c>
      <c r="L170" s="80">
        <f t="shared" si="1088"/>
        <v>0</v>
      </c>
      <c r="M170" s="80">
        <f t="shared" si="1088"/>
        <v>0</v>
      </c>
      <c r="N170" s="80"/>
      <c r="O170" s="80">
        <f t="shared" ref="O170:Q170" si="1090">O171+O172+O173+O175+O176+O177+O178+O180+O181+O182</f>
        <v>0</v>
      </c>
      <c r="P170" s="80">
        <f t="shared" si="1090"/>
        <v>0</v>
      </c>
      <c r="Q170" s="80">
        <f t="shared" si="1090"/>
        <v>0</v>
      </c>
      <c r="R170" s="122"/>
      <c r="S170" s="80">
        <f t="shared" ref="S170:U170" si="1091">S171+S172+S173+S175+S176+S177+S178+S180+S181+S182</f>
        <v>0</v>
      </c>
      <c r="T170" s="80">
        <f t="shared" si="1091"/>
        <v>0</v>
      </c>
      <c r="U170" s="80">
        <f t="shared" si="1091"/>
        <v>0</v>
      </c>
      <c r="V170" s="80"/>
      <c r="W170" s="80">
        <f t="shared" ref="W170:Y170" si="1092">W171+W172+W173+W175+W176+W177+W178+W180+W181+W182</f>
        <v>0</v>
      </c>
      <c r="X170" s="80">
        <f t="shared" si="1092"/>
        <v>0</v>
      </c>
      <c r="Y170" s="80">
        <f t="shared" si="1092"/>
        <v>0</v>
      </c>
      <c r="Z170" s="80"/>
      <c r="AA170" s="80">
        <f t="shared" ref="AA170:AC170" si="1093">AA171+AA172+AA173+AA175+AA176+AA177+AA178+AA180+AA181+AA182</f>
        <v>0</v>
      </c>
      <c r="AB170" s="80">
        <f t="shared" si="1093"/>
        <v>0</v>
      </c>
      <c r="AC170" s="80">
        <f t="shared" si="1093"/>
        <v>0</v>
      </c>
      <c r="AD170" s="122"/>
      <c r="AE170" s="80">
        <f t="shared" ref="AE170:AH170" si="1094">AE171+AE172+AE173+AE175+AE176+AE177+AE178+AE180+AE181+AE182</f>
        <v>0</v>
      </c>
      <c r="AF170" s="80">
        <f t="shared" si="1094"/>
        <v>0</v>
      </c>
      <c r="AG170" s="80">
        <f t="shared" si="1094"/>
        <v>0</v>
      </c>
      <c r="AH170" s="80">
        <f t="shared" si="1094"/>
        <v>436.6</v>
      </c>
      <c r="AI170" s="80">
        <f t="shared" si="1088"/>
        <v>491.17109999999997</v>
      </c>
      <c r="AJ170" s="80">
        <f t="shared" si="1088"/>
        <v>491.17109999999997</v>
      </c>
      <c r="AK170" s="80">
        <f t="shared" si="1081"/>
        <v>100</v>
      </c>
      <c r="AL170" s="122"/>
      <c r="AM170" s="80">
        <f t="shared" si="1088"/>
        <v>0</v>
      </c>
      <c r="AN170" s="80">
        <f t="shared" si="1088"/>
        <v>0</v>
      </c>
      <c r="AO170" s="80">
        <f t="shared" si="1088"/>
        <v>0</v>
      </c>
      <c r="AP170" s="80">
        <f t="shared" ref="AP170" si="1095">AP171+AP172+AP173+AP175+AP176+AP177+AP178+AP180+AP181+AP182</f>
        <v>0</v>
      </c>
      <c r="AQ170" s="80">
        <f t="shared" si="1088"/>
        <v>0</v>
      </c>
      <c r="AR170" s="80">
        <f t="shared" si="1088"/>
        <v>0</v>
      </c>
      <c r="AS170" s="80">
        <f t="shared" si="1088"/>
        <v>0</v>
      </c>
      <c r="AT170" s="80">
        <f t="shared" ref="AT170" si="1096">AT171+AT172+AT173+AT175+AT176+AT177+AT178+AT180+AT181+AT182</f>
        <v>0</v>
      </c>
      <c r="AU170" s="80">
        <f t="shared" si="1088"/>
        <v>0</v>
      </c>
      <c r="AV170" s="80">
        <f t="shared" si="1088"/>
        <v>0</v>
      </c>
      <c r="AW170" s="80">
        <f t="shared" si="1088"/>
        <v>0</v>
      </c>
      <c r="AX170" s="80">
        <f t="shared" ref="AX170" si="1097">AX171+AX172+AX173+AX175+AX176+AX177+AX178+AX180+AX181+AX182</f>
        <v>102.04082</v>
      </c>
      <c r="AY170" s="80">
        <f t="shared" si="1088"/>
        <v>102.04082</v>
      </c>
      <c r="AZ170" s="80">
        <f t="shared" si="1088"/>
        <v>102.04082</v>
      </c>
      <c r="BA170" s="79">
        <f>AZ170/AY170*100</f>
        <v>100</v>
      </c>
      <c r="BB170" s="79">
        <v>0</v>
      </c>
      <c r="BC170" s="80">
        <f t="shared" si="1088"/>
        <v>0</v>
      </c>
      <c r="BD170" s="80">
        <f t="shared" si="1088"/>
        <v>0</v>
      </c>
      <c r="BE170" s="80">
        <f t="shared" si="1088"/>
        <v>0</v>
      </c>
      <c r="BF170" s="80">
        <f t="shared" si="1088"/>
        <v>201.505</v>
      </c>
      <c r="BG170" s="80">
        <f t="shared" ref="BG170:BH170" si="1098">BG171+BG172+BG173+BG175+BG176+BG177+BG178+BG180+BG181+BG182</f>
        <v>201.505</v>
      </c>
      <c r="BH170" s="80">
        <f t="shared" si="1098"/>
        <v>201.505</v>
      </c>
      <c r="BI170" s="79">
        <f>BH170/BG170*100</f>
        <v>100</v>
      </c>
      <c r="BJ170" s="121"/>
      <c r="BK170" s="80"/>
      <c r="BL170" s="80"/>
      <c r="BM170" s="79"/>
      <c r="BN170" s="80"/>
      <c r="BO170" s="80"/>
      <c r="BP170" s="80"/>
      <c r="BQ170" s="79"/>
      <c r="BR170" s="79"/>
      <c r="BS170" s="80">
        <f t="shared" si="1088"/>
        <v>0</v>
      </c>
      <c r="BT170" s="80">
        <f t="shared" si="1088"/>
        <v>0</v>
      </c>
      <c r="BU170" s="80">
        <f t="shared" si="1088"/>
        <v>0</v>
      </c>
      <c r="BV170" s="80"/>
      <c r="BW170" s="80">
        <f>SUM(BW171:BW182)</f>
        <v>4249.2258000000002</v>
      </c>
      <c r="BX170" s="80">
        <f>SUM(BX171:BX182)</f>
        <v>4249.2258000000002</v>
      </c>
      <c r="BY170" s="79">
        <f t="shared" si="960"/>
        <v>100</v>
      </c>
      <c r="BZ170" s="80">
        <f t="shared" ref="BZ170" si="1099">BZ171+BZ172+BZ173+BZ175+BZ176+BZ177+BZ178+BZ180+BZ181+BZ182</f>
        <v>10000</v>
      </c>
      <c r="CA170" s="80">
        <f t="shared" si="1088"/>
        <v>10000</v>
      </c>
      <c r="CB170" s="80">
        <f t="shared" si="1088"/>
        <v>10000</v>
      </c>
      <c r="CC170" s="79">
        <f t="shared" ref="CC170" si="1100">CB170/CA170*100</f>
        <v>100</v>
      </c>
      <c r="CD170" s="80">
        <f t="shared" ref="CD170" si="1101">CD171+CD172+CD173+CD175+CD176+CD177+CD178+CD180+CD181+CD182</f>
        <v>27013.3</v>
      </c>
      <c r="CE170" s="80">
        <f t="shared" si="1088"/>
        <v>27013.3</v>
      </c>
      <c r="CF170" s="80">
        <f t="shared" si="1088"/>
        <v>20898.796039999997</v>
      </c>
      <c r="CG170" s="80">
        <f t="shared" si="1088"/>
        <v>77.364838949702545</v>
      </c>
      <c r="CH170" s="80"/>
      <c r="CI170" s="80">
        <f t="shared" ref="CI170:CL170" si="1102">CI171+CI172+CI173+CI175+CI176+CI177+CI178+CI180+CI181+CI182</f>
        <v>3040.2</v>
      </c>
      <c r="CJ170" s="80">
        <f t="shared" si="1102"/>
        <v>3040.19976</v>
      </c>
      <c r="CK170" s="80">
        <f t="shared" si="1102"/>
        <v>99.999992105782525</v>
      </c>
      <c r="CL170" s="80">
        <f t="shared" si="1102"/>
        <v>5434</v>
      </c>
      <c r="CM170" s="80">
        <f t="shared" ref="CM170:EV170" si="1103">CM171+CM172+CM173+CM175+CM176+CM177+CM178+CM180+CM181+CM182</f>
        <v>5434</v>
      </c>
      <c r="CN170" s="80">
        <f t="shared" si="1103"/>
        <v>5434</v>
      </c>
      <c r="CO170" s="80">
        <f>CN170/CM170*100</f>
        <v>100</v>
      </c>
      <c r="CP170" s="80"/>
      <c r="CQ170" s="80">
        <f t="shared" ref="CQ170:CT170" si="1104">CQ171+CQ172+CQ173+CQ175+CQ176+CQ177+CQ178+CQ180+CQ181+CQ182</f>
        <v>0</v>
      </c>
      <c r="CR170" s="80">
        <f t="shared" si="1104"/>
        <v>0</v>
      </c>
      <c r="CS170" s="80">
        <f t="shared" si="1104"/>
        <v>0</v>
      </c>
      <c r="CT170" s="80">
        <f t="shared" si="1104"/>
        <v>3662.9</v>
      </c>
      <c r="CU170" s="80">
        <f t="shared" si="1103"/>
        <v>2813.6</v>
      </c>
      <c r="CV170" s="80">
        <f t="shared" si="1103"/>
        <v>2813.5082000000002</v>
      </c>
      <c r="CW170" s="80">
        <f t="shared" si="1103"/>
        <v>99.996737276087586</v>
      </c>
      <c r="CX170" s="80"/>
      <c r="CY170" s="80"/>
      <c r="CZ170" s="80"/>
      <c r="DA170" s="80"/>
      <c r="DB170" s="122"/>
      <c r="DC170" s="80">
        <f t="shared" ref="DC170:DD170" si="1105">DC171+DC172+DC173+DC175+DC176+DC177+DC178+DC180+DC181+DC182</f>
        <v>240</v>
      </c>
      <c r="DD170" s="80">
        <f t="shared" si="1105"/>
        <v>219.05</v>
      </c>
      <c r="DE170" s="80">
        <f t="shared" ref="DE170:DE171" si="1106">DD170/DC170*100</f>
        <v>91.270833333333329</v>
      </c>
      <c r="DF170" s="80">
        <f t="shared" ref="DF170" si="1107">DF171+DF172+DF173+DF175+DF176+DF177+DF178+DF180+DF181+DF182</f>
        <v>0</v>
      </c>
      <c r="DG170" s="80">
        <f t="shared" si="1103"/>
        <v>0</v>
      </c>
      <c r="DH170" s="80">
        <f t="shared" si="1103"/>
        <v>0</v>
      </c>
      <c r="DI170" s="80">
        <f t="shared" si="1103"/>
        <v>0</v>
      </c>
      <c r="DJ170" s="80"/>
      <c r="DK170" s="80">
        <f t="shared" si="1103"/>
        <v>0</v>
      </c>
      <c r="DL170" s="80">
        <f t="shared" si="1103"/>
        <v>0</v>
      </c>
      <c r="DM170" s="80">
        <f t="shared" si="1103"/>
        <v>0</v>
      </c>
      <c r="DN170" s="80"/>
      <c r="DO170" s="80">
        <f t="shared" ref="DO170:DR170" si="1108">DO171+DO172+DO173+DO175+DO176+DO177+DO178+DO180+DO181+DO182</f>
        <v>0</v>
      </c>
      <c r="DP170" s="80">
        <f t="shared" si="1108"/>
        <v>0</v>
      </c>
      <c r="DQ170" s="80">
        <f t="shared" si="1108"/>
        <v>0</v>
      </c>
      <c r="DR170" s="80">
        <f t="shared" si="1108"/>
        <v>670.72425999999996</v>
      </c>
      <c r="DS170" s="80">
        <f t="shared" si="1103"/>
        <v>670.72425999999996</v>
      </c>
      <c r="DT170" s="80">
        <f t="shared" si="1103"/>
        <v>670.72425999999996</v>
      </c>
      <c r="DU170" s="79">
        <f t="shared" ref="DU170" si="1109">DT170/DS170*100</f>
        <v>100</v>
      </c>
      <c r="DV170" s="79"/>
      <c r="DW170" s="80">
        <f t="shared" si="1103"/>
        <v>0</v>
      </c>
      <c r="DX170" s="80">
        <f t="shared" si="1103"/>
        <v>0</v>
      </c>
      <c r="DY170" s="80">
        <f t="shared" si="1103"/>
        <v>0</v>
      </c>
      <c r="DZ170" s="80"/>
      <c r="EA170" s="80">
        <f t="shared" ref="EA170:EC170" si="1110">EA171+EA172+EA173+EA175+EA176+EA177+EA178+EA180+EA181+EA182</f>
        <v>0</v>
      </c>
      <c r="EB170" s="80">
        <f t="shared" si="1110"/>
        <v>0</v>
      </c>
      <c r="EC170" s="80">
        <f t="shared" si="1110"/>
        <v>0</v>
      </c>
      <c r="ED170" s="80"/>
      <c r="EE170" s="80">
        <f t="shared" si="1103"/>
        <v>0</v>
      </c>
      <c r="EF170" s="80">
        <f t="shared" si="1103"/>
        <v>0</v>
      </c>
      <c r="EG170" s="80">
        <f t="shared" si="1103"/>
        <v>0</v>
      </c>
      <c r="EH170" s="80">
        <f t="shared" ref="EH170" si="1111">EH171+EH172+EH173+EH175+EH176+EH177+EH178+EH180+EH181+EH182</f>
        <v>0</v>
      </c>
      <c r="EI170" s="80">
        <f t="shared" si="1103"/>
        <v>0</v>
      </c>
      <c r="EJ170" s="80">
        <f t="shared" si="1103"/>
        <v>0</v>
      </c>
      <c r="EK170" s="80">
        <f t="shared" si="1103"/>
        <v>0</v>
      </c>
      <c r="EL170" s="80">
        <f t="shared" ref="EL170" si="1112">EL171+EL172+EL173+EL175+EL176+EL177+EL178+EL180+EL181+EL182</f>
        <v>0</v>
      </c>
      <c r="EM170" s="80">
        <f t="shared" si="1103"/>
        <v>0</v>
      </c>
      <c r="EN170" s="80">
        <f t="shared" si="1103"/>
        <v>0</v>
      </c>
      <c r="EO170" s="80">
        <f t="shared" si="1103"/>
        <v>0</v>
      </c>
      <c r="EP170" s="80">
        <f t="shared" ref="EP170" si="1113">EP171+EP172+EP173+EP175+EP176+EP177+EP178+EP180+EP181+EP182</f>
        <v>370.6</v>
      </c>
      <c r="EQ170" s="80">
        <f t="shared" si="1103"/>
        <v>165.8</v>
      </c>
      <c r="ER170" s="80">
        <f t="shared" si="1103"/>
        <v>164.22</v>
      </c>
      <c r="ES170" s="210">
        <f t="shared" ref="ES170:ES214" si="1114">ER170/EQ170*100</f>
        <v>99.047044632086852</v>
      </c>
      <c r="ET170" s="80">
        <f t="shared" ref="ET170" si="1115">ET171+ET172+ET173+ET175+ET176+ET177+ET178+ET180+ET181+ET182</f>
        <v>6337.6</v>
      </c>
      <c r="EU170" s="80">
        <f t="shared" si="1103"/>
        <v>5363.6804000000002</v>
      </c>
      <c r="EV170" s="80">
        <f t="shared" si="1103"/>
        <v>5363.6804000000002</v>
      </c>
      <c r="EW170" s="80">
        <f t="shared" ref="EW170:EW183" si="1116">EV170/EU170*100</f>
        <v>100</v>
      </c>
      <c r="EX170" s="80"/>
      <c r="EY170" s="80">
        <f t="shared" ref="EY170:FH170" si="1117">EY171+EY172+EY173+EY175+EY176+EY177+EY178+EY180+EY181+EY182</f>
        <v>0</v>
      </c>
      <c r="EZ170" s="80">
        <f t="shared" si="1117"/>
        <v>0</v>
      </c>
      <c r="FA170" s="80">
        <f t="shared" si="1117"/>
        <v>0</v>
      </c>
      <c r="FB170" s="80"/>
      <c r="FC170" s="80">
        <f t="shared" ref="FC170:FE170" si="1118">FC171+FC172+FC173+FC175+FC176+FC177+FC178+FC180+FC181+FC182</f>
        <v>0</v>
      </c>
      <c r="FD170" s="80">
        <f t="shared" si="1118"/>
        <v>0</v>
      </c>
      <c r="FE170" s="80">
        <f t="shared" si="1118"/>
        <v>0</v>
      </c>
      <c r="FF170" s="80">
        <f t="shared" ref="FF170" si="1119">FF171+FF172+FF173+FF175+FF176+FF177+FF178+FF180+FF181+FF182</f>
        <v>14010.9</v>
      </c>
      <c r="FG170" s="80">
        <f t="shared" si="1117"/>
        <v>15852.3</v>
      </c>
      <c r="FH170" s="80">
        <f t="shared" si="1117"/>
        <v>15852.3</v>
      </c>
      <c r="FI170" s="80">
        <f t="shared" si="204"/>
        <v>100</v>
      </c>
      <c r="FJ170" s="80">
        <f>SUM(FJ171:FJ182)</f>
        <v>49914</v>
      </c>
      <c r="FK170" s="80">
        <f>SUM(FK171:FK182)</f>
        <v>49914</v>
      </c>
      <c r="FL170" s="80">
        <f>SUM(FL171:FL182)</f>
        <v>49914</v>
      </c>
      <c r="FM170" s="79">
        <f t="shared" si="1085"/>
        <v>100</v>
      </c>
      <c r="FN170" s="80">
        <f t="shared" ref="FN170" si="1120">FN171+FN172+FN173+FN175+FN176+FN177+FN178+FN180+FN181+FN182</f>
        <v>6371.5</v>
      </c>
      <c r="FO170" s="80">
        <f t="shared" ref="FO170:FP170" si="1121">FO171+FO172+FO173+FO175+FO176+FO177+FO178+FO180+FO181+FO182</f>
        <v>4497.6000000000004</v>
      </c>
      <c r="FP170" s="80">
        <f t="shared" si="1121"/>
        <v>4497.5988299999999</v>
      </c>
      <c r="FQ170" s="80">
        <f>FP170/FO170*100</f>
        <v>99.999973986125923</v>
      </c>
      <c r="FR170" s="80"/>
      <c r="FS170" s="80">
        <f t="shared" ref="FS170:FT170" si="1122">FS171+FS172+FS173+FS175+FS176+FS177+FS178+FS180+FS181+FS182</f>
        <v>494</v>
      </c>
      <c r="FT170" s="80">
        <f t="shared" si="1122"/>
        <v>356.16</v>
      </c>
      <c r="FU170" s="80">
        <f>FT170/FS170*100</f>
        <v>72.097165991902841</v>
      </c>
      <c r="FV170" s="80">
        <f t="shared" ref="FV170" si="1123">FV171+FV172+FV173+FV175+FV176+FV177+FV178+FV180+FV181+FV182</f>
        <v>6274.9840000000004</v>
      </c>
      <c r="FW170" s="80">
        <f t="shared" ref="FW170:FX170" si="1124">FW171+FW172+FW173+FW175+FW176+FW177+FW178+FW180+FW181+FW182</f>
        <v>6274.9840000000004</v>
      </c>
      <c r="FX170" s="80">
        <f t="shared" si="1124"/>
        <v>6274.9840000000004</v>
      </c>
      <c r="FY170" s="80">
        <f>FX170/FW170*100</f>
        <v>100</v>
      </c>
      <c r="FZ170" s="80">
        <f t="shared" ref="FZ170" si="1125">FZ171+FZ172+FZ173+FZ175+FZ176+FZ177+FZ178+FZ180+FZ181+FZ182</f>
        <v>0</v>
      </c>
      <c r="GA170" s="80">
        <f t="shared" ref="GA170:GK170" si="1126">GA171+GA172+GA173+GA175+GA176+GA177+GA178+GA180+GA181+GA182</f>
        <v>0</v>
      </c>
      <c r="GB170" s="80">
        <f t="shared" si="1126"/>
        <v>0</v>
      </c>
      <c r="GC170" s="80">
        <f t="shared" si="1126"/>
        <v>0</v>
      </c>
      <c r="GD170" s="80">
        <f t="shared" ref="GD170" si="1127">GD171+GD172+GD173+GD175+GD176+GD177+GD178+GD180+GD181+GD182</f>
        <v>3090.9</v>
      </c>
      <c r="GE170" s="80">
        <f t="shared" si="1126"/>
        <v>4700</v>
      </c>
      <c r="GF170" s="80">
        <f t="shared" si="1126"/>
        <v>4700</v>
      </c>
      <c r="GG170" s="80">
        <f t="shared" si="1126"/>
        <v>100</v>
      </c>
      <c r="GH170" s="80">
        <f t="shared" ref="GH170" si="1128">GH171+GH172+GH173+GH175+GH176+GH177+GH178+GH180+GH181+GH182</f>
        <v>3236.6</v>
      </c>
      <c r="GI170" s="80">
        <f t="shared" si="1126"/>
        <v>5100</v>
      </c>
      <c r="GJ170" s="80">
        <f t="shared" si="1126"/>
        <v>5100</v>
      </c>
      <c r="GK170" s="80">
        <f t="shared" si="1126"/>
        <v>100</v>
      </c>
      <c r="GL170" s="80"/>
      <c r="GM170" s="80">
        <f t="shared" ref="GM170:GO170" si="1129">GM171+GM172+GM173+GM175+GM176+GM177+GM178+GM180+GM181+GM182</f>
        <v>0</v>
      </c>
      <c r="GN170" s="80">
        <f t="shared" si="1129"/>
        <v>0</v>
      </c>
      <c r="GO170" s="80">
        <f t="shared" si="1129"/>
        <v>0</v>
      </c>
      <c r="GP170" s="80"/>
      <c r="GQ170" s="80">
        <f t="shared" ref="GQ170:GS170" si="1130">GQ171+GQ172+GQ173+GQ175+GQ176+GQ177+GQ178+GQ180+GQ181+GQ182</f>
        <v>0</v>
      </c>
      <c r="GR170" s="80">
        <f t="shared" si="1130"/>
        <v>0</v>
      </c>
      <c r="GS170" s="80">
        <f t="shared" si="1130"/>
        <v>0</v>
      </c>
      <c r="GT170" s="80"/>
      <c r="GU170" s="80">
        <f t="shared" ref="GU170:GW170" si="1131">GU171+GU172+GU173+GU175+GU176+GU177+GU178+GU180+GU181+GU182</f>
        <v>0</v>
      </c>
      <c r="GV170" s="80">
        <f t="shared" si="1131"/>
        <v>0</v>
      </c>
      <c r="GW170" s="80">
        <f t="shared" si="1131"/>
        <v>0</v>
      </c>
      <c r="GX170" s="80"/>
      <c r="GY170" s="80">
        <f t="shared" ref="GY170:HB170" si="1132">GY171+GY172+GY173+GY175+GY176+GY177+GY178+GY180+GY181+GY182</f>
        <v>0</v>
      </c>
      <c r="GZ170" s="80">
        <f t="shared" si="1132"/>
        <v>0</v>
      </c>
      <c r="HA170" s="80">
        <f t="shared" si="1132"/>
        <v>0</v>
      </c>
      <c r="HB170" s="80">
        <f t="shared" si="1132"/>
        <v>0</v>
      </c>
      <c r="HC170" s="80">
        <f t="shared" ref="HC170:HH170" si="1133">HC171+HC172+HC173+HC175+HC176+HC177+HC178+HC180+HC181+HC182</f>
        <v>0</v>
      </c>
      <c r="HD170" s="80">
        <f t="shared" si="1133"/>
        <v>0</v>
      </c>
      <c r="HE170" s="80">
        <f t="shared" si="1133"/>
        <v>0</v>
      </c>
      <c r="HF170" s="80">
        <f t="shared" ref="HF170" si="1134">HF171+HF172+HF173+HF175+HF176+HF177+HF178+HF180+HF181+HF182</f>
        <v>364.2</v>
      </c>
      <c r="HG170" s="80">
        <f t="shared" si="1133"/>
        <v>1159.2</v>
      </c>
      <c r="HH170" s="80">
        <f t="shared" si="1133"/>
        <v>1159.2</v>
      </c>
      <c r="HI170" s="80">
        <f t="shared" ref="HI170:HI171" si="1135">HH170/HG170*100</f>
        <v>100</v>
      </c>
      <c r="HJ170" s="122"/>
      <c r="HK170" s="80">
        <f t="shared" ref="HK170:HP170" si="1136">HK171+HK172+HK173+HK175+HK176+HK177+HK178+HK180+HK181+HK182</f>
        <v>0</v>
      </c>
      <c r="HL170" s="80">
        <f t="shared" si="1136"/>
        <v>0</v>
      </c>
      <c r="HM170" s="80">
        <f t="shared" si="1136"/>
        <v>0</v>
      </c>
      <c r="HN170" s="80">
        <f t="shared" ref="HN170" si="1137">HN171+HN172+HN173+HN175+HN176+HN177+HN178+HN180+HN181+HN182</f>
        <v>2945.1</v>
      </c>
      <c r="HO170" s="80">
        <f t="shared" si="1136"/>
        <v>2387</v>
      </c>
      <c r="HP170" s="80">
        <f t="shared" si="1136"/>
        <v>2386.63366</v>
      </c>
      <c r="HQ170" s="80">
        <f t="shared" ref="HQ170:HQ194" si="1138">HP170/HO170*100</f>
        <v>99.984652702136572</v>
      </c>
      <c r="HR170" s="80"/>
      <c r="HS170" s="80">
        <f t="shared" ref="HS170:HX170" si="1139">HS171+HS172+HS173+HS175+HS176+HS177+HS178+HS180+HS181+HS182</f>
        <v>0</v>
      </c>
      <c r="HT170" s="80">
        <f t="shared" si="1139"/>
        <v>0</v>
      </c>
      <c r="HU170" s="80">
        <f t="shared" si="1139"/>
        <v>0</v>
      </c>
      <c r="HV170" s="122"/>
      <c r="HW170" s="80">
        <f t="shared" si="1139"/>
        <v>26340.112359999999</v>
      </c>
      <c r="HX170" s="80">
        <f t="shared" si="1139"/>
        <v>26340.112359999999</v>
      </c>
      <c r="HY170" s="80">
        <f>HX170/HW170*100</f>
        <v>100</v>
      </c>
      <c r="HZ170" s="122"/>
      <c r="IA170" s="80">
        <f t="shared" ref="IA170:IB170" si="1140">IA171+IA172+IA173+IA175+IA176+IA177+IA178+IA180+IA181+IA182</f>
        <v>2089.6</v>
      </c>
      <c r="IB170" s="80">
        <f t="shared" si="1140"/>
        <v>2089.5300900000002</v>
      </c>
      <c r="IC170" s="80">
        <f>IB170/IA170*100</f>
        <v>99.9966543836141</v>
      </c>
      <c r="ID170" s="80"/>
      <c r="IE170" s="80">
        <f t="shared" ref="IE170:IF170" si="1141">IE171+IE172+IE173+IE175+IE176+IE177+IE178+IE180+IE181+IE182</f>
        <v>12640.556039999999</v>
      </c>
      <c r="IF170" s="80">
        <f t="shared" si="1141"/>
        <v>8963.3700000000008</v>
      </c>
      <c r="IG170" s="80">
        <f>IF170/IE170*100</f>
        <v>70.909617991773104</v>
      </c>
      <c r="IH170" s="80"/>
      <c r="II170" s="80">
        <f t="shared" ref="II170:IJ170" si="1142">II171+II172+II173+II175+II176+II177+II178+II180+II181+II182</f>
        <v>6942.0249599999997</v>
      </c>
      <c r="IJ170" s="80">
        <f t="shared" si="1142"/>
        <v>3468.63</v>
      </c>
      <c r="IK170" s="80">
        <f>IJ170/II170*100</f>
        <v>49.965680330829585</v>
      </c>
      <c r="IL170" s="80"/>
      <c r="IM170" s="80">
        <f t="shared" ref="IM170:JA170" si="1143">IM171+IM172+IM173+IM175+IM176+IM177+IM178+IM180+IM181+IM182</f>
        <v>0</v>
      </c>
      <c r="IN170" s="80">
        <f t="shared" si="1143"/>
        <v>0</v>
      </c>
      <c r="IO170" s="80">
        <f t="shared" si="1143"/>
        <v>0</v>
      </c>
      <c r="IP170" s="80"/>
      <c r="IQ170" s="80">
        <f t="shared" si="1143"/>
        <v>0</v>
      </c>
      <c r="IR170" s="80">
        <f t="shared" si="1143"/>
        <v>0</v>
      </c>
      <c r="IS170" s="80">
        <f t="shared" si="1143"/>
        <v>0</v>
      </c>
      <c r="IT170" s="80"/>
      <c r="IU170" s="80">
        <f t="shared" si="1143"/>
        <v>0</v>
      </c>
      <c r="IV170" s="80">
        <f t="shared" si="1143"/>
        <v>0</v>
      </c>
      <c r="IW170" s="80">
        <f t="shared" si="1143"/>
        <v>0</v>
      </c>
      <c r="IX170" s="80"/>
      <c r="IY170" s="80">
        <f t="shared" si="1143"/>
        <v>0</v>
      </c>
      <c r="IZ170" s="80">
        <f t="shared" si="1143"/>
        <v>0</v>
      </c>
      <c r="JA170" s="80">
        <f t="shared" si="1143"/>
        <v>0</v>
      </c>
      <c r="JB170" s="80"/>
      <c r="JC170" s="80">
        <f t="shared" ref="JC170:JE170" si="1144">JC171+JC172+JC173+JC175+JC176+JC177+JC178+JC180+JC181+JC182</f>
        <v>0</v>
      </c>
      <c r="JD170" s="80">
        <f t="shared" si="1144"/>
        <v>0</v>
      </c>
      <c r="JE170" s="80">
        <f t="shared" si="1144"/>
        <v>0</v>
      </c>
      <c r="JF170" s="80"/>
      <c r="JG170" s="80">
        <f t="shared" ref="JG170:JL170" si="1145">JG171+JG172+JG173+JG175+JG176+JG177+JG178+JG180+JG181+JG182</f>
        <v>0</v>
      </c>
      <c r="JH170" s="80">
        <f t="shared" si="1145"/>
        <v>0</v>
      </c>
      <c r="JI170" s="80">
        <f t="shared" si="1145"/>
        <v>0</v>
      </c>
      <c r="JJ170" s="80"/>
      <c r="JK170" s="80">
        <f t="shared" si="1145"/>
        <v>664.96858999999995</v>
      </c>
      <c r="JL170" s="80">
        <f t="shared" si="1145"/>
        <v>0</v>
      </c>
      <c r="JM170" s="79">
        <f t="shared" ref="JM170" si="1146">JL170/JK170*100</f>
        <v>0</v>
      </c>
      <c r="JN170" s="79"/>
      <c r="JO170" s="80"/>
      <c r="JP170" s="80"/>
      <c r="JQ170" s="79"/>
    </row>
    <row r="171" spans="1:277" s="29" customFormat="1" ht="31.5" x14ac:dyDescent="0.25">
      <c r="A171" s="39" t="s">
        <v>285</v>
      </c>
      <c r="B171" s="230">
        <f t="shared" si="962"/>
        <v>79852.729820000008</v>
      </c>
      <c r="C171" s="230">
        <f t="shared" si="963"/>
        <v>134007.64327</v>
      </c>
      <c r="D171" s="230">
        <f t="shared" si="964"/>
        <v>119916.69026</v>
      </c>
      <c r="E171" s="66">
        <f t="shared" si="163"/>
        <v>89.484963196010085</v>
      </c>
      <c r="F171" s="70"/>
      <c r="G171" s="70"/>
      <c r="H171" s="66"/>
      <c r="I171" s="66"/>
      <c r="J171" s="70"/>
      <c r="K171" s="70"/>
      <c r="L171" s="70"/>
      <c r="M171" s="66"/>
      <c r="N171" s="66"/>
      <c r="O171" s="70"/>
      <c r="P171" s="70"/>
      <c r="Q171" s="66"/>
      <c r="R171" s="123"/>
      <c r="S171" s="70"/>
      <c r="T171" s="70"/>
      <c r="U171" s="66"/>
      <c r="V171" s="66"/>
      <c r="W171" s="70"/>
      <c r="X171" s="70"/>
      <c r="Y171" s="66"/>
      <c r="Z171" s="66"/>
      <c r="AA171" s="70"/>
      <c r="AB171" s="70"/>
      <c r="AC171" s="66"/>
      <c r="AD171" s="123"/>
      <c r="AE171" s="70"/>
      <c r="AF171" s="70"/>
      <c r="AG171" s="66"/>
      <c r="AH171" s="66">
        <v>436.6</v>
      </c>
      <c r="AI171" s="66">
        <v>491.17109999999997</v>
      </c>
      <c r="AJ171" s="66">
        <v>491.17109999999997</v>
      </c>
      <c r="AK171" s="70">
        <f t="shared" si="1081"/>
        <v>100</v>
      </c>
      <c r="AL171" s="124"/>
      <c r="AM171" s="66"/>
      <c r="AN171" s="66"/>
      <c r="AO171" s="70"/>
      <c r="AP171" s="70">
        <v>0</v>
      </c>
      <c r="AQ171" s="70">
        <v>0</v>
      </c>
      <c r="AR171" s="70">
        <v>0</v>
      </c>
      <c r="AS171" s="66"/>
      <c r="AT171" s="70"/>
      <c r="AU171" s="70"/>
      <c r="AV171" s="70"/>
      <c r="AW171" s="70"/>
      <c r="AX171" s="70">
        <v>102.04082</v>
      </c>
      <c r="AY171" s="70">
        <v>102.04082</v>
      </c>
      <c r="AZ171" s="70">
        <v>102.04082</v>
      </c>
      <c r="BA171" s="66">
        <f>AZ171/AY171*100</f>
        <v>100</v>
      </c>
      <c r="BB171" s="66"/>
      <c r="BC171" s="70"/>
      <c r="BD171" s="70"/>
      <c r="BE171" s="66"/>
      <c r="BF171" s="70">
        <v>201.505</v>
      </c>
      <c r="BG171" s="70">
        <v>201.505</v>
      </c>
      <c r="BH171" s="70">
        <v>201.505</v>
      </c>
      <c r="BI171" s="66">
        <f>BH171/BG171*100</f>
        <v>100</v>
      </c>
      <c r="BJ171" s="123"/>
      <c r="BK171" s="70"/>
      <c r="BL171" s="70"/>
      <c r="BM171" s="66"/>
      <c r="BN171" s="70"/>
      <c r="BO171" s="70"/>
      <c r="BP171" s="70"/>
      <c r="BQ171" s="66"/>
      <c r="BR171" s="66"/>
      <c r="BS171" s="70"/>
      <c r="BT171" s="70"/>
      <c r="BU171" s="66"/>
      <c r="BV171" s="66"/>
      <c r="BW171" s="66"/>
      <c r="BX171" s="66"/>
      <c r="BY171" s="66"/>
      <c r="BZ171" s="70">
        <v>0</v>
      </c>
      <c r="CA171" s="70">
        <v>0</v>
      </c>
      <c r="CB171" s="70"/>
      <c r="CC171" s="66"/>
      <c r="CD171" s="70">
        <v>27013.3</v>
      </c>
      <c r="CE171" s="70">
        <v>27013.3</v>
      </c>
      <c r="CF171" s="66">
        <v>20898.796039999997</v>
      </c>
      <c r="CG171" s="70">
        <f t="shared" si="185"/>
        <v>77.364838949702545</v>
      </c>
      <c r="CH171" s="70"/>
      <c r="CI171" s="70">
        <v>3040.2</v>
      </c>
      <c r="CJ171" s="66">
        <v>3040.19976</v>
      </c>
      <c r="CK171" s="70">
        <f t="shared" ref="CK171" si="1147">CJ171/CI171*100</f>
        <v>99.999992105782525</v>
      </c>
      <c r="CL171" s="70">
        <v>5434</v>
      </c>
      <c r="CM171" s="70">
        <v>5434</v>
      </c>
      <c r="CN171" s="70">
        <v>5434</v>
      </c>
      <c r="CO171" s="70">
        <f>CN171/CM171*100</f>
        <v>100</v>
      </c>
      <c r="CP171" s="70"/>
      <c r="CQ171" s="70"/>
      <c r="CR171" s="70"/>
      <c r="CS171" s="70"/>
      <c r="CT171" s="70">
        <v>3662.9</v>
      </c>
      <c r="CU171" s="70">
        <v>2813.6</v>
      </c>
      <c r="CV171" s="70">
        <v>2813.5082000000002</v>
      </c>
      <c r="CW171" s="70">
        <f t="shared" si="191"/>
        <v>99.996737276087586</v>
      </c>
      <c r="CX171" s="70"/>
      <c r="CY171" s="70"/>
      <c r="CZ171" s="70"/>
      <c r="DA171" s="70"/>
      <c r="DB171" s="124"/>
      <c r="DC171" s="70">
        <v>240</v>
      </c>
      <c r="DD171" s="70">
        <v>219.05</v>
      </c>
      <c r="DE171" s="70">
        <f t="shared" si="1106"/>
        <v>91.270833333333329</v>
      </c>
      <c r="DF171" s="70"/>
      <c r="DG171" s="70"/>
      <c r="DH171" s="70"/>
      <c r="DI171" s="200"/>
      <c r="DJ171" s="200"/>
      <c r="DK171" s="70"/>
      <c r="DL171" s="70"/>
      <c r="DM171" s="200"/>
      <c r="DN171" s="200"/>
      <c r="DO171" s="70"/>
      <c r="DP171" s="70"/>
      <c r="DQ171" s="200"/>
      <c r="DR171" s="70"/>
      <c r="DS171" s="70"/>
      <c r="DT171" s="70"/>
      <c r="DU171" s="66"/>
      <c r="DV171" s="66"/>
      <c r="DW171" s="70"/>
      <c r="DX171" s="70"/>
      <c r="DY171" s="200"/>
      <c r="DZ171" s="200"/>
      <c r="EA171" s="70"/>
      <c r="EB171" s="70"/>
      <c r="EC171" s="200"/>
      <c r="ED171" s="200"/>
      <c r="EE171" s="70"/>
      <c r="EF171" s="70"/>
      <c r="EG171" s="200"/>
      <c r="EH171" s="70"/>
      <c r="EI171" s="70"/>
      <c r="EJ171" s="70"/>
      <c r="EK171" s="200"/>
      <c r="EL171" s="70"/>
      <c r="EM171" s="70"/>
      <c r="EN171" s="70"/>
      <c r="EO171" s="200"/>
      <c r="EP171" s="70">
        <v>370.6</v>
      </c>
      <c r="EQ171" s="70">
        <v>165.8</v>
      </c>
      <c r="ER171" s="70">
        <v>164.22</v>
      </c>
      <c r="ES171" s="211">
        <f t="shared" si="1114"/>
        <v>99.047044632086852</v>
      </c>
      <c r="ET171" s="70">
        <v>6337.6</v>
      </c>
      <c r="EU171" s="70">
        <v>5363.6804000000002</v>
      </c>
      <c r="EV171" s="70">
        <v>5363.6804000000002</v>
      </c>
      <c r="EW171" s="70">
        <f t="shared" si="1116"/>
        <v>100</v>
      </c>
      <c r="EX171" s="70"/>
      <c r="EY171" s="70"/>
      <c r="EZ171" s="70"/>
      <c r="FA171" s="200"/>
      <c r="FB171" s="200"/>
      <c r="FC171" s="70"/>
      <c r="FD171" s="70"/>
      <c r="FE171" s="200"/>
      <c r="FF171" s="70">
        <v>14010.9</v>
      </c>
      <c r="FG171" s="70">
        <v>15852.3</v>
      </c>
      <c r="FH171" s="70">
        <v>15852.3</v>
      </c>
      <c r="FI171" s="70">
        <f t="shared" si="204"/>
        <v>100</v>
      </c>
      <c r="FJ171" s="70"/>
      <c r="FK171" s="70"/>
      <c r="FL171" s="70"/>
      <c r="FM171" s="66"/>
      <c r="FN171" s="70">
        <v>6371.5</v>
      </c>
      <c r="FO171" s="70">
        <v>4497.6000000000004</v>
      </c>
      <c r="FP171" s="70">
        <v>4497.5988299999999</v>
      </c>
      <c r="FQ171" s="70">
        <f>FP171/FO171*100</f>
        <v>99.999973986125923</v>
      </c>
      <c r="FR171" s="70"/>
      <c r="FS171" s="70">
        <v>494</v>
      </c>
      <c r="FT171" s="70">
        <v>356.16</v>
      </c>
      <c r="FU171" s="70">
        <f>FT171/FS171*100</f>
        <v>72.097165991902841</v>
      </c>
      <c r="FV171" s="70">
        <v>6274.9840000000004</v>
      </c>
      <c r="FW171" s="70">
        <v>6274.9840000000004</v>
      </c>
      <c r="FX171" s="70">
        <v>6274.9840000000004</v>
      </c>
      <c r="FY171" s="70">
        <f>FX171/FW171*100</f>
        <v>100</v>
      </c>
      <c r="FZ171" s="70"/>
      <c r="GA171" s="70"/>
      <c r="GB171" s="70"/>
      <c r="GC171" s="200"/>
      <c r="GD171" s="70">
        <v>3090.9</v>
      </c>
      <c r="GE171" s="70">
        <v>4700</v>
      </c>
      <c r="GF171" s="70">
        <v>4700</v>
      </c>
      <c r="GG171" s="70">
        <f t="shared" ref="GG171" si="1148">GF171/GE171*100</f>
        <v>100</v>
      </c>
      <c r="GH171" s="70">
        <v>3236.6</v>
      </c>
      <c r="GI171" s="70">
        <v>5100</v>
      </c>
      <c r="GJ171" s="70">
        <v>5100</v>
      </c>
      <c r="GK171" s="70">
        <f t="shared" ref="GK171" si="1149">GJ171/GI171*100</f>
        <v>100</v>
      </c>
      <c r="GL171" s="70"/>
      <c r="GM171" s="70"/>
      <c r="GN171" s="70"/>
      <c r="GO171" s="200"/>
      <c r="GP171" s="200"/>
      <c r="GQ171" s="70"/>
      <c r="GR171" s="70"/>
      <c r="GS171" s="200"/>
      <c r="GT171" s="200"/>
      <c r="GU171" s="70"/>
      <c r="GV171" s="70"/>
      <c r="GW171" s="200"/>
      <c r="GX171" s="200"/>
      <c r="GY171" s="70"/>
      <c r="GZ171" s="70"/>
      <c r="HA171" s="200"/>
      <c r="HB171" s="70"/>
      <c r="HC171" s="70"/>
      <c r="HD171" s="70"/>
      <c r="HE171" s="200"/>
      <c r="HF171" s="70">
        <v>364.2</v>
      </c>
      <c r="HG171" s="70">
        <v>1159.2</v>
      </c>
      <c r="HH171" s="70">
        <v>1159.2</v>
      </c>
      <c r="HI171" s="70">
        <f t="shared" si="1135"/>
        <v>100</v>
      </c>
      <c r="HJ171" s="124"/>
      <c r="HK171" s="70"/>
      <c r="HL171" s="70"/>
      <c r="HM171" s="200"/>
      <c r="HN171" s="66">
        <v>2945.1</v>
      </c>
      <c r="HO171" s="66">
        <v>2387</v>
      </c>
      <c r="HP171" s="70">
        <v>2386.63366</v>
      </c>
      <c r="HQ171" s="70">
        <f t="shared" si="1138"/>
        <v>99.984652702136572</v>
      </c>
      <c r="HR171" s="70"/>
      <c r="HS171" s="70"/>
      <c r="HT171" s="70"/>
      <c r="HU171" s="70"/>
      <c r="HV171" s="124"/>
      <c r="HW171" s="70">
        <v>26340.112359999999</v>
      </c>
      <c r="HX171" s="70">
        <v>26340.112359999999</v>
      </c>
      <c r="HY171" s="70">
        <f>HX171/HW171*100</f>
        <v>100</v>
      </c>
      <c r="HZ171" s="124"/>
      <c r="IA171" s="70">
        <v>2089.6</v>
      </c>
      <c r="IB171" s="70">
        <v>2089.5300900000002</v>
      </c>
      <c r="IC171" s="70">
        <f>IB171/IA171*100</f>
        <v>99.9966543836141</v>
      </c>
      <c r="ID171" s="70"/>
      <c r="IE171" s="70">
        <v>12640.556039999999</v>
      </c>
      <c r="IF171" s="70">
        <v>8963.3700000000008</v>
      </c>
      <c r="IG171" s="70">
        <f>IF171/IE171*100</f>
        <v>70.909617991773104</v>
      </c>
      <c r="IH171" s="70"/>
      <c r="II171" s="70">
        <v>6942.0249599999997</v>
      </c>
      <c r="IJ171" s="70">
        <v>3468.63</v>
      </c>
      <c r="IK171" s="70">
        <f>IJ171/II171*100</f>
        <v>49.965680330829585</v>
      </c>
      <c r="IL171" s="70"/>
      <c r="IM171" s="70"/>
      <c r="IN171" s="70"/>
      <c r="IO171" s="70"/>
      <c r="IP171" s="70"/>
      <c r="IQ171" s="70"/>
      <c r="IR171" s="70"/>
      <c r="IS171" s="70"/>
      <c r="IT171" s="70"/>
      <c r="IU171" s="70"/>
      <c r="IV171" s="70"/>
      <c r="IW171" s="70"/>
      <c r="IX171" s="70"/>
      <c r="IY171" s="70">
        <v>0</v>
      </c>
      <c r="IZ171" s="70">
        <v>0</v>
      </c>
      <c r="JA171" s="66"/>
      <c r="JB171" s="66"/>
      <c r="JC171" s="70">
        <v>0</v>
      </c>
      <c r="JD171" s="70">
        <v>0</v>
      </c>
      <c r="JE171" s="66"/>
      <c r="JF171" s="66"/>
      <c r="JG171" s="70">
        <v>0</v>
      </c>
      <c r="JH171" s="70">
        <v>0</v>
      </c>
      <c r="JI171" s="66"/>
      <c r="JJ171" s="66"/>
      <c r="JK171" s="70">
        <v>664.96858999999995</v>
      </c>
      <c r="JL171" s="70"/>
      <c r="JM171" s="66">
        <f>JL171/JK171*100</f>
        <v>0</v>
      </c>
      <c r="JN171" s="66"/>
      <c r="JO171" s="70"/>
      <c r="JP171" s="70"/>
      <c r="JQ171" s="66"/>
    </row>
    <row r="172" spans="1:277" s="29" customFormat="1" ht="15.75" x14ac:dyDescent="0.25">
      <c r="A172" s="39" t="s">
        <v>478</v>
      </c>
      <c r="B172" s="230">
        <f t="shared" si="962"/>
        <v>10670.724259999999</v>
      </c>
      <c r="C172" s="230">
        <f t="shared" si="963"/>
        <v>12123.900860000002</v>
      </c>
      <c r="D172" s="230">
        <f t="shared" si="964"/>
        <v>12123.900860000002</v>
      </c>
      <c r="E172" s="66">
        <f t="shared" ref="E172:E182" si="1150">D172/C172*100</f>
        <v>100</v>
      </c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123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123"/>
      <c r="AE172" s="66"/>
      <c r="AF172" s="66"/>
      <c r="AG172" s="66"/>
      <c r="AH172" s="66"/>
      <c r="AI172" s="66"/>
      <c r="AJ172" s="66"/>
      <c r="AK172" s="70"/>
      <c r="AL172" s="124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123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>
        <v>1453.1766</v>
      </c>
      <c r="BX172" s="66">
        <v>1453.1766</v>
      </c>
      <c r="BY172" s="66">
        <f t="shared" si="960"/>
        <v>100</v>
      </c>
      <c r="BZ172" s="66">
        <v>10000</v>
      </c>
      <c r="CA172" s="66">
        <v>10000</v>
      </c>
      <c r="CB172" s="66">
        <v>10000</v>
      </c>
      <c r="CC172" s="66">
        <f>CB172/CA172*100</f>
        <v>100</v>
      </c>
      <c r="CD172" s="206"/>
      <c r="CE172" s="206"/>
      <c r="CF172" s="206"/>
      <c r="CG172" s="206"/>
      <c r="CH172" s="206"/>
      <c r="CI172" s="206"/>
      <c r="CJ172" s="206"/>
      <c r="CK172" s="206"/>
      <c r="CL172" s="66"/>
      <c r="CM172" s="66"/>
      <c r="CN172" s="66"/>
      <c r="CO172" s="204"/>
      <c r="CP172" s="204"/>
      <c r="CQ172" s="66"/>
      <c r="CR172" s="66"/>
      <c r="CS172" s="204"/>
      <c r="CT172" s="66"/>
      <c r="CU172" s="66"/>
      <c r="CV172" s="66"/>
      <c r="CW172" s="204"/>
      <c r="CX172" s="204"/>
      <c r="CY172" s="66"/>
      <c r="CZ172" s="66"/>
      <c r="DA172" s="204"/>
      <c r="DB172" s="133"/>
      <c r="DC172" s="66"/>
      <c r="DD172" s="66"/>
      <c r="DE172" s="204"/>
      <c r="DF172" s="66"/>
      <c r="DG172" s="66"/>
      <c r="DH172" s="66"/>
      <c r="DI172" s="66"/>
      <c r="DJ172" s="66"/>
      <c r="DK172" s="66"/>
      <c r="DL172" s="66"/>
      <c r="DM172" s="66"/>
      <c r="DN172" s="66"/>
      <c r="DO172" s="66"/>
      <c r="DP172" s="66"/>
      <c r="DQ172" s="66"/>
      <c r="DR172" s="66">
        <v>670.72425999999996</v>
      </c>
      <c r="DS172" s="66">
        <v>670.72425999999996</v>
      </c>
      <c r="DT172" s="66">
        <v>670.72425999999996</v>
      </c>
      <c r="DU172" s="66">
        <f>DT172/DS172*100</f>
        <v>100</v>
      </c>
      <c r="DV172" s="66"/>
      <c r="DW172" s="66"/>
      <c r="DX172" s="66"/>
      <c r="DY172" s="204"/>
      <c r="DZ172" s="204"/>
      <c r="EA172" s="66"/>
      <c r="EB172" s="66"/>
      <c r="EC172" s="204"/>
      <c r="ED172" s="204"/>
      <c r="EE172" s="66"/>
      <c r="EF172" s="66"/>
      <c r="EG172" s="204"/>
      <c r="EH172" s="66"/>
      <c r="EI172" s="66"/>
      <c r="EJ172" s="66"/>
      <c r="EK172" s="204"/>
      <c r="EL172" s="70"/>
      <c r="EM172" s="70"/>
      <c r="EN172" s="66"/>
      <c r="EO172" s="66"/>
      <c r="EP172" s="66"/>
      <c r="EQ172" s="66"/>
      <c r="ER172" s="66"/>
      <c r="ES172" s="211"/>
      <c r="ET172" s="66"/>
      <c r="EU172" s="66"/>
      <c r="EV172" s="66"/>
      <c r="EW172" s="70"/>
      <c r="EX172" s="70"/>
      <c r="EY172" s="70"/>
      <c r="EZ172" s="66"/>
      <c r="FA172" s="204"/>
      <c r="FB172" s="204"/>
      <c r="FC172" s="70"/>
      <c r="FD172" s="66"/>
      <c r="FE172" s="204"/>
      <c r="FF172" s="70"/>
      <c r="FG172" s="70"/>
      <c r="FH172" s="66"/>
      <c r="FI172" s="204"/>
      <c r="FJ172" s="70"/>
      <c r="FK172" s="70"/>
      <c r="FL172" s="66"/>
      <c r="FM172" s="66"/>
      <c r="FN172" s="70"/>
      <c r="FO172" s="70"/>
      <c r="FP172" s="66"/>
      <c r="FQ172" s="204"/>
      <c r="FR172" s="204"/>
      <c r="FS172" s="70"/>
      <c r="FT172" s="66"/>
      <c r="FU172" s="204"/>
      <c r="FV172" s="70"/>
      <c r="FW172" s="70"/>
      <c r="FX172" s="66"/>
      <c r="FY172" s="204"/>
      <c r="FZ172" s="70"/>
      <c r="GA172" s="70"/>
      <c r="GB172" s="66"/>
      <c r="GC172" s="204"/>
      <c r="GD172" s="66"/>
      <c r="GE172" s="66"/>
      <c r="GF172" s="66"/>
      <c r="GG172" s="204"/>
      <c r="GH172" s="66"/>
      <c r="GI172" s="66"/>
      <c r="GJ172" s="66"/>
      <c r="GK172" s="204"/>
      <c r="GL172" s="204"/>
      <c r="GM172" s="70"/>
      <c r="GN172" s="66"/>
      <c r="GO172" s="204"/>
      <c r="GP172" s="204"/>
      <c r="GQ172" s="70"/>
      <c r="GR172" s="66"/>
      <c r="GS172" s="204"/>
      <c r="GT172" s="204"/>
      <c r="GU172" s="70"/>
      <c r="GV172" s="66"/>
      <c r="GW172" s="204"/>
      <c r="GX172" s="204"/>
      <c r="GY172" s="70"/>
      <c r="GZ172" s="66"/>
      <c r="HA172" s="204"/>
      <c r="HB172" s="70"/>
      <c r="HC172" s="70"/>
      <c r="HD172" s="66"/>
      <c r="HE172" s="204"/>
      <c r="HF172" s="66"/>
      <c r="HG172" s="66"/>
      <c r="HH172" s="66"/>
      <c r="HI172" s="204"/>
      <c r="HJ172" s="133"/>
      <c r="HK172" s="70"/>
      <c r="HL172" s="66"/>
      <c r="HM172" s="204"/>
      <c r="HN172" s="66"/>
      <c r="HO172" s="66"/>
      <c r="HP172" s="66"/>
      <c r="HQ172" s="70"/>
      <c r="HR172" s="204"/>
      <c r="HS172" s="66"/>
      <c r="HT172" s="66"/>
      <c r="HU172" s="204"/>
      <c r="HV172" s="133"/>
      <c r="HW172" s="66"/>
      <c r="HX172" s="66"/>
      <c r="HY172" s="204"/>
      <c r="HZ172" s="133"/>
      <c r="IA172" s="66"/>
      <c r="IB172" s="66"/>
      <c r="IC172" s="204"/>
      <c r="ID172" s="204"/>
      <c r="IE172" s="66"/>
      <c r="IF172" s="66"/>
      <c r="IG172" s="70"/>
      <c r="IH172" s="204"/>
      <c r="II172" s="66"/>
      <c r="IJ172" s="66"/>
      <c r="IK172" s="70"/>
      <c r="IL172" s="204"/>
      <c r="IM172" s="66"/>
      <c r="IN172" s="66"/>
      <c r="IO172" s="204"/>
      <c r="IP172" s="204"/>
      <c r="IQ172" s="66"/>
      <c r="IR172" s="66"/>
      <c r="IS172" s="204"/>
      <c r="IT172" s="204"/>
      <c r="IU172" s="66"/>
      <c r="IV172" s="66"/>
      <c r="IW172" s="204"/>
      <c r="IX172" s="204"/>
      <c r="IY172" s="66"/>
      <c r="IZ172" s="66"/>
      <c r="JA172" s="66"/>
      <c r="JB172" s="66"/>
      <c r="JC172" s="66"/>
      <c r="JD172" s="66"/>
      <c r="JE172" s="66"/>
      <c r="JF172" s="66"/>
      <c r="JG172" s="66"/>
      <c r="JH172" s="66"/>
      <c r="JI172" s="66"/>
      <c r="JJ172" s="66"/>
      <c r="JK172" s="66"/>
      <c r="JL172" s="66"/>
      <c r="JM172" s="66"/>
      <c r="JN172" s="66"/>
      <c r="JO172" s="66"/>
      <c r="JP172" s="66"/>
      <c r="JQ172" s="66"/>
    </row>
    <row r="173" spans="1:277" s="29" customFormat="1" ht="15.75" x14ac:dyDescent="0.25">
      <c r="A173" s="39" t="s">
        <v>479</v>
      </c>
      <c r="B173" s="230">
        <f t="shared" si="962"/>
        <v>3774</v>
      </c>
      <c r="C173" s="230">
        <f t="shared" si="963"/>
        <v>3774</v>
      </c>
      <c r="D173" s="230">
        <f t="shared" si="964"/>
        <v>3774</v>
      </c>
      <c r="E173" s="66">
        <f t="shared" si="1150"/>
        <v>100</v>
      </c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123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123"/>
      <c r="AE173" s="66"/>
      <c r="AF173" s="66"/>
      <c r="AG173" s="66"/>
      <c r="AH173" s="66"/>
      <c r="AI173" s="66"/>
      <c r="AJ173" s="66"/>
      <c r="AK173" s="70"/>
      <c r="AL173" s="124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  <c r="BJ173" s="123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  <c r="CB173" s="66"/>
      <c r="CC173" s="66"/>
      <c r="CD173" s="206"/>
      <c r="CE173" s="206"/>
      <c r="CF173" s="206"/>
      <c r="CG173" s="206"/>
      <c r="CH173" s="206"/>
      <c r="CI173" s="206"/>
      <c r="CJ173" s="206"/>
      <c r="CK173" s="206"/>
      <c r="CL173" s="66"/>
      <c r="CM173" s="66"/>
      <c r="CN173" s="66"/>
      <c r="CO173" s="204"/>
      <c r="CP173" s="204"/>
      <c r="CQ173" s="66"/>
      <c r="CR173" s="66"/>
      <c r="CS173" s="204"/>
      <c r="CT173" s="66"/>
      <c r="CU173" s="66"/>
      <c r="CV173" s="66"/>
      <c r="CW173" s="204"/>
      <c r="CX173" s="204"/>
      <c r="CY173" s="66"/>
      <c r="CZ173" s="66"/>
      <c r="DA173" s="204"/>
      <c r="DB173" s="133"/>
      <c r="DC173" s="66"/>
      <c r="DD173" s="66"/>
      <c r="DE173" s="204"/>
      <c r="DF173" s="66"/>
      <c r="DG173" s="66"/>
      <c r="DH173" s="66"/>
      <c r="DI173" s="204"/>
      <c r="DJ173" s="204"/>
      <c r="DK173" s="66"/>
      <c r="DL173" s="66"/>
      <c r="DM173" s="204"/>
      <c r="DN173" s="204"/>
      <c r="DO173" s="66"/>
      <c r="DP173" s="66"/>
      <c r="DQ173" s="204"/>
      <c r="DR173" s="66"/>
      <c r="DS173" s="66"/>
      <c r="DT173" s="66"/>
      <c r="DU173" s="66"/>
      <c r="DV173" s="66"/>
      <c r="DW173" s="66"/>
      <c r="DX173" s="66"/>
      <c r="DY173" s="204"/>
      <c r="DZ173" s="204"/>
      <c r="EA173" s="66"/>
      <c r="EB173" s="66"/>
      <c r="EC173" s="204"/>
      <c r="ED173" s="204"/>
      <c r="EE173" s="66"/>
      <c r="EF173" s="66"/>
      <c r="EG173" s="204"/>
      <c r="EH173" s="66"/>
      <c r="EI173" s="66"/>
      <c r="EJ173" s="66"/>
      <c r="EK173" s="204"/>
      <c r="EL173" s="66"/>
      <c r="EM173" s="66"/>
      <c r="EN173" s="66"/>
      <c r="EO173" s="204"/>
      <c r="EP173" s="66"/>
      <c r="EQ173" s="66"/>
      <c r="ER173" s="66"/>
      <c r="ES173" s="211"/>
      <c r="ET173" s="66"/>
      <c r="EU173" s="66"/>
      <c r="EV173" s="66"/>
      <c r="EW173" s="70"/>
      <c r="EX173" s="70"/>
      <c r="EY173" s="70"/>
      <c r="EZ173" s="66"/>
      <c r="FA173" s="204"/>
      <c r="FB173" s="204"/>
      <c r="FC173" s="70"/>
      <c r="FD173" s="66"/>
      <c r="FE173" s="204"/>
      <c r="FF173" s="70"/>
      <c r="FG173" s="70"/>
      <c r="FH173" s="66"/>
      <c r="FI173" s="204"/>
      <c r="FJ173" s="70">
        <v>3774</v>
      </c>
      <c r="FK173" s="70">
        <v>3774</v>
      </c>
      <c r="FL173" s="66">
        <v>3774</v>
      </c>
      <c r="FM173" s="66">
        <f t="shared" si="1085"/>
        <v>100</v>
      </c>
      <c r="FN173" s="70"/>
      <c r="FO173" s="70"/>
      <c r="FP173" s="66"/>
      <c r="FQ173" s="204"/>
      <c r="FR173" s="204"/>
      <c r="FS173" s="70"/>
      <c r="FT173" s="66"/>
      <c r="FU173" s="204"/>
      <c r="FV173" s="70"/>
      <c r="FW173" s="70"/>
      <c r="FX173" s="66"/>
      <c r="FY173" s="204"/>
      <c r="FZ173" s="70"/>
      <c r="GA173" s="70"/>
      <c r="GB173" s="66"/>
      <c r="GC173" s="204"/>
      <c r="GD173" s="66"/>
      <c r="GE173" s="66"/>
      <c r="GF173" s="66"/>
      <c r="GG173" s="204"/>
      <c r="GH173" s="66"/>
      <c r="GI173" s="66"/>
      <c r="GJ173" s="66"/>
      <c r="GK173" s="204"/>
      <c r="GL173" s="204"/>
      <c r="GM173" s="70"/>
      <c r="GN173" s="66"/>
      <c r="GO173" s="204"/>
      <c r="GP173" s="204"/>
      <c r="GQ173" s="70"/>
      <c r="GR173" s="66"/>
      <c r="GS173" s="204"/>
      <c r="GT173" s="204"/>
      <c r="GU173" s="70"/>
      <c r="GV173" s="66"/>
      <c r="GW173" s="204"/>
      <c r="GX173" s="204"/>
      <c r="GY173" s="70"/>
      <c r="GZ173" s="66"/>
      <c r="HA173" s="204"/>
      <c r="HB173" s="70"/>
      <c r="HC173" s="70"/>
      <c r="HD173" s="66"/>
      <c r="HE173" s="204"/>
      <c r="HF173" s="66"/>
      <c r="HG173" s="66"/>
      <c r="HH173" s="66"/>
      <c r="HI173" s="204"/>
      <c r="HJ173" s="133"/>
      <c r="HK173" s="70"/>
      <c r="HL173" s="66"/>
      <c r="HM173" s="204"/>
      <c r="HN173" s="66"/>
      <c r="HO173" s="66"/>
      <c r="HP173" s="66"/>
      <c r="HQ173" s="70"/>
      <c r="HR173" s="204"/>
      <c r="HS173" s="66"/>
      <c r="HT173" s="66"/>
      <c r="HU173" s="204"/>
      <c r="HV173" s="133"/>
      <c r="HW173" s="66"/>
      <c r="HX173" s="66"/>
      <c r="HY173" s="204"/>
      <c r="HZ173" s="133"/>
      <c r="IA173" s="66"/>
      <c r="IB173" s="66"/>
      <c r="IC173" s="204"/>
      <c r="ID173" s="204"/>
      <c r="IE173" s="66"/>
      <c r="IF173" s="66"/>
      <c r="IG173" s="70"/>
      <c r="IH173" s="204"/>
      <c r="II173" s="66"/>
      <c r="IJ173" s="66"/>
      <c r="IK173" s="70"/>
      <c r="IL173" s="204"/>
      <c r="IM173" s="66"/>
      <c r="IN173" s="66"/>
      <c r="IO173" s="204"/>
      <c r="IP173" s="204"/>
      <c r="IQ173" s="66"/>
      <c r="IR173" s="66"/>
      <c r="IS173" s="204"/>
      <c r="IT173" s="204"/>
      <c r="IU173" s="66"/>
      <c r="IV173" s="66"/>
      <c r="IW173" s="204"/>
      <c r="IX173" s="204"/>
      <c r="IY173" s="66"/>
      <c r="IZ173" s="66"/>
      <c r="JA173" s="66"/>
      <c r="JB173" s="66"/>
      <c r="JC173" s="66"/>
      <c r="JD173" s="66"/>
      <c r="JE173" s="66"/>
      <c r="JF173" s="66"/>
      <c r="JG173" s="66"/>
      <c r="JH173" s="66"/>
      <c r="JI173" s="66"/>
      <c r="JJ173" s="66"/>
      <c r="JK173" s="66"/>
      <c r="JL173" s="66"/>
      <c r="JM173" s="66"/>
      <c r="JN173" s="66"/>
      <c r="JO173" s="66"/>
      <c r="JP173" s="66"/>
      <c r="JQ173" s="66"/>
    </row>
    <row r="174" spans="1:277" s="29" customFormat="1" ht="15.75" x14ac:dyDescent="0.25">
      <c r="A174" s="39" t="s">
        <v>594</v>
      </c>
      <c r="B174" s="230">
        <f t="shared" si="962"/>
        <v>3258</v>
      </c>
      <c r="C174" s="230">
        <f t="shared" si="963"/>
        <v>4010.8789999999999</v>
      </c>
      <c r="D174" s="230">
        <f t="shared" si="964"/>
        <v>4010.8789999999999</v>
      </c>
      <c r="E174" s="66">
        <f t="shared" si="1150"/>
        <v>100</v>
      </c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123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123"/>
      <c r="AE174" s="66"/>
      <c r="AF174" s="66"/>
      <c r="AG174" s="66"/>
      <c r="AH174" s="66"/>
      <c r="AI174" s="66"/>
      <c r="AJ174" s="66"/>
      <c r="AK174" s="70"/>
      <c r="AL174" s="124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123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>
        <v>752.87900000000002</v>
      </c>
      <c r="BX174" s="66">
        <v>752.87900000000002</v>
      </c>
      <c r="BY174" s="66">
        <f t="shared" si="960"/>
        <v>100</v>
      </c>
      <c r="BZ174" s="66"/>
      <c r="CA174" s="66"/>
      <c r="CB174" s="66"/>
      <c r="CC174" s="66"/>
      <c r="CD174" s="206"/>
      <c r="CE174" s="206"/>
      <c r="CF174" s="206"/>
      <c r="CG174" s="206"/>
      <c r="CH174" s="206"/>
      <c r="CI174" s="206"/>
      <c r="CJ174" s="206"/>
      <c r="CK174" s="206"/>
      <c r="CL174" s="66"/>
      <c r="CM174" s="66"/>
      <c r="CN174" s="66"/>
      <c r="CO174" s="204"/>
      <c r="CP174" s="204"/>
      <c r="CQ174" s="66"/>
      <c r="CR174" s="66"/>
      <c r="CS174" s="204"/>
      <c r="CT174" s="66"/>
      <c r="CU174" s="66"/>
      <c r="CV174" s="66"/>
      <c r="CW174" s="204"/>
      <c r="CX174" s="204"/>
      <c r="CY174" s="66"/>
      <c r="CZ174" s="66"/>
      <c r="DA174" s="204"/>
      <c r="DB174" s="133"/>
      <c r="DC174" s="66"/>
      <c r="DD174" s="66"/>
      <c r="DE174" s="204"/>
      <c r="DF174" s="66"/>
      <c r="DG174" s="66"/>
      <c r="DH174" s="66"/>
      <c r="DI174" s="204"/>
      <c r="DJ174" s="204"/>
      <c r="DK174" s="66"/>
      <c r="DL174" s="66"/>
      <c r="DM174" s="204"/>
      <c r="DN174" s="204"/>
      <c r="DO174" s="66"/>
      <c r="DP174" s="66"/>
      <c r="DQ174" s="204"/>
      <c r="DR174" s="66"/>
      <c r="DS174" s="66"/>
      <c r="DT174" s="66"/>
      <c r="DU174" s="66"/>
      <c r="DV174" s="66"/>
      <c r="DW174" s="66"/>
      <c r="DX174" s="66"/>
      <c r="DY174" s="204"/>
      <c r="DZ174" s="204"/>
      <c r="EA174" s="66"/>
      <c r="EB174" s="66"/>
      <c r="EC174" s="204"/>
      <c r="ED174" s="204"/>
      <c r="EE174" s="66"/>
      <c r="EF174" s="66"/>
      <c r="EG174" s="204"/>
      <c r="EH174" s="66"/>
      <c r="EI174" s="66"/>
      <c r="EJ174" s="66"/>
      <c r="EK174" s="204"/>
      <c r="EL174" s="66"/>
      <c r="EM174" s="66"/>
      <c r="EN174" s="66"/>
      <c r="EO174" s="204"/>
      <c r="EP174" s="66"/>
      <c r="EQ174" s="66"/>
      <c r="ER174" s="66"/>
      <c r="ES174" s="211"/>
      <c r="ET174" s="66"/>
      <c r="EU174" s="66"/>
      <c r="EV174" s="66"/>
      <c r="EW174" s="70"/>
      <c r="EX174" s="70"/>
      <c r="EY174" s="70"/>
      <c r="EZ174" s="66"/>
      <c r="FA174" s="204"/>
      <c r="FB174" s="204"/>
      <c r="FC174" s="70"/>
      <c r="FD174" s="66"/>
      <c r="FE174" s="204"/>
      <c r="FF174" s="70"/>
      <c r="FG174" s="70"/>
      <c r="FH174" s="66"/>
      <c r="FI174" s="204"/>
      <c r="FJ174" s="70">
        <v>3258</v>
      </c>
      <c r="FK174" s="70">
        <v>3258</v>
      </c>
      <c r="FL174" s="66">
        <v>3258</v>
      </c>
      <c r="FM174" s="66">
        <f t="shared" si="1085"/>
        <v>100</v>
      </c>
      <c r="FN174" s="70"/>
      <c r="FO174" s="70"/>
      <c r="FP174" s="66"/>
      <c r="FQ174" s="204"/>
      <c r="FR174" s="204"/>
      <c r="FS174" s="70"/>
      <c r="FT174" s="66"/>
      <c r="FU174" s="204"/>
      <c r="FV174" s="70"/>
      <c r="FW174" s="70"/>
      <c r="FX174" s="66"/>
      <c r="FY174" s="204"/>
      <c r="FZ174" s="70"/>
      <c r="GA174" s="70"/>
      <c r="GB174" s="66"/>
      <c r="GC174" s="204"/>
      <c r="GD174" s="66"/>
      <c r="GE174" s="66"/>
      <c r="GF174" s="66"/>
      <c r="GG174" s="204"/>
      <c r="GH174" s="66"/>
      <c r="GI174" s="66"/>
      <c r="GJ174" s="66"/>
      <c r="GK174" s="204"/>
      <c r="GL174" s="204"/>
      <c r="GM174" s="70"/>
      <c r="GN174" s="66"/>
      <c r="GO174" s="204"/>
      <c r="GP174" s="204"/>
      <c r="GQ174" s="70"/>
      <c r="GR174" s="66"/>
      <c r="GS174" s="204"/>
      <c r="GT174" s="204"/>
      <c r="GU174" s="70"/>
      <c r="GV174" s="66"/>
      <c r="GW174" s="204"/>
      <c r="GX174" s="204"/>
      <c r="GY174" s="70"/>
      <c r="GZ174" s="66"/>
      <c r="HA174" s="204"/>
      <c r="HB174" s="70"/>
      <c r="HC174" s="70"/>
      <c r="HD174" s="66"/>
      <c r="HE174" s="204"/>
      <c r="HF174" s="66"/>
      <c r="HG174" s="66"/>
      <c r="HH174" s="66"/>
      <c r="HI174" s="204"/>
      <c r="HJ174" s="133"/>
      <c r="HK174" s="70"/>
      <c r="HL174" s="66"/>
      <c r="HM174" s="204"/>
      <c r="HN174" s="66"/>
      <c r="HO174" s="66"/>
      <c r="HP174" s="66"/>
      <c r="HQ174" s="70"/>
      <c r="HR174" s="204"/>
      <c r="HS174" s="66"/>
      <c r="HT174" s="66"/>
      <c r="HU174" s="204"/>
      <c r="HV174" s="133"/>
      <c r="HW174" s="66"/>
      <c r="HX174" s="66"/>
      <c r="HY174" s="204"/>
      <c r="HZ174" s="133"/>
      <c r="IA174" s="66"/>
      <c r="IB174" s="66"/>
      <c r="IC174" s="204"/>
      <c r="ID174" s="204"/>
      <c r="IE174" s="66"/>
      <c r="IF174" s="66"/>
      <c r="IG174" s="70"/>
      <c r="IH174" s="204"/>
      <c r="II174" s="66"/>
      <c r="IJ174" s="66"/>
      <c r="IK174" s="70"/>
      <c r="IL174" s="204"/>
      <c r="IM174" s="66"/>
      <c r="IN174" s="66"/>
      <c r="IO174" s="204"/>
      <c r="IP174" s="204"/>
      <c r="IQ174" s="66"/>
      <c r="IR174" s="66"/>
      <c r="IS174" s="204"/>
      <c r="IT174" s="204"/>
      <c r="IU174" s="66"/>
      <c r="IV174" s="66"/>
      <c r="IW174" s="204"/>
      <c r="IX174" s="204"/>
      <c r="IY174" s="66"/>
      <c r="IZ174" s="66"/>
      <c r="JA174" s="66"/>
      <c r="JB174" s="66"/>
      <c r="JC174" s="66"/>
      <c r="JD174" s="66"/>
      <c r="JE174" s="66"/>
      <c r="JF174" s="66"/>
      <c r="JG174" s="66"/>
      <c r="JH174" s="66"/>
      <c r="JI174" s="66"/>
      <c r="JJ174" s="66"/>
      <c r="JK174" s="66"/>
      <c r="JL174" s="66"/>
      <c r="JM174" s="66"/>
      <c r="JN174" s="66"/>
      <c r="JO174" s="66"/>
      <c r="JP174" s="66"/>
      <c r="JQ174" s="66"/>
    </row>
    <row r="175" spans="1:277" s="29" customFormat="1" ht="15.75" x14ac:dyDescent="0.25">
      <c r="A175" s="39" t="s">
        <v>480</v>
      </c>
      <c r="B175" s="230">
        <f t="shared" si="962"/>
        <v>6912</v>
      </c>
      <c r="C175" s="230">
        <f t="shared" si="963"/>
        <v>6912</v>
      </c>
      <c r="D175" s="230">
        <f t="shared" si="964"/>
        <v>6912</v>
      </c>
      <c r="E175" s="66">
        <f t="shared" si="1150"/>
        <v>100</v>
      </c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123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123"/>
      <c r="AE175" s="66"/>
      <c r="AF175" s="66"/>
      <c r="AG175" s="66"/>
      <c r="AH175" s="66"/>
      <c r="AI175" s="66"/>
      <c r="AJ175" s="66"/>
      <c r="AK175" s="70"/>
      <c r="AL175" s="124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123"/>
      <c r="BK175" s="66"/>
      <c r="BL175" s="66"/>
      <c r="BM175" s="66"/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  <c r="CB175" s="66"/>
      <c r="CC175" s="66"/>
      <c r="CD175" s="206"/>
      <c r="CE175" s="206"/>
      <c r="CF175" s="206"/>
      <c r="CG175" s="206"/>
      <c r="CH175" s="206"/>
      <c r="CI175" s="206"/>
      <c r="CJ175" s="206"/>
      <c r="CK175" s="206"/>
      <c r="CL175" s="66"/>
      <c r="CM175" s="66"/>
      <c r="CN175" s="66"/>
      <c r="CO175" s="204"/>
      <c r="CP175" s="204"/>
      <c r="CQ175" s="66"/>
      <c r="CR175" s="66"/>
      <c r="CS175" s="204"/>
      <c r="CT175" s="66"/>
      <c r="CU175" s="66"/>
      <c r="CV175" s="66"/>
      <c r="CW175" s="204"/>
      <c r="CX175" s="204"/>
      <c r="CY175" s="66"/>
      <c r="CZ175" s="66"/>
      <c r="DA175" s="204"/>
      <c r="DB175" s="133"/>
      <c r="DC175" s="66"/>
      <c r="DD175" s="66"/>
      <c r="DE175" s="204"/>
      <c r="DF175" s="66"/>
      <c r="DG175" s="66"/>
      <c r="DH175" s="66"/>
      <c r="DI175" s="204"/>
      <c r="DJ175" s="204"/>
      <c r="DK175" s="66"/>
      <c r="DL175" s="66"/>
      <c r="DM175" s="204"/>
      <c r="DN175" s="204"/>
      <c r="DO175" s="66"/>
      <c r="DP175" s="66"/>
      <c r="DQ175" s="204"/>
      <c r="DR175" s="66"/>
      <c r="DS175" s="66"/>
      <c r="DT175" s="66"/>
      <c r="DU175" s="66"/>
      <c r="DV175" s="66"/>
      <c r="DW175" s="66"/>
      <c r="DX175" s="66"/>
      <c r="DY175" s="204"/>
      <c r="DZ175" s="204"/>
      <c r="EA175" s="66"/>
      <c r="EB175" s="66"/>
      <c r="EC175" s="204"/>
      <c r="ED175" s="204"/>
      <c r="EE175" s="66"/>
      <c r="EF175" s="66"/>
      <c r="EG175" s="204"/>
      <c r="EH175" s="66"/>
      <c r="EI175" s="66"/>
      <c r="EJ175" s="66"/>
      <c r="EK175" s="204"/>
      <c r="EL175" s="66"/>
      <c r="EM175" s="66"/>
      <c r="EN175" s="66"/>
      <c r="EO175" s="204"/>
      <c r="EP175" s="66"/>
      <c r="EQ175" s="66"/>
      <c r="ER175" s="66"/>
      <c r="ES175" s="211"/>
      <c r="ET175" s="66"/>
      <c r="EU175" s="66"/>
      <c r="EV175" s="66"/>
      <c r="EW175" s="70"/>
      <c r="EX175" s="70"/>
      <c r="EY175" s="70"/>
      <c r="EZ175" s="66"/>
      <c r="FA175" s="204"/>
      <c r="FB175" s="204"/>
      <c r="FC175" s="70"/>
      <c r="FD175" s="66"/>
      <c r="FE175" s="204"/>
      <c r="FF175" s="70"/>
      <c r="FG175" s="70"/>
      <c r="FH175" s="66"/>
      <c r="FI175" s="204"/>
      <c r="FJ175" s="70">
        <v>6912</v>
      </c>
      <c r="FK175" s="70">
        <v>6912</v>
      </c>
      <c r="FL175" s="66">
        <v>6912</v>
      </c>
      <c r="FM175" s="66">
        <f t="shared" si="1085"/>
        <v>100</v>
      </c>
      <c r="FN175" s="70"/>
      <c r="FO175" s="70"/>
      <c r="FP175" s="66"/>
      <c r="FQ175" s="204"/>
      <c r="FR175" s="204"/>
      <c r="FS175" s="70"/>
      <c r="FT175" s="66"/>
      <c r="FU175" s="204"/>
      <c r="FV175" s="70"/>
      <c r="FW175" s="70"/>
      <c r="FX175" s="66"/>
      <c r="FY175" s="204"/>
      <c r="FZ175" s="70"/>
      <c r="GA175" s="70"/>
      <c r="GB175" s="66"/>
      <c r="GC175" s="204"/>
      <c r="GD175" s="66"/>
      <c r="GE175" s="66"/>
      <c r="GF175" s="66"/>
      <c r="GG175" s="204"/>
      <c r="GH175" s="66"/>
      <c r="GI175" s="66"/>
      <c r="GJ175" s="66"/>
      <c r="GK175" s="204"/>
      <c r="GL175" s="204"/>
      <c r="GM175" s="70"/>
      <c r="GN175" s="66"/>
      <c r="GO175" s="204"/>
      <c r="GP175" s="204"/>
      <c r="GQ175" s="70"/>
      <c r="GR175" s="66"/>
      <c r="GS175" s="204"/>
      <c r="GT175" s="204"/>
      <c r="GU175" s="70"/>
      <c r="GV175" s="66"/>
      <c r="GW175" s="204"/>
      <c r="GX175" s="204"/>
      <c r="GY175" s="70"/>
      <c r="GZ175" s="66"/>
      <c r="HA175" s="204"/>
      <c r="HB175" s="70"/>
      <c r="HC175" s="70"/>
      <c r="HD175" s="66"/>
      <c r="HE175" s="204"/>
      <c r="HF175" s="66"/>
      <c r="HG175" s="66"/>
      <c r="HH175" s="66"/>
      <c r="HI175" s="204"/>
      <c r="HJ175" s="133"/>
      <c r="HK175" s="70"/>
      <c r="HL175" s="66"/>
      <c r="HM175" s="204"/>
      <c r="HN175" s="66"/>
      <c r="HO175" s="66"/>
      <c r="HP175" s="66"/>
      <c r="HQ175" s="70"/>
      <c r="HR175" s="204"/>
      <c r="HS175" s="66"/>
      <c r="HT175" s="66"/>
      <c r="HU175" s="204"/>
      <c r="HV175" s="133"/>
      <c r="HW175" s="66"/>
      <c r="HX175" s="66"/>
      <c r="HY175" s="204"/>
      <c r="HZ175" s="133"/>
      <c r="IA175" s="66"/>
      <c r="IB175" s="66"/>
      <c r="IC175" s="204"/>
      <c r="ID175" s="204"/>
      <c r="IE175" s="66"/>
      <c r="IF175" s="66"/>
      <c r="IG175" s="70"/>
      <c r="IH175" s="204"/>
      <c r="II175" s="66"/>
      <c r="IJ175" s="66"/>
      <c r="IK175" s="70"/>
      <c r="IL175" s="204"/>
      <c r="IM175" s="66"/>
      <c r="IN175" s="66"/>
      <c r="IO175" s="204"/>
      <c r="IP175" s="204"/>
      <c r="IQ175" s="66"/>
      <c r="IR175" s="66"/>
      <c r="IS175" s="204"/>
      <c r="IT175" s="204"/>
      <c r="IU175" s="66"/>
      <c r="IV175" s="66"/>
      <c r="IW175" s="204"/>
      <c r="IX175" s="204"/>
      <c r="IY175" s="66"/>
      <c r="IZ175" s="66"/>
      <c r="JA175" s="66"/>
      <c r="JB175" s="66"/>
      <c r="JC175" s="66"/>
      <c r="JD175" s="66"/>
      <c r="JE175" s="66"/>
      <c r="JF175" s="66"/>
      <c r="JG175" s="66"/>
      <c r="JH175" s="66"/>
      <c r="JI175" s="66"/>
      <c r="JJ175" s="66"/>
      <c r="JK175" s="66"/>
      <c r="JL175" s="66"/>
      <c r="JM175" s="66"/>
      <c r="JN175" s="66"/>
      <c r="JO175" s="66"/>
      <c r="JP175" s="66"/>
      <c r="JQ175" s="66"/>
    </row>
    <row r="176" spans="1:277" s="29" customFormat="1" ht="15.75" x14ac:dyDescent="0.25">
      <c r="A176" s="39" t="s">
        <v>284</v>
      </c>
      <c r="B176" s="230">
        <f t="shared" si="962"/>
        <v>0</v>
      </c>
      <c r="C176" s="230">
        <f t="shared" si="963"/>
        <v>1002.8271999999999</v>
      </c>
      <c r="D176" s="230">
        <f t="shared" si="964"/>
        <v>1002.8271999999999</v>
      </c>
      <c r="E176" s="66">
        <f t="shared" si="1150"/>
        <v>100</v>
      </c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123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123"/>
      <c r="AE176" s="66"/>
      <c r="AF176" s="66"/>
      <c r="AG176" s="66"/>
      <c r="AH176" s="66"/>
      <c r="AI176" s="66"/>
      <c r="AJ176" s="66"/>
      <c r="AK176" s="70"/>
      <c r="AL176" s="124"/>
      <c r="AM176" s="66"/>
      <c r="AN176" s="66"/>
      <c r="AO176" s="66"/>
      <c r="AP176" s="66"/>
      <c r="AQ176" s="66"/>
      <c r="AR176" s="66"/>
      <c r="AS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123"/>
      <c r="BK176" s="66"/>
      <c r="BL176" s="66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>
        <v>1002.8271999999999</v>
      </c>
      <c r="BX176" s="66">
        <v>1002.8271999999999</v>
      </c>
      <c r="BY176" s="66">
        <f t="shared" si="960"/>
        <v>100</v>
      </c>
      <c r="BZ176" s="66"/>
      <c r="CA176" s="66"/>
      <c r="CB176" s="66"/>
      <c r="CC176" s="66"/>
      <c r="CD176" s="206"/>
      <c r="CE176" s="206"/>
      <c r="CF176" s="206"/>
      <c r="CG176" s="206"/>
      <c r="CH176" s="206"/>
      <c r="CI176" s="206"/>
      <c r="CJ176" s="206"/>
      <c r="CK176" s="206"/>
      <c r="CL176" s="66"/>
      <c r="CM176" s="66"/>
      <c r="CN176" s="66"/>
      <c r="CO176" s="204"/>
      <c r="CP176" s="204"/>
      <c r="CQ176" s="66"/>
      <c r="CR176" s="66"/>
      <c r="CS176" s="204"/>
      <c r="CT176" s="66"/>
      <c r="CU176" s="66"/>
      <c r="CV176" s="66"/>
      <c r="CW176" s="204"/>
      <c r="CX176" s="204"/>
      <c r="CY176" s="66"/>
      <c r="CZ176" s="66"/>
      <c r="DA176" s="204"/>
      <c r="DB176" s="133"/>
      <c r="DC176" s="66"/>
      <c r="DD176" s="66"/>
      <c r="DE176" s="204"/>
      <c r="DF176" s="66"/>
      <c r="DG176" s="66"/>
      <c r="DH176" s="66"/>
      <c r="DI176" s="204"/>
      <c r="DJ176" s="204"/>
      <c r="DK176" s="66"/>
      <c r="DL176" s="66"/>
      <c r="DM176" s="204"/>
      <c r="DN176" s="204"/>
      <c r="DO176" s="66"/>
      <c r="DP176" s="66"/>
      <c r="DQ176" s="204"/>
      <c r="DR176" s="66"/>
      <c r="DS176" s="66"/>
      <c r="DT176" s="66"/>
      <c r="DU176" s="204"/>
      <c r="DV176" s="204"/>
      <c r="DW176" s="66"/>
      <c r="DX176" s="66"/>
      <c r="DY176" s="204"/>
      <c r="DZ176" s="204"/>
      <c r="EA176" s="66"/>
      <c r="EB176" s="66"/>
      <c r="EC176" s="204"/>
      <c r="ED176" s="204"/>
      <c r="EE176" s="66"/>
      <c r="EF176" s="66"/>
      <c r="EG176" s="204"/>
      <c r="EH176" s="66"/>
      <c r="EI176" s="66"/>
      <c r="EJ176" s="66"/>
      <c r="EK176" s="204"/>
      <c r="EL176" s="66"/>
      <c r="EM176" s="66"/>
      <c r="EN176" s="66"/>
      <c r="EO176" s="204"/>
      <c r="EP176" s="66"/>
      <c r="EQ176" s="66"/>
      <c r="ER176" s="66"/>
      <c r="ES176" s="211"/>
      <c r="ET176" s="66"/>
      <c r="EU176" s="66"/>
      <c r="EV176" s="66"/>
      <c r="EW176" s="70"/>
      <c r="EX176" s="70"/>
      <c r="EY176" s="70"/>
      <c r="EZ176" s="66"/>
      <c r="FA176" s="204"/>
      <c r="FB176" s="204"/>
      <c r="FC176" s="70"/>
      <c r="FD176" s="66"/>
      <c r="FE176" s="204"/>
      <c r="FF176" s="70"/>
      <c r="FG176" s="70"/>
      <c r="FH176" s="66"/>
      <c r="FI176" s="204"/>
      <c r="FJ176" s="70"/>
      <c r="FK176" s="70"/>
      <c r="FL176" s="66"/>
      <c r="FM176" s="66"/>
      <c r="FN176" s="70"/>
      <c r="FO176" s="70"/>
      <c r="FP176" s="66"/>
      <c r="FQ176" s="204"/>
      <c r="FR176" s="204"/>
      <c r="FS176" s="70"/>
      <c r="FT176" s="66"/>
      <c r="FU176" s="204"/>
      <c r="FV176" s="70"/>
      <c r="FW176" s="70"/>
      <c r="FX176" s="66"/>
      <c r="FY176" s="204"/>
      <c r="FZ176" s="70"/>
      <c r="GA176" s="70"/>
      <c r="GB176" s="66"/>
      <c r="GC176" s="204"/>
      <c r="GD176" s="66"/>
      <c r="GE176" s="66"/>
      <c r="GF176" s="66"/>
      <c r="GG176" s="204"/>
      <c r="GH176" s="66"/>
      <c r="GI176" s="66"/>
      <c r="GJ176" s="66"/>
      <c r="GK176" s="204"/>
      <c r="GL176" s="204"/>
      <c r="GM176" s="70"/>
      <c r="GN176" s="66"/>
      <c r="GO176" s="204"/>
      <c r="GP176" s="204"/>
      <c r="GQ176" s="70"/>
      <c r="GR176" s="66"/>
      <c r="GS176" s="204"/>
      <c r="GT176" s="204"/>
      <c r="GU176" s="70"/>
      <c r="GV176" s="66"/>
      <c r="GW176" s="204"/>
      <c r="GX176" s="204"/>
      <c r="GY176" s="70"/>
      <c r="GZ176" s="66"/>
      <c r="HA176" s="204"/>
      <c r="HB176" s="70"/>
      <c r="HC176" s="70"/>
      <c r="HD176" s="66"/>
      <c r="HE176" s="204"/>
      <c r="HF176" s="66"/>
      <c r="HG176" s="66"/>
      <c r="HH176" s="66"/>
      <c r="HI176" s="204"/>
      <c r="HJ176" s="133"/>
      <c r="HK176" s="70"/>
      <c r="HL176" s="66"/>
      <c r="HM176" s="204"/>
      <c r="HN176" s="66"/>
      <c r="HO176" s="66"/>
      <c r="HP176" s="66"/>
      <c r="HQ176" s="70"/>
      <c r="HR176" s="204"/>
      <c r="HS176" s="66"/>
      <c r="HT176" s="66"/>
      <c r="HU176" s="204"/>
      <c r="HV176" s="133"/>
      <c r="HW176" s="66"/>
      <c r="HX176" s="66"/>
      <c r="HY176" s="204"/>
      <c r="HZ176" s="133"/>
      <c r="IA176" s="66"/>
      <c r="IB176" s="66"/>
      <c r="IC176" s="204"/>
      <c r="ID176" s="204"/>
      <c r="IE176" s="66"/>
      <c r="IF176" s="66"/>
      <c r="IG176" s="70"/>
      <c r="IH176" s="204"/>
      <c r="II176" s="66"/>
      <c r="IJ176" s="66"/>
      <c r="IK176" s="70"/>
      <c r="IL176" s="204"/>
      <c r="IM176" s="66"/>
      <c r="IN176" s="66"/>
      <c r="IO176" s="204"/>
      <c r="IP176" s="204"/>
      <c r="IQ176" s="66"/>
      <c r="IR176" s="66"/>
      <c r="IS176" s="204"/>
      <c r="IT176" s="204"/>
      <c r="IU176" s="66"/>
      <c r="IV176" s="66"/>
      <c r="IW176" s="204"/>
      <c r="IX176" s="204"/>
      <c r="IY176" s="66"/>
      <c r="IZ176" s="66"/>
      <c r="JA176" s="66"/>
      <c r="JB176" s="66"/>
      <c r="JC176" s="66"/>
      <c r="JD176" s="66"/>
      <c r="JE176" s="66"/>
      <c r="JF176" s="66"/>
      <c r="JG176" s="66"/>
      <c r="JH176" s="66"/>
      <c r="JI176" s="66"/>
      <c r="JJ176" s="66"/>
      <c r="JK176" s="66"/>
      <c r="JL176" s="66"/>
      <c r="JM176" s="66"/>
      <c r="JN176" s="66"/>
      <c r="JO176" s="66"/>
      <c r="JP176" s="66"/>
      <c r="JQ176" s="66"/>
    </row>
    <row r="177" spans="1:277" s="29" customFormat="1" ht="15.75" x14ac:dyDescent="0.25">
      <c r="A177" s="39" t="s">
        <v>481</v>
      </c>
      <c r="B177" s="230">
        <f t="shared" si="962"/>
        <v>8310</v>
      </c>
      <c r="C177" s="230">
        <f t="shared" si="963"/>
        <v>8310</v>
      </c>
      <c r="D177" s="230">
        <f t="shared" si="964"/>
        <v>8310</v>
      </c>
      <c r="E177" s="66">
        <f t="shared" si="1150"/>
        <v>100</v>
      </c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123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123"/>
      <c r="AE177" s="66"/>
      <c r="AF177" s="66"/>
      <c r="AG177" s="66"/>
      <c r="AH177" s="66"/>
      <c r="AI177" s="66"/>
      <c r="AJ177" s="66"/>
      <c r="AK177" s="70"/>
      <c r="AL177" s="124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123"/>
      <c r="BK177" s="66"/>
      <c r="BL177" s="66"/>
      <c r="BM177" s="66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66"/>
      <c r="CC177" s="66"/>
      <c r="CD177" s="206"/>
      <c r="CE177" s="206"/>
      <c r="CF177" s="206"/>
      <c r="CG177" s="206"/>
      <c r="CH177" s="206"/>
      <c r="CI177" s="206"/>
      <c r="CJ177" s="206"/>
      <c r="CK177" s="206"/>
      <c r="CL177" s="66"/>
      <c r="CM177" s="66"/>
      <c r="CN177" s="66"/>
      <c r="CO177" s="204"/>
      <c r="CP177" s="204"/>
      <c r="CQ177" s="66"/>
      <c r="CR177" s="66"/>
      <c r="CS177" s="204"/>
      <c r="CT177" s="66"/>
      <c r="CU177" s="66"/>
      <c r="CV177" s="66"/>
      <c r="CW177" s="204"/>
      <c r="CX177" s="204"/>
      <c r="CY177" s="66"/>
      <c r="CZ177" s="66"/>
      <c r="DA177" s="204"/>
      <c r="DB177" s="133"/>
      <c r="DC177" s="66"/>
      <c r="DD177" s="66"/>
      <c r="DE177" s="204"/>
      <c r="DF177" s="66"/>
      <c r="DG177" s="66"/>
      <c r="DH177" s="66"/>
      <c r="DI177" s="204"/>
      <c r="DJ177" s="204"/>
      <c r="DK177" s="66"/>
      <c r="DL177" s="66"/>
      <c r="DM177" s="204"/>
      <c r="DN177" s="204"/>
      <c r="DO177" s="66"/>
      <c r="DP177" s="66"/>
      <c r="DQ177" s="204"/>
      <c r="DR177" s="66"/>
      <c r="DS177" s="66"/>
      <c r="DT177" s="66"/>
      <c r="DU177" s="204"/>
      <c r="DV177" s="204"/>
      <c r="DW177" s="66"/>
      <c r="DX177" s="66"/>
      <c r="DY177" s="204"/>
      <c r="DZ177" s="204"/>
      <c r="EA177" s="66"/>
      <c r="EB177" s="66"/>
      <c r="EC177" s="204"/>
      <c r="ED177" s="204"/>
      <c r="EE177" s="66"/>
      <c r="EF177" s="66"/>
      <c r="EG177" s="204"/>
      <c r="EH177" s="66"/>
      <c r="EI177" s="66"/>
      <c r="EJ177" s="66"/>
      <c r="EK177" s="204"/>
      <c r="EL177" s="66"/>
      <c r="EM177" s="66"/>
      <c r="EN177" s="66"/>
      <c r="EO177" s="204"/>
      <c r="EP177" s="66"/>
      <c r="EQ177" s="66"/>
      <c r="ER177" s="66"/>
      <c r="ES177" s="211"/>
      <c r="ET177" s="66"/>
      <c r="EU177" s="66"/>
      <c r="EV177" s="66"/>
      <c r="EW177" s="70"/>
      <c r="EX177" s="70"/>
      <c r="EY177" s="70"/>
      <c r="EZ177" s="66"/>
      <c r="FA177" s="204"/>
      <c r="FB177" s="204"/>
      <c r="FC177" s="70"/>
      <c r="FD177" s="66"/>
      <c r="FE177" s="204"/>
      <c r="FF177" s="70"/>
      <c r="FG177" s="70"/>
      <c r="FH177" s="66"/>
      <c r="FI177" s="204"/>
      <c r="FJ177" s="70">
        <v>8310</v>
      </c>
      <c r="FK177" s="70">
        <v>8310</v>
      </c>
      <c r="FL177" s="66">
        <v>8310</v>
      </c>
      <c r="FM177" s="66">
        <f t="shared" si="1085"/>
        <v>100</v>
      </c>
      <c r="FN177" s="70"/>
      <c r="FO177" s="70"/>
      <c r="FP177" s="66"/>
      <c r="FQ177" s="204"/>
      <c r="FR177" s="204"/>
      <c r="FS177" s="70"/>
      <c r="FT177" s="66"/>
      <c r="FU177" s="204"/>
      <c r="FV177" s="70"/>
      <c r="FW177" s="70"/>
      <c r="FX177" s="66"/>
      <c r="FY177" s="204"/>
      <c r="FZ177" s="70"/>
      <c r="GA177" s="70"/>
      <c r="GB177" s="66"/>
      <c r="GC177" s="204"/>
      <c r="GD177" s="66"/>
      <c r="GE177" s="66"/>
      <c r="GF177" s="66"/>
      <c r="GG177" s="204"/>
      <c r="GH177" s="66"/>
      <c r="GI177" s="66"/>
      <c r="GJ177" s="66"/>
      <c r="GK177" s="204"/>
      <c r="GL177" s="204"/>
      <c r="GM177" s="70"/>
      <c r="GN177" s="66"/>
      <c r="GO177" s="204"/>
      <c r="GP177" s="204"/>
      <c r="GQ177" s="70"/>
      <c r="GR177" s="66"/>
      <c r="GS177" s="204"/>
      <c r="GT177" s="204"/>
      <c r="GU177" s="70"/>
      <c r="GV177" s="66"/>
      <c r="GW177" s="204"/>
      <c r="GX177" s="204"/>
      <c r="GY177" s="70"/>
      <c r="GZ177" s="66"/>
      <c r="HA177" s="204"/>
      <c r="HB177" s="70"/>
      <c r="HC177" s="70"/>
      <c r="HD177" s="66"/>
      <c r="HE177" s="204"/>
      <c r="HF177" s="66"/>
      <c r="HG177" s="66"/>
      <c r="HH177" s="66"/>
      <c r="HI177" s="204"/>
      <c r="HJ177" s="133"/>
      <c r="HK177" s="70"/>
      <c r="HL177" s="66"/>
      <c r="HM177" s="204"/>
      <c r="HN177" s="66"/>
      <c r="HO177" s="66"/>
      <c r="HP177" s="66"/>
      <c r="HQ177" s="70"/>
      <c r="HR177" s="204"/>
      <c r="HS177" s="66"/>
      <c r="HT177" s="66"/>
      <c r="HU177" s="204"/>
      <c r="HV177" s="133"/>
      <c r="HW177" s="66"/>
      <c r="HX177" s="66"/>
      <c r="HY177" s="204"/>
      <c r="HZ177" s="133"/>
      <c r="IA177" s="66"/>
      <c r="IB177" s="66"/>
      <c r="IC177" s="204"/>
      <c r="ID177" s="204"/>
      <c r="IE177" s="66"/>
      <c r="IF177" s="66"/>
      <c r="IG177" s="70"/>
      <c r="IH177" s="204"/>
      <c r="II177" s="66"/>
      <c r="IJ177" s="66"/>
      <c r="IK177" s="70"/>
      <c r="IL177" s="204"/>
      <c r="IM177" s="66"/>
      <c r="IN177" s="66"/>
      <c r="IO177" s="204"/>
      <c r="IP177" s="204"/>
      <c r="IQ177" s="66"/>
      <c r="IR177" s="66"/>
      <c r="IS177" s="204"/>
      <c r="IT177" s="204"/>
      <c r="IU177" s="66"/>
      <c r="IV177" s="66"/>
      <c r="IW177" s="204"/>
      <c r="IX177" s="204"/>
      <c r="IY177" s="66"/>
      <c r="IZ177" s="66"/>
      <c r="JA177" s="66"/>
      <c r="JB177" s="66"/>
      <c r="JC177" s="66"/>
      <c r="JD177" s="66"/>
      <c r="JE177" s="66"/>
      <c r="JF177" s="66"/>
      <c r="JG177" s="66"/>
      <c r="JH177" s="66"/>
      <c r="JI177" s="66"/>
      <c r="JJ177" s="66"/>
      <c r="JK177" s="66"/>
      <c r="JL177" s="66"/>
      <c r="JM177" s="66"/>
      <c r="JN177" s="66"/>
      <c r="JO177" s="66"/>
      <c r="JP177" s="66"/>
      <c r="JQ177" s="66"/>
    </row>
    <row r="178" spans="1:277" s="29" customFormat="1" ht="15.75" x14ac:dyDescent="0.25">
      <c r="A178" s="39" t="s">
        <v>482</v>
      </c>
      <c r="B178" s="230">
        <f t="shared" si="962"/>
        <v>12681</v>
      </c>
      <c r="C178" s="230">
        <f t="shared" si="963"/>
        <v>12681</v>
      </c>
      <c r="D178" s="230">
        <f t="shared" si="964"/>
        <v>12681</v>
      </c>
      <c r="E178" s="66">
        <f t="shared" si="1150"/>
        <v>100</v>
      </c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123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123"/>
      <c r="AE178" s="66"/>
      <c r="AF178" s="66"/>
      <c r="AG178" s="66"/>
      <c r="AH178" s="66"/>
      <c r="AI178" s="66"/>
      <c r="AJ178" s="66"/>
      <c r="AK178" s="70"/>
      <c r="AL178" s="124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123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206"/>
      <c r="CE178" s="206"/>
      <c r="CF178" s="206"/>
      <c r="CG178" s="206"/>
      <c r="CH178" s="206"/>
      <c r="CI178" s="206"/>
      <c r="CJ178" s="206"/>
      <c r="CK178" s="206"/>
      <c r="CL178" s="66"/>
      <c r="CM178" s="66"/>
      <c r="CN178" s="66"/>
      <c r="CO178" s="204"/>
      <c r="CP178" s="204"/>
      <c r="CQ178" s="66"/>
      <c r="CR178" s="66"/>
      <c r="CS178" s="204"/>
      <c r="CT178" s="66"/>
      <c r="CU178" s="66"/>
      <c r="CV178" s="66"/>
      <c r="CW178" s="204"/>
      <c r="CX178" s="204"/>
      <c r="CY178" s="66"/>
      <c r="CZ178" s="66"/>
      <c r="DA178" s="204"/>
      <c r="DB178" s="133"/>
      <c r="DC178" s="66"/>
      <c r="DD178" s="66"/>
      <c r="DE178" s="204"/>
      <c r="DF178" s="66"/>
      <c r="DG178" s="66"/>
      <c r="DH178" s="66"/>
      <c r="DI178" s="204"/>
      <c r="DJ178" s="204"/>
      <c r="DK178" s="66"/>
      <c r="DL178" s="66"/>
      <c r="DM178" s="204"/>
      <c r="DN178" s="204"/>
      <c r="DO178" s="66"/>
      <c r="DP178" s="66"/>
      <c r="DQ178" s="204"/>
      <c r="DR178" s="66"/>
      <c r="DS178" s="66"/>
      <c r="DT178" s="66"/>
      <c r="DU178" s="204"/>
      <c r="DV178" s="204"/>
      <c r="DW178" s="66"/>
      <c r="DX178" s="66"/>
      <c r="DY178" s="204"/>
      <c r="DZ178" s="204"/>
      <c r="EA178" s="66"/>
      <c r="EB178" s="66"/>
      <c r="EC178" s="204"/>
      <c r="ED178" s="204"/>
      <c r="EE178" s="66"/>
      <c r="EF178" s="66"/>
      <c r="EG178" s="204"/>
      <c r="EH178" s="66"/>
      <c r="EI178" s="66"/>
      <c r="EJ178" s="66"/>
      <c r="EK178" s="204"/>
      <c r="EL178" s="66"/>
      <c r="EM178" s="66"/>
      <c r="EN178" s="66"/>
      <c r="EO178" s="204"/>
      <c r="EP178" s="66"/>
      <c r="EQ178" s="66"/>
      <c r="ER178" s="66"/>
      <c r="ES178" s="211"/>
      <c r="ET178" s="66"/>
      <c r="EU178" s="66"/>
      <c r="EV178" s="66"/>
      <c r="EW178" s="70"/>
      <c r="EX178" s="70"/>
      <c r="EY178" s="70"/>
      <c r="EZ178" s="66"/>
      <c r="FA178" s="204"/>
      <c r="FB178" s="204"/>
      <c r="FC178" s="70"/>
      <c r="FD178" s="66"/>
      <c r="FE178" s="204"/>
      <c r="FF178" s="70"/>
      <c r="FG178" s="70"/>
      <c r="FH178" s="66"/>
      <c r="FI178" s="204"/>
      <c r="FJ178" s="70">
        <v>12681</v>
      </c>
      <c r="FK178" s="70">
        <v>12681</v>
      </c>
      <c r="FL178" s="66">
        <v>12681</v>
      </c>
      <c r="FM178" s="66">
        <f t="shared" si="1085"/>
        <v>100</v>
      </c>
      <c r="FN178" s="70"/>
      <c r="FO178" s="70"/>
      <c r="FP178" s="66"/>
      <c r="FQ178" s="204"/>
      <c r="FR178" s="204"/>
      <c r="FS178" s="70"/>
      <c r="FT178" s="66"/>
      <c r="FU178" s="204"/>
      <c r="FV178" s="70"/>
      <c r="FW178" s="70"/>
      <c r="FX178" s="66"/>
      <c r="FY178" s="204"/>
      <c r="FZ178" s="70"/>
      <c r="GA178" s="70"/>
      <c r="GB178" s="66"/>
      <c r="GC178" s="204"/>
      <c r="GD178" s="66"/>
      <c r="GE178" s="66"/>
      <c r="GF178" s="66"/>
      <c r="GG178" s="204"/>
      <c r="GH178" s="66"/>
      <c r="GI178" s="66"/>
      <c r="GJ178" s="66"/>
      <c r="GK178" s="204"/>
      <c r="GL178" s="204"/>
      <c r="GM178" s="70"/>
      <c r="GN178" s="66"/>
      <c r="GO178" s="204"/>
      <c r="GP178" s="204"/>
      <c r="GQ178" s="70"/>
      <c r="GR178" s="66"/>
      <c r="GS178" s="204"/>
      <c r="GT178" s="204"/>
      <c r="GU178" s="70"/>
      <c r="GV178" s="66"/>
      <c r="GW178" s="204"/>
      <c r="GX178" s="204"/>
      <c r="GY178" s="70"/>
      <c r="GZ178" s="66"/>
      <c r="HA178" s="204"/>
      <c r="HB178" s="70"/>
      <c r="HC178" s="70"/>
      <c r="HD178" s="66"/>
      <c r="HE178" s="204"/>
      <c r="HF178" s="66"/>
      <c r="HG178" s="66"/>
      <c r="HH178" s="66"/>
      <c r="HI178" s="204"/>
      <c r="HJ178" s="133"/>
      <c r="HK178" s="70"/>
      <c r="HL178" s="66"/>
      <c r="HM178" s="204"/>
      <c r="HN178" s="66"/>
      <c r="HO178" s="66"/>
      <c r="HP178" s="66"/>
      <c r="HQ178" s="70"/>
      <c r="HR178" s="204"/>
      <c r="HS178" s="66"/>
      <c r="HT178" s="66"/>
      <c r="HU178" s="204"/>
      <c r="HV178" s="133"/>
      <c r="HW178" s="66"/>
      <c r="HX178" s="66"/>
      <c r="HY178" s="204"/>
      <c r="HZ178" s="133"/>
      <c r="IA178" s="66"/>
      <c r="IB178" s="66"/>
      <c r="IC178" s="204"/>
      <c r="ID178" s="204"/>
      <c r="IE178" s="66"/>
      <c r="IF178" s="66"/>
      <c r="IG178" s="70"/>
      <c r="IH178" s="204"/>
      <c r="II178" s="66"/>
      <c r="IJ178" s="66"/>
      <c r="IK178" s="70"/>
      <c r="IL178" s="204"/>
      <c r="IM178" s="66"/>
      <c r="IN178" s="66"/>
      <c r="IO178" s="204"/>
      <c r="IP178" s="204"/>
      <c r="IQ178" s="66"/>
      <c r="IR178" s="66"/>
      <c r="IS178" s="204"/>
      <c r="IT178" s="204"/>
      <c r="IU178" s="66"/>
      <c r="IV178" s="66"/>
      <c r="IW178" s="204"/>
      <c r="IX178" s="204"/>
      <c r="IY178" s="66"/>
      <c r="IZ178" s="66"/>
      <c r="JA178" s="66"/>
      <c r="JB178" s="66"/>
      <c r="JC178" s="66"/>
      <c r="JD178" s="66"/>
      <c r="JE178" s="66"/>
      <c r="JF178" s="66"/>
      <c r="JG178" s="66"/>
      <c r="JH178" s="66"/>
      <c r="JI178" s="66"/>
      <c r="JJ178" s="66"/>
      <c r="JK178" s="66"/>
      <c r="JL178" s="66"/>
      <c r="JM178" s="66"/>
      <c r="JN178" s="66"/>
      <c r="JO178" s="66"/>
      <c r="JP178" s="66"/>
      <c r="JQ178" s="66"/>
    </row>
    <row r="179" spans="1:277" s="29" customFormat="1" ht="15.75" x14ac:dyDescent="0.25">
      <c r="A179" s="39" t="s">
        <v>595</v>
      </c>
      <c r="B179" s="230">
        <f t="shared" si="962"/>
        <v>1392</v>
      </c>
      <c r="C179" s="230">
        <f t="shared" si="963"/>
        <v>1392</v>
      </c>
      <c r="D179" s="230">
        <f t="shared" si="964"/>
        <v>1392</v>
      </c>
      <c r="E179" s="66">
        <f t="shared" si="1150"/>
        <v>100</v>
      </c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123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123"/>
      <c r="AE179" s="66"/>
      <c r="AF179" s="66"/>
      <c r="AG179" s="66"/>
      <c r="AH179" s="66"/>
      <c r="AI179" s="66"/>
      <c r="AJ179" s="66"/>
      <c r="AK179" s="70"/>
      <c r="AL179" s="124"/>
      <c r="AM179" s="66"/>
      <c r="AN179" s="66"/>
      <c r="AO179" s="66"/>
      <c r="AP179" s="66"/>
      <c r="AQ179" s="66"/>
      <c r="AR179" s="66"/>
      <c r="AS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123"/>
      <c r="BK179" s="66"/>
      <c r="BL179" s="66"/>
      <c r="BM179" s="66"/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66"/>
      <c r="CC179" s="66"/>
      <c r="CD179" s="206"/>
      <c r="CE179" s="206"/>
      <c r="CF179" s="206"/>
      <c r="CG179" s="206"/>
      <c r="CH179" s="206"/>
      <c r="CI179" s="206"/>
      <c r="CJ179" s="206"/>
      <c r="CK179" s="206"/>
      <c r="CL179" s="66"/>
      <c r="CM179" s="66"/>
      <c r="CN179" s="66"/>
      <c r="CO179" s="204"/>
      <c r="CP179" s="204"/>
      <c r="CQ179" s="66"/>
      <c r="CR179" s="66"/>
      <c r="CS179" s="204"/>
      <c r="CT179" s="66"/>
      <c r="CU179" s="66"/>
      <c r="CV179" s="66"/>
      <c r="CW179" s="204"/>
      <c r="CX179" s="204"/>
      <c r="CY179" s="66"/>
      <c r="CZ179" s="66"/>
      <c r="DA179" s="204"/>
      <c r="DB179" s="133"/>
      <c r="DC179" s="66"/>
      <c r="DD179" s="66"/>
      <c r="DE179" s="204"/>
      <c r="DF179" s="66"/>
      <c r="DG179" s="66"/>
      <c r="DH179" s="66"/>
      <c r="DI179" s="204"/>
      <c r="DJ179" s="204"/>
      <c r="DK179" s="66"/>
      <c r="DL179" s="66"/>
      <c r="DM179" s="204"/>
      <c r="DN179" s="204"/>
      <c r="DO179" s="66"/>
      <c r="DP179" s="66"/>
      <c r="DQ179" s="204"/>
      <c r="DR179" s="66"/>
      <c r="DS179" s="66"/>
      <c r="DT179" s="66"/>
      <c r="DU179" s="204"/>
      <c r="DV179" s="204"/>
      <c r="DW179" s="66"/>
      <c r="DX179" s="66"/>
      <c r="DY179" s="204"/>
      <c r="DZ179" s="204"/>
      <c r="EA179" s="66"/>
      <c r="EB179" s="66"/>
      <c r="EC179" s="204"/>
      <c r="ED179" s="204"/>
      <c r="EE179" s="66"/>
      <c r="EF179" s="66"/>
      <c r="EG179" s="204"/>
      <c r="EH179" s="66"/>
      <c r="EI179" s="66"/>
      <c r="EJ179" s="66"/>
      <c r="EK179" s="204"/>
      <c r="EL179" s="66"/>
      <c r="EM179" s="66"/>
      <c r="EN179" s="66"/>
      <c r="EO179" s="204"/>
      <c r="EP179" s="66"/>
      <c r="EQ179" s="66"/>
      <c r="ER179" s="66"/>
      <c r="ES179" s="211"/>
      <c r="ET179" s="66"/>
      <c r="EU179" s="66"/>
      <c r="EV179" s="66"/>
      <c r="EW179" s="70"/>
      <c r="EX179" s="70"/>
      <c r="EY179" s="70"/>
      <c r="EZ179" s="66"/>
      <c r="FA179" s="204"/>
      <c r="FB179" s="204"/>
      <c r="FC179" s="70"/>
      <c r="FD179" s="66"/>
      <c r="FE179" s="204"/>
      <c r="FF179" s="70"/>
      <c r="FG179" s="70"/>
      <c r="FH179" s="66"/>
      <c r="FI179" s="204"/>
      <c r="FJ179" s="70">
        <v>1392</v>
      </c>
      <c r="FK179" s="70">
        <v>1392</v>
      </c>
      <c r="FL179" s="66">
        <v>1392</v>
      </c>
      <c r="FM179" s="66">
        <f t="shared" si="1085"/>
        <v>100</v>
      </c>
      <c r="FN179" s="70"/>
      <c r="FO179" s="70"/>
      <c r="FP179" s="66"/>
      <c r="FQ179" s="204"/>
      <c r="FR179" s="204"/>
      <c r="FS179" s="70"/>
      <c r="FT179" s="66"/>
      <c r="FU179" s="204"/>
      <c r="FV179" s="70"/>
      <c r="FW179" s="70"/>
      <c r="FX179" s="66"/>
      <c r="FY179" s="204"/>
      <c r="FZ179" s="70"/>
      <c r="GA179" s="70"/>
      <c r="GB179" s="66"/>
      <c r="GC179" s="204"/>
      <c r="GD179" s="66"/>
      <c r="GE179" s="66"/>
      <c r="GF179" s="66"/>
      <c r="GG179" s="204"/>
      <c r="GH179" s="66"/>
      <c r="GI179" s="66"/>
      <c r="GJ179" s="66"/>
      <c r="GK179" s="204"/>
      <c r="GL179" s="204"/>
      <c r="GM179" s="70"/>
      <c r="GN179" s="66"/>
      <c r="GO179" s="204"/>
      <c r="GP179" s="204"/>
      <c r="GQ179" s="70"/>
      <c r="GR179" s="66"/>
      <c r="GS179" s="204"/>
      <c r="GT179" s="204"/>
      <c r="GU179" s="70"/>
      <c r="GV179" s="66"/>
      <c r="GW179" s="204"/>
      <c r="GX179" s="204"/>
      <c r="GY179" s="70"/>
      <c r="GZ179" s="66"/>
      <c r="HA179" s="204"/>
      <c r="HB179" s="70"/>
      <c r="HC179" s="70"/>
      <c r="HD179" s="66"/>
      <c r="HE179" s="204"/>
      <c r="HF179" s="66"/>
      <c r="HG179" s="66"/>
      <c r="HH179" s="66"/>
      <c r="HI179" s="204"/>
      <c r="HJ179" s="133"/>
      <c r="HK179" s="70"/>
      <c r="HL179" s="66"/>
      <c r="HM179" s="204"/>
      <c r="HN179" s="66"/>
      <c r="HO179" s="66"/>
      <c r="HP179" s="66"/>
      <c r="HQ179" s="70"/>
      <c r="HR179" s="204"/>
      <c r="HS179" s="66"/>
      <c r="HT179" s="66"/>
      <c r="HU179" s="204"/>
      <c r="HV179" s="133"/>
      <c r="HW179" s="66"/>
      <c r="HX179" s="66"/>
      <c r="HY179" s="204"/>
      <c r="HZ179" s="133"/>
      <c r="IA179" s="66"/>
      <c r="IB179" s="66"/>
      <c r="IC179" s="204"/>
      <c r="ID179" s="204"/>
      <c r="IE179" s="66"/>
      <c r="IF179" s="66"/>
      <c r="IG179" s="70"/>
      <c r="IH179" s="204"/>
      <c r="II179" s="66"/>
      <c r="IJ179" s="66"/>
      <c r="IK179" s="70"/>
      <c r="IL179" s="204"/>
      <c r="IM179" s="66"/>
      <c r="IN179" s="66"/>
      <c r="IO179" s="204"/>
      <c r="IP179" s="204"/>
      <c r="IQ179" s="66"/>
      <c r="IR179" s="66"/>
      <c r="IS179" s="204"/>
      <c r="IT179" s="204"/>
      <c r="IU179" s="66"/>
      <c r="IV179" s="66"/>
      <c r="IW179" s="204"/>
      <c r="IX179" s="204"/>
      <c r="IY179" s="66"/>
      <c r="IZ179" s="66"/>
      <c r="JA179" s="66"/>
      <c r="JB179" s="66"/>
      <c r="JC179" s="66"/>
      <c r="JD179" s="66"/>
      <c r="JE179" s="66"/>
      <c r="JF179" s="66"/>
      <c r="JG179" s="66"/>
      <c r="JH179" s="66"/>
      <c r="JI179" s="66"/>
      <c r="JJ179" s="66"/>
      <c r="JK179" s="66"/>
      <c r="JL179" s="66"/>
      <c r="JM179" s="66"/>
      <c r="JN179" s="66"/>
      <c r="JO179" s="66"/>
      <c r="JP179" s="66"/>
      <c r="JQ179" s="66"/>
    </row>
    <row r="180" spans="1:277" s="29" customFormat="1" ht="15.75" x14ac:dyDescent="0.25">
      <c r="A180" s="39" t="s">
        <v>483</v>
      </c>
      <c r="B180" s="230">
        <f t="shared" si="962"/>
        <v>3564</v>
      </c>
      <c r="C180" s="230">
        <f t="shared" si="963"/>
        <v>3564</v>
      </c>
      <c r="D180" s="230">
        <f t="shared" si="964"/>
        <v>3564</v>
      </c>
      <c r="E180" s="66">
        <f t="shared" si="1150"/>
        <v>100</v>
      </c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123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123"/>
      <c r="AE180" s="66"/>
      <c r="AF180" s="66"/>
      <c r="AG180" s="66"/>
      <c r="AH180" s="66"/>
      <c r="AI180" s="66"/>
      <c r="AJ180" s="66"/>
      <c r="AK180" s="70"/>
      <c r="AL180" s="124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123"/>
      <c r="BK180" s="66"/>
      <c r="BL180" s="66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206"/>
      <c r="CE180" s="206"/>
      <c r="CF180" s="206"/>
      <c r="CG180" s="206"/>
      <c r="CH180" s="206"/>
      <c r="CI180" s="206"/>
      <c r="CJ180" s="206"/>
      <c r="CK180" s="206"/>
      <c r="CL180" s="66"/>
      <c r="CM180" s="66"/>
      <c r="CN180" s="66"/>
      <c r="CO180" s="204"/>
      <c r="CP180" s="204"/>
      <c r="CQ180" s="66"/>
      <c r="CR180" s="66"/>
      <c r="CS180" s="204"/>
      <c r="CT180" s="66"/>
      <c r="CU180" s="66"/>
      <c r="CV180" s="66"/>
      <c r="CW180" s="204"/>
      <c r="CX180" s="204"/>
      <c r="CY180" s="66"/>
      <c r="CZ180" s="66"/>
      <c r="DA180" s="204"/>
      <c r="DB180" s="133"/>
      <c r="DC180" s="66"/>
      <c r="DD180" s="66"/>
      <c r="DE180" s="204"/>
      <c r="DF180" s="66"/>
      <c r="DG180" s="66"/>
      <c r="DH180" s="66"/>
      <c r="DI180" s="204"/>
      <c r="DJ180" s="204"/>
      <c r="DK180" s="66"/>
      <c r="DL180" s="66"/>
      <c r="DM180" s="204"/>
      <c r="DN180" s="204"/>
      <c r="DO180" s="66"/>
      <c r="DP180" s="66"/>
      <c r="DQ180" s="204"/>
      <c r="DR180" s="66"/>
      <c r="DS180" s="66"/>
      <c r="DT180" s="66"/>
      <c r="DU180" s="204"/>
      <c r="DV180" s="204"/>
      <c r="DW180" s="66"/>
      <c r="DX180" s="66"/>
      <c r="DY180" s="204"/>
      <c r="DZ180" s="204"/>
      <c r="EA180" s="66"/>
      <c r="EB180" s="66"/>
      <c r="EC180" s="204"/>
      <c r="ED180" s="204"/>
      <c r="EE180" s="66"/>
      <c r="EF180" s="66"/>
      <c r="EG180" s="204"/>
      <c r="EH180" s="66"/>
      <c r="EI180" s="66"/>
      <c r="EJ180" s="66"/>
      <c r="EK180" s="204"/>
      <c r="EL180" s="66"/>
      <c r="EM180" s="66"/>
      <c r="EN180" s="66"/>
      <c r="EO180" s="204"/>
      <c r="EP180" s="66"/>
      <c r="EQ180" s="66"/>
      <c r="ER180" s="66"/>
      <c r="ES180" s="211"/>
      <c r="ET180" s="66"/>
      <c r="EU180" s="66"/>
      <c r="EV180" s="66"/>
      <c r="EW180" s="70"/>
      <c r="EX180" s="70"/>
      <c r="EY180" s="70"/>
      <c r="EZ180" s="66"/>
      <c r="FA180" s="204"/>
      <c r="FB180" s="204"/>
      <c r="FC180" s="70"/>
      <c r="FD180" s="66"/>
      <c r="FE180" s="204"/>
      <c r="FF180" s="70"/>
      <c r="FG180" s="70"/>
      <c r="FH180" s="66"/>
      <c r="FI180" s="204"/>
      <c r="FJ180" s="70">
        <v>3564</v>
      </c>
      <c r="FK180" s="70">
        <v>3564</v>
      </c>
      <c r="FL180" s="66">
        <v>3564</v>
      </c>
      <c r="FM180" s="66">
        <f t="shared" si="1085"/>
        <v>100</v>
      </c>
      <c r="FN180" s="70"/>
      <c r="FO180" s="70"/>
      <c r="FP180" s="66"/>
      <c r="FQ180" s="204"/>
      <c r="FR180" s="204"/>
      <c r="FS180" s="70"/>
      <c r="FT180" s="66"/>
      <c r="FU180" s="204"/>
      <c r="FV180" s="70"/>
      <c r="FW180" s="70"/>
      <c r="FX180" s="66"/>
      <c r="FY180" s="204"/>
      <c r="FZ180" s="70"/>
      <c r="GA180" s="70"/>
      <c r="GB180" s="66"/>
      <c r="GC180" s="204"/>
      <c r="GD180" s="66"/>
      <c r="GE180" s="66"/>
      <c r="GF180" s="66"/>
      <c r="GG180" s="204"/>
      <c r="GH180" s="66"/>
      <c r="GI180" s="66"/>
      <c r="GJ180" s="66"/>
      <c r="GK180" s="204"/>
      <c r="GL180" s="204"/>
      <c r="GM180" s="70"/>
      <c r="GN180" s="66"/>
      <c r="GO180" s="204"/>
      <c r="GP180" s="204"/>
      <c r="GQ180" s="70"/>
      <c r="GR180" s="66"/>
      <c r="GS180" s="204"/>
      <c r="GT180" s="204"/>
      <c r="GU180" s="70"/>
      <c r="GV180" s="66"/>
      <c r="GW180" s="204"/>
      <c r="GX180" s="204"/>
      <c r="GY180" s="70"/>
      <c r="GZ180" s="66"/>
      <c r="HA180" s="204"/>
      <c r="HB180" s="70"/>
      <c r="HC180" s="70"/>
      <c r="HD180" s="66"/>
      <c r="HE180" s="204"/>
      <c r="HF180" s="66"/>
      <c r="HG180" s="66"/>
      <c r="HH180" s="66"/>
      <c r="HI180" s="204"/>
      <c r="HJ180" s="133"/>
      <c r="HK180" s="70"/>
      <c r="HL180" s="66"/>
      <c r="HM180" s="204"/>
      <c r="HN180" s="66"/>
      <c r="HO180" s="66"/>
      <c r="HP180" s="66"/>
      <c r="HQ180" s="70"/>
      <c r="HR180" s="204"/>
      <c r="HS180" s="66"/>
      <c r="HT180" s="66"/>
      <c r="HU180" s="204"/>
      <c r="HV180" s="133"/>
      <c r="HW180" s="66"/>
      <c r="HX180" s="66"/>
      <c r="HY180" s="204"/>
      <c r="HZ180" s="133"/>
      <c r="IA180" s="66"/>
      <c r="IB180" s="66"/>
      <c r="IC180" s="204"/>
      <c r="ID180" s="204"/>
      <c r="IE180" s="66"/>
      <c r="IF180" s="66"/>
      <c r="IG180" s="70"/>
      <c r="IH180" s="204"/>
      <c r="II180" s="66"/>
      <c r="IJ180" s="66"/>
      <c r="IK180" s="70"/>
      <c r="IL180" s="204"/>
      <c r="IM180" s="66"/>
      <c r="IN180" s="66"/>
      <c r="IO180" s="204"/>
      <c r="IP180" s="204"/>
      <c r="IQ180" s="66"/>
      <c r="IR180" s="66"/>
      <c r="IS180" s="204"/>
      <c r="IT180" s="204"/>
      <c r="IU180" s="66"/>
      <c r="IV180" s="66"/>
      <c r="IW180" s="204"/>
      <c r="IX180" s="204"/>
      <c r="IY180" s="66"/>
      <c r="IZ180" s="66"/>
      <c r="JA180" s="66"/>
      <c r="JB180" s="66"/>
      <c r="JC180" s="66"/>
      <c r="JD180" s="66"/>
      <c r="JE180" s="66"/>
      <c r="JF180" s="66"/>
      <c r="JG180" s="66"/>
      <c r="JH180" s="66"/>
      <c r="JI180" s="66"/>
      <c r="JJ180" s="66"/>
      <c r="JK180" s="66"/>
      <c r="JL180" s="66"/>
      <c r="JM180" s="66"/>
      <c r="JN180" s="66"/>
      <c r="JO180" s="66"/>
      <c r="JP180" s="66"/>
      <c r="JQ180" s="66"/>
    </row>
    <row r="181" spans="1:277" s="29" customFormat="1" ht="15.75" x14ac:dyDescent="0.25">
      <c r="A181" s="39" t="s">
        <v>484</v>
      </c>
      <c r="B181" s="230">
        <f t="shared" si="962"/>
        <v>2853</v>
      </c>
      <c r="C181" s="230">
        <f t="shared" si="963"/>
        <v>3068.34</v>
      </c>
      <c r="D181" s="230">
        <f t="shared" si="964"/>
        <v>3068.34</v>
      </c>
      <c r="E181" s="66">
        <f t="shared" si="1150"/>
        <v>100</v>
      </c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123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123"/>
      <c r="AE181" s="66"/>
      <c r="AF181" s="66"/>
      <c r="AG181" s="66"/>
      <c r="AH181" s="66"/>
      <c r="AI181" s="66"/>
      <c r="AJ181" s="66"/>
      <c r="AK181" s="70"/>
      <c r="AL181" s="124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123"/>
      <c r="BK181" s="66"/>
      <c r="BL181" s="66"/>
      <c r="BM181" s="66"/>
      <c r="BN181" s="66"/>
      <c r="BO181" s="66"/>
      <c r="BP181" s="66"/>
      <c r="BQ181" s="66"/>
      <c r="BR181" s="66"/>
      <c r="BS181" s="66"/>
      <c r="BT181" s="66"/>
      <c r="BU181" s="66"/>
      <c r="BV181" s="66"/>
      <c r="BW181" s="66">
        <v>215.34</v>
      </c>
      <c r="BX181" s="66">
        <v>215.34</v>
      </c>
      <c r="BY181" s="66">
        <f t="shared" si="960"/>
        <v>100</v>
      </c>
      <c r="BZ181" s="66"/>
      <c r="CA181" s="66"/>
      <c r="CB181" s="66"/>
      <c r="CC181" s="66"/>
      <c r="CD181" s="206"/>
      <c r="CE181" s="206"/>
      <c r="CF181" s="206"/>
      <c r="CG181" s="206"/>
      <c r="CH181" s="206"/>
      <c r="CI181" s="206"/>
      <c r="CJ181" s="206"/>
      <c r="CK181" s="206"/>
      <c r="CL181" s="66"/>
      <c r="CM181" s="66"/>
      <c r="CN181" s="66"/>
      <c r="CO181" s="204"/>
      <c r="CP181" s="204"/>
      <c r="CQ181" s="66"/>
      <c r="CR181" s="66"/>
      <c r="CS181" s="204"/>
      <c r="CT181" s="66"/>
      <c r="CU181" s="66"/>
      <c r="CV181" s="66"/>
      <c r="CW181" s="204"/>
      <c r="CX181" s="204"/>
      <c r="CY181" s="66"/>
      <c r="CZ181" s="66"/>
      <c r="DA181" s="204"/>
      <c r="DB181" s="133"/>
      <c r="DC181" s="66"/>
      <c r="DD181" s="66"/>
      <c r="DE181" s="204"/>
      <c r="DF181" s="66"/>
      <c r="DG181" s="66"/>
      <c r="DH181" s="66"/>
      <c r="DI181" s="204"/>
      <c r="DJ181" s="204"/>
      <c r="DK181" s="66"/>
      <c r="DL181" s="66"/>
      <c r="DM181" s="204"/>
      <c r="DN181" s="204"/>
      <c r="DO181" s="66"/>
      <c r="DP181" s="66"/>
      <c r="DQ181" s="204"/>
      <c r="DR181" s="66"/>
      <c r="DS181" s="66"/>
      <c r="DT181" s="66"/>
      <c r="DU181" s="204"/>
      <c r="DV181" s="204"/>
      <c r="DW181" s="66"/>
      <c r="DX181" s="66"/>
      <c r="DY181" s="204"/>
      <c r="DZ181" s="204"/>
      <c r="EA181" s="66"/>
      <c r="EB181" s="66"/>
      <c r="EC181" s="204"/>
      <c r="ED181" s="204"/>
      <c r="EE181" s="66"/>
      <c r="EF181" s="66"/>
      <c r="EG181" s="204"/>
      <c r="EH181" s="66"/>
      <c r="EI181" s="66"/>
      <c r="EJ181" s="66"/>
      <c r="EK181" s="204"/>
      <c r="EL181" s="66"/>
      <c r="EM181" s="66"/>
      <c r="EN181" s="66"/>
      <c r="EO181" s="204"/>
      <c r="EP181" s="66"/>
      <c r="EQ181" s="66"/>
      <c r="ER181" s="66"/>
      <c r="ES181" s="211"/>
      <c r="ET181" s="66"/>
      <c r="EU181" s="66"/>
      <c r="EV181" s="66"/>
      <c r="EW181" s="70"/>
      <c r="EX181" s="70"/>
      <c r="EY181" s="70"/>
      <c r="EZ181" s="66"/>
      <c r="FA181" s="204"/>
      <c r="FB181" s="204"/>
      <c r="FC181" s="70"/>
      <c r="FD181" s="66"/>
      <c r="FE181" s="204"/>
      <c r="FF181" s="70"/>
      <c r="FG181" s="70"/>
      <c r="FH181" s="66"/>
      <c r="FI181" s="204"/>
      <c r="FJ181" s="70">
        <v>2853</v>
      </c>
      <c r="FK181" s="70">
        <v>2853</v>
      </c>
      <c r="FL181" s="66">
        <v>2853</v>
      </c>
      <c r="FM181" s="66">
        <f t="shared" si="1085"/>
        <v>100</v>
      </c>
      <c r="FN181" s="70"/>
      <c r="FO181" s="70"/>
      <c r="FP181" s="66"/>
      <c r="FQ181" s="204"/>
      <c r="FR181" s="204"/>
      <c r="FS181" s="70"/>
      <c r="FT181" s="66"/>
      <c r="FU181" s="204"/>
      <c r="FV181" s="70"/>
      <c r="FW181" s="70"/>
      <c r="FX181" s="66"/>
      <c r="FY181" s="204"/>
      <c r="FZ181" s="70"/>
      <c r="GA181" s="70"/>
      <c r="GB181" s="66"/>
      <c r="GC181" s="204"/>
      <c r="GD181" s="66"/>
      <c r="GE181" s="66"/>
      <c r="GF181" s="66"/>
      <c r="GG181" s="204"/>
      <c r="GH181" s="66"/>
      <c r="GI181" s="66"/>
      <c r="GJ181" s="66"/>
      <c r="GK181" s="204"/>
      <c r="GL181" s="204"/>
      <c r="GM181" s="70"/>
      <c r="GN181" s="66"/>
      <c r="GO181" s="204"/>
      <c r="GP181" s="204"/>
      <c r="GQ181" s="70"/>
      <c r="GR181" s="66"/>
      <c r="GS181" s="204"/>
      <c r="GT181" s="204"/>
      <c r="GU181" s="70"/>
      <c r="GV181" s="66"/>
      <c r="GW181" s="204"/>
      <c r="GX181" s="204"/>
      <c r="GY181" s="70"/>
      <c r="GZ181" s="66"/>
      <c r="HA181" s="204"/>
      <c r="HB181" s="70"/>
      <c r="HC181" s="70"/>
      <c r="HD181" s="66"/>
      <c r="HE181" s="204"/>
      <c r="HF181" s="66"/>
      <c r="HG181" s="66"/>
      <c r="HH181" s="66"/>
      <c r="HI181" s="204"/>
      <c r="HJ181" s="133"/>
      <c r="HK181" s="70"/>
      <c r="HL181" s="66"/>
      <c r="HM181" s="204"/>
      <c r="HN181" s="66"/>
      <c r="HO181" s="66"/>
      <c r="HP181" s="66"/>
      <c r="HQ181" s="70"/>
      <c r="HR181" s="204"/>
      <c r="HS181" s="66"/>
      <c r="HT181" s="66"/>
      <c r="HU181" s="204"/>
      <c r="HV181" s="133"/>
      <c r="HW181" s="66"/>
      <c r="HX181" s="66"/>
      <c r="HY181" s="204"/>
      <c r="HZ181" s="133"/>
      <c r="IA181" s="66"/>
      <c r="IB181" s="66"/>
      <c r="IC181" s="204"/>
      <c r="ID181" s="204"/>
      <c r="IE181" s="66"/>
      <c r="IF181" s="66"/>
      <c r="IG181" s="70"/>
      <c r="IH181" s="204"/>
      <c r="II181" s="66"/>
      <c r="IJ181" s="66"/>
      <c r="IK181" s="70"/>
      <c r="IL181" s="204"/>
      <c r="IM181" s="66"/>
      <c r="IN181" s="66"/>
      <c r="IO181" s="204"/>
      <c r="IP181" s="204"/>
      <c r="IQ181" s="66"/>
      <c r="IR181" s="66"/>
      <c r="IS181" s="204"/>
      <c r="IT181" s="204"/>
      <c r="IU181" s="66"/>
      <c r="IV181" s="66"/>
      <c r="IW181" s="204"/>
      <c r="IX181" s="204"/>
      <c r="IY181" s="66"/>
      <c r="IZ181" s="66"/>
      <c r="JA181" s="66"/>
      <c r="JB181" s="66"/>
      <c r="JC181" s="66"/>
      <c r="JD181" s="66"/>
      <c r="JE181" s="66"/>
      <c r="JF181" s="66"/>
      <c r="JG181" s="66"/>
      <c r="JH181" s="66"/>
      <c r="JI181" s="66"/>
      <c r="JJ181" s="66"/>
      <c r="JK181" s="66"/>
      <c r="JL181" s="66"/>
      <c r="JM181" s="66"/>
      <c r="JN181" s="66"/>
      <c r="JO181" s="66"/>
      <c r="JP181" s="66"/>
      <c r="JQ181" s="66"/>
    </row>
    <row r="182" spans="1:277" s="29" customFormat="1" ht="15.75" x14ac:dyDescent="0.25">
      <c r="A182" s="39" t="s">
        <v>485</v>
      </c>
      <c r="B182" s="230">
        <f t="shared" si="962"/>
        <v>7170</v>
      </c>
      <c r="C182" s="230">
        <f t="shared" si="963"/>
        <v>7995.0029999999997</v>
      </c>
      <c r="D182" s="230">
        <f t="shared" si="964"/>
        <v>7995.0029999999997</v>
      </c>
      <c r="E182" s="66">
        <f t="shared" si="1150"/>
        <v>100</v>
      </c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123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123"/>
      <c r="AE182" s="66"/>
      <c r="AF182" s="66"/>
      <c r="AG182" s="66"/>
      <c r="AH182" s="66"/>
      <c r="AI182" s="66"/>
      <c r="AJ182" s="66"/>
      <c r="AK182" s="70"/>
      <c r="AL182" s="124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123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>
        <v>825.00300000000004</v>
      </c>
      <c r="BX182" s="66">
        <v>825.00300000000004</v>
      </c>
      <c r="BY182" s="66">
        <f t="shared" si="960"/>
        <v>100</v>
      </c>
      <c r="BZ182" s="66"/>
      <c r="CA182" s="66"/>
      <c r="CB182" s="66"/>
      <c r="CC182" s="66"/>
      <c r="CD182" s="206"/>
      <c r="CE182" s="206"/>
      <c r="CF182" s="206"/>
      <c r="CG182" s="206"/>
      <c r="CH182" s="206"/>
      <c r="CI182" s="206"/>
      <c r="CJ182" s="206"/>
      <c r="CK182" s="206"/>
      <c r="CL182" s="66"/>
      <c r="CM182" s="66"/>
      <c r="CN182" s="66"/>
      <c r="CO182" s="204"/>
      <c r="CP182" s="204"/>
      <c r="CQ182" s="66"/>
      <c r="CR182" s="66"/>
      <c r="CS182" s="204"/>
      <c r="CT182" s="66"/>
      <c r="CU182" s="66"/>
      <c r="CV182" s="66"/>
      <c r="CW182" s="204"/>
      <c r="CX182" s="204"/>
      <c r="CY182" s="66"/>
      <c r="CZ182" s="66"/>
      <c r="DA182" s="70"/>
      <c r="DB182" s="124"/>
      <c r="DC182" s="66"/>
      <c r="DD182" s="66"/>
      <c r="DE182" s="204"/>
      <c r="DF182" s="66"/>
      <c r="DG182" s="66"/>
      <c r="DH182" s="66"/>
      <c r="DI182" s="204"/>
      <c r="DJ182" s="204"/>
      <c r="DK182" s="66"/>
      <c r="DL182" s="66"/>
      <c r="DM182" s="204"/>
      <c r="DN182" s="204"/>
      <c r="DO182" s="66"/>
      <c r="DP182" s="66"/>
      <c r="DQ182" s="204"/>
      <c r="DR182" s="66"/>
      <c r="DS182" s="66"/>
      <c r="DT182" s="66"/>
      <c r="DU182" s="204"/>
      <c r="DV182" s="204"/>
      <c r="DW182" s="66"/>
      <c r="DX182" s="66"/>
      <c r="DY182" s="204"/>
      <c r="DZ182" s="204"/>
      <c r="EA182" s="66"/>
      <c r="EB182" s="66"/>
      <c r="EC182" s="204"/>
      <c r="ED182" s="204"/>
      <c r="EE182" s="66"/>
      <c r="EF182" s="66"/>
      <c r="EG182" s="204"/>
      <c r="EH182" s="66"/>
      <c r="EI182" s="66"/>
      <c r="EJ182" s="66"/>
      <c r="EK182" s="204"/>
      <c r="EL182" s="66"/>
      <c r="EM182" s="66"/>
      <c r="EN182" s="66"/>
      <c r="EO182" s="204"/>
      <c r="EP182" s="66"/>
      <c r="EQ182" s="66"/>
      <c r="ER182" s="66"/>
      <c r="ES182" s="211"/>
      <c r="ET182" s="66"/>
      <c r="EU182" s="66"/>
      <c r="EV182" s="66"/>
      <c r="EW182" s="70"/>
      <c r="EX182" s="70"/>
      <c r="EY182" s="70"/>
      <c r="EZ182" s="66"/>
      <c r="FA182" s="204"/>
      <c r="FB182" s="204"/>
      <c r="FC182" s="70"/>
      <c r="FD182" s="66"/>
      <c r="FE182" s="204"/>
      <c r="FF182" s="70"/>
      <c r="FG182" s="70"/>
      <c r="FH182" s="66"/>
      <c r="FI182" s="204"/>
      <c r="FJ182" s="70">
        <v>7170</v>
      </c>
      <c r="FK182" s="70">
        <v>7170</v>
      </c>
      <c r="FL182" s="66">
        <v>7170</v>
      </c>
      <c r="FM182" s="66">
        <f t="shared" si="1085"/>
        <v>100</v>
      </c>
      <c r="FN182" s="70"/>
      <c r="FO182" s="70"/>
      <c r="FP182" s="66"/>
      <c r="FQ182" s="204"/>
      <c r="FR182" s="204"/>
      <c r="FS182" s="70"/>
      <c r="FT182" s="66"/>
      <c r="FU182" s="204"/>
      <c r="FV182" s="70"/>
      <c r="FW182" s="70"/>
      <c r="FX182" s="66"/>
      <c r="FY182" s="204"/>
      <c r="FZ182" s="70"/>
      <c r="GA182" s="70"/>
      <c r="GB182" s="66"/>
      <c r="GC182" s="204"/>
      <c r="GD182" s="66"/>
      <c r="GE182" s="66"/>
      <c r="GF182" s="66"/>
      <c r="GG182" s="204"/>
      <c r="GH182" s="66"/>
      <c r="GI182" s="66"/>
      <c r="GJ182" s="66"/>
      <c r="GK182" s="204"/>
      <c r="GL182" s="204"/>
      <c r="GM182" s="70"/>
      <c r="GN182" s="66"/>
      <c r="GO182" s="204"/>
      <c r="GP182" s="204"/>
      <c r="GQ182" s="70"/>
      <c r="GR182" s="66"/>
      <c r="GS182" s="204"/>
      <c r="GT182" s="204"/>
      <c r="GU182" s="70"/>
      <c r="GV182" s="66"/>
      <c r="GW182" s="204"/>
      <c r="GX182" s="204"/>
      <c r="GY182" s="70"/>
      <c r="GZ182" s="66"/>
      <c r="HA182" s="204"/>
      <c r="HB182" s="70"/>
      <c r="HC182" s="70"/>
      <c r="HD182" s="66"/>
      <c r="HE182" s="204"/>
      <c r="HF182" s="66"/>
      <c r="HG182" s="66"/>
      <c r="HH182" s="66"/>
      <c r="HI182" s="204"/>
      <c r="HJ182" s="133"/>
      <c r="HK182" s="70"/>
      <c r="HL182" s="66"/>
      <c r="HM182" s="204"/>
      <c r="HN182" s="66"/>
      <c r="HO182" s="66"/>
      <c r="HP182" s="66"/>
      <c r="HQ182" s="70"/>
      <c r="HR182" s="204"/>
      <c r="HS182" s="66"/>
      <c r="HT182" s="66"/>
      <c r="HU182" s="204"/>
      <c r="HV182" s="133"/>
      <c r="HW182" s="66"/>
      <c r="HX182" s="66"/>
      <c r="HY182" s="204"/>
      <c r="HZ182" s="133"/>
      <c r="IA182" s="66"/>
      <c r="IB182" s="66"/>
      <c r="IC182" s="204"/>
      <c r="ID182" s="204"/>
      <c r="IE182" s="66"/>
      <c r="IF182" s="66"/>
      <c r="IG182" s="70"/>
      <c r="IH182" s="204"/>
      <c r="II182" s="66"/>
      <c r="IJ182" s="66"/>
      <c r="IK182" s="70"/>
      <c r="IL182" s="204"/>
      <c r="IM182" s="66"/>
      <c r="IN182" s="66"/>
      <c r="IO182" s="204"/>
      <c r="IP182" s="204"/>
      <c r="IQ182" s="66"/>
      <c r="IR182" s="66"/>
      <c r="IS182" s="204"/>
      <c r="IT182" s="204"/>
      <c r="IU182" s="66"/>
      <c r="IV182" s="66"/>
      <c r="IW182" s="204"/>
      <c r="IX182" s="204"/>
      <c r="IY182" s="66"/>
      <c r="IZ182" s="66"/>
      <c r="JA182" s="66"/>
      <c r="JB182" s="66"/>
      <c r="JC182" s="66"/>
      <c r="JD182" s="66"/>
      <c r="JE182" s="66"/>
      <c r="JF182" s="66"/>
      <c r="JG182" s="66"/>
      <c r="JH182" s="66"/>
      <c r="JI182" s="66"/>
      <c r="JJ182" s="66"/>
      <c r="JK182" s="66"/>
      <c r="JL182" s="66"/>
      <c r="JM182" s="66"/>
      <c r="JN182" s="66"/>
      <c r="JO182" s="66"/>
      <c r="JP182" s="66"/>
      <c r="JQ182" s="66"/>
    </row>
    <row r="183" spans="1:277" s="30" customFormat="1" ht="31.5" x14ac:dyDescent="0.25">
      <c r="A183" s="38" t="s">
        <v>317</v>
      </c>
      <c r="B183" s="231">
        <f t="shared" si="962"/>
        <v>114181.72812</v>
      </c>
      <c r="C183" s="231">
        <f t="shared" si="963"/>
        <v>158393.4112</v>
      </c>
      <c r="D183" s="231">
        <f t="shared" si="964"/>
        <v>147102.31441000002</v>
      </c>
      <c r="E183" s="79">
        <f t="shared" ref="E183" si="1151">D183/C183*100</f>
        <v>92.871485812157331</v>
      </c>
      <c r="F183" s="80">
        <f t="shared" ref="F183" si="1152">F184+F185+F186+F187+F188+F189+F190+F191+F192+F193+F194+F195+F196</f>
        <v>1516.2527</v>
      </c>
      <c r="G183" s="80">
        <f t="shared" ref="G183:CG183" si="1153">G184+G185+G186+G187+G188+G189+G190+G191+G192+G193+G194+G195+G196</f>
        <v>1516.2527</v>
      </c>
      <c r="H183" s="80">
        <f t="shared" si="1153"/>
        <v>1516.2527</v>
      </c>
      <c r="I183" s="79">
        <f>H183/G183*100</f>
        <v>100</v>
      </c>
      <c r="J183" s="80">
        <f t="shared" ref="J183" si="1154">J184+J185+J186+J187+J188+J189+J190+J191+J192+J193+J194+J195+J196</f>
        <v>0</v>
      </c>
      <c r="K183" s="80">
        <f t="shared" si="1153"/>
        <v>0</v>
      </c>
      <c r="L183" s="80">
        <f t="shared" si="1153"/>
        <v>0</v>
      </c>
      <c r="M183" s="80">
        <f t="shared" si="1153"/>
        <v>0</v>
      </c>
      <c r="N183" s="80"/>
      <c r="O183" s="80">
        <f t="shared" ref="O183:Q183" si="1155">O184+O185+O186+O187+O188+O189+O190+O191+O192+O193+O194+O195+O196</f>
        <v>0</v>
      </c>
      <c r="P183" s="80">
        <f t="shared" si="1155"/>
        <v>0</v>
      </c>
      <c r="Q183" s="80">
        <f t="shared" si="1155"/>
        <v>0</v>
      </c>
      <c r="R183" s="122"/>
      <c r="S183" s="80">
        <f t="shared" ref="S183:U183" si="1156">S184+S185+S186+S187+S188+S189+S190+S191+S192+S193+S194+S195+S196</f>
        <v>0</v>
      </c>
      <c r="T183" s="80">
        <f t="shared" si="1156"/>
        <v>0</v>
      </c>
      <c r="U183" s="80">
        <f t="shared" si="1156"/>
        <v>0</v>
      </c>
      <c r="V183" s="80"/>
      <c r="W183" s="80">
        <f t="shared" ref="W183:Y183" si="1157">W184+W185+W186+W187+W188+W189+W190+W191+W192+W193+W194+W195+W196</f>
        <v>0</v>
      </c>
      <c r="X183" s="80">
        <f t="shared" si="1157"/>
        <v>0</v>
      </c>
      <c r="Y183" s="80">
        <f t="shared" si="1157"/>
        <v>0</v>
      </c>
      <c r="Z183" s="80"/>
      <c r="AA183" s="80">
        <f t="shared" ref="AA183:AC183" si="1158">AA184+AA185+AA186+AA187+AA188+AA189+AA190+AA191+AA192+AA193+AA194+AA195+AA196</f>
        <v>0</v>
      </c>
      <c r="AB183" s="80">
        <f t="shared" si="1158"/>
        <v>0</v>
      </c>
      <c r="AC183" s="80">
        <f t="shared" si="1158"/>
        <v>0</v>
      </c>
      <c r="AD183" s="122"/>
      <c r="AE183" s="80">
        <f t="shared" ref="AE183:AH183" si="1159">AE184+AE185+AE186+AE187+AE188+AE189+AE190+AE191+AE192+AE193+AE194+AE195+AE196</f>
        <v>0</v>
      </c>
      <c r="AF183" s="80">
        <f t="shared" si="1159"/>
        <v>0</v>
      </c>
      <c r="AG183" s="80">
        <f t="shared" si="1159"/>
        <v>0</v>
      </c>
      <c r="AH183" s="80">
        <f t="shared" si="1159"/>
        <v>435.27959999999996</v>
      </c>
      <c r="AI183" s="80">
        <f t="shared" si="1153"/>
        <v>435.27959999999996</v>
      </c>
      <c r="AJ183" s="80">
        <f t="shared" si="1153"/>
        <v>435.27959999999996</v>
      </c>
      <c r="AK183" s="80">
        <f t="shared" si="1081"/>
        <v>100</v>
      </c>
      <c r="AL183" s="122"/>
      <c r="AM183" s="80">
        <f t="shared" si="1153"/>
        <v>0</v>
      </c>
      <c r="AN183" s="80">
        <f t="shared" si="1153"/>
        <v>0</v>
      </c>
      <c r="AO183" s="80">
        <f t="shared" si="1153"/>
        <v>0</v>
      </c>
      <c r="AP183" s="80">
        <f t="shared" ref="AP183" si="1160">AP184+AP185+AP186+AP187+AP188+AP189+AP190+AP191+AP192+AP193+AP194+AP195+AP196</f>
        <v>0</v>
      </c>
      <c r="AQ183" s="80">
        <f t="shared" si="1153"/>
        <v>0</v>
      </c>
      <c r="AR183" s="80">
        <f t="shared" si="1153"/>
        <v>0</v>
      </c>
      <c r="AS183" s="80">
        <f t="shared" si="1153"/>
        <v>0</v>
      </c>
      <c r="AT183" s="80">
        <f t="shared" ref="AT183" si="1161">AT184+AT185+AT186+AT187+AT188+AT189+AT190+AT191+AT192+AT193+AT194+AT195+AT196</f>
        <v>0</v>
      </c>
      <c r="AU183" s="80">
        <f t="shared" si="1153"/>
        <v>0</v>
      </c>
      <c r="AV183" s="80">
        <f t="shared" si="1153"/>
        <v>0</v>
      </c>
      <c r="AW183" s="80">
        <f t="shared" si="1153"/>
        <v>0</v>
      </c>
      <c r="AX183" s="80">
        <f t="shared" ref="AX183" si="1162">AX184+AX185+AX186+AX187+AX188+AX189+AX190+AX191+AX192+AX193+AX194+AX195+AX196</f>
        <v>102.04082</v>
      </c>
      <c r="AY183" s="80">
        <f t="shared" si="1153"/>
        <v>102.04082</v>
      </c>
      <c r="AZ183" s="80">
        <f t="shared" si="1153"/>
        <v>102.04082</v>
      </c>
      <c r="BA183" s="79">
        <f>AZ183/AY183*100</f>
        <v>100</v>
      </c>
      <c r="BB183" s="79">
        <v>0</v>
      </c>
      <c r="BC183" s="80">
        <f t="shared" si="1153"/>
        <v>0</v>
      </c>
      <c r="BD183" s="80">
        <f t="shared" si="1153"/>
        <v>0</v>
      </c>
      <c r="BE183" s="80">
        <f t="shared" si="1153"/>
        <v>0</v>
      </c>
      <c r="BF183" s="80">
        <f t="shared" si="1153"/>
        <v>147.863</v>
      </c>
      <c r="BG183" s="80">
        <f t="shared" ref="BG183:BH183" si="1163">BG184+BG185+BG186+BG187+BG188+BG189+BG190+BG191+BG192+BG193+BG194+BG195+BG196</f>
        <v>147.863</v>
      </c>
      <c r="BH183" s="80">
        <f t="shared" si="1163"/>
        <v>147.863</v>
      </c>
      <c r="BI183" s="79">
        <f>BH183/BG183*100</f>
        <v>100</v>
      </c>
      <c r="BJ183" s="121"/>
      <c r="BK183" s="80"/>
      <c r="BL183" s="80"/>
      <c r="BM183" s="79"/>
      <c r="BN183" s="80"/>
      <c r="BO183" s="80"/>
      <c r="BP183" s="80"/>
      <c r="BQ183" s="79"/>
      <c r="BR183" s="79"/>
      <c r="BS183" s="80">
        <f t="shared" si="1153"/>
        <v>0</v>
      </c>
      <c r="BT183" s="80">
        <f t="shared" si="1153"/>
        <v>0</v>
      </c>
      <c r="BU183" s="80">
        <f t="shared" si="1153"/>
        <v>0</v>
      </c>
      <c r="BV183" s="80"/>
      <c r="BW183" s="80">
        <f t="shared" si="1153"/>
        <v>5364.0050000000001</v>
      </c>
      <c r="BX183" s="80">
        <f t="shared" si="1153"/>
        <v>5364.0050000000001</v>
      </c>
      <c r="BY183" s="79">
        <f t="shared" si="960"/>
        <v>100</v>
      </c>
      <c r="BZ183" s="80">
        <f t="shared" ref="BZ183" si="1164">BZ184+BZ185+BZ186+BZ187+BZ188+BZ189+BZ190+BZ191+BZ192+BZ193+BZ194+BZ195+BZ196</f>
        <v>3000</v>
      </c>
      <c r="CA183" s="80">
        <f t="shared" si="1153"/>
        <v>9142.7142199999998</v>
      </c>
      <c r="CB183" s="80">
        <f t="shared" si="1153"/>
        <v>9142.7142199999998</v>
      </c>
      <c r="CC183" s="79">
        <f t="shared" ref="CC183:CC185" si="1165">CB183/CA183*100</f>
        <v>100</v>
      </c>
      <c r="CD183" s="80">
        <f t="shared" ref="CD183" si="1166">CD184+CD185+CD186+CD187+CD188+CD189+CD190+CD191+CD192+CD193+CD194+CD195+CD196</f>
        <v>21179.200000000001</v>
      </c>
      <c r="CE183" s="80">
        <f t="shared" si="1153"/>
        <v>21179.200000000001</v>
      </c>
      <c r="CF183" s="80">
        <f t="shared" si="1153"/>
        <v>21179.200000000001</v>
      </c>
      <c r="CG183" s="80">
        <f t="shared" si="1153"/>
        <v>100</v>
      </c>
      <c r="CH183" s="80"/>
      <c r="CI183" s="80">
        <f t="shared" ref="CI183:CL183" si="1167">CI184+CI185+CI186+CI187+CI188+CI189+CI190+CI191+CI192+CI193+CI194+CI195+CI196</f>
        <v>1973.6</v>
      </c>
      <c r="CJ183" s="80">
        <f t="shared" si="1167"/>
        <v>1973.6</v>
      </c>
      <c r="CK183" s="80">
        <f t="shared" si="1167"/>
        <v>100</v>
      </c>
      <c r="CL183" s="80">
        <f t="shared" si="1167"/>
        <v>0</v>
      </c>
      <c r="CM183" s="80">
        <f t="shared" ref="CM183:EV183" si="1168">CM184+CM185+CM186+CM187+CM188+CM189+CM190+CM191+CM192+CM193+CM194+CM195+CM196</f>
        <v>0</v>
      </c>
      <c r="CN183" s="80">
        <f t="shared" si="1168"/>
        <v>0</v>
      </c>
      <c r="CO183" s="80">
        <f t="shared" si="1168"/>
        <v>0</v>
      </c>
      <c r="CP183" s="80"/>
      <c r="CQ183" s="80">
        <f t="shared" ref="CQ183:CT183" si="1169">CQ184+CQ185+CQ186+CQ187+CQ188+CQ189+CQ190+CQ191+CQ192+CQ193+CQ194+CQ195+CQ196</f>
        <v>0</v>
      </c>
      <c r="CR183" s="80">
        <f t="shared" si="1169"/>
        <v>0</v>
      </c>
      <c r="CS183" s="80">
        <f t="shared" si="1169"/>
        <v>0</v>
      </c>
      <c r="CT183" s="80">
        <f t="shared" si="1169"/>
        <v>5494.4</v>
      </c>
      <c r="CU183" s="80">
        <f t="shared" si="1168"/>
        <v>3590.5</v>
      </c>
      <c r="CV183" s="80">
        <f t="shared" si="1168"/>
        <v>3590.415</v>
      </c>
      <c r="CW183" s="80">
        <f t="shared" si="1168"/>
        <v>99.997632641693357</v>
      </c>
      <c r="CX183" s="80"/>
      <c r="CY183" s="80"/>
      <c r="CZ183" s="80"/>
      <c r="DA183" s="80"/>
      <c r="DB183" s="122"/>
      <c r="DC183" s="80">
        <f t="shared" ref="DC183:DD183" si="1170">DC184+DC185+DC186+DC187+DC188+DC189+DC190+DC191+DC192+DC193+DC194+DC195+DC196</f>
        <v>240</v>
      </c>
      <c r="DD183" s="80">
        <f t="shared" si="1170"/>
        <v>240</v>
      </c>
      <c r="DE183" s="80">
        <f t="shared" ref="DE183:DE184" si="1171">DD183/DC183*100</f>
        <v>100</v>
      </c>
      <c r="DF183" s="80">
        <f t="shared" ref="DF183" si="1172">DF184+DF185+DF186+DF187+DF188+DF189+DF190+DF191+DF192+DF193+DF194+DF195+DF196</f>
        <v>0</v>
      </c>
      <c r="DG183" s="80">
        <f t="shared" si="1168"/>
        <v>0</v>
      </c>
      <c r="DH183" s="80">
        <f t="shared" si="1168"/>
        <v>0</v>
      </c>
      <c r="DI183" s="80">
        <f t="shared" si="1168"/>
        <v>0</v>
      </c>
      <c r="DJ183" s="80"/>
      <c r="DK183" s="80">
        <f t="shared" si="1168"/>
        <v>0</v>
      </c>
      <c r="DL183" s="80">
        <f t="shared" si="1168"/>
        <v>0</v>
      </c>
      <c r="DM183" s="80">
        <f t="shared" si="1168"/>
        <v>0</v>
      </c>
      <c r="DN183" s="80"/>
      <c r="DO183" s="80">
        <f t="shared" ref="DO183:DR183" si="1173">DO184+DO185+DO186+DO187+DO188+DO189+DO190+DO191+DO192+DO193+DO194+DO195+DO196</f>
        <v>0</v>
      </c>
      <c r="DP183" s="80">
        <f t="shared" si="1173"/>
        <v>0</v>
      </c>
      <c r="DQ183" s="80">
        <f t="shared" si="1173"/>
        <v>0</v>
      </c>
      <c r="DR183" s="80">
        <f t="shared" si="1173"/>
        <v>0</v>
      </c>
      <c r="DS183" s="80">
        <f t="shared" si="1168"/>
        <v>0</v>
      </c>
      <c r="DT183" s="80">
        <f t="shared" si="1168"/>
        <v>0</v>
      </c>
      <c r="DU183" s="80">
        <f t="shared" si="1168"/>
        <v>0</v>
      </c>
      <c r="DV183" s="80"/>
      <c r="DW183" s="80">
        <f t="shared" si="1168"/>
        <v>0</v>
      </c>
      <c r="DX183" s="80">
        <f t="shared" si="1168"/>
        <v>0</v>
      </c>
      <c r="DY183" s="80">
        <f t="shared" si="1168"/>
        <v>0</v>
      </c>
      <c r="DZ183" s="80"/>
      <c r="EA183" s="80">
        <f t="shared" ref="EA183:EC183" si="1174">EA184+EA185+EA186+EA187+EA188+EA189+EA190+EA191+EA192+EA193+EA194+EA195+EA196</f>
        <v>0</v>
      </c>
      <c r="EB183" s="80">
        <f t="shared" si="1174"/>
        <v>0</v>
      </c>
      <c r="EC183" s="80">
        <f t="shared" si="1174"/>
        <v>0</v>
      </c>
      <c r="ED183" s="80"/>
      <c r="EE183" s="80">
        <f t="shared" si="1168"/>
        <v>0</v>
      </c>
      <c r="EF183" s="80">
        <f t="shared" si="1168"/>
        <v>0</v>
      </c>
      <c r="EG183" s="80">
        <f t="shared" si="1168"/>
        <v>0</v>
      </c>
      <c r="EH183" s="80">
        <f t="shared" ref="EH183" si="1175">EH184+EH185+EH186+EH187+EH188+EH189+EH190+EH191+EH192+EH193+EH194+EH195+EH196</f>
        <v>0</v>
      </c>
      <c r="EI183" s="80">
        <f t="shared" si="1168"/>
        <v>0</v>
      </c>
      <c r="EJ183" s="80">
        <f t="shared" si="1168"/>
        <v>0</v>
      </c>
      <c r="EK183" s="80">
        <f t="shared" si="1168"/>
        <v>0</v>
      </c>
      <c r="EL183" s="80">
        <f t="shared" ref="EL183" si="1176">EL184+EL185+EL186+EL187+EL188+EL189+EL190+EL191+EL192+EL193+EL194+EL195+EL196</f>
        <v>1000</v>
      </c>
      <c r="EM183" s="80">
        <f t="shared" si="1168"/>
        <v>1000</v>
      </c>
      <c r="EN183" s="80">
        <f t="shared" si="1168"/>
        <v>1000</v>
      </c>
      <c r="EO183" s="79">
        <f t="shared" ref="EO183" si="1177">EN183/EM183*100</f>
        <v>100</v>
      </c>
      <c r="EP183" s="80">
        <f t="shared" ref="EP183" si="1178">EP184+EP185+EP186+EP187+EP188+EP189+EP190+EP191+EP192+EP193+EP194+EP195+EP196</f>
        <v>502.4</v>
      </c>
      <c r="EQ183" s="80">
        <f t="shared" si="1168"/>
        <v>452.2</v>
      </c>
      <c r="ER183" s="80">
        <f t="shared" si="1168"/>
        <v>292.31645000000003</v>
      </c>
      <c r="ES183" s="210">
        <f t="shared" si="1114"/>
        <v>64.643177797434774</v>
      </c>
      <c r="ET183" s="80">
        <f t="shared" ref="ET183" si="1179">ET184+ET185+ET186+ET187+ET188+ET189+ET190+ET191+ET192+ET193+ET194+ET195+ET196</f>
        <v>7922</v>
      </c>
      <c r="EU183" s="80">
        <f t="shared" si="1168"/>
        <v>3959.9005000000002</v>
      </c>
      <c r="EV183" s="80">
        <f t="shared" si="1168"/>
        <v>3959.9005000000002</v>
      </c>
      <c r="EW183" s="80">
        <f t="shared" si="1116"/>
        <v>100</v>
      </c>
      <c r="EX183" s="80"/>
      <c r="EY183" s="80">
        <f t="shared" ref="EY183:FL183" si="1180">EY184+EY185+EY186+EY187+EY188+EY189+EY190+EY191+EY192+EY193+EY194+EY195+EY196</f>
        <v>0</v>
      </c>
      <c r="EZ183" s="80">
        <f t="shared" si="1180"/>
        <v>0</v>
      </c>
      <c r="FA183" s="80">
        <f t="shared" si="1180"/>
        <v>0</v>
      </c>
      <c r="FB183" s="80"/>
      <c r="FC183" s="80">
        <f t="shared" ref="FC183:FE183" si="1181">FC184+FC185+FC186+FC187+FC188+FC189+FC190+FC191+FC192+FC193+FC194+FC195+FC196</f>
        <v>0</v>
      </c>
      <c r="FD183" s="80">
        <f t="shared" si="1181"/>
        <v>0</v>
      </c>
      <c r="FE183" s="80">
        <f t="shared" si="1181"/>
        <v>0</v>
      </c>
      <c r="FF183" s="80">
        <f t="shared" ref="FF183" si="1182">FF184+FF185+FF186+FF187+FF188+FF189+FF190+FF191+FF192+FF193+FF194+FF195+FF196</f>
        <v>12349.9</v>
      </c>
      <c r="FG183" s="80">
        <f t="shared" si="1180"/>
        <v>12650.8</v>
      </c>
      <c r="FH183" s="80">
        <f t="shared" si="1180"/>
        <v>12650.8</v>
      </c>
      <c r="FI183" s="80">
        <f t="shared" si="204"/>
        <v>100</v>
      </c>
      <c r="FJ183" s="80">
        <f t="shared" ref="FJ183" si="1183">FJ184+FJ185+FJ186+FJ187+FJ188+FJ189+FJ190+FJ191+FJ192+FJ193+FJ194+FJ195+FJ196</f>
        <v>45060</v>
      </c>
      <c r="FK183" s="80">
        <f t="shared" si="1180"/>
        <v>45060</v>
      </c>
      <c r="FL183" s="80">
        <f t="shared" si="1180"/>
        <v>45058.897020000004</v>
      </c>
      <c r="FM183" s="79">
        <f t="shared" si="1085"/>
        <v>99.997552197070576</v>
      </c>
      <c r="FN183" s="80">
        <f t="shared" ref="FN183" si="1184">FN184+FN185+FN186+FN187+FN188+FN189+FN190+FN191+FN192+FN193+FN194+FN195+FN196</f>
        <v>5017.2</v>
      </c>
      <c r="FO183" s="80">
        <f t="shared" ref="FO183:FP183" si="1185">FO184+FO185+FO186+FO187+FO188+FO189+FO190+FO191+FO192+FO193+FO194+FO195+FO196</f>
        <v>2828.1</v>
      </c>
      <c r="FP183" s="80">
        <f t="shared" si="1185"/>
        <v>2828.05</v>
      </c>
      <c r="FQ183" s="80">
        <f>FP183/FO183*100</f>
        <v>99.998232028570428</v>
      </c>
      <c r="FR183" s="80"/>
      <c r="FS183" s="80">
        <f t="shared" ref="FS183:FT183" si="1186">FS184+FS185+FS186+FS187+FS188+FS189+FS190+FS191+FS192+FS193+FS194+FS195+FS196</f>
        <v>235.6</v>
      </c>
      <c r="FT183" s="80">
        <f t="shared" si="1186"/>
        <v>235.6</v>
      </c>
      <c r="FU183" s="80">
        <f>FT183/FS183*100</f>
        <v>100</v>
      </c>
      <c r="FV183" s="80">
        <f t="shared" ref="FV183" si="1187">FV184+FV185+FV186+FV187+FV188+FV189+FV190+FV191+FV192+FV193+FV194+FV195+FV196</f>
        <v>3137.4920000000002</v>
      </c>
      <c r="FW183" s="80">
        <f t="shared" ref="FW183:FX183" si="1188">FW184+FW185+FW186+FW187+FW188+FW189+FW190+FW191+FW192+FW193+FW194+FW195+FW196</f>
        <v>3137.4920000000002</v>
      </c>
      <c r="FX183" s="80">
        <f t="shared" si="1188"/>
        <v>3137.4920000000002</v>
      </c>
      <c r="FY183" s="80">
        <f>FX183/FW183*100</f>
        <v>100</v>
      </c>
      <c r="FZ183" s="80">
        <f t="shared" ref="FZ183" si="1189">FZ184+FZ185+FZ186+FZ187+FZ188+FZ189+FZ190+FZ191+FZ192+FZ193+FZ194+FZ195+FZ196</f>
        <v>0</v>
      </c>
      <c r="GA183" s="80">
        <f t="shared" ref="GA183:GK183" si="1190">GA184+GA185+GA186+GA187+GA188+GA189+GA190+GA191+GA192+GA193+GA194+GA195+GA196</f>
        <v>0</v>
      </c>
      <c r="GB183" s="80">
        <f t="shared" si="1190"/>
        <v>0</v>
      </c>
      <c r="GC183" s="80">
        <f t="shared" si="1190"/>
        <v>0</v>
      </c>
      <c r="GD183" s="80">
        <f t="shared" ref="GD183" si="1191">GD184+GD185+GD186+GD187+GD188+GD189+GD190+GD191+GD192+GD193+GD194+GD195+GD196</f>
        <v>2363.6</v>
      </c>
      <c r="GE183" s="80">
        <f t="shared" si="1190"/>
        <v>5400</v>
      </c>
      <c r="GF183" s="80">
        <f t="shared" si="1190"/>
        <v>5400</v>
      </c>
      <c r="GG183" s="80">
        <f t="shared" si="1190"/>
        <v>100</v>
      </c>
      <c r="GH183" s="80">
        <f t="shared" ref="GH183" si="1192">GH184+GH185+GH186+GH187+GH188+GH189+GH190+GH191+GH192+GH193+GH194+GH195+GH196</f>
        <v>2008.9</v>
      </c>
      <c r="GI183" s="80">
        <f t="shared" si="1190"/>
        <v>9400</v>
      </c>
      <c r="GJ183" s="80">
        <f t="shared" si="1190"/>
        <v>9400</v>
      </c>
      <c r="GK183" s="80">
        <f t="shared" si="1190"/>
        <v>100</v>
      </c>
      <c r="GL183" s="80"/>
      <c r="GM183" s="80">
        <f t="shared" ref="GM183:GO183" si="1193">GM184+GM185+GM186+GM187+GM188+GM189+GM190+GM191+GM192+GM193+GM194+GM195+GM196</f>
        <v>0</v>
      </c>
      <c r="GN183" s="80">
        <f t="shared" si="1193"/>
        <v>0</v>
      </c>
      <c r="GO183" s="80">
        <f t="shared" si="1193"/>
        <v>0</v>
      </c>
      <c r="GP183" s="80"/>
      <c r="GQ183" s="80">
        <f t="shared" ref="GQ183:GS183" si="1194">GQ184+GQ185+GQ186+GQ187+GQ188+GQ189+GQ190+GQ191+GQ192+GQ193+GQ194+GQ195+GQ196</f>
        <v>0</v>
      </c>
      <c r="GR183" s="80">
        <f t="shared" si="1194"/>
        <v>0</v>
      </c>
      <c r="GS183" s="80">
        <f t="shared" si="1194"/>
        <v>0</v>
      </c>
      <c r="GT183" s="80"/>
      <c r="GU183" s="80">
        <f t="shared" ref="GU183:GW183" si="1195">GU184+GU185+GU186+GU187+GU188+GU189+GU190+GU191+GU192+GU193+GU194+GU195+GU196</f>
        <v>0</v>
      </c>
      <c r="GV183" s="80">
        <f t="shared" si="1195"/>
        <v>0</v>
      </c>
      <c r="GW183" s="80">
        <f t="shared" si="1195"/>
        <v>0</v>
      </c>
      <c r="GX183" s="80"/>
      <c r="GY183" s="80">
        <f t="shared" ref="GY183:HB183" si="1196">GY184+GY185+GY186+GY187+GY188+GY189+GY190+GY191+GY192+GY193+GY194+GY195+GY196</f>
        <v>0</v>
      </c>
      <c r="GZ183" s="80">
        <f t="shared" si="1196"/>
        <v>0</v>
      </c>
      <c r="HA183" s="80">
        <f t="shared" si="1196"/>
        <v>0</v>
      </c>
      <c r="HB183" s="80">
        <f t="shared" si="1196"/>
        <v>0</v>
      </c>
      <c r="HC183" s="80">
        <f t="shared" ref="HC183:HH183" si="1197">HC184+HC185+HC186+HC187+HC188+HC189+HC190+HC191+HC192+HC193+HC194+HC195+HC196</f>
        <v>0</v>
      </c>
      <c r="HD183" s="80">
        <f t="shared" si="1197"/>
        <v>0</v>
      </c>
      <c r="HE183" s="80">
        <f t="shared" si="1197"/>
        <v>0</v>
      </c>
      <c r="HF183" s="80"/>
      <c r="HG183" s="80"/>
      <c r="HH183" s="80">
        <f t="shared" si="1197"/>
        <v>0</v>
      </c>
      <c r="HI183" s="80"/>
      <c r="HJ183" s="122"/>
      <c r="HK183" s="80">
        <f t="shared" ref="HK183:HM183" si="1198">HK184+HK185+HK186+HK187+HK188+HK189+HK190+HK191+HK192+HK193+HK194+HK195+HK196</f>
        <v>0</v>
      </c>
      <c r="HL183" s="80">
        <f t="shared" si="1198"/>
        <v>0</v>
      </c>
      <c r="HM183" s="80">
        <f t="shared" si="1198"/>
        <v>0</v>
      </c>
      <c r="HN183" s="80">
        <f>SUM(HN184:HN196)</f>
        <v>2945.2</v>
      </c>
      <c r="HO183" s="80">
        <f>SUM(HO184:HO196)</f>
        <v>2387.17866</v>
      </c>
      <c r="HP183" s="80">
        <f>SUM(HP184:HP196)</f>
        <v>2386.9999700000003</v>
      </c>
      <c r="HQ183" s="80">
        <f t="shared" si="1138"/>
        <v>99.992514594613553</v>
      </c>
      <c r="HR183" s="80"/>
      <c r="HS183" s="80">
        <f t="shared" ref="HS183:HY183" si="1199">HS184+HS185+HS186+HS187+HS188+HS189+HS190+HS191+HS192+HS193+HS194+HS195+HS196</f>
        <v>0</v>
      </c>
      <c r="HT183" s="80">
        <f t="shared" si="1199"/>
        <v>0</v>
      </c>
      <c r="HU183" s="80">
        <f t="shared" si="1199"/>
        <v>0</v>
      </c>
      <c r="HV183" s="122"/>
      <c r="HW183" s="80">
        <f t="shared" si="1199"/>
        <v>0</v>
      </c>
      <c r="HX183" s="80">
        <f t="shared" si="1199"/>
        <v>0</v>
      </c>
      <c r="HY183" s="80">
        <f t="shared" si="1199"/>
        <v>0</v>
      </c>
      <c r="HZ183" s="122"/>
      <c r="IA183" s="80">
        <f t="shared" ref="IA183:IC183" si="1200">IA184+IA185+IA186+IA187+IA188+IA189+IA190+IA191+IA192+IA193+IA194+IA195+IA196</f>
        <v>0</v>
      </c>
      <c r="IB183" s="80">
        <f t="shared" si="1200"/>
        <v>0</v>
      </c>
      <c r="IC183" s="80">
        <f t="shared" si="1200"/>
        <v>0</v>
      </c>
      <c r="ID183" s="80"/>
      <c r="IE183" s="80">
        <f t="shared" ref="IE183:IF183" si="1201">IE184+IE185+IE186+IE187+IE188+IE189+IE190+IE191+IE192+IE193+IE194+IE195+IE196</f>
        <v>17994.13132</v>
      </c>
      <c r="IF183" s="80">
        <f t="shared" si="1201"/>
        <v>7105.8589400000001</v>
      </c>
      <c r="IG183" s="80">
        <f t="shared" ref="IG183:IG184" si="1202">IF183/IE183*100</f>
        <v>39.489869300342527</v>
      </c>
      <c r="IH183" s="80"/>
      <c r="II183" s="80">
        <f t="shared" ref="II183:IJ183" si="1203">II184+II185+II186+II187+II188+II189+II190+II191+II192+II193+II194+II195+II196</f>
        <v>9882.1371899999995</v>
      </c>
      <c r="IJ183" s="80">
        <f t="shared" si="1203"/>
        <v>9882.1371899999995</v>
      </c>
      <c r="IK183" s="80">
        <f t="shared" ref="IK183:IK184" si="1204">IJ183/II183*100</f>
        <v>100</v>
      </c>
      <c r="IL183" s="80"/>
      <c r="IM183" s="80">
        <f t="shared" ref="IM183:JA183" si="1205">IM184+IM185+IM186+IM187+IM188+IM189+IM190+IM191+IM192+IM193+IM194+IM195+IM196</f>
        <v>0</v>
      </c>
      <c r="IN183" s="80">
        <f t="shared" si="1205"/>
        <v>0</v>
      </c>
      <c r="IO183" s="80">
        <f t="shared" si="1205"/>
        <v>0</v>
      </c>
      <c r="IP183" s="80"/>
      <c r="IQ183" s="80">
        <f t="shared" si="1205"/>
        <v>0</v>
      </c>
      <c r="IR183" s="80">
        <f t="shared" si="1205"/>
        <v>0</v>
      </c>
      <c r="IS183" s="80">
        <f t="shared" si="1205"/>
        <v>0</v>
      </c>
      <c r="IT183" s="80"/>
      <c r="IU183" s="80">
        <f t="shared" si="1205"/>
        <v>0</v>
      </c>
      <c r="IV183" s="80">
        <f t="shared" si="1205"/>
        <v>0</v>
      </c>
      <c r="IW183" s="80">
        <f t="shared" si="1205"/>
        <v>0</v>
      </c>
      <c r="IX183" s="80"/>
      <c r="IY183" s="80">
        <f t="shared" si="1205"/>
        <v>0</v>
      </c>
      <c r="IZ183" s="80">
        <f t="shared" si="1205"/>
        <v>0</v>
      </c>
      <c r="JA183" s="80">
        <f t="shared" si="1205"/>
        <v>0</v>
      </c>
      <c r="JB183" s="80"/>
      <c r="JC183" s="80">
        <f t="shared" ref="JC183:JE183" si="1206">JC184+JC185+JC186+JC187+JC188+JC189+JC190+JC191+JC192+JC193+JC194+JC195+JC196</f>
        <v>0</v>
      </c>
      <c r="JD183" s="80">
        <f t="shared" si="1206"/>
        <v>0</v>
      </c>
      <c r="JE183" s="80">
        <f t="shared" si="1206"/>
        <v>0</v>
      </c>
      <c r="JF183" s="80"/>
      <c r="JG183" s="80">
        <f t="shared" ref="JG183:JL183" si="1207">JG184+JG185+JG186+JG187+JG188+JG189+JG190+JG191+JG192+JG193+JG194+JG195+JG196</f>
        <v>0</v>
      </c>
      <c r="JH183" s="80">
        <f t="shared" si="1207"/>
        <v>0</v>
      </c>
      <c r="JI183" s="80">
        <f t="shared" si="1207"/>
        <v>0</v>
      </c>
      <c r="JJ183" s="80"/>
      <c r="JK183" s="80">
        <f t="shared" si="1207"/>
        <v>314.41619000000003</v>
      </c>
      <c r="JL183" s="80">
        <f t="shared" si="1207"/>
        <v>72.891999999999996</v>
      </c>
      <c r="JM183" s="79">
        <f t="shared" ref="JM183" si="1208">JL183/JK183*100</f>
        <v>23.183284550328018</v>
      </c>
      <c r="JN183" s="79"/>
      <c r="JO183" s="80"/>
      <c r="JP183" s="80"/>
      <c r="JQ183" s="79"/>
    </row>
    <row r="184" spans="1:277" s="29" customFormat="1" ht="32.25" customHeight="1" x14ac:dyDescent="0.25">
      <c r="A184" s="39" t="s">
        <v>292</v>
      </c>
      <c r="B184" s="230">
        <f t="shared" si="962"/>
        <v>62176.528119999995</v>
      </c>
      <c r="C184" s="230">
        <f t="shared" si="963"/>
        <v>95439.513319999998</v>
      </c>
      <c r="D184" s="230">
        <f t="shared" si="964"/>
        <v>84149.698200000013</v>
      </c>
      <c r="E184" s="66">
        <f t="shared" si="163"/>
        <v>88.170711765737678</v>
      </c>
      <c r="F184" s="70">
        <v>1516.2527</v>
      </c>
      <c r="G184" s="70">
        <v>1516.2527</v>
      </c>
      <c r="H184" s="66">
        <v>1516.2527</v>
      </c>
      <c r="I184" s="66">
        <f>H184/G184*100</f>
        <v>100</v>
      </c>
      <c r="J184" s="70"/>
      <c r="K184" s="70"/>
      <c r="L184" s="70"/>
      <c r="M184" s="66"/>
      <c r="N184" s="66"/>
      <c r="O184" s="70"/>
      <c r="P184" s="70"/>
      <c r="Q184" s="66"/>
      <c r="R184" s="123"/>
      <c r="S184" s="70"/>
      <c r="T184" s="70"/>
      <c r="U184" s="66"/>
      <c r="V184" s="66"/>
      <c r="W184" s="70"/>
      <c r="X184" s="70"/>
      <c r="Y184" s="66"/>
      <c r="Z184" s="66"/>
      <c r="AA184" s="70"/>
      <c r="AB184" s="70"/>
      <c r="AC184" s="66"/>
      <c r="AD184" s="123"/>
      <c r="AE184" s="70"/>
      <c r="AF184" s="70"/>
      <c r="AG184" s="66"/>
      <c r="AH184" s="66">
        <v>435.27959999999996</v>
      </c>
      <c r="AI184" s="66">
        <v>435.27959999999996</v>
      </c>
      <c r="AJ184" s="66">
        <v>435.27959999999996</v>
      </c>
      <c r="AK184" s="70">
        <f t="shared" si="1081"/>
        <v>100</v>
      </c>
      <c r="AL184" s="124"/>
      <c r="AM184" s="66"/>
      <c r="AN184" s="66"/>
      <c r="AO184" s="70"/>
      <c r="AP184" s="70">
        <v>0</v>
      </c>
      <c r="AQ184" s="70">
        <v>0</v>
      </c>
      <c r="AR184" s="70">
        <v>0</v>
      </c>
      <c r="AS184" s="66"/>
      <c r="AT184" s="70"/>
      <c r="AU184" s="70"/>
      <c r="AV184" s="70"/>
      <c r="AW184" s="70"/>
      <c r="AX184" s="70">
        <v>102.04082</v>
      </c>
      <c r="AY184" s="70">
        <v>102.04082</v>
      </c>
      <c r="AZ184" s="70">
        <v>102.04082</v>
      </c>
      <c r="BA184" s="66">
        <f>AZ184/AY184*100</f>
        <v>100</v>
      </c>
      <c r="BB184" s="66"/>
      <c r="BC184" s="70"/>
      <c r="BD184" s="70"/>
      <c r="BE184" s="66"/>
      <c r="BF184" s="70">
        <v>147.863</v>
      </c>
      <c r="BG184" s="70">
        <v>147.863</v>
      </c>
      <c r="BH184" s="70">
        <v>147.863</v>
      </c>
      <c r="BI184" s="66">
        <f>BH184/BG184*100</f>
        <v>100</v>
      </c>
      <c r="BJ184" s="123"/>
      <c r="BK184" s="70"/>
      <c r="BL184" s="70"/>
      <c r="BM184" s="66"/>
      <c r="BN184" s="70"/>
      <c r="BO184" s="70"/>
      <c r="BP184" s="70"/>
      <c r="BQ184" s="66"/>
      <c r="BR184" s="66"/>
      <c r="BS184" s="70"/>
      <c r="BT184" s="70"/>
      <c r="BU184" s="66"/>
      <c r="BV184" s="66"/>
      <c r="BW184" s="66"/>
      <c r="BX184" s="66"/>
      <c r="BY184" s="66"/>
      <c r="BZ184" s="70">
        <v>0</v>
      </c>
      <c r="CA184" s="70">
        <v>0</v>
      </c>
      <c r="CB184" s="70"/>
      <c r="CC184" s="66"/>
      <c r="CD184" s="70">
        <v>21179.200000000001</v>
      </c>
      <c r="CE184" s="70">
        <v>21179.200000000001</v>
      </c>
      <c r="CF184" s="66">
        <v>21179.200000000001</v>
      </c>
      <c r="CG184" s="70">
        <f t="shared" si="185"/>
        <v>100</v>
      </c>
      <c r="CH184" s="70"/>
      <c r="CI184" s="70">
        <v>1973.6</v>
      </c>
      <c r="CJ184" s="66">
        <v>1973.6</v>
      </c>
      <c r="CK184" s="70">
        <f t="shared" ref="CK184" si="1209">CJ184/CI184*100</f>
        <v>100</v>
      </c>
      <c r="CL184" s="70"/>
      <c r="CM184" s="70"/>
      <c r="CN184" s="70"/>
      <c r="CO184" s="70"/>
      <c r="CP184" s="70"/>
      <c r="CQ184" s="70"/>
      <c r="CR184" s="70"/>
      <c r="CS184" s="70"/>
      <c r="CT184" s="70">
        <v>5494.4</v>
      </c>
      <c r="CU184" s="70">
        <v>3590.5</v>
      </c>
      <c r="CV184" s="70">
        <v>3590.415</v>
      </c>
      <c r="CW184" s="70">
        <f t="shared" si="191"/>
        <v>99.997632641693357</v>
      </c>
      <c r="CX184" s="70"/>
      <c r="CY184" s="70"/>
      <c r="CZ184" s="70"/>
      <c r="DA184" s="70"/>
      <c r="DB184" s="124"/>
      <c r="DC184" s="70">
        <v>240</v>
      </c>
      <c r="DD184" s="70">
        <v>240</v>
      </c>
      <c r="DE184" s="70">
        <f t="shared" si="1171"/>
        <v>100</v>
      </c>
      <c r="DF184" s="70"/>
      <c r="DG184" s="70"/>
      <c r="DH184" s="200"/>
      <c r="DI184" s="200"/>
      <c r="DJ184" s="200"/>
      <c r="DK184" s="70"/>
      <c r="DL184" s="200"/>
      <c r="DM184" s="200"/>
      <c r="DN184" s="200"/>
      <c r="DO184" s="70"/>
      <c r="DP184" s="200"/>
      <c r="DQ184" s="200"/>
      <c r="DR184" s="70"/>
      <c r="DS184" s="70"/>
      <c r="DT184" s="200"/>
      <c r="DU184" s="200"/>
      <c r="DV184" s="200"/>
      <c r="DW184" s="70"/>
      <c r="DX184" s="200"/>
      <c r="DY184" s="200"/>
      <c r="DZ184" s="200"/>
      <c r="EA184" s="70"/>
      <c r="EB184" s="200"/>
      <c r="EC184" s="200"/>
      <c r="ED184" s="200"/>
      <c r="EE184" s="70"/>
      <c r="EF184" s="200"/>
      <c r="EG184" s="200"/>
      <c r="EH184" s="70"/>
      <c r="EI184" s="70"/>
      <c r="EJ184" s="200"/>
      <c r="EK184" s="200"/>
      <c r="EL184" s="70"/>
      <c r="EM184" s="70"/>
      <c r="EN184" s="200"/>
      <c r="EO184" s="66"/>
      <c r="EP184" s="70">
        <v>502.4</v>
      </c>
      <c r="EQ184" s="70">
        <v>452.2</v>
      </c>
      <c r="ER184" s="70">
        <v>292.31645000000003</v>
      </c>
      <c r="ES184" s="211">
        <f t="shared" si="1114"/>
        <v>64.643177797434774</v>
      </c>
      <c r="ET184" s="70">
        <v>7922</v>
      </c>
      <c r="EU184" s="70">
        <v>3959.9005000000002</v>
      </c>
      <c r="EV184" s="70">
        <v>3959.9005000000002</v>
      </c>
      <c r="EW184" s="70">
        <f>EV184/EU184*100</f>
        <v>100</v>
      </c>
      <c r="EX184" s="70"/>
      <c r="EY184" s="70"/>
      <c r="EZ184" s="200"/>
      <c r="FA184" s="200"/>
      <c r="FB184" s="200"/>
      <c r="FC184" s="70"/>
      <c r="FD184" s="200"/>
      <c r="FE184" s="200"/>
      <c r="FF184" s="70">
        <v>12349.9</v>
      </c>
      <c r="FG184" s="70">
        <v>12650.8</v>
      </c>
      <c r="FH184" s="70">
        <v>12650.8</v>
      </c>
      <c r="FI184" s="70">
        <f t="shared" si="204"/>
        <v>100</v>
      </c>
      <c r="FJ184" s="70"/>
      <c r="FK184" s="70"/>
      <c r="FL184" s="200"/>
      <c r="FM184" s="66"/>
      <c r="FN184" s="70">
        <v>5017.2</v>
      </c>
      <c r="FO184" s="70">
        <v>2828.1</v>
      </c>
      <c r="FP184" s="70">
        <v>2828.05</v>
      </c>
      <c r="FQ184" s="70">
        <f>FP184/FO184*100</f>
        <v>99.998232028570428</v>
      </c>
      <c r="FR184" s="70"/>
      <c r="FS184" s="70">
        <v>235.6</v>
      </c>
      <c r="FT184" s="70">
        <v>235.6</v>
      </c>
      <c r="FU184" s="70">
        <f>FT184/FS184*100</f>
        <v>100</v>
      </c>
      <c r="FV184" s="70">
        <v>3137.4920000000002</v>
      </c>
      <c r="FW184" s="70">
        <v>3137.4920000000002</v>
      </c>
      <c r="FX184" s="70">
        <v>3137.4920000000002</v>
      </c>
      <c r="FY184" s="70">
        <f>FX184/FW184*100</f>
        <v>100</v>
      </c>
      <c r="FZ184" s="70"/>
      <c r="GA184" s="70"/>
      <c r="GB184" s="200"/>
      <c r="GC184" s="200"/>
      <c r="GD184" s="70">
        <v>2363.6</v>
      </c>
      <c r="GE184" s="70">
        <v>5400</v>
      </c>
      <c r="GF184" s="70">
        <v>5400</v>
      </c>
      <c r="GG184" s="70">
        <f t="shared" ref="GG184" si="1210">GF184/GE184*100</f>
        <v>100</v>
      </c>
      <c r="GH184" s="70">
        <v>2008.9</v>
      </c>
      <c r="GI184" s="70">
        <v>9400</v>
      </c>
      <c r="GJ184" s="70">
        <v>9400</v>
      </c>
      <c r="GK184" s="70">
        <f t="shared" ref="GK184" si="1211">GJ184/GI184*100</f>
        <v>100</v>
      </c>
      <c r="GL184" s="70"/>
      <c r="GM184" s="70"/>
      <c r="GN184" s="200"/>
      <c r="GO184" s="200"/>
      <c r="GP184" s="200"/>
      <c r="GQ184" s="70"/>
      <c r="GR184" s="200"/>
      <c r="GS184" s="200"/>
      <c r="GT184" s="200"/>
      <c r="GU184" s="70"/>
      <c r="GV184" s="200"/>
      <c r="GW184" s="200"/>
      <c r="GX184" s="200"/>
      <c r="GY184" s="70"/>
      <c r="GZ184" s="200"/>
      <c r="HA184" s="200"/>
      <c r="HB184" s="70"/>
      <c r="HC184" s="70"/>
      <c r="HD184" s="200"/>
      <c r="HE184" s="200"/>
      <c r="HF184" s="70"/>
      <c r="HG184" s="70"/>
      <c r="HH184" s="70"/>
      <c r="HI184" s="70"/>
      <c r="HJ184" s="124"/>
      <c r="HK184" s="70"/>
      <c r="HL184" s="200"/>
      <c r="HM184" s="200"/>
      <c r="HN184" s="70"/>
      <c r="HO184" s="70"/>
      <c r="HP184" s="70"/>
      <c r="HQ184" s="70"/>
      <c r="HR184" s="70"/>
      <c r="HS184" s="70"/>
      <c r="HT184" s="70"/>
      <c r="HU184" s="70"/>
      <c r="HV184" s="124"/>
      <c r="HW184" s="70"/>
      <c r="HX184" s="70"/>
      <c r="HY184" s="70"/>
      <c r="HZ184" s="124"/>
      <c r="IA184" s="70"/>
      <c r="IB184" s="70"/>
      <c r="IC184" s="70"/>
      <c r="ID184" s="70"/>
      <c r="IE184" s="70">
        <v>17994.13132</v>
      </c>
      <c r="IF184" s="70">
        <v>7105.8589400000001</v>
      </c>
      <c r="IG184" s="70">
        <f t="shared" si="1202"/>
        <v>39.489869300342527</v>
      </c>
      <c r="IH184" s="70"/>
      <c r="II184" s="70">
        <v>9882.1371899999995</v>
      </c>
      <c r="IJ184" s="70">
        <v>9882.1371899999995</v>
      </c>
      <c r="IK184" s="70">
        <f t="shared" si="1204"/>
        <v>100</v>
      </c>
      <c r="IL184" s="70"/>
      <c r="IM184" s="70"/>
      <c r="IN184" s="70"/>
      <c r="IO184" s="70"/>
      <c r="IP184" s="70"/>
      <c r="IQ184" s="70"/>
      <c r="IR184" s="70"/>
      <c r="IS184" s="70"/>
      <c r="IT184" s="70"/>
      <c r="IU184" s="70"/>
      <c r="IV184" s="70"/>
      <c r="IW184" s="70"/>
      <c r="IX184" s="70"/>
      <c r="IY184" s="70">
        <v>0</v>
      </c>
      <c r="IZ184" s="70">
        <v>0</v>
      </c>
      <c r="JA184" s="66"/>
      <c r="JB184" s="66"/>
      <c r="JC184" s="70">
        <v>0</v>
      </c>
      <c r="JD184" s="70">
        <v>0</v>
      </c>
      <c r="JE184" s="66"/>
      <c r="JF184" s="66"/>
      <c r="JG184" s="70">
        <v>0</v>
      </c>
      <c r="JH184" s="70">
        <v>0</v>
      </c>
      <c r="JI184" s="66"/>
      <c r="JJ184" s="66"/>
      <c r="JK184" s="70">
        <v>314.41619000000003</v>
      </c>
      <c r="JL184" s="70">
        <v>72.891999999999996</v>
      </c>
      <c r="JM184" s="66">
        <f t="shared" ref="JM184" si="1212">JL184/JK184*100</f>
        <v>23.183284550328018</v>
      </c>
      <c r="JN184" s="66"/>
      <c r="JO184" s="70"/>
      <c r="JP184" s="70"/>
      <c r="JQ184" s="66"/>
    </row>
    <row r="185" spans="1:277" s="29" customFormat="1" ht="15.75" x14ac:dyDescent="0.25">
      <c r="A185" s="39" t="s">
        <v>486</v>
      </c>
      <c r="B185" s="230">
        <f t="shared" si="962"/>
        <v>3000</v>
      </c>
      <c r="C185" s="230">
        <f t="shared" si="963"/>
        <v>10467.71422</v>
      </c>
      <c r="D185" s="230">
        <f t="shared" si="964"/>
        <v>10467.71422</v>
      </c>
      <c r="E185" s="66">
        <f>D185/C185*100</f>
        <v>100</v>
      </c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123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123"/>
      <c r="AE185" s="66"/>
      <c r="AF185" s="66"/>
      <c r="AG185" s="66"/>
      <c r="AH185" s="66"/>
      <c r="AI185" s="66"/>
      <c r="AJ185" s="66"/>
      <c r="AK185" s="66"/>
      <c r="AL185" s="123"/>
      <c r="AM185" s="66"/>
      <c r="AN185" s="66"/>
      <c r="AO185" s="66"/>
      <c r="AP185" s="66"/>
      <c r="AQ185" s="66"/>
      <c r="AR185" s="66"/>
      <c r="AS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  <c r="BJ185" s="123"/>
      <c r="BK185" s="66"/>
      <c r="BL185" s="66"/>
      <c r="BM185" s="66"/>
      <c r="BN185" s="66"/>
      <c r="BO185" s="66"/>
      <c r="BP185" s="66"/>
      <c r="BQ185" s="66"/>
      <c r="BR185" s="66"/>
      <c r="BS185" s="66"/>
      <c r="BT185" s="66"/>
      <c r="BU185" s="66"/>
      <c r="BV185" s="66"/>
      <c r="BW185" s="66">
        <v>1325</v>
      </c>
      <c r="BX185" s="66">
        <v>1325</v>
      </c>
      <c r="BY185" s="66">
        <f t="shared" si="960"/>
        <v>100</v>
      </c>
      <c r="BZ185" s="66">
        <v>3000</v>
      </c>
      <c r="CA185" s="66">
        <v>9142.7142199999998</v>
      </c>
      <c r="CB185" s="66">
        <v>9142.7142199999998</v>
      </c>
      <c r="CC185" s="66">
        <f t="shared" si="1165"/>
        <v>100</v>
      </c>
      <c r="CD185" s="206"/>
      <c r="CE185" s="206"/>
      <c r="CF185" s="206"/>
      <c r="CG185" s="206"/>
      <c r="CH185" s="206"/>
      <c r="CI185" s="206"/>
      <c r="CJ185" s="206"/>
      <c r="CK185" s="206"/>
      <c r="CL185" s="66"/>
      <c r="CM185" s="66"/>
      <c r="CN185" s="66"/>
      <c r="CO185" s="204"/>
      <c r="CP185" s="204"/>
      <c r="CQ185" s="66"/>
      <c r="CR185" s="66"/>
      <c r="CS185" s="204"/>
      <c r="CT185" s="66"/>
      <c r="CU185" s="66"/>
      <c r="CV185" s="66"/>
      <c r="CW185" s="204"/>
      <c r="CX185" s="204"/>
      <c r="CY185" s="66"/>
      <c r="CZ185" s="66"/>
      <c r="DA185" s="204"/>
      <c r="DB185" s="133"/>
      <c r="DC185" s="66"/>
      <c r="DD185" s="66"/>
      <c r="DE185" s="204"/>
      <c r="DF185" s="66"/>
      <c r="DG185" s="66"/>
      <c r="DH185" s="66"/>
      <c r="DI185" s="204"/>
      <c r="DJ185" s="204"/>
      <c r="DK185" s="66"/>
      <c r="DL185" s="66"/>
      <c r="DM185" s="204"/>
      <c r="DN185" s="204"/>
      <c r="DO185" s="66"/>
      <c r="DP185" s="66"/>
      <c r="DQ185" s="204"/>
      <c r="DR185" s="66"/>
      <c r="DS185" s="66"/>
      <c r="DT185" s="66"/>
      <c r="DU185" s="204"/>
      <c r="DV185" s="204"/>
      <c r="DW185" s="66"/>
      <c r="DX185" s="66"/>
      <c r="DY185" s="204"/>
      <c r="DZ185" s="204"/>
      <c r="EA185" s="66"/>
      <c r="EB185" s="66"/>
      <c r="EC185" s="204"/>
      <c r="ED185" s="204"/>
      <c r="EE185" s="66"/>
      <c r="EF185" s="66"/>
      <c r="EG185" s="204"/>
      <c r="EH185" s="66"/>
      <c r="EI185" s="66"/>
      <c r="EJ185" s="66"/>
      <c r="EK185" s="204"/>
      <c r="EL185" s="66"/>
      <c r="EM185" s="66"/>
      <c r="EN185" s="66"/>
      <c r="EO185" s="66"/>
      <c r="EP185" s="66"/>
      <c r="EQ185" s="66"/>
      <c r="ER185" s="66"/>
      <c r="ES185" s="211"/>
      <c r="ET185" s="66"/>
      <c r="EU185" s="66"/>
      <c r="EV185" s="66"/>
      <c r="EW185" s="66"/>
      <c r="EX185" s="66"/>
      <c r="EY185" s="70"/>
      <c r="EZ185" s="66"/>
      <c r="FA185" s="204"/>
      <c r="FB185" s="204"/>
      <c r="FC185" s="70"/>
      <c r="FD185" s="66"/>
      <c r="FE185" s="204"/>
      <c r="FF185" s="70"/>
      <c r="FG185" s="70"/>
      <c r="FH185" s="66"/>
      <c r="FI185" s="204"/>
      <c r="FJ185" s="70"/>
      <c r="FK185" s="70"/>
      <c r="FL185" s="66"/>
      <c r="FM185" s="66"/>
      <c r="FN185" s="70"/>
      <c r="FO185" s="70"/>
      <c r="FP185" s="66"/>
      <c r="FQ185" s="204"/>
      <c r="FR185" s="204"/>
      <c r="FS185" s="70"/>
      <c r="FT185" s="66"/>
      <c r="FU185" s="204"/>
      <c r="FV185" s="70"/>
      <c r="FW185" s="70"/>
      <c r="FX185" s="66"/>
      <c r="FY185" s="204"/>
      <c r="FZ185" s="70"/>
      <c r="GA185" s="70"/>
      <c r="GB185" s="66"/>
      <c r="GC185" s="204"/>
      <c r="GD185" s="66"/>
      <c r="GE185" s="66"/>
      <c r="GF185" s="66"/>
      <c r="GG185" s="204"/>
      <c r="GH185" s="66"/>
      <c r="GI185" s="66"/>
      <c r="GJ185" s="66"/>
      <c r="GK185" s="204"/>
      <c r="GL185" s="204"/>
      <c r="GM185" s="70"/>
      <c r="GN185" s="66"/>
      <c r="GO185" s="204"/>
      <c r="GP185" s="204"/>
      <c r="GQ185" s="70"/>
      <c r="GR185" s="66"/>
      <c r="GS185" s="204"/>
      <c r="GT185" s="204"/>
      <c r="GU185" s="70"/>
      <c r="GV185" s="66"/>
      <c r="GW185" s="204"/>
      <c r="GX185" s="204"/>
      <c r="GY185" s="70"/>
      <c r="GZ185" s="66"/>
      <c r="HA185" s="204"/>
      <c r="HB185" s="70"/>
      <c r="HC185" s="70"/>
      <c r="HD185" s="66"/>
      <c r="HE185" s="204"/>
      <c r="HF185" s="66"/>
      <c r="HG185" s="66"/>
      <c r="HH185" s="66"/>
      <c r="HI185" s="204"/>
      <c r="HJ185" s="133"/>
      <c r="HK185" s="70"/>
      <c r="HL185" s="66"/>
      <c r="HM185" s="204"/>
      <c r="HN185" s="66"/>
      <c r="HO185" s="66"/>
      <c r="HP185" s="66"/>
      <c r="HQ185" s="70"/>
      <c r="HR185" s="204"/>
      <c r="HS185" s="66"/>
      <c r="HT185" s="66"/>
      <c r="HU185" s="204"/>
      <c r="HV185" s="133"/>
      <c r="HW185" s="66"/>
      <c r="HX185" s="66"/>
      <c r="HY185" s="204"/>
      <c r="HZ185" s="133"/>
      <c r="IA185" s="66"/>
      <c r="IB185" s="66"/>
      <c r="IC185" s="204"/>
      <c r="ID185" s="204"/>
      <c r="IE185" s="66"/>
      <c r="IF185" s="66"/>
      <c r="IG185" s="204"/>
      <c r="IH185" s="204"/>
      <c r="II185" s="66"/>
      <c r="IJ185" s="66"/>
      <c r="IK185" s="204"/>
      <c r="IL185" s="204"/>
      <c r="IM185" s="66"/>
      <c r="IN185" s="66"/>
      <c r="IO185" s="204"/>
      <c r="IP185" s="204"/>
      <c r="IQ185" s="66"/>
      <c r="IR185" s="66"/>
      <c r="IS185" s="204"/>
      <c r="IT185" s="204"/>
      <c r="IU185" s="66"/>
      <c r="IV185" s="66"/>
      <c r="IW185" s="204"/>
      <c r="IX185" s="204"/>
      <c r="IY185" s="66"/>
      <c r="IZ185" s="66"/>
      <c r="JA185" s="66"/>
      <c r="JB185" s="66"/>
      <c r="JC185" s="66"/>
      <c r="JD185" s="66"/>
      <c r="JE185" s="66"/>
      <c r="JF185" s="66"/>
      <c r="JG185" s="66"/>
      <c r="JH185" s="66"/>
      <c r="JI185" s="66"/>
      <c r="JJ185" s="66"/>
      <c r="JK185" s="66"/>
      <c r="JL185" s="66"/>
      <c r="JM185" s="66"/>
      <c r="JN185" s="66"/>
      <c r="JO185" s="66"/>
      <c r="JP185" s="66"/>
      <c r="JQ185" s="66"/>
    </row>
    <row r="186" spans="1:277" s="29" customFormat="1" ht="15.75" x14ac:dyDescent="0.25">
      <c r="A186" s="39" t="s">
        <v>487</v>
      </c>
      <c r="B186" s="230">
        <f t="shared" si="962"/>
        <v>3345</v>
      </c>
      <c r="C186" s="230">
        <f t="shared" si="963"/>
        <v>3345</v>
      </c>
      <c r="D186" s="230">
        <f t="shared" si="964"/>
        <v>3344.8727999999996</v>
      </c>
      <c r="E186" s="66">
        <f t="shared" ref="E186:E196" si="1213">D186/C186*100</f>
        <v>99.996197309417028</v>
      </c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123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123"/>
      <c r="AE186" s="66"/>
      <c r="AF186" s="66"/>
      <c r="AG186" s="66"/>
      <c r="AH186" s="66"/>
      <c r="AI186" s="66"/>
      <c r="AJ186" s="66"/>
      <c r="AK186" s="66"/>
      <c r="AL186" s="123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123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206"/>
      <c r="CE186" s="206"/>
      <c r="CF186" s="206"/>
      <c r="CG186" s="206"/>
      <c r="CH186" s="206"/>
      <c r="CI186" s="206"/>
      <c r="CJ186" s="206"/>
      <c r="CK186" s="206"/>
      <c r="CL186" s="66"/>
      <c r="CM186" s="66"/>
      <c r="CN186" s="66"/>
      <c r="CO186" s="204"/>
      <c r="CP186" s="204"/>
      <c r="CQ186" s="66"/>
      <c r="CR186" s="66"/>
      <c r="CS186" s="204"/>
      <c r="CT186" s="66"/>
      <c r="CU186" s="66"/>
      <c r="CV186" s="66"/>
      <c r="CW186" s="204"/>
      <c r="CX186" s="204"/>
      <c r="CY186" s="66"/>
      <c r="CZ186" s="66"/>
      <c r="DA186" s="204"/>
      <c r="DB186" s="133"/>
      <c r="DC186" s="66"/>
      <c r="DD186" s="66"/>
      <c r="DE186" s="204"/>
      <c r="DF186" s="66"/>
      <c r="DG186" s="66"/>
      <c r="DH186" s="66"/>
      <c r="DI186" s="204"/>
      <c r="DJ186" s="204"/>
      <c r="DK186" s="66"/>
      <c r="DL186" s="66"/>
      <c r="DM186" s="204"/>
      <c r="DN186" s="204"/>
      <c r="DO186" s="66"/>
      <c r="DP186" s="66"/>
      <c r="DQ186" s="204"/>
      <c r="DR186" s="66"/>
      <c r="DS186" s="66"/>
      <c r="DT186" s="66"/>
      <c r="DU186" s="204"/>
      <c r="DV186" s="204"/>
      <c r="DW186" s="66"/>
      <c r="DX186" s="66"/>
      <c r="DY186" s="204"/>
      <c r="DZ186" s="204"/>
      <c r="EA186" s="66"/>
      <c r="EB186" s="66"/>
      <c r="EC186" s="204"/>
      <c r="ED186" s="204"/>
      <c r="EE186" s="66"/>
      <c r="EF186" s="66"/>
      <c r="EG186" s="204"/>
      <c r="EH186" s="66"/>
      <c r="EI186" s="66"/>
      <c r="EJ186" s="66"/>
      <c r="EK186" s="204"/>
      <c r="EL186" s="66"/>
      <c r="EM186" s="66"/>
      <c r="EN186" s="66"/>
      <c r="EO186" s="66"/>
      <c r="EP186" s="66"/>
      <c r="EQ186" s="66"/>
      <c r="ER186" s="66"/>
      <c r="ES186" s="211"/>
      <c r="ET186" s="66"/>
      <c r="EU186" s="66"/>
      <c r="EV186" s="66"/>
      <c r="EW186" s="66"/>
      <c r="EX186" s="66"/>
      <c r="EY186" s="70"/>
      <c r="EZ186" s="66"/>
      <c r="FA186" s="204"/>
      <c r="FB186" s="204"/>
      <c r="FC186" s="70"/>
      <c r="FD186" s="66"/>
      <c r="FE186" s="204"/>
      <c r="FF186" s="70"/>
      <c r="FG186" s="70"/>
      <c r="FH186" s="66"/>
      <c r="FI186" s="204"/>
      <c r="FJ186" s="70">
        <v>3345</v>
      </c>
      <c r="FK186" s="70">
        <v>3345</v>
      </c>
      <c r="FL186" s="66">
        <v>3344.8727999999996</v>
      </c>
      <c r="FM186" s="66">
        <f t="shared" si="1085"/>
        <v>99.996197309417028</v>
      </c>
      <c r="FN186" s="70"/>
      <c r="FO186" s="70"/>
      <c r="FP186" s="66"/>
      <c r="FQ186" s="204"/>
      <c r="FR186" s="204"/>
      <c r="FS186" s="70"/>
      <c r="FT186" s="66"/>
      <c r="FU186" s="204"/>
      <c r="FV186" s="70"/>
      <c r="FW186" s="70"/>
      <c r="FX186" s="66"/>
      <c r="FY186" s="204"/>
      <c r="FZ186" s="70"/>
      <c r="GA186" s="70"/>
      <c r="GB186" s="66"/>
      <c r="GC186" s="204"/>
      <c r="GD186" s="66"/>
      <c r="GE186" s="66"/>
      <c r="GF186" s="66"/>
      <c r="GG186" s="204"/>
      <c r="GH186" s="66"/>
      <c r="GI186" s="66"/>
      <c r="GJ186" s="66"/>
      <c r="GK186" s="204"/>
      <c r="GL186" s="204"/>
      <c r="GM186" s="70"/>
      <c r="GN186" s="66"/>
      <c r="GO186" s="204"/>
      <c r="GP186" s="204"/>
      <c r="GQ186" s="70"/>
      <c r="GR186" s="66"/>
      <c r="GS186" s="204"/>
      <c r="GT186" s="204"/>
      <c r="GU186" s="70"/>
      <c r="GV186" s="66"/>
      <c r="GW186" s="204"/>
      <c r="GX186" s="204"/>
      <c r="GY186" s="70"/>
      <c r="GZ186" s="66"/>
      <c r="HA186" s="204"/>
      <c r="HB186" s="70"/>
      <c r="HC186" s="70"/>
      <c r="HD186" s="66"/>
      <c r="HE186" s="204"/>
      <c r="HF186" s="66"/>
      <c r="HG186" s="66"/>
      <c r="HH186" s="66"/>
      <c r="HI186" s="204"/>
      <c r="HJ186" s="133"/>
      <c r="HK186" s="70"/>
      <c r="HL186" s="66"/>
      <c r="HM186" s="204"/>
      <c r="HN186" s="66"/>
      <c r="HO186" s="66"/>
      <c r="HP186" s="66"/>
      <c r="HQ186" s="70"/>
      <c r="HR186" s="204"/>
      <c r="HS186" s="66"/>
      <c r="HT186" s="66"/>
      <c r="HU186" s="204"/>
      <c r="HV186" s="133"/>
      <c r="HW186" s="66"/>
      <c r="HX186" s="66"/>
      <c r="HY186" s="204"/>
      <c r="HZ186" s="133"/>
      <c r="IA186" s="66"/>
      <c r="IB186" s="66"/>
      <c r="IC186" s="204"/>
      <c r="ID186" s="204"/>
      <c r="IE186" s="66"/>
      <c r="IF186" s="66"/>
      <c r="IG186" s="204"/>
      <c r="IH186" s="204"/>
      <c r="II186" s="66"/>
      <c r="IJ186" s="66"/>
      <c r="IK186" s="204"/>
      <c r="IL186" s="204"/>
      <c r="IM186" s="66"/>
      <c r="IN186" s="66"/>
      <c r="IO186" s="204"/>
      <c r="IP186" s="204"/>
      <c r="IQ186" s="66"/>
      <c r="IR186" s="66"/>
      <c r="IS186" s="204"/>
      <c r="IT186" s="204"/>
      <c r="IU186" s="66"/>
      <c r="IV186" s="66"/>
      <c r="IW186" s="204"/>
      <c r="IX186" s="204"/>
      <c r="IY186" s="66"/>
      <c r="IZ186" s="66"/>
      <c r="JA186" s="66"/>
      <c r="JB186" s="66"/>
      <c r="JC186" s="66"/>
      <c r="JD186" s="66"/>
      <c r="JE186" s="66"/>
      <c r="JF186" s="66"/>
      <c r="JG186" s="66"/>
      <c r="JH186" s="66"/>
      <c r="JI186" s="66"/>
      <c r="JJ186" s="66"/>
      <c r="JK186" s="66"/>
      <c r="JL186" s="66"/>
      <c r="JM186" s="66"/>
      <c r="JN186" s="66"/>
      <c r="JO186" s="66"/>
      <c r="JP186" s="66"/>
      <c r="JQ186" s="66"/>
    </row>
    <row r="187" spans="1:277" s="29" customFormat="1" ht="15.75" x14ac:dyDescent="0.25">
      <c r="A187" s="39" t="s">
        <v>488</v>
      </c>
      <c r="B187" s="230">
        <f t="shared" si="962"/>
        <v>3513</v>
      </c>
      <c r="C187" s="230">
        <f t="shared" si="963"/>
        <v>4309</v>
      </c>
      <c r="D187" s="230">
        <f t="shared" si="964"/>
        <v>4308.9232000000002</v>
      </c>
      <c r="E187" s="66">
        <f t="shared" si="1213"/>
        <v>99.998217683917389</v>
      </c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123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123"/>
      <c r="AE187" s="66"/>
      <c r="AF187" s="66"/>
      <c r="AG187" s="66"/>
      <c r="AH187" s="66"/>
      <c r="AI187" s="66"/>
      <c r="AJ187" s="66"/>
      <c r="AK187" s="66"/>
      <c r="AL187" s="123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123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>
        <v>796</v>
      </c>
      <c r="BX187" s="66">
        <v>796</v>
      </c>
      <c r="BY187" s="66">
        <f t="shared" si="960"/>
        <v>100</v>
      </c>
      <c r="BZ187" s="66"/>
      <c r="CA187" s="66"/>
      <c r="CB187" s="66"/>
      <c r="CC187" s="66"/>
      <c r="CD187" s="206"/>
      <c r="CE187" s="206"/>
      <c r="CF187" s="206"/>
      <c r="CG187" s="206"/>
      <c r="CH187" s="206"/>
      <c r="CI187" s="206"/>
      <c r="CJ187" s="206"/>
      <c r="CK187" s="206"/>
      <c r="CL187" s="66"/>
      <c r="CM187" s="66"/>
      <c r="CN187" s="66"/>
      <c r="CO187" s="204"/>
      <c r="CP187" s="204"/>
      <c r="CQ187" s="66"/>
      <c r="CR187" s="66"/>
      <c r="CS187" s="204"/>
      <c r="CT187" s="66"/>
      <c r="CU187" s="66"/>
      <c r="CV187" s="66"/>
      <c r="CW187" s="204"/>
      <c r="CX187" s="204"/>
      <c r="CY187" s="66"/>
      <c r="CZ187" s="66"/>
      <c r="DA187" s="204"/>
      <c r="DB187" s="133"/>
      <c r="DC187" s="66"/>
      <c r="DD187" s="66"/>
      <c r="DE187" s="204"/>
      <c r="DF187" s="66"/>
      <c r="DG187" s="66"/>
      <c r="DH187" s="66"/>
      <c r="DI187" s="204"/>
      <c r="DJ187" s="204"/>
      <c r="DK187" s="66"/>
      <c r="DL187" s="66"/>
      <c r="DM187" s="204"/>
      <c r="DN187" s="204"/>
      <c r="DO187" s="66"/>
      <c r="DP187" s="66"/>
      <c r="DQ187" s="204"/>
      <c r="DR187" s="66"/>
      <c r="DS187" s="66"/>
      <c r="DT187" s="66"/>
      <c r="DU187" s="204"/>
      <c r="DV187" s="204"/>
      <c r="DW187" s="66"/>
      <c r="DX187" s="66"/>
      <c r="DY187" s="204"/>
      <c r="DZ187" s="204"/>
      <c r="EA187" s="66"/>
      <c r="EB187" s="66"/>
      <c r="EC187" s="204"/>
      <c r="ED187" s="204"/>
      <c r="EE187" s="66"/>
      <c r="EF187" s="66"/>
      <c r="EG187" s="204"/>
      <c r="EH187" s="66"/>
      <c r="EI187" s="66"/>
      <c r="EJ187" s="66"/>
      <c r="EK187" s="204"/>
      <c r="EL187" s="66"/>
      <c r="EM187" s="66"/>
      <c r="EN187" s="66"/>
      <c r="EO187" s="66"/>
      <c r="EP187" s="66"/>
      <c r="EQ187" s="66"/>
      <c r="ER187" s="66"/>
      <c r="ES187" s="211"/>
      <c r="ET187" s="66"/>
      <c r="EU187" s="66"/>
      <c r="EV187" s="66"/>
      <c r="EW187" s="66"/>
      <c r="EX187" s="66"/>
      <c r="EY187" s="70"/>
      <c r="EZ187" s="66"/>
      <c r="FA187" s="204"/>
      <c r="FB187" s="204"/>
      <c r="FC187" s="70"/>
      <c r="FD187" s="66"/>
      <c r="FE187" s="204"/>
      <c r="FF187" s="70"/>
      <c r="FG187" s="70"/>
      <c r="FH187" s="66"/>
      <c r="FI187" s="204"/>
      <c r="FJ187" s="70">
        <v>3513</v>
      </c>
      <c r="FK187" s="70">
        <v>3513</v>
      </c>
      <c r="FL187" s="66">
        <v>3512.9232000000002</v>
      </c>
      <c r="FM187" s="66">
        <f t="shared" si="1085"/>
        <v>99.997813834329634</v>
      </c>
      <c r="FN187" s="70"/>
      <c r="FO187" s="70"/>
      <c r="FP187" s="66"/>
      <c r="FQ187" s="204"/>
      <c r="FR187" s="204"/>
      <c r="FS187" s="70"/>
      <c r="FT187" s="66"/>
      <c r="FU187" s="204"/>
      <c r="FV187" s="70"/>
      <c r="FW187" s="70"/>
      <c r="FX187" s="66"/>
      <c r="FY187" s="204"/>
      <c r="FZ187" s="70"/>
      <c r="GA187" s="70"/>
      <c r="GB187" s="66"/>
      <c r="GC187" s="204"/>
      <c r="GD187" s="66"/>
      <c r="GE187" s="66"/>
      <c r="GF187" s="66"/>
      <c r="GG187" s="204"/>
      <c r="GH187" s="66"/>
      <c r="GI187" s="66"/>
      <c r="GJ187" s="66"/>
      <c r="GK187" s="204"/>
      <c r="GL187" s="204"/>
      <c r="GM187" s="70"/>
      <c r="GN187" s="66"/>
      <c r="GO187" s="204"/>
      <c r="GP187" s="204"/>
      <c r="GQ187" s="70"/>
      <c r="GR187" s="66"/>
      <c r="GS187" s="204"/>
      <c r="GT187" s="204"/>
      <c r="GU187" s="70"/>
      <c r="GV187" s="66"/>
      <c r="GW187" s="204"/>
      <c r="GX187" s="204"/>
      <c r="GY187" s="70"/>
      <c r="GZ187" s="66"/>
      <c r="HA187" s="204"/>
      <c r="HB187" s="70"/>
      <c r="HC187" s="70"/>
      <c r="HD187" s="66"/>
      <c r="HE187" s="204"/>
      <c r="HF187" s="66"/>
      <c r="HG187" s="66"/>
      <c r="HH187" s="66"/>
      <c r="HI187" s="204"/>
      <c r="HJ187" s="133"/>
      <c r="HK187" s="70"/>
      <c r="HL187" s="66"/>
      <c r="HM187" s="204"/>
      <c r="HN187" s="66"/>
      <c r="HO187" s="66"/>
      <c r="HP187" s="66"/>
      <c r="HQ187" s="70"/>
      <c r="HR187" s="204"/>
      <c r="HS187" s="66"/>
      <c r="HT187" s="66"/>
      <c r="HU187" s="204"/>
      <c r="HV187" s="133"/>
      <c r="HW187" s="66"/>
      <c r="HX187" s="66"/>
      <c r="HY187" s="204"/>
      <c r="HZ187" s="133"/>
      <c r="IA187" s="66"/>
      <c r="IB187" s="66"/>
      <c r="IC187" s="204"/>
      <c r="ID187" s="204"/>
      <c r="IE187" s="66"/>
      <c r="IF187" s="66"/>
      <c r="IG187" s="204"/>
      <c r="IH187" s="204"/>
      <c r="II187" s="66"/>
      <c r="IJ187" s="66"/>
      <c r="IK187" s="204"/>
      <c r="IL187" s="204"/>
      <c r="IM187" s="66"/>
      <c r="IN187" s="66"/>
      <c r="IO187" s="204"/>
      <c r="IP187" s="204"/>
      <c r="IQ187" s="66"/>
      <c r="IR187" s="66"/>
      <c r="IS187" s="204"/>
      <c r="IT187" s="204"/>
      <c r="IU187" s="66"/>
      <c r="IV187" s="66"/>
      <c r="IW187" s="204"/>
      <c r="IX187" s="204"/>
      <c r="IY187" s="66"/>
      <c r="IZ187" s="66"/>
      <c r="JA187" s="66"/>
      <c r="JB187" s="66"/>
      <c r="JC187" s="66"/>
      <c r="JD187" s="66"/>
      <c r="JE187" s="66"/>
      <c r="JF187" s="66"/>
      <c r="JG187" s="66"/>
      <c r="JH187" s="66"/>
      <c r="JI187" s="66"/>
      <c r="JJ187" s="66"/>
      <c r="JK187" s="66"/>
      <c r="JL187" s="66"/>
      <c r="JM187" s="66"/>
      <c r="JN187" s="66"/>
      <c r="JO187" s="66"/>
      <c r="JP187" s="66"/>
      <c r="JQ187" s="66"/>
    </row>
    <row r="188" spans="1:277" s="29" customFormat="1" ht="15.75" x14ac:dyDescent="0.25">
      <c r="A188" s="39" t="s">
        <v>489</v>
      </c>
      <c r="B188" s="230">
        <f t="shared" si="962"/>
        <v>3504</v>
      </c>
      <c r="C188" s="230">
        <f t="shared" si="963"/>
        <v>3504</v>
      </c>
      <c r="D188" s="230">
        <f t="shared" si="964"/>
        <v>3503.7276000000002</v>
      </c>
      <c r="E188" s="66">
        <f t="shared" si="1213"/>
        <v>99.992226027397265</v>
      </c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123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123"/>
      <c r="AE188" s="66"/>
      <c r="AF188" s="66"/>
      <c r="AG188" s="66"/>
      <c r="AH188" s="66"/>
      <c r="AI188" s="66"/>
      <c r="AJ188" s="66"/>
      <c r="AK188" s="66"/>
      <c r="AL188" s="123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123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206"/>
      <c r="CE188" s="206"/>
      <c r="CF188" s="206"/>
      <c r="CG188" s="206"/>
      <c r="CH188" s="206"/>
      <c r="CI188" s="206"/>
      <c r="CJ188" s="206"/>
      <c r="CK188" s="206"/>
      <c r="CL188" s="66"/>
      <c r="CM188" s="66"/>
      <c r="CN188" s="66"/>
      <c r="CO188" s="204"/>
      <c r="CP188" s="204"/>
      <c r="CQ188" s="66"/>
      <c r="CR188" s="66"/>
      <c r="CS188" s="204"/>
      <c r="CT188" s="66"/>
      <c r="CU188" s="66"/>
      <c r="CV188" s="66"/>
      <c r="CW188" s="204"/>
      <c r="CX188" s="204"/>
      <c r="CY188" s="66"/>
      <c r="CZ188" s="66"/>
      <c r="DA188" s="204"/>
      <c r="DB188" s="133"/>
      <c r="DC188" s="66"/>
      <c r="DD188" s="66"/>
      <c r="DE188" s="204"/>
      <c r="DF188" s="66"/>
      <c r="DG188" s="66"/>
      <c r="DH188" s="66"/>
      <c r="DI188" s="204"/>
      <c r="DJ188" s="204"/>
      <c r="DK188" s="66"/>
      <c r="DL188" s="66"/>
      <c r="DM188" s="204"/>
      <c r="DN188" s="204"/>
      <c r="DO188" s="66"/>
      <c r="DP188" s="66"/>
      <c r="DQ188" s="204"/>
      <c r="DR188" s="66"/>
      <c r="DS188" s="66"/>
      <c r="DT188" s="66"/>
      <c r="DU188" s="204"/>
      <c r="DV188" s="204"/>
      <c r="DW188" s="66"/>
      <c r="DX188" s="66"/>
      <c r="DY188" s="204"/>
      <c r="DZ188" s="204"/>
      <c r="EA188" s="66"/>
      <c r="EB188" s="66"/>
      <c r="EC188" s="204"/>
      <c r="ED188" s="204"/>
      <c r="EE188" s="66"/>
      <c r="EF188" s="66"/>
      <c r="EG188" s="204"/>
      <c r="EH188" s="66"/>
      <c r="EI188" s="66"/>
      <c r="EJ188" s="66"/>
      <c r="EK188" s="204"/>
      <c r="EL188" s="66"/>
      <c r="EM188" s="66"/>
      <c r="EN188" s="66"/>
      <c r="EO188" s="66"/>
      <c r="EP188" s="66"/>
      <c r="EQ188" s="66"/>
      <c r="ER188" s="66"/>
      <c r="ES188" s="211"/>
      <c r="ET188" s="66"/>
      <c r="EU188" s="66"/>
      <c r="EV188" s="66"/>
      <c r="EW188" s="66"/>
      <c r="EX188" s="66"/>
      <c r="EY188" s="70"/>
      <c r="EZ188" s="66"/>
      <c r="FA188" s="204"/>
      <c r="FB188" s="204"/>
      <c r="FC188" s="70"/>
      <c r="FD188" s="66"/>
      <c r="FE188" s="204"/>
      <c r="FF188" s="70"/>
      <c r="FG188" s="70"/>
      <c r="FH188" s="66"/>
      <c r="FI188" s="204"/>
      <c r="FJ188" s="70">
        <v>3504</v>
      </c>
      <c r="FK188" s="70">
        <v>3504</v>
      </c>
      <c r="FL188" s="66">
        <v>3503.7276000000002</v>
      </c>
      <c r="FM188" s="66">
        <f t="shared" si="1085"/>
        <v>99.992226027397265</v>
      </c>
      <c r="FN188" s="70"/>
      <c r="FO188" s="70"/>
      <c r="FP188" s="66"/>
      <c r="FQ188" s="204"/>
      <c r="FR188" s="204"/>
      <c r="FS188" s="70"/>
      <c r="FT188" s="66"/>
      <c r="FU188" s="204"/>
      <c r="FV188" s="70"/>
      <c r="FW188" s="70"/>
      <c r="FX188" s="66"/>
      <c r="FY188" s="204"/>
      <c r="FZ188" s="70"/>
      <c r="GA188" s="70"/>
      <c r="GB188" s="66"/>
      <c r="GC188" s="204"/>
      <c r="GD188" s="66"/>
      <c r="GE188" s="66"/>
      <c r="GF188" s="66"/>
      <c r="GG188" s="204"/>
      <c r="GH188" s="66"/>
      <c r="GI188" s="66"/>
      <c r="GJ188" s="66"/>
      <c r="GK188" s="204"/>
      <c r="GL188" s="204"/>
      <c r="GM188" s="70"/>
      <c r="GN188" s="66"/>
      <c r="GO188" s="204"/>
      <c r="GP188" s="204"/>
      <c r="GQ188" s="70"/>
      <c r="GR188" s="66"/>
      <c r="GS188" s="204"/>
      <c r="GT188" s="204"/>
      <c r="GU188" s="70"/>
      <c r="GV188" s="66"/>
      <c r="GW188" s="204"/>
      <c r="GX188" s="204"/>
      <c r="GY188" s="70"/>
      <c r="GZ188" s="66"/>
      <c r="HA188" s="204"/>
      <c r="HB188" s="70"/>
      <c r="HC188" s="70"/>
      <c r="HD188" s="66"/>
      <c r="HE188" s="204"/>
      <c r="HF188" s="66"/>
      <c r="HG188" s="66"/>
      <c r="HH188" s="66"/>
      <c r="HI188" s="204"/>
      <c r="HJ188" s="133"/>
      <c r="HK188" s="70"/>
      <c r="HL188" s="66"/>
      <c r="HM188" s="204"/>
      <c r="HN188" s="66"/>
      <c r="HO188" s="66"/>
      <c r="HP188" s="66"/>
      <c r="HQ188" s="70"/>
      <c r="HR188" s="204"/>
      <c r="HS188" s="66"/>
      <c r="HT188" s="66"/>
      <c r="HU188" s="204"/>
      <c r="HV188" s="133"/>
      <c r="HW188" s="66"/>
      <c r="HX188" s="66"/>
      <c r="HY188" s="204"/>
      <c r="HZ188" s="133"/>
      <c r="IA188" s="66"/>
      <c r="IB188" s="66"/>
      <c r="IC188" s="204"/>
      <c r="ID188" s="204"/>
      <c r="IE188" s="66"/>
      <c r="IF188" s="66"/>
      <c r="IG188" s="204"/>
      <c r="IH188" s="204"/>
      <c r="II188" s="66"/>
      <c r="IJ188" s="66"/>
      <c r="IK188" s="204"/>
      <c r="IL188" s="204"/>
      <c r="IM188" s="66"/>
      <c r="IN188" s="66"/>
      <c r="IO188" s="204"/>
      <c r="IP188" s="204"/>
      <c r="IQ188" s="66"/>
      <c r="IR188" s="66"/>
      <c r="IS188" s="204"/>
      <c r="IT188" s="204"/>
      <c r="IU188" s="66"/>
      <c r="IV188" s="66"/>
      <c r="IW188" s="204"/>
      <c r="IX188" s="204"/>
      <c r="IY188" s="66"/>
      <c r="IZ188" s="66"/>
      <c r="JA188" s="66"/>
      <c r="JB188" s="66"/>
      <c r="JC188" s="66"/>
      <c r="JD188" s="66"/>
      <c r="JE188" s="66"/>
      <c r="JF188" s="66"/>
      <c r="JG188" s="66"/>
      <c r="JH188" s="66"/>
      <c r="JI188" s="66"/>
      <c r="JJ188" s="66"/>
      <c r="JK188" s="66"/>
      <c r="JL188" s="66"/>
      <c r="JM188" s="66"/>
      <c r="JN188" s="66"/>
      <c r="JO188" s="66"/>
      <c r="JP188" s="66"/>
      <c r="JQ188" s="66"/>
    </row>
    <row r="189" spans="1:277" s="29" customFormat="1" ht="15.75" x14ac:dyDescent="0.25">
      <c r="A189" s="39" t="s">
        <v>490</v>
      </c>
      <c r="B189" s="230">
        <f t="shared" si="962"/>
        <v>5350</v>
      </c>
      <c r="C189" s="230">
        <f t="shared" si="963"/>
        <v>6850</v>
      </c>
      <c r="D189" s="230">
        <f t="shared" si="964"/>
        <v>6849.8584000000001</v>
      </c>
      <c r="E189" s="66">
        <f t="shared" si="1213"/>
        <v>99.997932846715329</v>
      </c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123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123"/>
      <c r="AE189" s="66"/>
      <c r="AF189" s="66"/>
      <c r="AG189" s="66"/>
      <c r="AH189" s="66"/>
      <c r="AI189" s="66"/>
      <c r="AJ189" s="66"/>
      <c r="AK189" s="66"/>
      <c r="AL189" s="123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66"/>
      <c r="BJ189" s="123"/>
      <c r="BK189" s="66"/>
      <c r="BL189" s="66"/>
      <c r="BM189" s="66"/>
      <c r="BN189" s="66"/>
      <c r="BO189" s="66"/>
      <c r="BP189" s="66"/>
      <c r="BQ189" s="66"/>
      <c r="BR189" s="66"/>
      <c r="BS189" s="66"/>
      <c r="BT189" s="66"/>
      <c r="BU189" s="66"/>
      <c r="BV189" s="66"/>
      <c r="BW189" s="66">
        <v>1500</v>
      </c>
      <c r="BX189" s="66">
        <v>1500</v>
      </c>
      <c r="BY189" s="66">
        <f t="shared" si="960"/>
        <v>100</v>
      </c>
      <c r="BZ189" s="66"/>
      <c r="CA189" s="66"/>
      <c r="CB189" s="66"/>
      <c r="CC189" s="66"/>
      <c r="CD189" s="206"/>
      <c r="CE189" s="206"/>
      <c r="CF189" s="206"/>
      <c r="CG189" s="206"/>
      <c r="CH189" s="206"/>
      <c r="CI189" s="206"/>
      <c r="CJ189" s="206"/>
      <c r="CK189" s="206"/>
      <c r="CL189" s="66"/>
      <c r="CM189" s="66"/>
      <c r="CN189" s="66"/>
      <c r="CO189" s="204"/>
      <c r="CP189" s="204"/>
      <c r="CQ189" s="66"/>
      <c r="CR189" s="66"/>
      <c r="CS189" s="204"/>
      <c r="CT189" s="66"/>
      <c r="CU189" s="66"/>
      <c r="CV189" s="66"/>
      <c r="CW189" s="204"/>
      <c r="CX189" s="204"/>
      <c r="CY189" s="66"/>
      <c r="CZ189" s="66"/>
      <c r="DA189" s="204"/>
      <c r="DB189" s="133"/>
      <c r="DC189" s="66"/>
      <c r="DD189" s="66"/>
      <c r="DE189" s="204"/>
      <c r="DF189" s="66"/>
      <c r="DG189" s="66"/>
      <c r="DH189" s="66"/>
      <c r="DI189" s="204"/>
      <c r="DJ189" s="204"/>
      <c r="DK189" s="66"/>
      <c r="DL189" s="66"/>
      <c r="DM189" s="204"/>
      <c r="DN189" s="204"/>
      <c r="DO189" s="66"/>
      <c r="DP189" s="66"/>
      <c r="DQ189" s="204"/>
      <c r="DR189" s="66"/>
      <c r="DS189" s="66"/>
      <c r="DT189" s="66"/>
      <c r="DU189" s="204"/>
      <c r="DV189" s="204"/>
      <c r="DW189" s="66"/>
      <c r="DX189" s="66"/>
      <c r="DY189" s="204"/>
      <c r="DZ189" s="204"/>
      <c r="EA189" s="66"/>
      <c r="EB189" s="66"/>
      <c r="EC189" s="204"/>
      <c r="ED189" s="204"/>
      <c r="EE189" s="66"/>
      <c r="EF189" s="66"/>
      <c r="EG189" s="204"/>
      <c r="EH189" s="66"/>
      <c r="EI189" s="66"/>
      <c r="EJ189" s="66"/>
      <c r="EK189" s="204"/>
      <c r="EL189" s="66">
        <v>1000</v>
      </c>
      <c r="EM189" s="66">
        <v>1000</v>
      </c>
      <c r="EN189" s="66">
        <v>1000</v>
      </c>
      <c r="EO189" s="66">
        <f>EN189/EM189*100</f>
        <v>100</v>
      </c>
      <c r="EP189" s="66"/>
      <c r="EQ189" s="66"/>
      <c r="ER189" s="66"/>
      <c r="ES189" s="211"/>
      <c r="ET189" s="66"/>
      <c r="EU189" s="66"/>
      <c r="EV189" s="66"/>
      <c r="EW189" s="66"/>
      <c r="EX189" s="66"/>
      <c r="EY189" s="70"/>
      <c r="EZ189" s="66"/>
      <c r="FA189" s="204"/>
      <c r="FB189" s="204"/>
      <c r="FC189" s="70"/>
      <c r="FD189" s="66"/>
      <c r="FE189" s="204"/>
      <c r="FF189" s="70"/>
      <c r="FG189" s="70"/>
      <c r="FH189" s="66"/>
      <c r="FI189" s="204"/>
      <c r="FJ189" s="70">
        <v>4350</v>
      </c>
      <c r="FK189" s="70">
        <v>4350</v>
      </c>
      <c r="FL189" s="66">
        <v>4349.8584000000001</v>
      </c>
      <c r="FM189" s="66">
        <f t="shared" si="1085"/>
        <v>99.996744827586198</v>
      </c>
      <c r="FN189" s="70"/>
      <c r="FO189" s="70"/>
      <c r="FP189" s="66"/>
      <c r="FQ189" s="204"/>
      <c r="FR189" s="204"/>
      <c r="FS189" s="70"/>
      <c r="FT189" s="66"/>
      <c r="FU189" s="204"/>
      <c r="FV189" s="70"/>
      <c r="FW189" s="70"/>
      <c r="FX189" s="66"/>
      <c r="FY189" s="204"/>
      <c r="FZ189" s="70"/>
      <c r="GA189" s="70"/>
      <c r="GB189" s="66"/>
      <c r="GC189" s="204"/>
      <c r="GD189" s="66"/>
      <c r="GE189" s="66"/>
      <c r="GF189" s="66"/>
      <c r="GG189" s="204"/>
      <c r="GH189" s="66"/>
      <c r="GI189" s="66"/>
      <c r="GJ189" s="66"/>
      <c r="GK189" s="204"/>
      <c r="GL189" s="204"/>
      <c r="GM189" s="70"/>
      <c r="GN189" s="66"/>
      <c r="GO189" s="204"/>
      <c r="GP189" s="204"/>
      <c r="GQ189" s="70"/>
      <c r="GR189" s="66"/>
      <c r="GS189" s="204"/>
      <c r="GT189" s="204"/>
      <c r="GU189" s="70"/>
      <c r="GV189" s="66"/>
      <c r="GW189" s="204"/>
      <c r="GX189" s="204"/>
      <c r="GY189" s="70"/>
      <c r="GZ189" s="66"/>
      <c r="HA189" s="204"/>
      <c r="HB189" s="70"/>
      <c r="HC189" s="70"/>
      <c r="HD189" s="66"/>
      <c r="HE189" s="204"/>
      <c r="HF189" s="66"/>
      <c r="HG189" s="66"/>
      <c r="HH189" s="66"/>
      <c r="HI189" s="204"/>
      <c r="HJ189" s="133"/>
      <c r="HK189" s="70"/>
      <c r="HL189" s="66"/>
      <c r="HM189" s="204"/>
      <c r="HN189" s="66"/>
      <c r="HO189" s="66"/>
      <c r="HP189" s="66"/>
      <c r="HQ189" s="70"/>
      <c r="HR189" s="204"/>
      <c r="HS189" s="66"/>
      <c r="HT189" s="66"/>
      <c r="HU189" s="204"/>
      <c r="HV189" s="133"/>
      <c r="HW189" s="66"/>
      <c r="HX189" s="66"/>
      <c r="HY189" s="204"/>
      <c r="HZ189" s="133"/>
      <c r="IA189" s="66"/>
      <c r="IB189" s="66"/>
      <c r="IC189" s="204"/>
      <c r="ID189" s="204"/>
      <c r="IE189" s="66"/>
      <c r="IF189" s="66"/>
      <c r="IG189" s="204"/>
      <c r="IH189" s="204"/>
      <c r="II189" s="66"/>
      <c r="IJ189" s="66"/>
      <c r="IK189" s="204"/>
      <c r="IL189" s="204"/>
      <c r="IM189" s="66"/>
      <c r="IN189" s="66"/>
      <c r="IO189" s="204"/>
      <c r="IP189" s="204"/>
      <c r="IQ189" s="66"/>
      <c r="IR189" s="66"/>
      <c r="IS189" s="204"/>
      <c r="IT189" s="204"/>
      <c r="IU189" s="66"/>
      <c r="IV189" s="66"/>
      <c r="IW189" s="204"/>
      <c r="IX189" s="204"/>
      <c r="IY189" s="66"/>
      <c r="IZ189" s="66"/>
      <c r="JA189" s="66"/>
      <c r="JB189" s="66"/>
      <c r="JC189" s="66"/>
      <c r="JD189" s="66"/>
      <c r="JE189" s="66"/>
      <c r="JF189" s="66"/>
      <c r="JG189" s="66"/>
      <c r="JH189" s="66"/>
      <c r="JI189" s="66"/>
      <c r="JJ189" s="66"/>
      <c r="JK189" s="66"/>
      <c r="JL189" s="66"/>
      <c r="JM189" s="66"/>
      <c r="JN189" s="66"/>
      <c r="JO189" s="66"/>
      <c r="JP189" s="66"/>
      <c r="JQ189" s="66"/>
    </row>
    <row r="190" spans="1:277" s="29" customFormat="1" ht="15.75" x14ac:dyDescent="0.25">
      <c r="A190" s="39" t="s">
        <v>491</v>
      </c>
      <c r="B190" s="230">
        <f t="shared" si="962"/>
        <v>2727</v>
      </c>
      <c r="C190" s="230">
        <f t="shared" si="963"/>
        <v>2727</v>
      </c>
      <c r="D190" s="230">
        <f t="shared" si="964"/>
        <v>2727</v>
      </c>
      <c r="E190" s="66">
        <f t="shared" si="1213"/>
        <v>100</v>
      </c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123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123"/>
      <c r="AE190" s="66"/>
      <c r="AF190" s="66"/>
      <c r="AG190" s="66"/>
      <c r="AH190" s="66"/>
      <c r="AI190" s="66"/>
      <c r="AJ190" s="66"/>
      <c r="AK190" s="66"/>
      <c r="AL190" s="123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123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206"/>
      <c r="CE190" s="206"/>
      <c r="CF190" s="206"/>
      <c r="CG190" s="206"/>
      <c r="CH190" s="206"/>
      <c r="CI190" s="206"/>
      <c r="CJ190" s="206"/>
      <c r="CK190" s="206"/>
      <c r="CL190" s="66"/>
      <c r="CM190" s="66"/>
      <c r="CN190" s="66"/>
      <c r="CO190" s="204"/>
      <c r="CP190" s="204"/>
      <c r="CQ190" s="66"/>
      <c r="CR190" s="66"/>
      <c r="CS190" s="204"/>
      <c r="CT190" s="66"/>
      <c r="CU190" s="66"/>
      <c r="CV190" s="66"/>
      <c r="CW190" s="204"/>
      <c r="CX190" s="204"/>
      <c r="CY190" s="66"/>
      <c r="CZ190" s="66"/>
      <c r="DA190" s="204"/>
      <c r="DB190" s="133"/>
      <c r="DC190" s="66"/>
      <c r="DD190" s="66"/>
      <c r="DE190" s="204"/>
      <c r="DF190" s="66"/>
      <c r="DG190" s="66"/>
      <c r="DH190" s="66"/>
      <c r="DI190" s="204"/>
      <c r="DJ190" s="204"/>
      <c r="DK190" s="66"/>
      <c r="DL190" s="66"/>
      <c r="DM190" s="204"/>
      <c r="DN190" s="204"/>
      <c r="DO190" s="66"/>
      <c r="DP190" s="66"/>
      <c r="DQ190" s="204"/>
      <c r="DR190" s="66"/>
      <c r="DS190" s="66"/>
      <c r="DT190" s="66"/>
      <c r="DU190" s="204"/>
      <c r="DV190" s="204"/>
      <c r="DW190" s="66"/>
      <c r="DX190" s="66"/>
      <c r="DY190" s="204"/>
      <c r="DZ190" s="204"/>
      <c r="EA190" s="66"/>
      <c r="EB190" s="66"/>
      <c r="EC190" s="204"/>
      <c r="ED190" s="204"/>
      <c r="EE190" s="66"/>
      <c r="EF190" s="66"/>
      <c r="EG190" s="204"/>
      <c r="EH190" s="66"/>
      <c r="EI190" s="66"/>
      <c r="EJ190" s="66"/>
      <c r="EK190" s="204"/>
      <c r="EL190" s="66"/>
      <c r="EM190" s="66"/>
      <c r="EN190" s="66"/>
      <c r="EO190" s="204"/>
      <c r="EP190" s="66"/>
      <c r="EQ190" s="66"/>
      <c r="ER190" s="66"/>
      <c r="ES190" s="211"/>
      <c r="ET190" s="66"/>
      <c r="EU190" s="66"/>
      <c r="EV190" s="66"/>
      <c r="EW190" s="66"/>
      <c r="EX190" s="66"/>
      <c r="EY190" s="70"/>
      <c r="EZ190" s="66"/>
      <c r="FA190" s="204"/>
      <c r="FB190" s="204"/>
      <c r="FC190" s="70"/>
      <c r="FD190" s="66"/>
      <c r="FE190" s="204"/>
      <c r="FF190" s="70"/>
      <c r="FG190" s="70"/>
      <c r="FH190" s="66"/>
      <c r="FI190" s="204"/>
      <c r="FJ190" s="70">
        <v>2727</v>
      </c>
      <c r="FK190" s="70">
        <v>2727</v>
      </c>
      <c r="FL190" s="66">
        <v>2727</v>
      </c>
      <c r="FM190" s="66">
        <f t="shared" si="1085"/>
        <v>100</v>
      </c>
      <c r="FN190" s="70"/>
      <c r="FO190" s="70"/>
      <c r="FP190" s="66"/>
      <c r="FQ190" s="204"/>
      <c r="FR190" s="204"/>
      <c r="FS190" s="70"/>
      <c r="FT190" s="66"/>
      <c r="FU190" s="204"/>
      <c r="FV190" s="70"/>
      <c r="FW190" s="70"/>
      <c r="FX190" s="66"/>
      <c r="FY190" s="204"/>
      <c r="FZ190" s="70"/>
      <c r="GA190" s="70"/>
      <c r="GB190" s="66"/>
      <c r="GC190" s="204"/>
      <c r="GD190" s="66"/>
      <c r="GE190" s="66"/>
      <c r="GF190" s="66"/>
      <c r="GG190" s="204"/>
      <c r="GH190" s="66"/>
      <c r="GI190" s="66"/>
      <c r="GJ190" s="66"/>
      <c r="GK190" s="204"/>
      <c r="GL190" s="204"/>
      <c r="GM190" s="70"/>
      <c r="GN190" s="66"/>
      <c r="GO190" s="204"/>
      <c r="GP190" s="204"/>
      <c r="GQ190" s="70"/>
      <c r="GR190" s="66"/>
      <c r="GS190" s="204"/>
      <c r="GT190" s="204"/>
      <c r="GU190" s="70"/>
      <c r="GV190" s="66"/>
      <c r="GW190" s="204"/>
      <c r="GX190" s="204"/>
      <c r="GY190" s="70"/>
      <c r="GZ190" s="66"/>
      <c r="HA190" s="204"/>
      <c r="HB190" s="70"/>
      <c r="HC190" s="70"/>
      <c r="HD190" s="66"/>
      <c r="HE190" s="204"/>
      <c r="HF190" s="66"/>
      <c r="HG190" s="66"/>
      <c r="HH190" s="66"/>
      <c r="HI190" s="204"/>
      <c r="HJ190" s="133"/>
      <c r="HK190" s="70"/>
      <c r="HL190" s="66"/>
      <c r="HM190" s="204"/>
      <c r="HN190" s="66"/>
      <c r="HO190" s="66"/>
      <c r="HP190" s="66"/>
      <c r="HQ190" s="70"/>
      <c r="HR190" s="204"/>
      <c r="HS190" s="66"/>
      <c r="HT190" s="66"/>
      <c r="HU190" s="204"/>
      <c r="HV190" s="133"/>
      <c r="HW190" s="66"/>
      <c r="HX190" s="66"/>
      <c r="HY190" s="204"/>
      <c r="HZ190" s="133"/>
      <c r="IA190" s="66"/>
      <c r="IB190" s="66"/>
      <c r="IC190" s="204"/>
      <c r="ID190" s="204"/>
      <c r="IE190" s="66"/>
      <c r="IF190" s="66"/>
      <c r="IG190" s="204"/>
      <c r="IH190" s="204"/>
      <c r="II190" s="66"/>
      <c r="IJ190" s="66"/>
      <c r="IK190" s="204"/>
      <c r="IL190" s="204"/>
      <c r="IM190" s="66"/>
      <c r="IN190" s="66"/>
      <c r="IO190" s="204"/>
      <c r="IP190" s="204"/>
      <c r="IQ190" s="66"/>
      <c r="IR190" s="66"/>
      <c r="IS190" s="204"/>
      <c r="IT190" s="204"/>
      <c r="IU190" s="66"/>
      <c r="IV190" s="66"/>
      <c r="IW190" s="204"/>
      <c r="IX190" s="204"/>
      <c r="IY190" s="66"/>
      <c r="IZ190" s="66"/>
      <c r="JA190" s="66"/>
      <c r="JB190" s="66"/>
      <c r="JC190" s="66"/>
      <c r="JD190" s="66"/>
      <c r="JE190" s="66"/>
      <c r="JF190" s="66"/>
      <c r="JG190" s="66"/>
      <c r="JH190" s="66"/>
      <c r="JI190" s="66"/>
      <c r="JJ190" s="66"/>
      <c r="JK190" s="66"/>
      <c r="JL190" s="66"/>
      <c r="JM190" s="66"/>
      <c r="JN190" s="66"/>
      <c r="JO190" s="66"/>
      <c r="JP190" s="66"/>
      <c r="JQ190" s="66"/>
    </row>
    <row r="191" spans="1:277" s="29" customFormat="1" ht="15.75" x14ac:dyDescent="0.25">
      <c r="A191" s="39" t="s">
        <v>492</v>
      </c>
      <c r="B191" s="230">
        <f t="shared" si="962"/>
        <v>3264</v>
      </c>
      <c r="C191" s="230">
        <f t="shared" si="963"/>
        <v>3264</v>
      </c>
      <c r="D191" s="230">
        <f t="shared" si="964"/>
        <v>3263.9148</v>
      </c>
      <c r="E191" s="66">
        <f t="shared" si="1213"/>
        <v>99.997389705882355</v>
      </c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123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123"/>
      <c r="AE191" s="66"/>
      <c r="AF191" s="66"/>
      <c r="AG191" s="66"/>
      <c r="AH191" s="66"/>
      <c r="AI191" s="66"/>
      <c r="AJ191" s="66"/>
      <c r="AK191" s="66"/>
      <c r="AL191" s="123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123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  <c r="CB191" s="66"/>
      <c r="CC191" s="66"/>
      <c r="CD191" s="206"/>
      <c r="CE191" s="206"/>
      <c r="CF191" s="206"/>
      <c r="CG191" s="206"/>
      <c r="CH191" s="206"/>
      <c r="CI191" s="206"/>
      <c r="CJ191" s="206"/>
      <c r="CK191" s="206"/>
      <c r="CL191" s="66"/>
      <c r="CM191" s="66"/>
      <c r="CN191" s="66"/>
      <c r="CO191" s="204"/>
      <c r="CP191" s="204"/>
      <c r="CQ191" s="66"/>
      <c r="CR191" s="66"/>
      <c r="CS191" s="204"/>
      <c r="CT191" s="66"/>
      <c r="CU191" s="66"/>
      <c r="CV191" s="66"/>
      <c r="CW191" s="204"/>
      <c r="CX191" s="204"/>
      <c r="CY191" s="66"/>
      <c r="CZ191" s="66"/>
      <c r="DA191" s="204"/>
      <c r="DB191" s="133"/>
      <c r="DC191" s="66"/>
      <c r="DD191" s="66"/>
      <c r="DE191" s="204"/>
      <c r="DF191" s="66"/>
      <c r="DG191" s="66"/>
      <c r="DH191" s="66"/>
      <c r="DI191" s="204"/>
      <c r="DJ191" s="204"/>
      <c r="DK191" s="66"/>
      <c r="DL191" s="66"/>
      <c r="DM191" s="204"/>
      <c r="DN191" s="204"/>
      <c r="DO191" s="66"/>
      <c r="DP191" s="66"/>
      <c r="DQ191" s="204"/>
      <c r="DR191" s="66"/>
      <c r="DS191" s="66"/>
      <c r="DT191" s="66"/>
      <c r="DU191" s="204"/>
      <c r="DV191" s="204"/>
      <c r="DW191" s="66"/>
      <c r="DX191" s="66"/>
      <c r="DY191" s="204"/>
      <c r="DZ191" s="204"/>
      <c r="EA191" s="66"/>
      <c r="EB191" s="66"/>
      <c r="EC191" s="204"/>
      <c r="ED191" s="204"/>
      <c r="EE191" s="66"/>
      <c r="EF191" s="66"/>
      <c r="EG191" s="204"/>
      <c r="EH191" s="66"/>
      <c r="EI191" s="66"/>
      <c r="EJ191" s="66"/>
      <c r="EK191" s="204"/>
      <c r="EL191" s="66"/>
      <c r="EM191" s="66"/>
      <c r="EN191" s="66"/>
      <c r="EO191" s="204"/>
      <c r="EP191" s="66"/>
      <c r="EQ191" s="66"/>
      <c r="ER191" s="66"/>
      <c r="ES191" s="211"/>
      <c r="ET191" s="66"/>
      <c r="EU191" s="66"/>
      <c r="EV191" s="66"/>
      <c r="EW191" s="66"/>
      <c r="EX191" s="66"/>
      <c r="EY191" s="70"/>
      <c r="EZ191" s="66"/>
      <c r="FA191" s="204"/>
      <c r="FB191" s="204"/>
      <c r="FC191" s="70"/>
      <c r="FD191" s="66"/>
      <c r="FE191" s="204"/>
      <c r="FF191" s="70"/>
      <c r="FG191" s="70"/>
      <c r="FH191" s="66"/>
      <c r="FI191" s="204"/>
      <c r="FJ191" s="70">
        <v>3264</v>
      </c>
      <c r="FK191" s="70">
        <v>3264</v>
      </c>
      <c r="FL191" s="66">
        <v>3263.9148</v>
      </c>
      <c r="FM191" s="66">
        <f t="shared" si="1085"/>
        <v>99.997389705882355</v>
      </c>
      <c r="FN191" s="70"/>
      <c r="FO191" s="70"/>
      <c r="FP191" s="66"/>
      <c r="FQ191" s="204"/>
      <c r="FR191" s="204"/>
      <c r="FS191" s="70"/>
      <c r="FT191" s="66"/>
      <c r="FU191" s="204"/>
      <c r="FV191" s="70"/>
      <c r="FW191" s="70"/>
      <c r="FX191" s="66"/>
      <c r="FY191" s="204"/>
      <c r="FZ191" s="70"/>
      <c r="GA191" s="70"/>
      <c r="GB191" s="66"/>
      <c r="GC191" s="204"/>
      <c r="GD191" s="66"/>
      <c r="GE191" s="66"/>
      <c r="GF191" s="66"/>
      <c r="GG191" s="204"/>
      <c r="GH191" s="66"/>
      <c r="GI191" s="66"/>
      <c r="GJ191" s="66"/>
      <c r="GK191" s="204"/>
      <c r="GL191" s="204"/>
      <c r="GM191" s="70"/>
      <c r="GN191" s="66"/>
      <c r="GO191" s="204"/>
      <c r="GP191" s="204"/>
      <c r="GQ191" s="70"/>
      <c r="GR191" s="66"/>
      <c r="GS191" s="204"/>
      <c r="GT191" s="204"/>
      <c r="GU191" s="70"/>
      <c r="GV191" s="66"/>
      <c r="GW191" s="204"/>
      <c r="GX191" s="204"/>
      <c r="GY191" s="70"/>
      <c r="GZ191" s="66"/>
      <c r="HA191" s="204"/>
      <c r="HB191" s="70"/>
      <c r="HC191" s="70"/>
      <c r="HD191" s="66"/>
      <c r="HE191" s="204"/>
      <c r="HF191" s="66"/>
      <c r="HG191" s="66"/>
      <c r="HH191" s="66"/>
      <c r="HI191" s="204"/>
      <c r="HJ191" s="133"/>
      <c r="HK191" s="70"/>
      <c r="HL191" s="66"/>
      <c r="HM191" s="204"/>
      <c r="HN191" s="66"/>
      <c r="HO191" s="66"/>
      <c r="HP191" s="66"/>
      <c r="HQ191" s="70"/>
      <c r="HR191" s="204"/>
      <c r="HS191" s="66"/>
      <c r="HT191" s="66"/>
      <c r="HU191" s="204"/>
      <c r="HV191" s="133"/>
      <c r="HW191" s="66"/>
      <c r="HX191" s="66"/>
      <c r="HY191" s="204"/>
      <c r="HZ191" s="133"/>
      <c r="IA191" s="66"/>
      <c r="IB191" s="66"/>
      <c r="IC191" s="204"/>
      <c r="ID191" s="204"/>
      <c r="IE191" s="66"/>
      <c r="IF191" s="66"/>
      <c r="IG191" s="204"/>
      <c r="IH191" s="204"/>
      <c r="II191" s="66"/>
      <c r="IJ191" s="66"/>
      <c r="IK191" s="204"/>
      <c r="IL191" s="204"/>
      <c r="IM191" s="66"/>
      <c r="IN191" s="66"/>
      <c r="IO191" s="204"/>
      <c r="IP191" s="204"/>
      <c r="IQ191" s="66"/>
      <c r="IR191" s="66"/>
      <c r="IS191" s="204"/>
      <c r="IT191" s="204"/>
      <c r="IU191" s="66"/>
      <c r="IV191" s="66"/>
      <c r="IW191" s="204"/>
      <c r="IX191" s="204"/>
      <c r="IY191" s="66"/>
      <c r="IZ191" s="66"/>
      <c r="JA191" s="66"/>
      <c r="JB191" s="66"/>
      <c r="JC191" s="66"/>
      <c r="JD191" s="66"/>
      <c r="JE191" s="66"/>
      <c r="JF191" s="66"/>
      <c r="JG191" s="66"/>
      <c r="JH191" s="66"/>
      <c r="JI191" s="66"/>
      <c r="JJ191" s="66"/>
      <c r="JK191" s="66"/>
      <c r="JL191" s="66"/>
      <c r="JM191" s="66"/>
      <c r="JN191" s="66"/>
      <c r="JO191" s="66"/>
      <c r="JP191" s="66"/>
      <c r="JQ191" s="66"/>
    </row>
    <row r="192" spans="1:277" s="29" customFormat="1" ht="15.75" x14ac:dyDescent="0.25">
      <c r="A192" s="39" t="s">
        <v>493</v>
      </c>
      <c r="B192" s="230">
        <f t="shared" si="962"/>
        <v>4209</v>
      </c>
      <c r="C192" s="230">
        <f t="shared" si="963"/>
        <v>5709</v>
      </c>
      <c r="D192" s="230">
        <f t="shared" si="964"/>
        <v>5708.8872000000001</v>
      </c>
      <c r="E192" s="66">
        <f t="shared" si="1213"/>
        <v>99.998024172359436</v>
      </c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123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123"/>
      <c r="AE192" s="66"/>
      <c r="AF192" s="66"/>
      <c r="AG192" s="66"/>
      <c r="AH192" s="66"/>
      <c r="AI192" s="66"/>
      <c r="AJ192" s="66"/>
      <c r="AK192" s="66"/>
      <c r="AL192" s="123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66"/>
      <c r="BJ192" s="123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>
        <v>1500</v>
      </c>
      <c r="BX192" s="66">
        <v>1500</v>
      </c>
      <c r="BY192" s="66">
        <f t="shared" si="960"/>
        <v>100</v>
      </c>
      <c r="BZ192" s="66"/>
      <c r="CA192" s="66"/>
      <c r="CB192" s="66"/>
      <c r="CC192" s="66"/>
      <c r="CD192" s="206"/>
      <c r="CE192" s="206"/>
      <c r="CF192" s="206"/>
      <c r="CG192" s="206"/>
      <c r="CH192" s="206"/>
      <c r="CI192" s="206"/>
      <c r="CJ192" s="206"/>
      <c r="CK192" s="206"/>
      <c r="CL192" s="66"/>
      <c r="CM192" s="66"/>
      <c r="CN192" s="66"/>
      <c r="CO192" s="204"/>
      <c r="CP192" s="204"/>
      <c r="CQ192" s="66"/>
      <c r="CR192" s="66"/>
      <c r="CS192" s="204"/>
      <c r="CT192" s="66"/>
      <c r="CU192" s="66"/>
      <c r="CV192" s="66"/>
      <c r="CW192" s="204"/>
      <c r="CX192" s="204"/>
      <c r="CY192" s="66"/>
      <c r="CZ192" s="66"/>
      <c r="DA192" s="204"/>
      <c r="DB192" s="133"/>
      <c r="DC192" s="66"/>
      <c r="DD192" s="66"/>
      <c r="DE192" s="204"/>
      <c r="DF192" s="66"/>
      <c r="DG192" s="66"/>
      <c r="DH192" s="66"/>
      <c r="DI192" s="204"/>
      <c r="DJ192" s="204"/>
      <c r="DK192" s="66"/>
      <c r="DL192" s="66"/>
      <c r="DM192" s="204"/>
      <c r="DN192" s="204"/>
      <c r="DO192" s="66"/>
      <c r="DP192" s="66"/>
      <c r="DQ192" s="204"/>
      <c r="DR192" s="66"/>
      <c r="DS192" s="66"/>
      <c r="DT192" s="66"/>
      <c r="DU192" s="204"/>
      <c r="DV192" s="204"/>
      <c r="DW192" s="66"/>
      <c r="DX192" s="66"/>
      <c r="DY192" s="204"/>
      <c r="DZ192" s="204"/>
      <c r="EA192" s="66"/>
      <c r="EB192" s="66"/>
      <c r="EC192" s="204"/>
      <c r="ED192" s="204"/>
      <c r="EE192" s="66"/>
      <c r="EF192" s="66"/>
      <c r="EG192" s="204"/>
      <c r="EH192" s="66"/>
      <c r="EI192" s="66"/>
      <c r="EJ192" s="66"/>
      <c r="EK192" s="204"/>
      <c r="EL192" s="66"/>
      <c r="EM192" s="66"/>
      <c r="EN192" s="66"/>
      <c r="EO192" s="204"/>
      <c r="EP192" s="66"/>
      <c r="EQ192" s="66"/>
      <c r="ER192" s="66"/>
      <c r="ES192" s="211"/>
      <c r="ET192" s="66"/>
      <c r="EU192" s="66"/>
      <c r="EV192" s="66"/>
      <c r="EW192" s="66"/>
      <c r="EX192" s="66"/>
      <c r="EY192" s="70"/>
      <c r="EZ192" s="66"/>
      <c r="FA192" s="204"/>
      <c r="FB192" s="204"/>
      <c r="FC192" s="70"/>
      <c r="FD192" s="66"/>
      <c r="FE192" s="204"/>
      <c r="FF192" s="70"/>
      <c r="FG192" s="70"/>
      <c r="FH192" s="66"/>
      <c r="FI192" s="204"/>
      <c r="FJ192" s="70">
        <v>4209</v>
      </c>
      <c r="FK192" s="70">
        <v>4209</v>
      </c>
      <c r="FL192" s="66">
        <v>4208.8872000000001</v>
      </c>
      <c r="FM192" s="66">
        <f t="shared" si="1085"/>
        <v>99.997320028510345</v>
      </c>
      <c r="FN192" s="70"/>
      <c r="FO192" s="70"/>
      <c r="FP192" s="66"/>
      <c r="FQ192" s="204"/>
      <c r="FR192" s="204"/>
      <c r="FS192" s="70"/>
      <c r="FT192" s="66"/>
      <c r="FU192" s="204"/>
      <c r="FV192" s="70"/>
      <c r="FW192" s="70"/>
      <c r="FX192" s="66"/>
      <c r="FY192" s="204"/>
      <c r="FZ192" s="70"/>
      <c r="GA192" s="70"/>
      <c r="GB192" s="66"/>
      <c r="GC192" s="204"/>
      <c r="GD192" s="66"/>
      <c r="GE192" s="66"/>
      <c r="GF192" s="66"/>
      <c r="GG192" s="204"/>
      <c r="GH192" s="66"/>
      <c r="GI192" s="66"/>
      <c r="GJ192" s="66"/>
      <c r="GK192" s="204"/>
      <c r="GL192" s="204"/>
      <c r="GM192" s="70"/>
      <c r="GN192" s="66"/>
      <c r="GO192" s="204"/>
      <c r="GP192" s="204"/>
      <c r="GQ192" s="70"/>
      <c r="GR192" s="66"/>
      <c r="GS192" s="204"/>
      <c r="GT192" s="204"/>
      <c r="GU192" s="70"/>
      <c r="GV192" s="66"/>
      <c r="GW192" s="204"/>
      <c r="GX192" s="204"/>
      <c r="GY192" s="70"/>
      <c r="GZ192" s="66"/>
      <c r="HA192" s="204"/>
      <c r="HB192" s="70"/>
      <c r="HC192" s="70"/>
      <c r="HD192" s="66"/>
      <c r="HE192" s="204"/>
      <c r="HF192" s="66"/>
      <c r="HG192" s="66"/>
      <c r="HH192" s="66"/>
      <c r="HI192" s="204"/>
      <c r="HJ192" s="133"/>
      <c r="HK192" s="70"/>
      <c r="HL192" s="66"/>
      <c r="HM192" s="204"/>
      <c r="HN192" s="66"/>
      <c r="HO192" s="66"/>
      <c r="HP192" s="66"/>
      <c r="HQ192" s="70"/>
      <c r="HR192" s="204"/>
      <c r="HS192" s="66"/>
      <c r="HT192" s="66"/>
      <c r="HU192" s="204"/>
      <c r="HV192" s="133"/>
      <c r="HW192" s="66"/>
      <c r="HX192" s="66"/>
      <c r="HY192" s="204"/>
      <c r="HZ192" s="133"/>
      <c r="IA192" s="66"/>
      <c r="IB192" s="66"/>
      <c r="IC192" s="204"/>
      <c r="ID192" s="204"/>
      <c r="IE192" s="66"/>
      <c r="IF192" s="66"/>
      <c r="IG192" s="204"/>
      <c r="IH192" s="204"/>
      <c r="II192" s="66"/>
      <c r="IJ192" s="66"/>
      <c r="IK192" s="204"/>
      <c r="IL192" s="204"/>
      <c r="IM192" s="66"/>
      <c r="IN192" s="66"/>
      <c r="IO192" s="204"/>
      <c r="IP192" s="204"/>
      <c r="IQ192" s="66"/>
      <c r="IR192" s="66"/>
      <c r="IS192" s="204"/>
      <c r="IT192" s="204"/>
      <c r="IU192" s="66"/>
      <c r="IV192" s="66"/>
      <c r="IW192" s="204"/>
      <c r="IX192" s="204"/>
      <c r="IY192" s="66"/>
      <c r="IZ192" s="66"/>
      <c r="JA192" s="66"/>
      <c r="JB192" s="66"/>
      <c r="JC192" s="66"/>
      <c r="JD192" s="66"/>
      <c r="JE192" s="66"/>
      <c r="JF192" s="66"/>
      <c r="JG192" s="66"/>
      <c r="JH192" s="66"/>
      <c r="JI192" s="66"/>
      <c r="JJ192" s="66"/>
      <c r="JK192" s="66"/>
      <c r="JL192" s="66"/>
      <c r="JM192" s="66"/>
      <c r="JN192" s="66"/>
      <c r="JO192" s="66"/>
      <c r="JP192" s="66"/>
      <c r="JQ192" s="66"/>
    </row>
    <row r="193" spans="1:277" s="29" customFormat="1" ht="15.75" x14ac:dyDescent="0.25">
      <c r="A193" s="39" t="s">
        <v>494</v>
      </c>
      <c r="B193" s="230">
        <f t="shared" si="962"/>
        <v>5715</v>
      </c>
      <c r="C193" s="230">
        <f t="shared" si="963"/>
        <v>5715</v>
      </c>
      <c r="D193" s="230">
        <f t="shared" si="964"/>
        <v>5714.99982</v>
      </c>
      <c r="E193" s="66">
        <f t="shared" si="1213"/>
        <v>99.9999968503937</v>
      </c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123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123"/>
      <c r="AE193" s="66"/>
      <c r="AF193" s="66"/>
      <c r="AG193" s="66"/>
      <c r="AH193" s="66"/>
      <c r="AI193" s="66"/>
      <c r="AJ193" s="66"/>
      <c r="AK193" s="66"/>
      <c r="AL193" s="123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123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206"/>
      <c r="CE193" s="206"/>
      <c r="CF193" s="206"/>
      <c r="CG193" s="206"/>
      <c r="CH193" s="206"/>
      <c r="CI193" s="206"/>
      <c r="CJ193" s="206"/>
      <c r="CK193" s="206"/>
      <c r="CL193" s="66"/>
      <c r="CM193" s="66"/>
      <c r="CN193" s="66"/>
      <c r="CO193" s="204"/>
      <c r="CP193" s="204"/>
      <c r="CQ193" s="66"/>
      <c r="CR193" s="66"/>
      <c r="CS193" s="204"/>
      <c r="CT193" s="66"/>
      <c r="CU193" s="66"/>
      <c r="CV193" s="66"/>
      <c r="CW193" s="204"/>
      <c r="CX193" s="204"/>
      <c r="CY193" s="66"/>
      <c r="CZ193" s="66"/>
      <c r="DA193" s="204"/>
      <c r="DB193" s="133"/>
      <c r="DC193" s="66"/>
      <c r="DD193" s="66"/>
      <c r="DE193" s="204"/>
      <c r="DF193" s="66"/>
      <c r="DG193" s="66"/>
      <c r="DH193" s="66"/>
      <c r="DI193" s="204"/>
      <c r="DJ193" s="204"/>
      <c r="DK193" s="66"/>
      <c r="DL193" s="66"/>
      <c r="DM193" s="204"/>
      <c r="DN193" s="204"/>
      <c r="DO193" s="66"/>
      <c r="DP193" s="66"/>
      <c r="DQ193" s="204"/>
      <c r="DR193" s="66"/>
      <c r="DS193" s="66"/>
      <c r="DT193" s="66"/>
      <c r="DU193" s="204"/>
      <c r="DV193" s="204"/>
      <c r="DW193" s="66"/>
      <c r="DX193" s="66"/>
      <c r="DY193" s="204"/>
      <c r="DZ193" s="204"/>
      <c r="EA193" s="66"/>
      <c r="EB193" s="66"/>
      <c r="EC193" s="204"/>
      <c r="ED193" s="204"/>
      <c r="EE193" s="66"/>
      <c r="EF193" s="66"/>
      <c r="EG193" s="204"/>
      <c r="EH193" s="66"/>
      <c r="EI193" s="66"/>
      <c r="EJ193" s="66"/>
      <c r="EK193" s="204"/>
      <c r="EL193" s="66"/>
      <c r="EM193" s="66"/>
      <c r="EN193" s="66"/>
      <c r="EO193" s="204"/>
      <c r="EP193" s="66"/>
      <c r="EQ193" s="66"/>
      <c r="ER193" s="66"/>
      <c r="ES193" s="211"/>
      <c r="ET193" s="66"/>
      <c r="EU193" s="66"/>
      <c r="EV193" s="66"/>
      <c r="EW193" s="66"/>
      <c r="EX193" s="66"/>
      <c r="EY193" s="70"/>
      <c r="EZ193" s="66"/>
      <c r="FA193" s="204"/>
      <c r="FB193" s="204"/>
      <c r="FC193" s="70"/>
      <c r="FD193" s="66"/>
      <c r="FE193" s="204"/>
      <c r="FF193" s="70"/>
      <c r="FG193" s="70"/>
      <c r="FH193" s="66"/>
      <c r="FI193" s="204"/>
      <c r="FJ193" s="70">
        <v>5715</v>
      </c>
      <c r="FK193" s="70">
        <v>5715</v>
      </c>
      <c r="FL193" s="66">
        <v>5714.99982</v>
      </c>
      <c r="FM193" s="66">
        <f t="shared" si="1085"/>
        <v>99.9999968503937</v>
      </c>
      <c r="FN193" s="70"/>
      <c r="FO193" s="70"/>
      <c r="FP193" s="66"/>
      <c r="FQ193" s="204"/>
      <c r="FR193" s="204"/>
      <c r="FS193" s="70"/>
      <c r="FT193" s="66"/>
      <c r="FU193" s="204"/>
      <c r="FV193" s="70"/>
      <c r="FW193" s="70"/>
      <c r="FX193" s="66"/>
      <c r="FY193" s="204"/>
      <c r="FZ193" s="70"/>
      <c r="GA193" s="70"/>
      <c r="GB193" s="66"/>
      <c r="GC193" s="204"/>
      <c r="GD193" s="66"/>
      <c r="GE193" s="66"/>
      <c r="GF193" s="66"/>
      <c r="GG193" s="204"/>
      <c r="GH193" s="66"/>
      <c r="GI193" s="66"/>
      <c r="GJ193" s="66"/>
      <c r="GK193" s="204"/>
      <c r="GL193" s="204"/>
      <c r="GM193" s="70"/>
      <c r="GN193" s="66"/>
      <c r="GO193" s="204"/>
      <c r="GP193" s="204"/>
      <c r="GQ193" s="70"/>
      <c r="GR193" s="66"/>
      <c r="GS193" s="204"/>
      <c r="GT193" s="204"/>
      <c r="GU193" s="70"/>
      <c r="GV193" s="66"/>
      <c r="GW193" s="204"/>
      <c r="GX193" s="204"/>
      <c r="GY193" s="70"/>
      <c r="GZ193" s="66"/>
      <c r="HA193" s="204"/>
      <c r="HB193" s="70"/>
      <c r="HC193" s="70"/>
      <c r="HD193" s="66"/>
      <c r="HE193" s="204"/>
      <c r="HF193" s="66"/>
      <c r="HG193" s="66"/>
      <c r="HH193" s="66"/>
      <c r="HI193" s="204"/>
      <c r="HJ193" s="133"/>
      <c r="HK193" s="70"/>
      <c r="HL193" s="66"/>
      <c r="HM193" s="204"/>
      <c r="HN193" s="66"/>
      <c r="HO193" s="66"/>
      <c r="HP193" s="66"/>
      <c r="HQ193" s="70"/>
      <c r="HR193" s="204"/>
      <c r="HS193" s="66"/>
      <c r="HT193" s="66"/>
      <c r="HU193" s="204"/>
      <c r="HV193" s="133"/>
      <c r="HW193" s="66"/>
      <c r="HX193" s="66"/>
      <c r="HY193" s="204"/>
      <c r="HZ193" s="133"/>
      <c r="IA193" s="66"/>
      <c r="IB193" s="66"/>
      <c r="IC193" s="204"/>
      <c r="ID193" s="204"/>
      <c r="IE193" s="66"/>
      <c r="IF193" s="66"/>
      <c r="IG193" s="204"/>
      <c r="IH193" s="204"/>
      <c r="II193" s="66"/>
      <c r="IJ193" s="66"/>
      <c r="IK193" s="204"/>
      <c r="IL193" s="204"/>
      <c r="IM193" s="66"/>
      <c r="IN193" s="66"/>
      <c r="IO193" s="204"/>
      <c r="IP193" s="204"/>
      <c r="IQ193" s="66"/>
      <c r="IR193" s="66"/>
      <c r="IS193" s="204"/>
      <c r="IT193" s="204"/>
      <c r="IU193" s="66"/>
      <c r="IV193" s="66"/>
      <c r="IW193" s="204"/>
      <c r="IX193" s="204"/>
      <c r="IY193" s="66"/>
      <c r="IZ193" s="66"/>
      <c r="JA193" s="66"/>
      <c r="JB193" s="66"/>
      <c r="JC193" s="66"/>
      <c r="JD193" s="66"/>
      <c r="JE193" s="66"/>
      <c r="JF193" s="66"/>
      <c r="JG193" s="66"/>
      <c r="JH193" s="66"/>
      <c r="JI193" s="66"/>
      <c r="JJ193" s="66"/>
      <c r="JK193" s="66"/>
      <c r="JL193" s="66"/>
      <c r="JM193" s="66"/>
      <c r="JN193" s="66"/>
      <c r="JO193" s="66"/>
      <c r="JP193" s="66"/>
      <c r="JQ193" s="66"/>
    </row>
    <row r="194" spans="1:277" s="29" customFormat="1" ht="15.75" x14ac:dyDescent="0.25">
      <c r="A194" s="39" t="s">
        <v>343</v>
      </c>
      <c r="B194" s="230">
        <f t="shared" si="962"/>
        <v>8708.2000000000007</v>
      </c>
      <c r="C194" s="230">
        <f t="shared" si="963"/>
        <v>8150.1786599999996</v>
      </c>
      <c r="D194" s="230">
        <f t="shared" si="964"/>
        <v>8149.9579699999995</v>
      </c>
      <c r="E194" s="66">
        <f t="shared" si="1213"/>
        <v>99.997292206598075</v>
      </c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123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123"/>
      <c r="AE194" s="66"/>
      <c r="AF194" s="66"/>
      <c r="AG194" s="66"/>
      <c r="AH194" s="66"/>
      <c r="AI194" s="66"/>
      <c r="AJ194" s="66"/>
      <c r="AK194" s="66"/>
      <c r="AL194" s="123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123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206"/>
      <c r="CE194" s="206"/>
      <c r="CF194" s="206"/>
      <c r="CG194" s="206"/>
      <c r="CH194" s="206"/>
      <c r="CI194" s="206"/>
      <c r="CJ194" s="206"/>
      <c r="CK194" s="206"/>
      <c r="CL194" s="66"/>
      <c r="CM194" s="66"/>
      <c r="CN194" s="66"/>
      <c r="CO194" s="204"/>
      <c r="CP194" s="204"/>
      <c r="CQ194" s="66"/>
      <c r="CR194" s="66"/>
      <c r="CS194" s="204"/>
      <c r="CT194" s="66"/>
      <c r="CU194" s="66"/>
      <c r="CV194" s="66"/>
      <c r="CW194" s="204"/>
      <c r="CX194" s="204"/>
      <c r="CY194" s="66"/>
      <c r="CZ194" s="66"/>
      <c r="DA194" s="204"/>
      <c r="DB194" s="133"/>
      <c r="DC194" s="66"/>
      <c r="DD194" s="66"/>
      <c r="DE194" s="204"/>
      <c r="DF194" s="66"/>
      <c r="DG194" s="66"/>
      <c r="DH194" s="66"/>
      <c r="DI194" s="204"/>
      <c r="DJ194" s="204"/>
      <c r="DK194" s="66"/>
      <c r="DL194" s="66"/>
      <c r="DM194" s="204"/>
      <c r="DN194" s="204"/>
      <c r="DO194" s="66"/>
      <c r="DP194" s="66"/>
      <c r="DQ194" s="204"/>
      <c r="DR194" s="66"/>
      <c r="DS194" s="66"/>
      <c r="DT194" s="66"/>
      <c r="DU194" s="204"/>
      <c r="DV194" s="204"/>
      <c r="DW194" s="66"/>
      <c r="DX194" s="66"/>
      <c r="DY194" s="204"/>
      <c r="DZ194" s="204"/>
      <c r="EA194" s="66"/>
      <c r="EB194" s="66"/>
      <c r="EC194" s="204"/>
      <c r="ED194" s="204"/>
      <c r="EE194" s="66"/>
      <c r="EF194" s="66"/>
      <c r="EG194" s="204"/>
      <c r="EH194" s="66"/>
      <c r="EI194" s="66"/>
      <c r="EJ194" s="66"/>
      <c r="EK194" s="204"/>
      <c r="EL194" s="66"/>
      <c r="EM194" s="66"/>
      <c r="EN194" s="66"/>
      <c r="EO194" s="204"/>
      <c r="EP194" s="66"/>
      <c r="EQ194" s="66"/>
      <c r="ER194" s="66"/>
      <c r="ES194" s="211"/>
      <c r="ET194" s="66"/>
      <c r="EU194" s="66"/>
      <c r="EV194" s="66"/>
      <c r="EW194" s="66"/>
      <c r="EX194" s="66"/>
      <c r="EY194" s="70"/>
      <c r="EZ194" s="66"/>
      <c r="FA194" s="204"/>
      <c r="FB194" s="204"/>
      <c r="FC194" s="70"/>
      <c r="FD194" s="66"/>
      <c r="FE194" s="204"/>
      <c r="FF194" s="70"/>
      <c r="FG194" s="70"/>
      <c r="FH194" s="66"/>
      <c r="FI194" s="204"/>
      <c r="FJ194" s="70">
        <v>5763</v>
      </c>
      <c r="FK194" s="70">
        <v>5763</v>
      </c>
      <c r="FL194" s="66">
        <v>5762.9579999999996</v>
      </c>
      <c r="FM194" s="66">
        <f t="shared" si="1085"/>
        <v>99.999271212909932</v>
      </c>
      <c r="FN194" s="70"/>
      <c r="FO194" s="70"/>
      <c r="FP194" s="66"/>
      <c r="FQ194" s="204"/>
      <c r="FR194" s="204"/>
      <c r="FS194" s="70"/>
      <c r="FT194" s="66"/>
      <c r="FU194" s="204"/>
      <c r="FV194" s="70"/>
      <c r="FW194" s="70"/>
      <c r="FX194" s="66"/>
      <c r="FY194" s="204"/>
      <c r="FZ194" s="70"/>
      <c r="GA194" s="70"/>
      <c r="GB194" s="66"/>
      <c r="GC194" s="204"/>
      <c r="GD194" s="66"/>
      <c r="GE194" s="66"/>
      <c r="GF194" s="66"/>
      <c r="GG194" s="204"/>
      <c r="GH194" s="66"/>
      <c r="GI194" s="66"/>
      <c r="GJ194" s="66"/>
      <c r="GK194" s="204"/>
      <c r="GL194" s="204"/>
      <c r="GM194" s="70"/>
      <c r="GN194" s="66"/>
      <c r="GO194" s="204"/>
      <c r="GP194" s="204"/>
      <c r="GQ194" s="70"/>
      <c r="GR194" s="66"/>
      <c r="GS194" s="204"/>
      <c r="GT194" s="204"/>
      <c r="GU194" s="70"/>
      <c r="GV194" s="66"/>
      <c r="GW194" s="204"/>
      <c r="GX194" s="204"/>
      <c r="GY194" s="70"/>
      <c r="GZ194" s="66"/>
      <c r="HA194" s="204"/>
      <c r="HB194" s="70"/>
      <c r="HC194" s="70"/>
      <c r="HD194" s="66"/>
      <c r="HE194" s="204"/>
      <c r="HF194" s="66"/>
      <c r="HG194" s="66"/>
      <c r="HH194" s="66"/>
      <c r="HI194" s="204"/>
      <c r="HJ194" s="133"/>
      <c r="HK194" s="70"/>
      <c r="HL194" s="66"/>
      <c r="HM194" s="204"/>
      <c r="HN194" s="66">
        <v>2945.2</v>
      </c>
      <c r="HO194" s="66">
        <v>2387.17866</v>
      </c>
      <c r="HP194" s="66">
        <v>2386.9999700000003</v>
      </c>
      <c r="HQ194" s="70">
        <f t="shared" si="1138"/>
        <v>99.992514594613553</v>
      </c>
      <c r="HR194" s="204"/>
      <c r="HS194" s="66"/>
      <c r="HT194" s="66"/>
      <c r="HU194" s="204"/>
      <c r="HV194" s="133"/>
      <c r="HW194" s="66"/>
      <c r="HX194" s="66"/>
      <c r="HY194" s="204"/>
      <c r="HZ194" s="133"/>
      <c r="IA194" s="66"/>
      <c r="IB194" s="66"/>
      <c r="IC194" s="204"/>
      <c r="ID194" s="204"/>
      <c r="IE194" s="66"/>
      <c r="IF194" s="66"/>
      <c r="IG194" s="204"/>
      <c r="IH194" s="204"/>
      <c r="II194" s="66"/>
      <c r="IJ194" s="66"/>
      <c r="IK194" s="204"/>
      <c r="IL194" s="204"/>
      <c r="IM194" s="66"/>
      <c r="IN194" s="66"/>
      <c r="IO194" s="204"/>
      <c r="IP194" s="204"/>
      <c r="IQ194" s="66"/>
      <c r="IR194" s="66"/>
      <c r="IS194" s="204"/>
      <c r="IT194" s="204"/>
      <c r="IU194" s="66"/>
      <c r="IV194" s="66"/>
      <c r="IW194" s="204"/>
      <c r="IX194" s="204"/>
      <c r="IY194" s="66"/>
      <c r="IZ194" s="66"/>
      <c r="JA194" s="66"/>
      <c r="JB194" s="66"/>
      <c r="JC194" s="66"/>
      <c r="JD194" s="66"/>
      <c r="JE194" s="66"/>
      <c r="JF194" s="66"/>
      <c r="JG194" s="66"/>
      <c r="JH194" s="66"/>
      <c r="JI194" s="66"/>
      <c r="JJ194" s="66"/>
      <c r="JK194" s="66"/>
      <c r="JL194" s="66"/>
      <c r="JM194" s="66"/>
      <c r="JN194" s="66"/>
      <c r="JO194" s="66"/>
      <c r="JP194" s="66"/>
      <c r="JQ194" s="66"/>
    </row>
    <row r="195" spans="1:277" s="29" customFormat="1" ht="15.75" x14ac:dyDescent="0.25">
      <c r="A195" s="39" t="s">
        <v>495</v>
      </c>
      <c r="B195" s="230">
        <f t="shared" si="962"/>
        <v>4488</v>
      </c>
      <c r="C195" s="230">
        <f t="shared" si="963"/>
        <v>4488</v>
      </c>
      <c r="D195" s="230">
        <f t="shared" si="964"/>
        <v>4487.9652000000006</v>
      </c>
      <c r="E195" s="66">
        <f t="shared" si="1213"/>
        <v>99.999224598930496</v>
      </c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123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123"/>
      <c r="AE195" s="66"/>
      <c r="AF195" s="66"/>
      <c r="AG195" s="66"/>
      <c r="AH195" s="66"/>
      <c r="AI195" s="66"/>
      <c r="AJ195" s="66"/>
      <c r="AK195" s="66"/>
      <c r="AL195" s="123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123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206"/>
      <c r="CE195" s="206"/>
      <c r="CF195" s="206"/>
      <c r="CG195" s="206"/>
      <c r="CH195" s="206"/>
      <c r="CI195" s="206"/>
      <c r="CJ195" s="206"/>
      <c r="CK195" s="206"/>
      <c r="CL195" s="66"/>
      <c r="CM195" s="66"/>
      <c r="CN195" s="66"/>
      <c r="CO195" s="204"/>
      <c r="CP195" s="204"/>
      <c r="CQ195" s="66"/>
      <c r="CR195" s="66"/>
      <c r="CS195" s="204"/>
      <c r="CT195" s="66"/>
      <c r="CU195" s="66"/>
      <c r="CV195" s="66"/>
      <c r="CW195" s="204"/>
      <c r="CX195" s="204"/>
      <c r="CY195" s="66"/>
      <c r="CZ195" s="66"/>
      <c r="DA195" s="204"/>
      <c r="DB195" s="133"/>
      <c r="DC195" s="66"/>
      <c r="DD195" s="66"/>
      <c r="DE195" s="204"/>
      <c r="DF195" s="66"/>
      <c r="DG195" s="66"/>
      <c r="DH195" s="66"/>
      <c r="DI195" s="204"/>
      <c r="DJ195" s="204"/>
      <c r="DK195" s="66"/>
      <c r="DL195" s="66"/>
      <c r="DM195" s="204"/>
      <c r="DN195" s="204"/>
      <c r="DO195" s="66"/>
      <c r="DP195" s="66"/>
      <c r="DQ195" s="204"/>
      <c r="DR195" s="66"/>
      <c r="DS195" s="66"/>
      <c r="DT195" s="66"/>
      <c r="DU195" s="204"/>
      <c r="DV195" s="204"/>
      <c r="DW195" s="66"/>
      <c r="DX195" s="66"/>
      <c r="DY195" s="204"/>
      <c r="DZ195" s="204"/>
      <c r="EA195" s="66"/>
      <c r="EB195" s="66"/>
      <c r="EC195" s="204"/>
      <c r="ED195" s="204"/>
      <c r="EE195" s="66"/>
      <c r="EF195" s="66"/>
      <c r="EG195" s="204"/>
      <c r="EH195" s="66"/>
      <c r="EI195" s="66"/>
      <c r="EJ195" s="66"/>
      <c r="EK195" s="204"/>
      <c r="EL195" s="66"/>
      <c r="EM195" s="66"/>
      <c r="EN195" s="66"/>
      <c r="EO195" s="204"/>
      <c r="EP195" s="66"/>
      <c r="EQ195" s="66"/>
      <c r="ER195" s="66"/>
      <c r="ES195" s="211"/>
      <c r="ET195" s="66"/>
      <c r="EU195" s="66"/>
      <c r="EV195" s="66"/>
      <c r="EW195" s="66"/>
      <c r="EX195" s="66"/>
      <c r="EY195" s="70"/>
      <c r="EZ195" s="66"/>
      <c r="FA195" s="204"/>
      <c r="FB195" s="204"/>
      <c r="FC195" s="70"/>
      <c r="FD195" s="66"/>
      <c r="FE195" s="204"/>
      <c r="FF195" s="70"/>
      <c r="FG195" s="70"/>
      <c r="FH195" s="66"/>
      <c r="FI195" s="204"/>
      <c r="FJ195" s="70">
        <v>4488</v>
      </c>
      <c r="FK195" s="70">
        <v>4488</v>
      </c>
      <c r="FL195" s="66">
        <v>4487.9652000000006</v>
      </c>
      <c r="FM195" s="66">
        <f t="shared" si="1085"/>
        <v>99.999224598930496</v>
      </c>
      <c r="FN195" s="70"/>
      <c r="FO195" s="70"/>
      <c r="FP195" s="66"/>
      <c r="FQ195" s="204"/>
      <c r="FR195" s="204"/>
      <c r="FS195" s="70"/>
      <c r="FT195" s="66"/>
      <c r="FU195" s="204"/>
      <c r="FV195" s="70"/>
      <c r="FW195" s="70"/>
      <c r="FX195" s="66"/>
      <c r="FY195" s="204"/>
      <c r="FZ195" s="70"/>
      <c r="GA195" s="70"/>
      <c r="GB195" s="66"/>
      <c r="GC195" s="204"/>
      <c r="GD195" s="66"/>
      <c r="GE195" s="66"/>
      <c r="GF195" s="66"/>
      <c r="GG195" s="204"/>
      <c r="GH195" s="66"/>
      <c r="GI195" s="66"/>
      <c r="GJ195" s="66"/>
      <c r="GK195" s="204"/>
      <c r="GL195" s="204"/>
      <c r="GM195" s="70"/>
      <c r="GN195" s="66"/>
      <c r="GO195" s="204"/>
      <c r="GP195" s="204"/>
      <c r="GQ195" s="70"/>
      <c r="GR195" s="66"/>
      <c r="GS195" s="204"/>
      <c r="GT195" s="204"/>
      <c r="GU195" s="70"/>
      <c r="GV195" s="66"/>
      <c r="GW195" s="204"/>
      <c r="GX195" s="204"/>
      <c r="GY195" s="70"/>
      <c r="GZ195" s="66"/>
      <c r="HA195" s="204"/>
      <c r="HB195" s="70"/>
      <c r="HC195" s="70"/>
      <c r="HD195" s="66"/>
      <c r="HE195" s="204"/>
      <c r="HF195" s="66"/>
      <c r="HG195" s="66"/>
      <c r="HH195" s="66"/>
      <c r="HI195" s="204"/>
      <c r="HJ195" s="133"/>
      <c r="HK195" s="70"/>
      <c r="HL195" s="66"/>
      <c r="HM195" s="204"/>
      <c r="HN195" s="66"/>
      <c r="HO195" s="66"/>
      <c r="HP195" s="66"/>
      <c r="HQ195" s="204"/>
      <c r="HR195" s="204"/>
      <c r="HS195" s="66"/>
      <c r="HT195" s="66"/>
      <c r="HU195" s="204"/>
      <c r="HV195" s="133"/>
      <c r="HW195" s="66"/>
      <c r="HX195" s="66"/>
      <c r="HY195" s="204"/>
      <c r="HZ195" s="133"/>
      <c r="IA195" s="66"/>
      <c r="IB195" s="66"/>
      <c r="IC195" s="204"/>
      <c r="ID195" s="204"/>
      <c r="IE195" s="66"/>
      <c r="IF195" s="66"/>
      <c r="IG195" s="204"/>
      <c r="IH195" s="204"/>
      <c r="II195" s="66"/>
      <c r="IJ195" s="66"/>
      <c r="IK195" s="204"/>
      <c r="IL195" s="204"/>
      <c r="IM195" s="66"/>
      <c r="IN195" s="66"/>
      <c r="IO195" s="204"/>
      <c r="IP195" s="204"/>
      <c r="IQ195" s="66"/>
      <c r="IR195" s="66"/>
      <c r="IS195" s="204"/>
      <c r="IT195" s="204"/>
      <c r="IU195" s="66"/>
      <c r="IV195" s="66"/>
      <c r="IW195" s="204"/>
      <c r="IX195" s="204"/>
      <c r="IY195" s="66"/>
      <c r="IZ195" s="66"/>
      <c r="JA195" s="66"/>
      <c r="JB195" s="66"/>
      <c r="JC195" s="66"/>
      <c r="JD195" s="66"/>
      <c r="JE195" s="66"/>
      <c r="JF195" s="66"/>
      <c r="JG195" s="66"/>
      <c r="JH195" s="66"/>
      <c r="JI195" s="66"/>
      <c r="JJ195" s="66"/>
      <c r="JK195" s="66"/>
      <c r="JL195" s="66"/>
      <c r="JM195" s="66"/>
      <c r="JN195" s="66"/>
      <c r="JO195" s="66"/>
      <c r="JP195" s="66"/>
      <c r="JQ195" s="66"/>
    </row>
    <row r="196" spans="1:277" s="29" customFormat="1" ht="15.75" x14ac:dyDescent="0.25">
      <c r="A196" s="39" t="s">
        <v>496</v>
      </c>
      <c r="B196" s="230">
        <f t="shared" si="962"/>
        <v>4182</v>
      </c>
      <c r="C196" s="230">
        <f t="shared" si="963"/>
        <v>4425.0050000000001</v>
      </c>
      <c r="D196" s="230">
        <f t="shared" si="964"/>
        <v>4424.7950000000001</v>
      </c>
      <c r="E196" s="66">
        <f t="shared" si="1213"/>
        <v>99.995254242650574</v>
      </c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123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123"/>
      <c r="AE196" s="66"/>
      <c r="AF196" s="66"/>
      <c r="AG196" s="66"/>
      <c r="AH196" s="66"/>
      <c r="AI196" s="66"/>
      <c r="AJ196" s="66"/>
      <c r="AK196" s="66"/>
      <c r="AL196" s="123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123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>
        <v>243.005</v>
      </c>
      <c r="BX196" s="66">
        <v>243.005</v>
      </c>
      <c r="BY196" s="66">
        <f t="shared" si="960"/>
        <v>100</v>
      </c>
      <c r="BZ196" s="66"/>
      <c r="CA196" s="66"/>
      <c r="CB196" s="66"/>
      <c r="CC196" s="66"/>
      <c r="CD196" s="206"/>
      <c r="CE196" s="206"/>
      <c r="CF196" s="206"/>
      <c r="CG196" s="206"/>
      <c r="CH196" s="206"/>
      <c r="CI196" s="206"/>
      <c r="CJ196" s="206"/>
      <c r="CK196" s="206"/>
      <c r="CL196" s="66"/>
      <c r="CM196" s="66"/>
      <c r="CN196" s="66"/>
      <c r="CO196" s="204"/>
      <c r="CP196" s="204"/>
      <c r="CQ196" s="66"/>
      <c r="CR196" s="66"/>
      <c r="CS196" s="204"/>
      <c r="CT196" s="66"/>
      <c r="CU196" s="66"/>
      <c r="CV196" s="66"/>
      <c r="CW196" s="204"/>
      <c r="CX196" s="204"/>
      <c r="CY196" s="66"/>
      <c r="CZ196" s="66"/>
      <c r="DA196" s="204"/>
      <c r="DB196" s="133"/>
      <c r="DC196" s="66"/>
      <c r="DD196" s="66"/>
      <c r="DE196" s="204"/>
      <c r="DF196" s="66"/>
      <c r="DG196" s="66"/>
      <c r="DH196" s="66"/>
      <c r="DI196" s="204"/>
      <c r="DJ196" s="204"/>
      <c r="DK196" s="66"/>
      <c r="DL196" s="66"/>
      <c r="DM196" s="204"/>
      <c r="DN196" s="204"/>
      <c r="DO196" s="66"/>
      <c r="DP196" s="66"/>
      <c r="DQ196" s="204"/>
      <c r="DR196" s="66"/>
      <c r="DS196" s="66"/>
      <c r="DT196" s="66"/>
      <c r="DU196" s="204"/>
      <c r="DV196" s="204"/>
      <c r="DW196" s="66"/>
      <c r="DX196" s="66"/>
      <c r="DY196" s="204"/>
      <c r="DZ196" s="204"/>
      <c r="EA196" s="66"/>
      <c r="EB196" s="66"/>
      <c r="EC196" s="204"/>
      <c r="ED196" s="204"/>
      <c r="EE196" s="66"/>
      <c r="EF196" s="66"/>
      <c r="EG196" s="204"/>
      <c r="EH196" s="66"/>
      <c r="EI196" s="66"/>
      <c r="EJ196" s="66"/>
      <c r="EK196" s="204"/>
      <c r="EL196" s="66"/>
      <c r="EM196" s="66"/>
      <c r="EN196" s="66"/>
      <c r="EO196" s="204"/>
      <c r="EP196" s="66"/>
      <c r="EQ196" s="66"/>
      <c r="ER196" s="66"/>
      <c r="ES196" s="211"/>
      <c r="ET196" s="66"/>
      <c r="EU196" s="66"/>
      <c r="EV196" s="66"/>
      <c r="EW196" s="66"/>
      <c r="EX196" s="66"/>
      <c r="EY196" s="70"/>
      <c r="EZ196" s="66"/>
      <c r="FA196" s="204"/>
      <c r="FB196" s="204"/>
      <c r="FC196" s="70"/>
      <c r="FD196" s="66"/>
      <c r="FE196" s="204"/>
      <c r="FF196" s="70"/>
      <c r="FG196" s="70"/>
      <c r="FH196" s="66"/>
      <c r="FI196" s="204"/>
      <c r="FJ196" s="70">
        <v>4182</v>
      </c>
      <c r="FK196" s="70">
        <v>4182</v>
      </c>
      <c r="FL196" s="66">
        <v>4181.79</v>
      </c>
      <c r="FM196" s="66">
        <f t="shared" si="1085"/>
        <v>99.994978479196561</v>
      </c>
      <c r="FN196" s="70"/>
      <c r="FO196" s="70"/>
      <c r="FP196" s="66"/>
      <c r="FQ196" s="204"/>
      <c r="FR196" s="204"/>
      <c r="FS196" s="70"/>
      <c r="FT196" s="66"/>
      <c r="FU196" s="204"/>
      <c r="FV196" s="70"/>
      <c r="FW196" s="70"/>
      <c r="FX196" s="66"/>
      <c r="FY196" s="204"/>
      <c r="FZ196" s="70"/>
      <c r="GA196" s="70"/>
      <c r="GB196" s="66"/>
      <c r="GC196" s="204"/>
      <c r="GD196" s="66"/>
      <c r="GE196" s="66"/>
      <c r="GF196" s="66"/>
      <c r="GG196" s="204"/>
      <c r="GH196" s="66"/>
      <c r="GI196" s="66"/>
      <c r="GJ196" s="66"/>
      <c r="GK196" s="204"/>
      <c r="GL196" s="204"/>
      <c r="GM196" s="70"/>
      <c r="GN196" s="66"/>
      <c r="GO196" s="204"/>
      <c r="GP196" s="204"/>
      <c r="GQ196" s="70"/>
      <c r="GR196" s="66"/>
      <c r="GS196" s="204"/>
      <c r="GT196" s="204"/>
      <c r="GU196" s="70"/>
      <c r="GV196" s="66"/>
      <c r="GW196" s="204"/>
      <c r="GX196" s="204"/>
      <c r="GY196" s="70"/>
      <c r="GZ196" s="66"/>
      <c r="HA196" s="204"/>
      <c r="HB196" s="70"/>
      <c r="HC196" s="70"/>
      <c r="HD196" s="66"/>
      <c r="HE196" s="204"/>
      <c r="HF196" s="66"/>
      <c r="HG196" s="66"/>
      <c r="HH196" s="66"/>
      <c r="HI196" s="204"/>
      <c r="HJ196" s="133"/>
      <c r="HK196" s="70"/>
      <c r="HL196" s="66"/>
      <c r="HM196" s="204"/>
      <c r="HN196" s="66"/>
      <c r="HO196" s="66"/>
      <c r="HP196" s="66"/>
      <c r="HQ196" s="204"/>
      <c r="HR196" s="204"/>
      <c r="HS196" s="66"/>
      <c r="HT196" s="66"/>
      <c r="HU196" s="204"/>
      <c r="HV196" s="133"/>
      <c r="HW196" s="66"/>
      <c r="HX196" s="66"/>
      <c r="HY196" s="204"/>
      <c r="HZ196" s="133"/>
      <c r="IA196" s="66"/>
      <c r="IB196" s="66"/>
      <c r="IC196" s="70"/>
      <c r="ID196" s="70"/>
      <c r="IE196" s="66"/>
      <c r="IF196" s="66"/>
      <c r="IG196" s="204"/>
      <c r="IH196" s="70"/>
      <c r="II196" s="66"/>
      <c r="IJ196" s="66"/>
      <c r="IK196" s="204"/>
      <c r="IL196" s="204"/>
      <c r="IM196" s="66"/>
      <c r="IN196" s="66"/>
      <c r="IO196" s="204"/>
      <c r="IP196" s="204"/>
      <c r="IQ196" s="66"/>
      <c r="IR196" s="66"/>
      <c r="IS196" s="204"/>
      <c r="IT196" s="204"/>
      <c r="IU196" s="66"/>
      <c r="IV196" s="66"/>
      <c r="IW196" s="204"/>
      <c r="IX196" s="204"/>
      <c r="IY196" s="66"/>
      <c r="IZ196" s="66"/>
      <c r="JA196" s="66"/>
      <c r="JB196" s="66"/>
      <c r="JC196" s="66"/>
      <c r="JD196" s="66"/>
      <c r="JE196" s="66"/>
      <c r="JF196" s="66"/>
      <c r="JG196" s="66"/>
      <c r="JH196" s="66"/>
      <c r="JI196" s="66"/>
      <c r="JJ196" s="66"/>
      <c r="JK196" s="66"/>
      <c r="JL196" s="66"/>
      <c r="JM196" s="66"/>
      <c r="JN196" s="66"/>
      <c r="JO196" s="66"/>
      <c r="JP196" s="66"/>
      <c r="JQ196" s="66"/>
    </row>
    <row r="197" spans="1:277" s="30" customFormat="1" ht="31.5" x14ac:dyDescent="0.25">
      <c r="A197" s="38" t="s">
        <v>319</v>
      </c>
      <c r="B197" s="231">
        <f t="shared" si="962"/>
        <v>46656.567239999997</v>
      </c>
      <c r="C197" s="231">
        <f t="shared" si="963"/>
        <v>73465.186610000004</v>
      </c>
      <c r="D197" s="231">
        <f t="shared" si="964"/>
        <v>73343.704460000008</v>
      </c>
      <c r="E197" s="79">
        <f t="shared" ref="E197" si="1214">D197/C197*100</f>
        <v>99.834639840166886</v>
      </c>
      <c r="F197" s="80">
        <f t="shared" ref="F197" si="1215">F198+F199+F200</f>
        <v>0</v>
      </c>
      <c r="G197" s="80">
        <f t="shared" ref="G197:CG197" si="1216">G198+G199+G200</f>
        <v>0</v>
      </c>
      <c r="H197" s="80">
        <f t="shared" si="1216"/>
        <v>0</v>
      </c>
      <c r="I197" s="80">
        <f t="shared" si="1216"/>
        <v>0</v>
      </c>
      <c r="J197" s="80">
        <f t="shared" ref="J197" si="1217">J198+J199+J200</f>
        <v>0</v>
      </c>
      <c r="K197" s="80">
        <f t="shared" si="1216"/>
        <v>0</v>
      </c>
      <c r="L197" s="80">
        <f t="shared" si="1216"/>
        <v>0</v>
      </c>
      <c r="M197" s="80">
        <f t="shared" si="1216"/>
        <v>0</v>
      </c>
      <c r="N197" s="80"/>
      <c r="O197" s="80">
        <f t="shared" ref="O197:Q197" si="1218">O198+O199+O200</f>
        <v>0</v>
      </c>
      <c r="P197" s="80">
        <f t="shared" si="1218"/>
        <v>0</v>
      </c>
      <c r="Q197" s="80">
        <f t="shared" si="1218"/>
        <v>0</v>
      </c>
      <c r="R197" s="122"/>
      <c r="S197" s="80">
        <f t="shared" ref="S197:U197" si="1219">S198+S199+S200</f>
        <v>0</v>
      </c>
      <c r="T197" s="80">
        <f t="shared" si="1219"/>
        <v>0</v>
      </c>
      <c r="U197" s="80">
        <f t="shared" si="1219"/>
        <v>0</v>
      </c>
      <c r="V197" s="80"/>
      <c r="W197" s="80">
        <f t="shared" ref="W197:Y197" si="1220">W198+W199+W200</f>
        <v>0</v>
      </c>
      <c r="X197" s="80">
        <f t="shared" si="1220"/>
        <v>0</v>
      </c>
      <c r="Y197" s="80">
        <f t="shared" si="1220"/>
        <v>0</v>
      </c>
      <c r="Z197" s="80"/>
      <c r="AA197" s="80">
        <f t="shared" ref="AA197:AC197" si="1221">AA198+AA199+AA200</f>
        <v>0</v>
      </c>
      <c r="AB197" s="80">
        <f t="shared" si="1221"/>
        <v>0</v>
      </c>
      <c r="AC197" s="80">
        <f t="shared" si="1221"/>
        <v>0</v>
      </c>
      <c r="AD197" s="122"/>
      <c r="AE197" s="80">
        <f t="shared" ref="AE197:AH197" si="1222">AE198+AE199+AE200</f>
        <v>0</v>
      </c>
      <c r="AF197" s="80">
        <f t="shared" si="1222"/>
        <v>0</v>
      </c>
      <c r="AG197" s="80">
        <f t="shared" si="1222"/>
        <v>0</v>
      </c>
      <c r="AH197" s="80">
        <f t="shared" si="1222"/>
        <v>509.7</v>
      </c>
      <c r="AI197" s="80">
        <f t="shared" si="1216"/>
        <v>547.64639999999997</v>
      </c>
      <c r="AJ197" s="80">
        <f t="shared" si="1216"/>
        <v>547.64639999999997</v>
      </c>
      <c r="AK197" s="79">
        <f t="shared" ref="AK197:AK213" si="1223">AJ197/AI197*100</f>
        <v>100</v>
      </c>
      <c r="AL197" s="121"/>
      <c r="AM197" s="80">
        <f t="shared" si="1216"/>
        <v>0</v>
      </c>
      <c r="AN197" s="80">
        <f t="shared" si="1216"/>
        <v>0</v>
      </c>
      <c r="AO197" s="80">
        <f t="shared" si="1216"/>
        <v>0</v>
      </c>
      <c r="AP197" s="80">
        <f t="shared" ref="AP197" si="1224">AP198+AP199+AP200</f>
        <v>0</v>
      </c>
      <c r="AQ197" s="80">
        <f t="shared" si="1216"/>
        <v>0</v>
      </c>
      <c r="AR197" s="80">
        <f t="shared" si="1216"/>
        <v>0</v>
      </c>
      <c r="AS197" s="80">
        <f t="shared" si="1216"/>
        <v>0</v>
      </c>
      <c r="AT197" s="80">
        <f t="shared" ref="AT197" si="1225">AT198+AT199+AT200</f>
        <v>2870</v>
      </c>
      <c r="AU197" s="80">
        <f t="shared" si="1216"/>
        <v>2870</v>
      </c>
      <c r="AV197" s="80">
        <f t="shared" si="1216"/>
        <v>2870</v>
      </c>
      <c r="AW197" s="80">
        <f>AV197/AU197*100</f>
        <v>100</v>
      </c>
      <c r="AX197" s="80">
        <f t="shared" ref="AX197" si="1226">AX198+AX199+AX200</f>
        <v>102.04082</v>
      </c>
      <c r="AY197" s="80">
        <f t="shared" si="1216"/>
        <v>102.04082</v>
      </c>
      <c r="AZ197" s="80">
        <f t="shared" si="1216"/>
        <v>102.04083</v>
      </c>
      <c r="BA197" s="79">
        <f>AZ197/AY197*100</f>
        <v>100.00000979999966</v>
      </c>
      <c r="BB197" s="79">
        <v>51.020420000000001</v>
      </c>
      <c r="BC197" s="80">
        <f t="shared" si="1216"/>
        <v>51.020420000000001</v>
      </c>
      <c r="BD197" s="80">
        <f t="shared" si="1216"/>
        <v>51.020420000000001</v>
      </c>
      <c r="BE197" s="79">
        <f>BD197/BC197*100</f>
        <v>100</v>
      </c>
      <c r="BF197" s="80">
        <f t="shared" ref="BF197" si="1227">BF198+BF199+BF200</f>
        <v>45.805999999999997</v>
      </c>
      <c r="BG197" s="80">
        <f t="shared" ref="BG197:BH197" si="1228">BG198+BG199+BG200</f>
        <v>45.805999999999997</v>
      </c>
      <c r="BH197" s="80">
        <f t="shared" si="1228"/>
        <v>45.805999999999997</v>
      </c>
      <c r="BI197" s="79">
        <f>BH197/BG197*100</f>
        <v>100</v>
      </c>
      <c r="BJ197" s="121"/>
      <c r="BK197" s="80"/>
      <c r="BL197" s="80"/>
      <c r="BM197" s="79"/>
      <c r="BN197" s="80"/>
      <c r="BO197" s="80"/>
      <c r="BP197" s="80"/>
      <c r="BQ197" s="79"/>
      <c r="BR197" s="79"/>
      <c r="BS197" s="80">
        <f t="shared" si="1216"/>
        <v>0</v>
      </c>
      <c r="BT197" s="80">
        <f t="shared" si="1216"/>
        <v>0</v>
      </c>
      <c r="BU197" s="80">
        <f t="shared" si="1216"/>
        <v>0</v>
      </c>
      <c r="BV197" s="80"/>
      <c r="BW197" s="80">
        <f t="shared" si="1216"/>
        <v>2378.4492999999998</v>
      </c>
      <c r="BX197" s="80">
        <f t="shared" si="1216"/>
        <v>2378.4492999999998</v>
      </c>
      <c r="BY197" s="79">
        <f t="shared" si="960"/>
        <v>100</v>
      </c>
      <c r="BZ197" s="80">
        <f t="shared" ref="BZ197" si="1229">BZ198+BZ199+BZ200</f>
        <v>11000</v>
      </c>
      <c r="CA197" s="80">
        <f t="shared" si="1216"/>
        <v>11000</v>
      </c>
      <c r="CB197" s="80">
        <f t="shared" si="1216"/>
        <v>11000</v>
      </c>
      <c r="CC197" s="79">
        <f t="shared" ref="CC197" si="1230">CB197/CA197*100</f>
        <v>100</v>
      </c>
      <c r="CD197" s="80">
        <f t="shared" ref="CD197" si="1231">CD198+CD199+CD200</f>
        <v>14883.3</v>
      </c>
      <c r="CE197" s="80">
        <f t="shared" si="1216"/>
        <v>14883.3</v>
      </c>
      <c r="CF197" s="80">
        <f t="shared" si="1216"/>
        <v>14883.3</v>
      </c>
      <c r="CG197" s="80">
        <f t="shared" si="1216"/>
        <v>100</v>
      </c>
      <c r="CH197" s="80"/>
      <c r="CI197" s="80">
        <f t="shared" ref="CI197:CL197" si="1232">CI198+CI199+CI200</f>
        <v>1359.8</v>
      </c>
      <c r="CJ197" s="80">
        <f t="shared" si="1232"/>
        <v>1359.8</v>
      </c>
      <c r="CK197" s="80">
        <f t="shared" si="1232"/>
        <v>100</v>
      </c>
      <c r="CL197" s="80">
        <f t="shared" si="1232"/>
        <v>0</v>
      </c>
      <c r="CM197" s="80">
        <f t="shared" ref="CM197:EW197" si="1233">CM198+CM199+CM200</f>
        <v>0</v>
      </c>
      <c r="CN197" s="80">
        <f t="shared" si="1233"/>
        <v>0</v>
      </c>
      <c r="CO197" s="80">
        <f t="shared" si="1233"/>
        <v>0</v>
      </c>
      <c r="CP197" s="80"/>
      <c r="CQ197" s="80">
        <f t="shared" ref="CQ197:CT197" si="1234">CQ198+CQ199+CQ200</f>
        <v>0</v>
      </c>
      <c r="CR197" s="80">
        <f t="shared" si="1234"/>
        <v>0</v>
      </c>
      <c r="CS197" s="80">
        <f t="shared" si="1234"/>
        <v>0</v>
      </c>
      <c r="CT197" s="80">
        <f t="shared" si="1234"/>
        <v>3662.9</v>
      </c>
      <c r="CU197" s="80">
        <f t="shared" si="1233"/>
        <v>2858.2</v>
      </c>
      <c r="CV197" s="80">
        <f t="shared" si="1233"/>
        <v>2858.1460000000002</v>
      </c>
      <c r="CW197" s="80">
        <f t="shared" si="1233"/>
        <v>99.998110699041362</v>
      </c>
      <c r="CX197" s="80"/>
      <c r="CY197" s="80"/>
      <c r="CZ197" s="80"/>
      <c r="DA197" s="80"/>
      <c r="DB197" s="122"/>
      <c r="DC197" s="80">
        <f t="shared" ref="DC197:DD197" si="1235">DC198+DC199+DC200</f>
        <v>93</v>
      </c>
      <c r="DD197" s="80">
        <f t="shared" si="1235"/>
        <v>60</v>
      </c>
      <c r="DE197" s="80">
        <f t="shared" ref="DE197:DE198" si="1236">DD197/DC197*100</f>
        <v>64.516129032258064</v>
      </c>
      <c r="DF197" s="80">
        <f t="shared" ref="DF197" si="1237">DF198+DF199+DF200</f>
        <v>0</v>
      </c>
      <c r="DG197" s="80">
        <f t="shared" si="1233"/>
        <v>0</v>
      </c>
      <c r="DH197" s="80">
        <f t="shared" si="1233"/>
        <v>0</v>
      </c>
      <c r="DI197" s="80">
        <f t="shared" si="1233"/>
        <v>0</v>
      </c>
      <c r="DJ197" s="80"/>
      <c r="DK197" s="80">
        <f t="shared" si="1233"/>
        <v>0</v>
      </c>
      <c r="DL197" s="80">
        <f t="shared" si="1233"/>
        <v>0</v>
      </c>
      <c r="DM197" s="80">
        <f t="shared" si="1233"/>
        <v>0</v>
      </c>
      <c r="DN197" s="80"/>
      <c r="DO197" s="80">
        <f t="shared" ref="DO197:DR197" si="1238">DO198+DO199+DO200</f>
        <v>0</v>
      </c>
      <c r="DP197" s="80">
        <f t="shared" si="1238"/>
        <v>0</v>
      </c>
      <c r="DQ197" s="80">
        <f t="shared" si="1238"/>
        <v>0</v>
      </c>
      <c r="DR197" s="80">
        <f t="shared" si="1238"/>
        <v>0</v>
      </c>
      <c r="DS197" s="80">
        <f t="shared" si="1233"/>
        <v>0</v>
      </c>
      <c r="DT197" s="80">
        <f t="shared" si="1233"/>
        <v>0</v>
      </c>
      <c r="DU197" s="80">
        <f t="shared" si="1233"/>
        <v>0</v>
      </c>
      <c r="DV197" s="80"/>
      <c r="DW197" s="80">
        <f t="shared" si="1233"/>
        <v>0</v>
      </c>
      <c r="DX197" s="80">
        <f t="shared" si="1233"/>
        <v>0</v>
      </c>
      <c r="DY197" s="80">
        <f t="shared" si="1233"/>
        <v>0</v>
      </c>
      <c r="DZ197" s="80"/>
      <c r="EA197" s="80">
        <f t="shared" ref="EA197:EC197" si="1239">EA198+EA199+EA200</f>
        <v>0</v>
      </c>
      <c r="EB197" s="80">
        <f t="shared" si="1239"/>
        <v>0</v>
      </c>
      <c r="EC197" s="80">
        <f t="shared" si="1239"/>
        <v>0</v>
      </c>
      <c r="ED197" s="80"/>
      <c r="EE197" s="80">
        <f t="shared" si="1233"/>
        <v>0</v>
      </c>
      <c r="EF197" s="80">
        <f t="shared" si="1233"/>
        <v>0</v>
      </c>
      <c r="EG197" s="80">
        <f t="shared" si="1233"/>
        <v>0</v>
      </c>
      <c r="EH197" s="80">
        <f t="shared" ref="EH197" si="1240">EH198+EH199+EH200</f>
        <v>0</v>
      </c>
      <c r="EI197" s="80">
        <f t="shared" si="1233"/>
        <v>0</v>
      </c>
      <c r="EJ197" s="80">
        <f t="shared" si="1233"/>
        <v>0</v>
      </c>
      <c r="EK197" s="80">
        <f t="shared" si="1233"/>
        <v>0</v>
      </c>
      <c r="EL197" s="80">
        <f t="shared" ref="EL197" si="1241">EL198+EL199+EL200</f>
        <v>0</v>
      </c>
      <c r="EM197" s="80">
        <f t="shared" si="1233"/>
        <v>0</v>
      </c>
      <c r="EN197" s="80">
        <f t="shared" si="1233"/>
        <v>0</v>
      </c>
      <c r="EO197" s="80">
        <f t="shared" si="1233"/>
        <v>0</v>
      </c>
      <c r="EP197" s="80">
        <f t="shared" ref="EP197" si="1242">EP198+EP199+EP200</f>
        <v>26.1</v>
      </c>
      <c r="EQ197" s="80">
        <f t="shared" si="1233"/>
        <v>14.2</v>
      </c>
      <c r="ER197" s="80">
        <f t="shared" si="1233"/>
        <v>6.6</v>
      </c>
      <c r="ES197" s="210">
        <f t="shared" si="1114"/>
        <v>46.478873239436616</v>
      </c>
      <c r="ET197" s="80">
        <f t="shared" ref="ET197" si="1243">ET198+ET199+ET200</f>
        <v>0</v>
      </c>
      <c r="EU197" s="80">
        <f t="shared" si="1233"/>
        <v>0</v>
      </c>
      <c r="EV197" s="80">
        <f t="shared" si="1233"/>
        <v>0</v>
      </c>
      <c r="EW197" s="80">
        <f t="shared" si="1233"/>
        <v>0</v>
      </c>
      <c r="EX197" s="80"/>
      <c r="EY197" s="80">
        <f t="shared" ref="EY197:FL197" si="1244">EY198+EY199+EY200</f>
        <v>0</v>
      </c>
      <c r="EZ197" s="80">
        <f t="shared" si="1244"/>
        <v>0</v>
      </c>
      <c r="FA197" s="80">
        <f t="shared" si="1244"/>
        <v>0</v>
      </c>
      <c r="FB197" s="80"/>
      <c r="FC197" s="80">
        <f t="shared" ref="FC197:FE197" si="1245">FC198+FC199+FC200</f>
        <v>0</v>
      </c>
      <c r="FD197" s="80">
        <f t="shared" si="1245"/>
        <v>0</v>
      </c>
      <c r="FE197" s="80">
        <f t="shared" si="1245"/>
        <v>0</v>
      </c>
      <c r="FF197" s="80">
        <f t="shared" ref="FF197" si="1246">FF198+FF199+FF200</f>
        <v>3740.4</v>
      </c>
      <c r="FG197" s="80">
        <f t="shared" si="1244"/>
        <v>3831.5</v>
      </c>
      <c r="FH197" s="80">
        <f t="shared" si="1244"/>
        <v>3831.5</v>
      </c>
      <c r="FI197" s="80">
        <f t="shared" si="204"/>
        <v>100</v>
      </c>
      <c r="FJ197" s="80">
        <f t="shared" ref="FJ197" si="1247">FJ198+FJ199+FJ200</f>
        <v>8049</v>
      </c>
      <c r="FK197" s="80">
        <f t="shared" si="1244"/>
        <v>8049</v>
      </c>
      <c r="FL197" s="80">
        <f t="shared" si="1244"/>
        <v>8049</v>
      </c>
      <c r="FM197" s="79">
        <f t="shared" si="1085"/>
        <v>100</v>
      </c>
      <c r="FN197" s="80">
        <f t="shared" ref="FN197" si="1248">FN198+FN199+FN200</f>
        <v>0</v>
      </c>
      <c r="FO197" s="80">
        <f t="shared" ref="FO197:FQ197" si="1249">FO198+FO199+FO200</f>
        <v>0</v>
      </c>
      <c r="FP197" s="80">
        <f t="shared" si="1249"/>
        <v>0</v>
      </c>
      <c r="FQ197" s="80">
        <f t="shared" si="1249"/>
        <v>0</v>
      </c>
      <c r="FR197" s="80"/>
      <c r="FS197" s="80">
        <f t="shared" ref="FS197:FV197" si="1250">FS198+FS199+FS200</f>
        <v>0</v>
      </c>
      <c r="FT197" s="80">
        <f t="shared" si="1250"/>
        <v>0</v>
      </c>
      <c r="FU197" s="80">
        <f t="shared" si="1250"/>
        <v>0</v>
      </c>
      <c r="FV197" s="80">
        <f t="shared" si="1250"/>
        <v>0</v>
      </c>
      <c r="FW197" s="80">
        <f t="shared" ref="FW197:FZ197" si="1251">FW198+FW199+FW200</f>
        <v>0</v>
      </c>
      <c r="FX197" s="80">
        <f t="shared" si="1251"/>
        <v>0</v>
      </c>
      <c r="FY197" s="80">
        <f t="shared" si="1251"/>
        <v>0</v>
      </c>
      <c r="FZ197" s="80">
        <f t="shared" si="1251"/>
        <v>0</v>
      </c>
      <c r="GA197" s="80">
        <f t="shared" ref="GA197:GK197" si="1252">GA198+GA199+GA200</f>
        <v>0</v>
      </c>
      <c r="GB197" s="80">
        <f t="shared" si="1252"/>
        <v>0</v>
      </c>
      <c r="GC197" s="80">
        <f t="shared" si="1252"/>
        <v>0</v>
      </c>
      <c r="GD197" s="80">
        <f t="shared" ref="GD197" si="1253">GD198+GD199+GD200</f>
        <v>818.2</v>
      </c>
      <c r="GE197" s="80">
        <f t="shared" si="1252"/>
        <v>2000</v>
      </c>
      <c r="GF197" s="80">
        <f t="shared" si="1252"/>
        <v>2000</v>
      </c>
      <c r="GG197" s="80">
        <f t="shared" si="1252"/>
        <v>100</v>
      </c>
      <c r="GH197" s="80">
        <f t="shared" ref="GH197" si="1254">GH198+GH199+GH200</f>
        <v>558</v>
      </c>
      <c r="GI197" s="80">
        <f t="shared" si="1252"/>
        <v>2000</v>
      </c>
      <c r="GJ197" s="80">
        <f t="shared" si="1252"/>
        <v>2000</v>
      </c>
      <c r="GK197" s="80">
        <f t="shared" si="1252"/>
        <v>100</v>
      </c>
      <c r="GL197" s="80"/>
      <c r="GM197" s="80">
        <f t="shared" ref="GM197:GO197" si="1255">GM198+GM199+GM200</f>
        <v>0</v>
      </c>
      <c r="GN197" s="80">
        <f t="shared" si="1255"/>
        <v>0</v>
      </c>
      <c r="GO197" s="80">
        <f t="shared" si="1255"/>
        <v>0</v>
      </c>
      <c r="GP197" s="80"/>
      <c r="GQ197" s="80">
        <f t="shared" ref="GQ197:GS197" si="1256">GQ198+GQ199+GQ200</f>
        <v>0</v>
      </c>
      <c r="GR197" s="80">
        <f t="shared" si="1256"/>
        <v>0</v>
      </c>
      <c r="GS197" s="80">
        <f t="shared" si="1256"/>
        <v>0</v>
      </c>
      <c r="GT197" s="80"/>
      <c r="GU197" s="80">
        <f t="shared" ref="GU197:GW197" si="1257">GU198+GU199+GU200</f>
        <v>0</v>
      </c>
      <c r="GV197" s="80">
        <f t="shared" si="1257"/>
        <v>0</v>
      </c>
      <c r="GW197" s="80">
        <f t="shared" si="1257"/>
        <v>0</v>
      </c>
      <c r="GX197" s="80"/>
      <c r="GY197" s="80">
        <f t="shared" ref="GY197:HB197" si="1258">GY198+GY199+GY200</f>
        <v>0</v>
      </c>
      <c r="GZ197" s="80">
        <f t="shared" si="1258"/>
        <v>0</v>
      </c>
      <c r="HA197" s="80">
        <f t="shared" si="1258"/>
        <v>0</v>
      </c>
      <c r="HB197" s="80">
        <f t="shared" si="1258"/>
        <v>0</v>
      </c>
      <c r="HC197" s="80">
        <f t="shared" ref="HC197:HH197" si="1259">HC198+HC199+HC200</f>
        <v>0</v>
      </c>
      <c r="HD197" s="80">
        <f t="shared" si="1259"/>
        <v>0</v>
      </c>
      <c r="HE197" s="80">
        <f t="shared" si="1259"/>
        <v>0</v>
      </c>
      <c r="HF197" s="80">
        <f t="shared" ref="HF197" si="1260">HF198+HF199+HF200</f>
        <v>340.1</v>
      </c>
      <c r="HG197" s="80">
        <f t="shared" si="1259"/>
        <v>1082.5</v>
      </c>
      <c r="HH197" s="80">
        <f t="shared" si="1259"/>
        <v>1082.5</v>
      </c>
      <c r="HI197" s="80">
        <f t="shared" ref="HI197:HI198" si="1261">HH197/HG197*100</f>
        <v>100</v>
      </c>
      <c r="HJ197" s="122"/>
      <c r="HK197" s="80">
        <f t="shared" ref="HK197:HP197" si="1262">HK198+HK199+HK200</f>
        <v>0</v>
      </c>
      <c r="HL197" s="80">
        <f t="shared" si="1262"/>
        <v>0</v>
      </c>
      <c r="HM197" s="80">
        <f t="shared" si="1262"/>
        <v>0</v>
      </c>
      <c r="HN197" s="80">
        <f t="shared" ref="HN197" si="1263">HN198+HN199+HN200</f>
        <v>0</v>
      </c>
      <c r="HO197" s="80">
        <f t="shared" si="1262"/>
        <v>0</v>
      </c>
      <c r="HP197" s="80">
        <f t="shared" si="1262"/>
        <v>0</v>
      </c>
      <c r="HQ197" s="80"/>
      <c r="HR197" s="80"/>
      <c r="HS197" s="80">
        <f t="shared" ref="HS197:HX197" si="1264">HS198+HS199+HS200</f>
        <v>0</v>
      </c>
      <c r="HT197" s="80">
        <f t="shared" si="1264"/>
        <v>0</v>
      </c>
      <c r="HU197" s="80">
        <f t="shared" si="1264"/>
        <v>0</v>
      </c>
      <c r="HV197" s="122"/>
      <c r="HW197" s="80">
        <f t="shared" si="1264"/>
        <v>19803.595510000003</v>
      </c>
      <c r="HX197" s="80">
        <f t="shared" si="1264"/>
        <v>19803.595510000003</v>
      </c>
      <c r="HY197" s="80">
        <f t="shared" ref="HY197:HY198" si="1265">HX197/HW197*100</f>
        <v>100</v>
      </c>
      <c r="HZ197" s="122"/>
      <c r="IA197" s="80">
        <f t="shared" ref="IA197:IB197" si="1266">IA198+IA199+IA200</f>
        <v>238</v>
      </c>
      <c r="IB197" s="80">
        <f t="shared" si="1266"/>
        <v>238</v>
      </c>
      <c r="IC197" s="80">
        <f t="shared" ref="IC197:IC198" si="1267">IB197/IA197*100</f>
        <v>100</v>
      </c>
      <c r="ID197" s="80"/>
      <c r="IE197" s="80">
        <f t="shared" ref="IE197:IG197" si="1268">IE198+IE199+IE200</f>
        <v>0</v>
      </c>
      <c r="IF197" s="80">
        <f t="shared" si="1268"/>
        <v>0</v>
      </c>
      <c r="IG197" s="80">
        <f t="shared" si="1268"/>
        <v>0</v>
      </c>
      <c r="IH197" s="80"/>
      <c r="II197" s="80">
        <f t="shared" ref="II197:IK197" si="1269">II198+II199+II200</f>
        <v>0</v>
      </c>
      <c r="IJ197" s="80">
        <f t="shared" si="1269"/>
        <v>0</v>
      </c>
      <c r="IK197" s="80">
        <f t="shared" si="1269"/>
        <v>0</v>
      </c>
      <c r="IL197" s="80"/>
      <c r="IM197" s="80">
        <f t="shared" ref="IM197:JA197" si="1270">IM198+IM199+IM200</f>
        <v>176.3</v>
      </c>
      <c r="IN197" s="80">
        <f t="shared" si="1270"/>
        <v>176.3</v>
      </c>
      <c r="IO197" s="79">
        <f t="shared" ref="IO197:IO199" si="1271">IN197/IM197*100</f>
        <v>100</v>
      </c>
      <c r="IP197" s="80"/>
      <c r="IQ197" s="80">
        <f t="shared" si="1270"/>
        <v>0</v>
      </c>
      <c r="IR197" s="80">
        <f t="shared" si="1270"/>
        <v>0</v>
      </c>
      <c r="IS197" s="80">
        <f t="shared" si="1270"/>
        <v>0</v>
      </c>
      <c r="IT197" s="80"/>
      <c r="IU197" s="80">
        <f t="shared" si="1270"/>
        <v>0</v>
      </c>
      <c r="IV197" s="80">
        <f t="shared" si="1270"/>
        <v>0</v>
      </c>
      <c r="IW197" s="80">
        <f t="shared" si="1270"/>
        <v>0</v>
      </c>
      <c r="IX197" s="80"/>
      <c r="IY197" s="80">
        <f t="shared" si="1270"/>
        <v>0</v>
      </c>
      <c r="IZ197" s="80">
        <f t="shared" si="1270"/>
        <v>0</v>
      </c>
      <c r="JA197" s="80">
        <f t="shared" si="1270"/>
        <v>0</v>
      </c>
      <c r="JB197" s="80"/>
      <c r="JC197" s="80">
        <f t="shared" ref="JC197:JE197" si="1272">JC198+JC199+JC200</f>
        <v>0</v>
      </c>
      <c r="JD197" s="80">
        <f t="shared" si="1272"/>
        <v>0</v>
      </c>
      <c r="JE197" s="80">
        <f t="shared" si="1272"/>
        <v>0</v>
      </c>
      <c r="JF197" s="80"/>
      <c r="JG197" s="80">
        <f t="shared" ref="JG197:JL197" si="1273">JG198+JG199+JG200</f>
        <v>0</v>
      </c>
      <c r="JH197" s="80">
        <f t="shared" si="1273"/>
        <v>0</v>
      </c>
      <c r="JI197" s="80">
        <f t="shared" si="1273"/>
        <v>0</v>
      </c>
      <c r="JJ197" s="80"/>
      <c r="JK197" s="80">
        <f t="shared" si="1273"/>
        <v>80.828159999999997</v>
      </c>
      <c r="JL197" s="80">
        <f t="shared" si="1273"/>
        <v>0</v>
      </c>
      <c r="JM197" s="79">
        <f t="shared" ref="JM197" si="1274">JL197/JK197*100</f>
        <v>0</v>
      </c>
      <c r="JN197" s="79"/>
      <c r="JO197" s="80"/>
      <c r="JP197" s="80"/>
      <c r="JQ197" s="79"/>
    </row>
    <row r="198" spans="1:277" s="29" customFormat="1" ht="31.5" x14ac:dyDescent="0.25">
      <c r="A198" s="39" t="s">
        <v>293</v>
      </c>
      <c r="B198" s="230">
        <f t="shared" si="962"/>
        <v>27607.56724</v>
      </c>
      <c r="C198" s="230">
        <f t="shared" si="963"/>
        <v>51861.437310000001</v>
      </c>
      <c r="D198" s="230">
        <f t="shared" si="964"/>
        <v>51739.955159999998</v>
      </c>
      <c r="E198" s="66">
        <f t="shared" si="163"/>
        <v>99.765756299282941</v>
      </c>
      <c r="F198" s="70"/>
      <c r="G198" s="70"/>
      <c r="H198" s="66"/>
      <c r="I198" s="66"/>
      <c r="J198" s="70"/>
      <c r="K198" s="70"/>
      <c r="L198" s="70"/>
      <c r="M198" s="66"/>
      <c r="N198" s="66"/>
      <c r="O198" s="70"/>
      <c r="P198" s="70"/>
      <c r="Q198" s="66"/>
      <c r="R198" s="123"/>
      <c r="S198" s="70"/>
      <c r="T198" s="70"/>
      <c r="U198" s="66"/>
      <c r="V198" s="66"/>
      <c r="W198" s="70"/>
      <c r="X198" s="70"/>
      <c r="Y198" s="66"/>
      <c r="Z198" s="66"/>
      <c r="AA198" s="70"/>
      <c r="AB198" s="70"/>
      <c r="AC198" s="66"/>
      <c r="AD198" s="123"/>
      <c r="AE198" s="70"/>
      <c r="AF198" s="70"/>
      <c r="AG198" s="66"/>
      <c r="AH198" s="66">
        <v>509.7</v>
      </c>
      <c r="AI198" s="66">
        <v>547.64639999999997</v>
      </c>
      <c r="AJ198" s="66">
        <v>547.64639999999997</v>
      </c>
      <c r="AK198" s="66">
        <f t="shared" si="1223"/>
        <v>100</v>
      </c>
      <c r="AL198" s="123"/>
      <c r="AM198" s="66"/>
      <c r="AN198" s="66"/>
      <c r="AO198" s="66"/>
      <c r="AP198" s="70">
        <v>0</v>
      </c>
      <c r="AQ198" s="70">
        <v>0</v>
      </c>
      <c r="AR198" s="70">
        <v>0</v>
      </c>
      <c r="AS198" s="66"/>
      <c r="AT198" s="70">
        <v>2870</v>
      </c>
      <c r="AU198" s="70">
        <v>2870</v>
      </c>
      <c r="AV198" s="70">
        <v>2870</v>
      </c>
      <c r="AW198" s="70">
        <f>AV198/AU198*100</f>
        <v>100</v>
      </c>
      <c r="AX198" s="70">
        <v>102.04082</v>
      </c>
      <c r="AY198" s="70">
        <v>102.04082</v>
      </c>
      <c r="AZ198" s="70">
        <v>102.04083</v>
      </c>
      <c r="BA198" s="66">
        <f>AZ198/AY198*100</f>
        <v>100.00000979999966</v>
      </c>
      <c r="BB198" s="66">
        <v>51.020420000000001</v>
      </c>
      <c r="BC198" s="70">
        <v>51.020420000000001</v>
      </c>
      <c r="BD198" s="70">
        <v>51.020420000000001</v>
      </c>
      <c r="BE198" s="66">
        <f>BD198/BC198*100</f>
        <v>100</v>
      </c>
      <c r="BF198" s="70">
        <v>45.805999999999997</v>
      </c>
      <c r="BG198" s="70">
        <v>45.805999999999997</v>
      </c>
      <c r="BH198" s="70">
        <v>45.805999999999997</v>
      </c>
      <c r="BI198" s="66">
        <f>BH198/BG198*100</f>
        <v>100</v>
      </c>
      <c r="BJ198" s="123"/>
      <c r="BK198" s="70"/>
      <c r="BL198" s="70"/>
      <c r="BM198" s="66"/>
      <c r="BN198" s="70"/>
      <c r="BO198" s="70"/>
      <c r="BP198" s="70"/>
      <c r="BQ198" s="66"/>
      <c r="BR198" s="66"/>
      <c r="BS198" s="70"/>
      <c r="BT198" s="70"/>
      <c r="BU198" s="66"/>
      <c r="BV198" s="66"/>
      <c r="BW198" s="66"/>
      <c r="BX198" s="66"/>
      <c r="BY198" s="66"/>
      <c r="BZ198" s="70">
        <v>0</v>
      </c>
      <c r="CA198" s="70">
        <v>0</v>
      </c>
      <c r="CB198" s="70"/>
      <c r="CC198" s="66"/>
      <c r="CD198" s="70">
        <v>14883.3</v>
      </c>
      <c r="CE198" s="70">
        <v>14883.3</v>
      </c>
      <c r="CF198" s="66">
        <v>14883.3</v>
      </c>
      <c r="CG198" s="70">
        <f t="shared" si="185"/>
        <v>100</v>
      </c>
      <c r="CH198" s="70"/>
      <c r="CI198" s="70">
        <v>1359.8</v>
      </c>
      <c r="CJ198" s="66">
        <v>1359.8</v>
      </c>
      <c r="CK198" s="70">
        <f t="shared" ref="CK198" si="1275">CJ198/CI198*100</f>
        <v>100</v>
      </c>
      <c r="CL198" s="70"/>
      <c r="CM198" s="70"/>
      <c r="CN198" s="70"/>
      <c r="CO198" s="70"/>
      <c r="CP198" s="70"/>
      <c r="CQ198" s="70"/>
      <c r="CR198" s="70"/>
      <c r="CS198" s="70"/>
      <c r="CT198" s="70">
        <v>3662.9</v>
      </c>
      <c r="CU198" s="70">
        <v>2858.2</v>
      </c>
      <c r="CV198" s="70">
        <v>2858.1460000000002</v>
      </c>
      <c r="CW198" s="70">
        <f t="shared" si="191"/>
        <v>99.998110699041362</v>
      </c>
      <c r="CX198" s="70"/>
      <c r="CY198" s="70"/>
      <c r="CZ198" s="70"/>
      <c r="DA198" s="70"/>
      <c r="DB198" s="124"/>
      <c r="DC198" s="70">
        <v>93</v>
      </c>
      <c r="DD198" s="70">
        <v>60</v>
      </c>
      <c r="DE198" s="70">
        <f t="shared" si="1236"/>
        <v>64.516129032258064</v>
      </c>
      <c r="DF198" s="70"/>
      <c r="DG198" s="70"/>
      <c r="DH198" s="200"/>
      <c r="DI198" s="200"/>
      <c r="DJ198" s="200"/>
      <c r="DK198" s="70"/>
      <c r="DL198" s="200"/>
      <c r="DM198" s="200"/>
      <c r="DN198" s="200"/>
      <c r="DO198" s="70"/>
      <c r="DP198" s="200"/>
      <c r="DQ198" s="200"/>
      <c r="DR198" s="70"/>
      <c r="DS198" s="70"/>
      <c r="DT198" s="200"/>
      <c r="DU198" s="200"/>
      <c r="DV198" s="200"/>
      <c r="DW198" s="70"/>
      <c r="DX198" s="200"/>
      <c r="DY198" s="200"/>
      <c r="DZ198" s="200"/>
      <c r="EA198" s="70"/>
      <c r="EB198" s="200"/>
      <c r="EC198" s="200"/>
      <c r="ED198" s="200"/>
      <c r="EE198" s="70"/>
      <c r="EF198" s="200"/>
      <c r="EG198" s="200"/>
      <c r="EH198" s="70"/>
      <c r="EI198" s="70"/>
      <c r="EJ198" s="200"/>
      <c r="EK198" s="200"/>
      <c r="EL198" s="70"/>
      <c r="EM198" s="70"/>
      <c r="EN198" s="200"/>
      <c r="EO198" s="200"/>
      <c r="EP198" s="70">
        <v>26.1</v>
      </c>
      <c r="EQ198" s="70">
        <v>14.2</v>
      </c>
      <c r="ER198" s="200">
        <v>6.6</v>
      </c>
      <c r="ES198" s="211">
        <f t="shared" si="1114"/>
        <v>46.478873239436616</v>
      </c>
      <c r="ET198" s="70"/>
      <c r="EU198" s="70"/>
      <c r="EV198" s="70"/>
      <c r="EW198" s="70"/>
      <c r="EX198" s="70"/>
      <c r="EY198" s="70"/>
      <c r="EZ198" s="200"/>
      <c r="FA198" s="200"/>
      <c r="FB198" s="200"/>
      <c r="FC198" s="70"/>
      <c r="FD198" s="200"/>
      <c r="FE198" s="200"/>
      <c r="FF198" s="70">
        <v>3740.4</v>
      </c>
      <c r="FG198" s="70">
        <v>3831.5</v>
      </c>
      <c r="FH198" s="70">
        <v>3831.5</v>
      </c>
      <c r="FI198" s="70">
        <f t="shared" si="204"/>
        <v>100</v>
      </c>
      <c r="FJ198" s="70"/>
      <c r="FK198" s="70"/>
      <c r="FL198" s="200"/>
      <c r="FM198" s="66"/>
      <c r="FN198" s="70"/>
      <c r="FO198" s="70"/>
      <c r="FP198" s="200"/>
      <c r="FQ198" s="200"/>
      <c r="FR198" s="200"/>
      <c r="FS198" s="70"/>
      <c r="FT198" s="200"/>
      <c r="FU198" s="200"/>
      <c r="FV198" s="70"/>
      <c r="FW198" s="70"/>
      <c r="FX198" s="200"/>
      <c r="FY198" s="200"/>
      <c r="FZ198" s="70"/>
      <c r="GA198" s="70"/>
      <c r="GB198" s="200"/>
      <c r="GC198" s="200"/>
      <c r="GD198" s="70">
        <v>818.2</v>
      </c>
      <c r="GE198" s="70">
        <v>2000</v>
      </c>
      <c r="GF198" s="70">
        <v>2000</v>
      </c>
      <c r="GG198" s="70">
        <f t="shared" ref="GG198" si="1276">GF198/GE198*100</f>
        <v>100</v>
      </c>
      <c r="GH198" s="70">
        <v>558</v>
      </c>
      <c r="GI198" s="70">
        <v>2000</v>
      </c>
      <c r="GJ198" s="70">
        <v>2000</v>
      </c>
      <c r="GK198" s="70">
        <f t="shared" ref="GK198" si="1277">GJ198/GI198*100</f>
        <v>100</v>
      </c>
      <c r="GL198" s="70"/>
      <c r="GM198" s="70"/>
      <c r="GN198" s="200"/>
      <c r="GO198" s="200"/>
      <c r="GP198" s="200"/>
      <c r="GQ198" s="70"/>
      <c r="GR198" s="200"/>
      <c r="GS198" s="200"/>
      <c r="GT198" s="200"/>
      <c r="GU198" s="70"/>
      <c r="GV198" s="200"/>
      <c r="GW198" s="200"/>
      <c r="GX198" s="200"/>
      <c r="GY198" s="70"/>
      <c r="GZ198" s="200"/>
      <c r="HA198" s="200"/>
      <c r="HB198" s="70"/>
      <c r="HC198" s="70"/>
      <c r="HD198" s="200"/>
      <c r="HE198" s="200"/>
      <c r="HF198" s="70">
        <v>340.1</v>
      </c>
      <c r="HG198" s="70">
        <v>1082.5</v>
      </c>
      <c r="HH198" s="70">
        <v>1082.5</v>
      </c>
      <c r="HI198" s="70">
        <f t="shared" si="1261"/>
        <v>100</v>
      </c>
      <c r="HJ198" s="124"/>
      <c r="HK198" s="70"/>
      <c r="HL198" s="200"/>
      <c r="HM198" s="200"/>
      <c r="HN198" s="70"/>
      <c r="HO198" s="70"/>
      <c r="HP198" s="70"/>
      <c r="HQ198" s="70"/>
      <c r="HR198" s="70"/>
      <c r="HS198" s="70"/>
      <c r="HT198" s="70"/>
      <c r="HU198" s="70"/>
      <c r="HV198" s="124"/>
      <c r="HW198" s="70">
        <v>19803.595510000003</v>
      </c>
      <c r="HX198" s="70">
        <v>19803.595510000003</v>
      </c>
      <c r="HY198" s="70">
        <f t="shared" si="1265"/>
        <v>100</v>
      </c>
      <c r="HZ198" s="124"/>
      <c r="IA198" s="70">
        <v>238</v>
      </c>
      <c r="IB198" s="70">
        <v>238</v>
      </c>
      <c r="IC198" s="70">
        <f t="shared" si="1267"/>
        <v>100</v>
      </c>
      <c r="ID198" s="70"/>
      <c r="IE198" s="70"/>
      <c r="IF198" s="70"/>
      <c r="IG198" s="70"/>
      <c r="IH198" s="70"/>
      <c r="II198" s="70"/>
      <c r="IJ198" s="70"/>
      <c r="IK198" s="70"/>
      <c r="IL198" s="70"/>
      <c r="IM198" s="70"/>
      <c r="IN198" s="70"/>
      <c r="IO198" s="66"/>
      <c r="IP198" s="70"/>
      <c r="IQ198" s="70"/>
      <c r="IR198" s="70"/>
      <c r="IS198" s="70"/>
      <c r="IT198" s="70"/>
      <c r="IU198" s="70"/>
      <c r="IV198" s="70"/>
      <c r="IW198" s="70"/>
      <c r="IX198" s="70"/>
      <c r="IY198" s="70">
        <v>0</v>
      </c>
      <c r="IZ198" s="70">
        <v>0</v>
      </c>
      <c r="JA198" s="66"/>
      <c r="JB198" s="66"/>
      <c r="JC198" s="70">
        <v>0</v>
      </c>
      <c r="JD198" s="70">
        <v>0</v>
      </c>
      <c r="JE198" s="66"/>
      <c r="JF198" s="66"/>
      <c r="JG198" s="70">
        <v>0</v>
      </c>
      <c r="JH198" s="70">
        <v>0</v>
      </c>
      <c r="JI198" s="66"/>
      <c r="JJ198" s="66"/>
      <c r="JK198" s="70">
        <v>80.828159999999997</v>
      </c>
      <c r="JL198" s="70"/>
      <c r="JM198" s="66">
        <f>JL198/JK198*100</f>
        <v>0</v>
      </c>
      <c r="JN198" s="66"/>
      <c r="JO198" s="70"/>
      <c r="JP198" s="70"/>
      <c r="JQ198" s="66"/>
    </row>
    <row r="199" spans="1:277" s="29" customFormat="1" ht="15.75" x14ac:dyDescent="0.25">
      <c r="A199" s="39" t="s">
        <v>318</v>
      </c>
      <c r="B199" s="230">
        <f t="shared" si="962"/>
        <v>11000</v>
      </c>
      <c r="C199" s="230">
        <f t="shared" si="963"/>
        <v>12616.38588</v>
      </c>
      <c r="D199" s="230">
        <f t="shared" si="964"/>
        <v>12616.38588</v>
      </c>
      <c r="E199" s="66">
        <f>D199/C199*100</f>
        <v>100</v>
      </c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123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123"/>
      <c r="AE199" s="66"/>
      <c r="AF199" s="66"/>
      <c r="AG199" s="66"/>
      <c r="AH199" s="66"/>
      <c r="AI199" s="66"/>
      <c r="AJ199" s="66"/>
      <c r="AK199" s="66"/>
      <c r="AL199" s="123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123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>
        <v>1507.0858799999999</v>
      </c>
      <c r="BX199" s="66">
        <v>1507.0858799999999</v>
      </c>
      <c r="BY199" s="66">
        <f t="shared" si="960"/>
        <v>100</v>
      </c>
      <c r="BZ199" s="66">
        <v>11000</v>
      </c>
      <c r="CA199" s="66">
        <v>11000</v>
      </c>
      <c r="CB199" s="66">
        <v>11000</v>
      </c>
      <c r="CC199" s="66">
        <f>CB199/CA199*100</f>
        <v>100</v>
      </c>
      <c r="CD199" s="66"/>
      <c r="CE199" s="66"/>
      <c r="CF199" s="66"/>
      <c r="CG199" s="66"/>
      <c r="CH199" s="66"/>
      <c r="CI199" s="66"/>
      <c r="CJ199" s="66"/>
      <c r="CK199" s="66"/>
      <c r="CL199" s="66"/>
      <c r="CM199" s="66"/>
      <c r="CN199" s="66"/>
      <c r="CO199" s="66"/>
      <c r="CP199" s="66"/>
      <c r="CQ199" s="66"/>
      <c r="CR199" s="66"/>
      <c r="CS199" s="66"/>
      <c r="CT199" s="66"/>
      <c r="CU199" s="66"/>
      <c r="CV199" s="66"/>
      <c r="CW199" s="66"/>
      <c r="CX199" s="66"/>
      <c r="CY199" s="66"/>
      <c r="CZ199" s="66"/>
      <c r="DA199" s="66"/>
      <c r="DB199" s="123"/>
      <c r="DC199" s="66"/>
      <c r="DD199" s="66"/>
      <c r="DE199" s="66"/>
      <c r="DF199" s="66"/>
      <c r="DG199" s="66"/>
      <c r="DH199" s="66"/>
      <c r="DI199" s="66"/>
      <c r="DJ199" s="66"/>
      <c r="DK199" s="66"/>
      <c r="DL199" s="66"/>
      <c r="DM199" s="66"/>
      <c r="DN199" s="66"/>
      <c r="DO199" s="66"/>
      <c r="DP199" s="66"/>
      <c r="DQ199" s="66"/>
      <c r="DR199" s="66"/>
      <c r="DS199" s="66"/>
      <c r="DT199" s="66"/>
      <c r="DU199" s="66"/>
      <c r="DV199" s="66"/>
      <c r="DW199" s="66"/>
      <c r="DX199" s="66"/>
      <c r="DY199" s="66"/>
      <c r="DZ199" s="66"/>
      <c r="EA199" s="66"/>
      <c r="EB199" s="66"/>
      <c r="EC199" s="66"/>
      <c r="ED199" s="66"/>
      <c r="EE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211"/>
      <c r="ET199" s="66"/>
      <c r="EU199" s="66"/>
      <c r="EV199" s="66"/>
      <c r="EW199" s="66"/>
      <c r="EX199" s="66"/>
      <c r="EY199" s="70"/>
      <c r="EZ199" s="66"/>
      <c r="FA199" s="66"/>
      <c r="FB199" s="66"/>
      <c r="FC199" s="70"/>
      <c r="FD199" s="66"/>
      <c r="FE199" s="66"/>
      <c r="FF199" s="70"/>
      <c r="FG199" s="70"/>
      <c r="FH199" s="66"/>
      <c r="FI199" s="66"/>
      <c r="FJ199" s="70"/>
      <c r="FK199" s="70"/>
      <c r="FL199" s="66"/>
      <c r="FM199" s="66"/>
      <c r="FN199" s="70"/>
      <c r="FO199" s="70"/>
      <c r="FP199" s="66"/>
      <c r="FQ199" s="66"/>
      <c r="FR199" s="66"/>
      <c r="FS199" s="70"/>
      <c r="FT199" s="66"/>
      <c r="FU199" s="66"/>
      <c r="FV199" s="70"/>
      <c r="FW199" s="70"/>
      <c r="FX199" s="66"/>
      <c r="FY199" s="66"/>
      <c r="FZ199" s="70"/>
      <c r="GA199" s="70"/>
      <c r="GB199" s="66"/>
      <c r="GC199" s="66"/>
      <c r="GD199" s="66"/>
      <c r="GE199" s="66"/>
      <c r="GF199" s="66"/>
      <c r="GG199" s="66"/>
      <c r="GH199" s="66"/>
      <c r="GI199" s="66"/>
      <c r="GJ199" s="66"/>
      <c r="GK199" s="66"/>
      <c r="GL199" s="66"/>
      <c r="GM199" s="70"/>
      <c r="GN199" s="66"/>
      <c r="GO199" s="66"/>
      <c r="GP199" s="66"/>
      <c r="GQ199" s="70"/>
      <c r="GR199" s="66"/>
      <c r="GS199" s="66"/>
      <c r="GT199" s="66"/>
      <c r="GU199" s="70"/>
      <c r="GV199" s="66"/>
      <c r="GW199" s="66"/>
      <c r="GX199" s="66"/>
      <c r="GY199" s="70"/>
      <c r="GZ199" s="66"/>
      <c r="HA199" s="66"/>
      <c r="HB199" s="70"/>
      <c r="HC199" s="70"/>
      <c r="HD199" s="66"/>
      <c r="HE199" s="66"/>
      <c r="HF199" s="66"/>
      <c r="HG199" s="66"/>
      <c r="HH199" s="66"/>
      <c r="HI199" s="66"/>
      <c r="HJ199" s="123"/>
      <c r="HK199" s="70"/>
      <c r="HL199" s="66"/>
      <c r="HM199" s="66"/>
      <c r="HN199" s="66"/>
      <c r="HO199" s="66"/>
      <c r="HP199" s="66"/>
      <c r="HQ199" s="66"/>
      <c r="HR199" s="66"/>
      <c r="HS199" s="66"/>
      <c r="HT199" s="66"/>
      <c r="HU199" s="66"/>
      <c r="HV199" s="123"/>
      <c r="HW199" s="66"/>
      <c r="HX199" s="66"/>
      <c r="HY199" s="66"/>
      <c r="HZ199" s="123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/>
      <c r="IM199" s="66">
        <v>109.3</v>
      </c>
      <c r="IN199" s="66">
        <v>109.3</v>
      </c>
      <c r="IO199" s="66">
        <f t="shared" si="1271"/>
        <v>100</v>
      </c>
      <c r="IP199" s="66"/>
      <c r="IQ199" s="66"/>
      <c r="IR199" s="66"/>
      <c r="IS199" s="66"/>
      <c r="IT199" s="66"/>
      <c r="IU199" s="66"/>
      <c r="IV199" s="66"/>
      <c r="IW199" s="66"/>
      <c r="IX199" s="66"/>
      <c r="IY199" s="66"/>
      <c r="IZ199" s="66"/>
      <c r="JA199" s="66"/>
      <c r="JB199" s="66"/>
      <c r="JC199" s="66"/>
      <c r="JD199" s="66"/>
      <c r="JE199" s="66"/>
      <c r="JF199" s="66"/>
      <c r="JG199" s="66"/>
      <c r="JH199" s="66"/>
      <c r="JI199" s="66"/>
      <c r="JJ199" s="66"/>
      <c r="JK199" s="66"/>
      <c r="JL199" s="66"/>
      <c r="JM199" s="66"/>
      <c r="JN199" s="66"/>
      <c r="JO199" s="66"/>
      <c r="JP199" s="66"/>
      <c r="JQ199" s="66"/>
    </row>
    <row r="200" spans="1:277" s="29" customFormat="1" ht="15.75" x14ac:dyDescent="0.25">
      <c r="A200" s="39" t="s">
        <v>497</v>
      </c>
      <c r="B200" s="230">
        <f t="shared" si="962"/>
        <v>8049</v>
      </c>
      <c r="C200" s="230">
        <f t="shared" si="963"/>
        <v>8987.3634199999997</v>
      </c>
      <c r="D200" s="230">
        <f t="shared" si="964"/>
        <v>8987.3634199999997</v>
      </c>
      <c r="E200" s="66">
        <f>D200/C200*100</f>
        <v>100</v>
      </c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123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123"/>
      <c r="AE200" s="66"/>
      <c r="AF200" s="66"/>
      <c r="AG200" s="66"/>
      <c r="AH200" s="66"/>
      <c r="AI200" s="66"/>
      <c r="AJ200" s="66"/>
      <c r="AK200" s="66"/>
      <c r="AL200" s="123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123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>
        <v>871.36342000000002</v>
      </c>
      <c r="BX200" s="66">
        <v>871.36342000000002</v>
      </c>
      <c r="BY200" s="66">
        <f t="shared" ref="BY200" si="1278">BX200/BW200*100</f>
        <v>100</v>
      </c>
      <c r="BZ200" s="66"/>
      <c r="CA200" s="66"/>
      <c r="CB200" s="66"/>
      <c r="CC200" s="66"/>
      <c r="CD200" s="66"/>
      <c r="CE200" s="66"/>
      <c r="CF200" s="206"/>
      <c r="CG200" s="206"/>
      <c r="CH200" s="66"/>
      <c r="CI200" s="66"/>
      <c r="CJ200" s="206"/>
      <c r="CK200" s="206"/>
      <c r="CL200" s="66"/>
      <c r="CM200" s="66"/>
      <c r="CN200" s="66"/>
      <c r="CO200" s="204"/>
      <c r="CP200" s="204"/>
      <c r="CQ200" s="66"/>
      <c r="CR200" s="66"/>
      <c r="CS200" s="204"/>
      <c r="CT200" s="66"/>
      <c r="CU200" s="66"/>
      <c r="CV200" s="66"/>
      <c r="CW200" s="204"/>
      <c r="CX200" s="204"/>
      <c r="CY200" s="66"/>
      <c r="CZ200" s="66"/>
      <c r="DA200" s="204"/>
      <c r="DB200" s="133"/>
      <c r="DC200" s="66"/>
      <c r="DD200" s="66"/>
      <c r="DE200" s="204"/>
      <c r="DF200" s="66"/>
      <c r="DG200" s="66"/>
      <c r="DH200" s="66"/>
      <c r="DI200" s="204"/>
      <c r="DJ200" s="204"/>
      <c r="DK200" s="66"/>
      <c r="DL200" s="66"/>
      <c r="DM200" s="204"/>
      <c r="DN200" s="204"/>
      <c r="DO200" s="66"/>
      <c r="DP200" s="66"/>
      <c r="DQ200" s="204"/>
      <c r="DR200" s="66"/>
      <c r="DS200" s="66"/>
      <c r="DT200" s="66"/>
      <c r="DU200" s="204"/>
      <c r="DV200" s="204"/>
      <c r="DW200" s="66"/>
      <c r="DX200" s="66"/>
      <c r="DY200" s="204"/>
      <c r="DZ200" s="204"/>
      <c r="EA200" s="66"/>
      <c r="EB200" s="66"/>
      <c r="EC200" s="204"/>
      <c r="ED200" s="204"/>
      <c r="EE200" s="66"/>
      <c r="EF200" s="66"/>
      <c r="EG200" s="204"/>
      <c r="EH200" s="66"/>
      <c r="EI200" s="66"/>
      <c r="EJ200" s="66"/>
      <c r="EK200" s="204"/>
      <c r="EL200" s="70"/>
      <c r="EM200" s="70"/>
      <c r="EN200" s="66"/>
      <c r="EO200" s="66"/>
      <c r="EP200" s="66"/>
      <c r="EQ200" s="66"/>
      <c r="ER200" s="66"/>
      <c r="ES200" s="211"/>
      <c r="ET200" s="66"/>
      <c r="EU200" s="66"/>
      <c r="EV200" s="66"/>
      <c r="EW200" s="66"/>
      <c r="EX200" s="66"/>
      <c r="EY200" s="70"/>
      <c r="EZ200" s="66"/>
      <c r="FA200" s="204"/>
      <c r="FB200" s="204"/>
      <c r="FC200" s="70"/>
      <c r="FD200" s="66"/>
      <c r="FE200" s="204"/>
      <c r="FF200" s="70"/>
      <c r="FG200" s="70"/>
      <c r="FH200" s="66"/>
      <c r="FI200" s="204"/>
      <c r="FJ200" s="70">
        <v>8049</v>
      </c>
      <c r="FK200" s="70">
        <v>8049</v>
      </c>
      <c r="FL200" s="66">
        <v>8049</v>
      </c>
      <c r="FM200" s="66">
        <f t="shared" si="1085"/>
        <v>100</v>
      </c>
      <c r="FN200" s="70"/>
      <c r="FO200" s="70"/>
      <c r="FP200" s="66"/>
      <c r="FQ200" s="204"/>
      <c r="FR200" s="204"/>
      <c r="FS200" s="70"/>
      <c r="FT200" s="66"/>
      <c r="FU200" s="204"/>
      <c r="FV200" s="70"/>
      <c r="FW200" s="70"/>
      <c r="FX200" s="66"/>
      <c r="FY200" s="204"/>
      <c r="FZ200" s="70"/>
      <c r="GA200" s="70"/>
      <c r="GB200" s="66"/>
      <c r="GC200" s="204"/>
      <c r="GD200" s="66"/>
      <c r="GE200" s="66"/>
      <c r="GF200" s="66"/>
      <c r="GG200" s="204"/>
      <c r="GH200" s="66"/>
      <c r="GI200" s="66"/>
      <c r="GJ200" s="66"/>
      <c r="GK200" s="204"/>
      <c r="GL200" s="204"/>
      <c r="GM200" s="70"/>
      <c r="GN200" s="66"/>
      <c r="GO200" s="204"/>
      <c r="GP200" s="204"/>
      <c r="GQ200" s="70"/>
      <c r="GR200" s="66"/>
      <c r="GS200" s="204"/>
      <c r="GT200" s="204"/>
      <c r="GU200" s="70"/>
      <c r="GV200" s="66"/>
      <c r="GW200" s="204"/>
      <c r="GX200" s="204"/>
      <c r="GY200" s="70"/>
      <c r="GZ200" s="66"/>
      <c r="HA200" s="204"/>
      <c r="HB200" s="70"/>
      <c r="HC200" s="70"/>
      <c r="HD200" s="66"/>
      <c r="HE200" s="204"/>
      <c r="HF200" s="66"/>
      <c r="HG200" s="66"/>
      <c r="HH200" s="66"/>
      <c r="HI200" s="204"/>
      <c r="HJ200" s="133"/>
      <c r="HK200" s="70"/>
      <c r="HL200" s="66"/>
      <c r="HM200" s="204"/>
      <c r="HN200" s="66"/>
      <c r="HO200" s="66"/>
      <c r="HP200" s="66"/>
      <c r="HQ200" s="204"/>
      <c r="HR200" s="204"/>
      <c r="HS200" s="66"/>
      <c r="HT200" s="66"/>
      <c r="HU200" s="204"/>
      <c r="HV200" s="133"/>
      <c r="HW200" s="66"/>
      <c r="HX200" s="66"/>
      <c r="HY200" s="204"/>
      <c r="HZ200" s="133"/>
      <c r="IA200" s="66"/>
      <c r="IB200" s="66"/>
      <c r="IC200" s="204"/>
      <c r="ID200" s="204"/>
      <c r="IE200" s="66"/>
      <c r="IF200" s="66"/>
      <c r="IG200" s="204"/>
      <c r="IH200" s="204"/>
      <c r="II200" s="66"/>
      <c r="IJ200" s="66"/>
      <c r="IK200" s="204"/>
      <c r="IL200" s="204"/>
      <c r="IM200" s="66">
        <v>67</v>
      </c>
      <c r="IN200" s="66">
        <v>67</v>
      </c>
      <c r="IO200" s="66">
        <f>IN200/IM200*100</f>
        <v>100</v>
      </c>
      <c r="IP200" s="204"/>
      <c r="IQ200" s="66"/>
      <c r="IR200" s="66"/>
      <c r="IS200" s="204"/>
      <c r="IT200" s="204"/>
      <c r="IU200" s="66"/>
      <c r="IV200" s="66"/>
      <c r="IW200" s="204"/>
      <c r="IX200" s="204"/>
      <c r="IY200" s="66"/>
      <c r="IZ200" s="66"/>
      <c r="JA200" s="66"/>
      <c r="JB200" s="66"/>
      <c r="JC200" s="66"/>
      <c r="JD200" s="66"/>
      <c r="JE200" s="66"/>
      <c r="JF200" s="66"/>
      <c r="JG200" s="66"/>
      <c r="JH200" s="66"/>
      <c r="JI200" s="66"/>
      <c r="JJ200" s="66"/>
      <c r="JK200" s="66"/>
      <c r="JL200" s="66"/>
      <c r="JM200" s="66"/>
      <c r="JN200" s="66"/>
      <c r="JO200" s="66"/>
      <c r="JP200" s="66"/>
      <c r="JQ200" s="66"/>
    </row>
    <row r="201" spans="1:277" s="30" customFormat="1" ht="31.5" x14ac:dyDescent="0.25">
      <c r="A201" s="38" t="s">
        <v>321</v>
      </c>
      <c r="B201" s="231">
        <f t="shared" si="962"/>
        <v>85938.457939999993</v>
      </c>
      <c r="C201" s="231">
        <f t="shared" si="963"/>
        <v>120810.74224000001</v>
      </c>
      <c r="D201" s="231">
        <f t="shared" si="964"/>
        <v>120280.83696</v>
      </c>
      <c r="E201" s="79">
        <f t="shared" ref="E201" si="1279">D201/C201*100</f>
        <v>99.561375693771254</v>
      </c>
      <c r="F201" s="80">
        <f t="shared" ref="F201" si="1280">F202+F203+F204+F205+F206+F207+F208+F209+F210+F211+F212</f>
        <v>1516.2527</v>
      </c>
      <c r="G201" s="80">
        <f t="shared" ref="G201:CG201" si="1281">G202+G203+G204+G205+G206+G207+G208+G209+G210+G211+G212</f>
        <v>1516.2527</v>
      </c>
      <c r="H201" s="80">
        <f t="shared" si="1281"/>
        <v>1516.2527</v>
      </c>
      <c r="I201" s="79">
        <f>H201/G201*100</f>
        <v>100</v>
      </c>
      <c r="J201" s="80">
        <f t="shared" ref="J201" si="1282">J202+J203+J204+J205+J206+J207+J208+J209+J210+J211+J212</f>
        <v>240</v>
      </c>
      <c r="K201" s="80">
        <f t="shared" si="1281"/>
        <v>240</v>
      </c>
      <c r="L201" s="80">
        <f t="shared" si="1281"/>
        <v>240</v>
      </c>
      <c r="M201" s="79">
        <f t="shared" ref="M201:M213" si="1283">L201/K201*100</f>
        <v>100</v>
      </c>
      <c r="N201" s="79"/>
      <c r="O201" s="80">
        <f t="shared" ref="O201:Q201" si="1284">O202+O203+O204+O205+O206+O207+O208+O209+O210+O211+O212</f>
        <v>0</v>
      </c>
      <c r="P201" s="80">
        <f t="shared" si="1284"/>
        <v>0</v>
      </c>
      <c r="Q201" s="80">
        <f t="shared" si="1284"/>
        <v>0</v>
      </c>
      <c r="R201" s="122"/>
      <c r="S201" s="80">
        <f t="shared" ref="S201:U201" si="1285">S202+S203+S204+S205+S206+S207+S208+S209+S210+S211+S212</f>
        <v>0</v>
      </c>
      <c r="T201" s="80">
        <f t="shared" si="1285"/>
        <v>0</v>
      </c>
      <c r="U201" s="80">
        <f t="shared" si="1285"/>
        <v>0</v>
      </c>
      <c r="V201" s="80"/>
      <c r="W201" s="80">
        <f t="shared" ref="W201:Y201" si="1286">W202+W203+W204+W205+W206+W207+W208+W209+W210+W211+W212</f>
        <v>0</v>
      </c>
      <c r="X201" s="80">
        <f t="shared" si="1286"/>
        <v>0</v>
      </c>
      <c r="Y201" s="80">
        <f t="shared" si="1286"/>
        <v>0</v>
      </c>
      <c r="Z201" s="80"/>
      <c r="AA201" s="80">
        <f t="shared" ref="AA201:AC201" si="1287">AA202+AA203+AA204+AA205+AA206+AA207+AA208+AA209+AA210+AA211+AA212</f>
        <v>0</v>
      </c>
      <c r="AB201" s="80">
        <f t="shared" si="1287"/>
        <v>0</v>
      </c>
      <c r="AC201" s="80">
        <f t="shared" si="1287"/>
        <v>0</v>
      </c>
      <c r="AD201" s="122"/>
      <c r="AE201" s="80">
        <f t="shared" ref="AE201:AH201" si="1288">AE202+AE203+AE204+AE205+AE206+AE207+AE208+AE209+AE210+AE211+AE212</f>
        <v>0</v>
      </c>
      <c r="AF201" s="80">
        <f t="shared" si="1288"/>
        <v>0</v>
      </c>
      <c r="AG201" s="80">
        <f t="shared" si="1288"/>
        <v>0</v>
      </c>
      <c r="AH201" s="80">
        <f t="shared" si="1288"/>
        <v>573.29999999999995</v>
      </c>
      <c r="AI201" s="80">
        <f t="shared" si="1281"/>
        <v>573.29999999999995</v>
      </c>
      <c r="AJ201" s="80">
        <f t="shared" si="1281"/>
        <v>573.29999999999995</v>
      </c>
      <c r="AK201" s="79">
        <f t="shared" si="1223"/>
        <v>100</v>
      </c>
      <c r="AL201" s="121"/>
      <c r="AM201" s="80">
        <f t="shared" si="1281"/>
        <v>0</v>
      </c>
      <c r="AN201" s="80">
        <f t="shared" si="1281"/>
        <v>0</v>
      </c>
      <c r="AO201" s="80">
        <f t="shared" si="1281"/>
        <v>0</v>
      </c>
      <c r="AP201" s="80">
        <f t="shared" ref="AP201" si="1289">AP202+AP203+AP204+AP205+AP206+AP207+AP208+AP209+AP210+AP211+AP212</f>
        <v>0</v>
      </c>
      <c r="AQ201" s="80">
        <f t="shared" si="1281"/>
        <v>0</v>
      </c>
      <c r="AR201" s="80">
        <f t="shared" si="1281"/>
        <v>0</v>
      </c>
      <c r="AS201" s="80">
        <f t="shared" si="1281"/>
        <v>0</v>
      </c>
      <c r="AT201" s="80">
        <f t="shared" ref="AT201" si="1290">AT202+AT203+AT204+AT205+AT206+AT207+AT208+AT209+AT210+AT211+AT212</f>
        <v>0</v>
      </c>
      <c r="AU201" s="80">
        <f t="shared" si="1281"/>
        <v>0</v>
      </c>
      <c r="AV201" s="80">
        <f t="shared" si="1281"/>
        <v>0</v>
      </c>
      <c r="AW201" s="80">
        <f t="shared" si="1281"/>
        <v>0</v>
      </c>
      <c r="AX201" s="80">
        <f t="shared" ref="AX201" si="1291">AX202+AX203+AX204+AX205+AX206+AX207+AX208+AX209+AX210+AX211+AX212</f>
        <v>102.04082</v>
      </c>
      <c r="AY201" s="80">
        <f t="shared" si="1281"/>
        <v>102.04082</v>
      </c>
      <c r="AZ201" s="80">
        <f t="shared" si="1281"/>
        <v>102.04083</v>
      </c>
      <c r="BA201" s="79">
        <f t="shared" ref="BA201:BA230" si="1292">AZ201/AY201*100</f>
        <v>100.00000979999966</v>
      </c>
      <c r="BB201" s="79">
        <v>51.020420000000001</v>
      </c>
      <c r="BC201" s="80">
        <f t="shared" si="1281"/>
        <v>51.020420000000001</v>
      </c>
      <c r="BD201" s="80">
        <f t="shared" si="1281"/>
        <v>51.020420000000001</v>
      </c>
      <c r="BE201" s="79">
        <f t="shared" ref="BE201:BE202" si="1293">BD201/BC201*100</f>
        <v>100</v>
      </c>
      <c r="BF201" s="80">
        <f t="shared" ref="BF201" si="1294">BF202+BF203+BF204+BF205+BF206+BF207+BF208+BF209+BF210+BF211+BF212</f>
        <v>83.897999999999996</v>
      </c>
      <c r="BG201" s="80">
        <f t="shared" ref="BG201:BH201" si="1295">BG202+BG203+BG204+BG205+BG206+BG207+BG208+BG209+BG210+BG211+BG212</f>
        <v>83.897999999999996</v>
      </c>
      <c r="BH201" s="80">
        <f t="shared" si="1295"/>
        <v>83.897999999999996</v>
      </c>
      <c r="BI201" s="79">
        <f t="shared" ref="BI201:BI202" si="1296">BH201/BG201*100</f>
        <v>100</v>
      </c>
      <c r="BJ201" s="121"/>
      <c r="BK201" s="80"/>
      <c r="BL201" s="80"/>
      <c r="BM201" s="79"/>
      <c r="BN201" s="80"/>
      <c r="BO201" s="80"/>
      <c r="BP201" s="80"/>
      <c r="BQ201" s="79"/>
      <c r="BR201" s="79"/>
      <c r="BS201" s="80">
        <f t="shared" si="1281"/>
        <v>0</v>
      </c>
      <c r="BT201" s="80">
        <f t="shared" si="1281"/>
        <v>0</v>
      </c>
      <c r="BU201" s="80">
        <f t="shared" si="1281"/>
        <v>0</v>
      </c>
      <c r="BV201" s="80"/>
      <c r="BW201" s="80">
        <f t="shared" si="1281"/>
        <v>2600.8096599999999</v>
      </c>
      <c r="BX201" s="80">
        <f t="shared" si="1281"/>
        <v>2600.8096599999999</v>
      </c>
      <c r="BY201" s="79">
        <f t="shared" ref="BY201:BY205" si="1297">BX201/BW201*100</f>
        <v>100</v>
      </c>
      <c r="BZ201" s="80">
        <f t="shared" ref="BZ201" si="1298">BZ202+BZ203+BZ204+BZ205+BZ206+BZ207+BZ208+BZ209+BZ210+BZ211+BZ212</f>
        <v>10000</v>
      </c>
      <c r="CA201" s="80">
        <f t="shared" si="1281"/>
        <v>10000</v>
      </c>
      <c r="CB201" s="80">
        <f t="shared" si="1281"/>
        <v>10000</v>
      </c>
      <c r="CC201" s="79">
        <f t="shared" ref="CC201:CC203" si="1299">CB201/CA201*100</f>
        <v>100</v>
      </c>
      <c r="CD201" s="80">
        <f t="shared" ref="CD201" si="1300">CD202+CD203+CD204+CD205+CD206+CD207+CD208+CD209+CD210+CD211+CD212</f>
        <v>13497.6</v>
      </c>
      <c r="CE201" s="80">
        <f t="shared" si="1281"/>
        <v>13497.6</v>
      </c>
      <c r="CF201" s="80">
        <f t="shared" si="1281"/>
        <v>13497.6</v>
      </c>
      <c r="CG201" s="80">
        <f t="shared" si="1281"/>
        <v>100</v>
      </c>
      <c r="CH201" s="80"/>
      <c r="CI201" s="80">
        <f t="shared" ref="CI201:CL201" si="1301">CI202+CI203+CI204+CI205+CI206+CI207+CI208+CI209+CI210+CI211+CI212</f>
        <v>1449.6</v>
      </c>
      <c r="CJ201" s="80">
        <f t="shared" si="1301"/>
        <v>1449.6</v>
      </c>
      <c r="CK201" s="80">
        <f t="shared" si="1301"/>
        <v>100</v>
      </c>
      <c r="CL201" s="80">
        <f t="shared" si="1301"/>
        <v>0</v>
      </c>
      <c r="CM201" s="80">
        <f t="shared" ref="CM201:EV201" si="1302">CM202+CM203+CM204+CM205+CM206+CM207+CM208+CM209+CM210+CM211+CM212</f>
        <v>0</v>
      </c>
      <c r="CN201" s="80">
        <f t="shared" si="1302"/>
        <v>0</v>
      </c>
      <c r="CO201" s="80">
        <f t="shared" si="1302"/>
        <v>0</v>
      </c>
      <c r="CP201" s="80"/>
      <c r="CQ201" s="80">
        <f t="shared" ref="CQ201:CT201" si="1303">CQ202+CQ203+CQ204+CQ205+CQ206+CQ207+CQ208+CQ209+CQ210+CQ211+CQ212</f>
        <v>0</v>
      </c>
      <c r="CR201" s="80">
        <f t="shared" si="1303"/>
        <v>0</v>
      </c>
      <c r="CS201" s="80">
        <f t="shared" si="1303"/>
        <v>0</v>
      </c>
      <c r="CT201" s="80">
        <f t="shared" si="1303"/>
        <v>5494.4</v>
      </c>
      <c r="CU201" s="80">
        <f t="shared" si="1302"/>
        <v>4427.7</v>
      </c>
      <c r="CV201" s="80">
        <f t="shared" si="1302"/>
        <v>4415.91374</v>
      </c>
      <c r="CW201" s="80">
        <f t="shared" si="191"/>
        <v>99.73380626510378</v>
      </c>
      <c r="CX201" s="80"/>
      <c r="CY201" s="80"/>
      <c r="CZ201" s="80"/>
      <c r="DA201" s="80"/>
      <c r="DB201" s="122"/>
      <c r="DC201" s="80">
        <f t="shared" ref="DC201:DD201" si="1304">DC202+DC203+DC204+DC205+DC206+DC207+DC208+DC209+DC210+DC211+DC212</f>
        <v>420</v>
      </c>
      <c r="DD201" s="80">
        <f t="shared" si="1304"/>
        <v>420</v>
      </c>
      <c r="DE201" s="80">
        <f t="shared" ref="DE201:DE202" si="1305">DD201/DC201*100</f>
        <v>100</v>
      </c>
      <c r="DF201" s="80">
        <f t="shared" ref="DF201" si="1306">DF202+DF203+DF204+DF205+DF206+DF207+DF208+DF209+DF210+DF211+DF212</f>
        <v>0</v>
      </c>
      <c r="DG201" s="80">
        <f t="shared" si="1302"/>
        <v>0</v>
      </c>
      <c r="DH201" s="80">
        <f t="shared" si="1302"/>
        <v>0</v>
      </c>
      <c r="DI201" s="80">
        <f t="shared" si="1302"/>
        <v>0</v>
      </c>
      <c r="DJ201" s="80"/>
      <c r="DK201" s="80">
        <f t="shared" si="1302"/>
        <v>0</v>
      </c>
      <c r="DL201" s="80">
        <f t="shared" si="1302"/>
        <v>0</v>
      </c>
      <c r="DM201" s="80">
        <f t="shared" si="1302"/>
        <v>0</v>
      </c>
      <c r="DN201" s="80"/>
      <c r="DO201" s="80">
        <f t="shared" ref="DO201:DR201" si="1307">DO202+DO203+DO204+DO205+DO206+DO207+DO208+DO209+DO210+DO211+DO212</f>
        <v>0</v>
      </c>
      <c r="DP201" s="80">
        <f t="shared" si="1307"/>
        <v>0</v>
      </c>
      <c r="DQ201" s="80">
        <f t="shared" si="1307"/>
        <v>0</v>
      </c>
      <c r="DR201" s="80">
        <f t="shared" si="1307"/>
        <v>0</v>
      </c>
      <c r="DS201" s="80">
        <f t="shared" si="1302"/>
        <v>0</v>
      </c>
      <c r="DT201" s="80">
        <f t="shared" si="1302"/>
        <v>0</v>
      </c>
      <c r="DU201" s="80">
        <f t="shared" si="1302"/>
        <v>0</v>
      </c>
      <c r="DV201" s="80"/>
      <c r="DW201" s="80">
        <f t="shared" si="1302"/>
        <v>0</v>
      </c>
      <c r="DX201" s="80">
        <f t="shared" si="1302"/>
        <v>0</v>
      </c>
      <c r="DY201" s="80">
        <f t="shared" si="1302"/>
        <v>0</v>
      </c>
      <c r="DZ201" s="80"/>
      <c r="EA201" s="80">
        <f t="shared" ref="EA201:EC201" si="1308">EA202+EA203+EA204+EA205+EA206+EA207+EA208+EA209+EA210+EA211+EA212</f>
        <v>0</v>
      </c>
      <c r="EB201" s="80">
        <f t="shared" si="1308"/>
        <v>0</v>
      </c>
      <c r="EC201" s="80">
        <f t="shared" si="1308"/>
        <v>0</v>
      </c>
      <c r="ED201" s="80"/>
      <c r="EE201" s="80">
        <f t="shared" si="1302"/>
        <v>0</v>
      </c>
      <c r="EF201" s="80">
        <f t="shared" si="1302"/>
        <v>0</v>
      </c>
      <c r="EG201" s="80">
        <f t="shared" si="1302"/>
        <v>0</v>
      </c>
      <c r="EH201" s="80">
        <f t="shared" ref="EH201" si="1309">EH202+EH203+EH204+EH205+EH206+EH207+EH208+EH209+EH210+EH211+EH212</f>
        <v>0</v>
      </c>
      <c r="EI201" s="80">
        <f t="shared" si="1302"/>
        <v>0</v>
      </c>
      <c r="EJ201" s="80">
        <f t="shared" si="1302"/>
        <v>0</v>
      </c>
      <c r="EK201" s="80">
        <f t="shared" si="1302"/>
        <v>0</v>
      </c>
      <c r="EL201" s="80">
        <f t="shared" ref="EL201" si="1310">EL202+EL203+EL204+EL205+EL206+EL207+EL208+EL209+EL210+EL211+EL212</f>
        <v>0</v>
      </c>
      <c r="EM201" s="80">
        <f t="shared" si="1302"/>
        <v>0</v>
      </c>
      <c r="EN201" s="80">
        <f t="shared" si="1302"/>
        <v>0</v>
      </c>
      <c r="EO201" s="80">
        <f t="shared" si="1302"/>
        <v>0</v>
      </c>
      <c r="EP201" s="80">
        <f t="shared" ref="EP201" si="1311">EP202+EP203+EP204+EP205+EP206+EP207+EP208+EP209+EP210+EP211+EP212</f>
        <v>291</v>
      </c>
      <c r="EQ201" s="80">
        <f t="shared" si="1302"/>
        <v>261.89999999999998</v>
      </c>
      <c r="ER201" s="80">
        <f t="shared" si="1302"/>
        <v>261.89999999999998</v>
      </c>
      <c r="ES201" s="210">
        <f t="shared" si="1114"/>
        <v>100</v>
      </c>
      <c r="ET201" s="80">
        <f t="shared" ref="ET201" si="1312">ET202+ET203+ET204+ET205+ET206+ET207+ET208+ET209+ET210+ET211+ET212</f>
        <v>4753.2</v>
      </c>
      <c r="EU201" s="80">
        <f t="shared" si="1302"/>
        <v>3107.8602999999998</v>
      </c>
      <c r="EV201" s="80">
        <f t="shared" si="1302"/>
        <v>3107.8602999999998</v>
      </c>
      <c r="EW201" s="80">
        <f>EV201/EU201*100</f>
        <v>100</v>
      </c>
      <c r="EX201" s="80"/>
      <c r="EY201" s="80">
        <f t="shared" ref="EY201:FL201" si="1313">EY202+EY203+EY204+EY205+EY206+EY207+EY208+EY209+EY210+EY211+EY212</f>
        <v>0</v>
      </c>
      <c r="EZ201" s="80">
        <f t="shared" si="1313"/>
        <v>0</v>
      </c>
      <c r="FA201" s="80">
        <f t="shared" si="1313"/>
        <v>0</v>
      </c>
      <c r="FB201" s="80"/>
      <c r="FC201" s="80">
        <f t="shared" ref="FC201:FE201" si="1314">FC202+FC203+FC204+FC205+FC206+FC207+FC208+FC209+FC210+FC211+FC212</f>
        <v>0</v>
      </c>
      <c r="FD201" s="80">
        <f t="shared" si="1314"/>
        <v>0</v>
      </c>
      <c r="FE201" s="80">
        <f t="shared" si="1314"/>
        <v>0</v>
      </c>
      <c r="FF201" s="80">
        <f t="shared" ref="FF201" si="1315">FF202+FF203+FF204+FF205+FF206+FF207+FF208+FF209+FF210+FF211+FF212</f>
        <v>6933.8</v>
      </c>
      <c r="FG201" s="80">
        <f t="shared" si="1313"/>
        <v>7102.8</v>
      </c>
      <c r="FH201" s="80">
        <f t="shared" si="1313"/>
        <v>7102.8</v>
      </c>
      <c r="FI201" s="80">
        <f t="shared" si="204"/>
        <v>100</v>
      </c>
      <c r="FJ201" s="80">
        <f t="shared" ref="FJ201" si="1316">FJ202+FJ203+FJ204+FJ205+FJ206+FJ207+FJ208+FJ209+FJ210+FJ211+FJ212</f>
        <v>33618</v>
      </c>
      <c r="FK201" s="80">
        <f t="shared" si="1313"/>
        <v>33618</v>
      </c>
      <c r="FL201" s="80">
        <f t="shared" si="1313"/>
        <v>33618</v>
      </c>
      <c r="FM201" s="79">
        <f t="shared" si="1085"/>
        <v>100</v>
      </c>
      <c r="FN201" s="80">
        <f t="shared" ref="FN201" si="1317">FN202+FN203+FN204+FN205+FN206+FN207+FN208+FN209+FN210+FN211+FN212</f>
        <v>2508.6999999999998</v>
      </c>
      <c r="FO201" s="80">
        <f t="shared" ref="FO201:FP201" si="1318">FO202+FO203+FO204+FO205+FO206+FO207+FO208+FO209+FO210+FO211+FO212</f>
        <v>1989.5</v>
      </c>
      <c r="FP201" s="80">
        <f t="shared" si="1318"/>
        <v>1981.8930600000001</v>
      </c>
      <c r="FQ201" s="80">
        <f>FP201/FO201*100</f>
        <v>99.617645639607943</v>
      </c>
      <c r="FR201" s="80"/>
      <c r="FS201" s="80">
        <f t="shared" ref="FS201:FT201" si="1319">FS202+FS203+FS204+FS205+FS206+FS207+FS208+FS209+FS210+FS211+FS212</f>
        <v>107</v>
      </c>
      <c r="FT201" s="80">
        <f t="shared" si="1319"/>
        <v>107</v>
      </c>
      <c r="FU201" s="80">
        <f t="shared" ref="FU201:FU202" si="1320">FT201/FS201*100</f>
        <v>100</v>
      </c>
      <c r="FV201" s="80">
        <f t="shared" ref="FV201" si="1321">FV202+FV203+FV204+FV205+FV206+FV207+FV208+FV209+FV210+FV211+FV212</f>
        <v>1568.7460000000001</v>
      </c>
      <c r="FW201" s="80">
        <f t="shared" ref="FW201:FX201" si="1322">FW202+FW203+FW204+FW205+FW206+FW207+FW208+FW209+FW210+FW211+FW212</f>
        <v>1568.7460000000001</v>
      </c>
      <c r="FX201" s="80">
        <f t="shared" si="1322"/>
        <v>1568.7460000000001</v>
      </c>
      <c r="FY201" s="80">
        <f>FX201/FW201*100</f>
        <v>100</v>
      </c>
      <c r="FZ201" s="80">
        <f t="shared" ref="FZ201" si="1323">FZ202+FZ203+FZ204+FZ205+FZ206+FZ207+FZ208+FZ209+FZ210+FZ211+FZ212</f>
        <v>0</v>
      </c>
      <c r="GA201" s="80">
        <f t="shared" ref="GA201:GK201" si="1324">GA202+GA203+GA204+GA205+GA206+GA207+GA208+GA209+GA210+GA211+GA212</f>
        <v>0</v>
      </c>
      <c r="GB201" s="80">
        <f t="shared" si="1324"/>
        <v>0</v>
      </c>
      <c r="GC201" s="80">
        <f t="shared" si="1324"/>
        <v>0</v>
      </c>
      <c r="GD201" s="80">
        <f t="shared" ref="GD201" si="1325">GD202+GD203+GD204+GD205+GD206+GD207+GD208+GD209+GD210+GD211+GD212</f>
        <v>2090.9</v>
      </c>
      <c r="GE201" s="80">
        <f t="shared" si="1324"/>
        <v>3500</v>
      </c>
      <c r="GF201" s="80">
        <f t="shared" si="1324"/>
        <v>3500</v>
      </c>
      <c r="GG201" s="80">
        <f t="shared" si="1324"/>
        <v>100</v>
      </c>
      <c r="GH201" s="80">
        <f t="shared" ref="GH201" si="1326">GH202+GH203+GH204+GH205+GH206+GH207+GH208+GH209+GH210+GH211+GH212</f>
        <v>2120.5</v>
      </c>
      <c r="GI201" s="80">
        <f t="shared" si="1324"/>
        <v>4000</v>
      </c>
      <c r="GJ201" s="80">
        <f t="shared" si="1324"/>
        <v>4000</v>
      </c>
      <c r="GK201" s="80">
        <f t="shared" si="1324"/>
        <v>100</v>
      </c>
      <c r="GL201" s="80"/>
      <c r="GM201" s="80">
        <f t="shared" ref="GM201:GO201" si="1327">GM202+GM203+GM204+GM205+GM206+GM207+GM208+GM209+GM210+GM211+GM212</f>
        <v>0</v>
      </c>
      <c r="GN201" s="80">
        <f t="shared" si="1327"/>
        <v>0</v>
      </c>
      <c r="GO201" s="80">
        <f t="shared" si="1327"/>
        <v>0</v>
      </c>
      <c r="GP201" s="80"/>
      <c r="GQ201" s="80">
        <f t="shared" ref="GQ201:GS201" si="1328">GQ202+GQ203+GQ204+GQ205+GQ206+GQ207+GQ208+GQ209+GQ210+GQ211+GQ212</f>
        <v>0</v>
      </c>
      <c r="GR201" s="80">
        <f t="shared" si="1328"/>
        <v>0</v>
      </c>
      <c r="GS201" s="80">
        <f t="shared" si="1328"/>
        <v>0</v>
      </c>
      <c r="GT201" s="80"/>
      <c r="GU201" s="80">
        <f t="shared" ref="GU201:GW201" si="1329">GU202+GU203+GU204+GU205+GU206+GU207+GU208+GU209+GU210+GU211+GU212</f>
        <v>0</v>
      </c>
      <c r="GV201" s="80">
        <f t="shared" si="1329"/>
        <v>0</v>
      </c>
      <c r="GW201" s="80">
        <f t="shared" si="1329"/>
        <v>0</v>
      </c>
      <c r="GX201" s="80"/>
      <c r="GY201" s="80">
        <f t="shared" ref="GY201:HB201" si="1330">GY202+GY203+GY204+GY205+GY206+GY207+GY208+GY209+GY210+GY211+GY212</f>
        <v>0</v>
      </c>
      <c r="GZ201" s="80">
        <f t="shared" si="1330"/>
        <v>0</v>
      </c>
      <c r="HA201" s="80">
        <f t="shared" si="1330"/>
        <v>0</v>
      </c>
      <c r="HB201" s="80">
        <f t="shared" si="1330"/>
        <v>0</v>
      </c>
      <c r="HC201" s="80">
        <f t="shared" ref="HC201:HH201" si="1331">HC202+HC203+HC204+HC205+HC206+HC207+HC208+HC209+HC210+HC211+HC212</f>
        <v>0</v>
      </c>
      <c r="HD201" s="80">
        <f t="shared" si="1331"/>
        <v>0</v>
      </c>
      <c r="HE201" s="80">
        <f t="shared" si="1331"/>
        <v>0</v>
      </c>
      <c r="HF201" s="80">
        <f t="shared" ref="HF201" si="1332">HF202+HF203+HF204+HF205+HF206+HF207+HF208+HF209+HF210+HF211+HF212</f>
        <v>495.1</v>
      </c>
      <c r="HG201" s="80">
        <f t="shared" si="1331"/>
        <v>1576</v>
      </c>
      <c r="HH201" s="80">
        <f t="shared" si="1331"/>
        <v>1576</v>
      </c>
      <c r="HI201" s="80">
        <f t="shared" ref="HI201:HI202" si="1333">HH201/HG201*100</f>
        <v>100</v>
      </c>
      <c r="HJ201" s="122"/>
      <c r="HK201" s="80">
        <f t="shared" ref="HK201:HX201" si="1334">HK202+HK203+HK204+HK205+HK206+HK207+HK208+HK209+HK210+HK211+HK212</f>
        <v>0</v>
      </c>
      <c r="HL201" s="80">
        <f t="shared" si="1334"/>
        <v>0</v>
      </c>
      <c r="HM201" s="80">
        <f t="shared" si="1334"/>
        <v>0</v>
      </c>
      <c r="HN201" s="80">
        <f t="shared" ref="HN201" si="1335">HN202+HN203+HN204+HN205+HN206+HN207+HN208+HN209+HN210+HN211+HN212</f>
        <v>0</v>
      </c>
      <c r="HO201" s="80">
        <f t="shared" si="1334"/>
        <v>0</v>
      </c>
      <c r="HP201" s="80">
        <f t="shared" si="1334"/>
        <v>0</v>
      </c>
      <c r="HQ201" s="80">
        <f t="shared" si="1334"/>
        <v>0</v>
      </c>
      <c r="HR201" s="80"/>
      <c r="HS201" s="80">
        <f t="shared" si="1334"/>
        <v>0</v>
      </c>
      <c r="HT201" s="80">
        <f t="shared" si="1334"/>
        <v>0</v>
      </c>
      <c r="HU201" s="80">
        <f t="shared" si="1334"/>
        <v>0</v>
      </c>
      <c r="HV201" s="122"/>
      <c r="HW201" s="80">
        <f t="shared" si="1334"/>
        <v>25248.202249999998</v>
      </c>
      <c r="HX201" s="80">
        <f t="shared" si="1334"/>
        <v>25248.202249999998</v>
      </c>
      <c r="HY201" s="80">
        <f t="shared" ref="HY201:HY202" si="1336">HX201/HW201*100</f>
        <v>100</v>
      </c>
      <c r="HZ201" s="122"/>
      <c r="IA201" s="80">
        <f t="shared" ref="IA201:IB201" si="1337">IA202+IA203+IA204+IA205+IA206+IA207+IA208+IA209+IA210+IA211+IA212</f>
        <v>3258</v>
      </c>
      <c r="IB201" s="80">
        <f t="shared" si="1337"/>
        <v>3258</v>
      </c>
      <c r="IC201" s="80">
        <f t="shared" ref="IC201:IC202" si="1338">IB201/IA201*100</f>
        <v>100</v>
      </c>
      <c r="ID201" s="80"/>
      <c r="IE201" s="80">
        <f t="shared" ref="IE201:IG201" si="1339">IE202+IE203+IE204+IE205+IE206+IE207+IE208+IE209+IE210+IE211+IE212</f>
        <v>0</v>
      </c>
      <c r="IF201" s="80">
        <f t="shared" si="1339"/>
        <v>0</v>
      </c>
      <c r="IG201" s="80">
        <f t="shared" si="1339"/>
        <v>0</v>
      </c>
      <c r="IH201" s="80"/>
      <c r="II201" s="80">
        <f t="shared" ref="II201:IK201" si="1340">II202+II203+II204+II205+II206+II207+II208+II209+II210+II211+II212</f>
        <v>0</v>
      </c>
      <c r="IJ201" s="80">
        <f t="shared" si="1340"/>
        <v>0</v>
      </c>
      <c r="IK201" s="80">
        <f t="shared" si="1340"/>
        <v>0</v>
      </c>
      <c r="IL201" s="80"/>
      <c r="IM201" s="80">
        <f t="shared" ref="IM201:JA201" si="1341">IM202+IM203+IM204+IM205+IM206+IM207+IM208+IM209+IM210+IM211+IM212</f>
        <v>0</v>
      </c>
      <c r="IN201" s="80">
        <f t="shared" si="1341"/>
        <v>0</v>
      </c>
      <c r="IO201" s="80">
        <f t="shared" si="1341"/>
        <v>0</v>
      </c>
      <c r="IP201" s="80"/>
      <c r="IQ201" s="80">
        <f t="shared" si="1341"/>
        <v>0</v>
      </c>
      <c r="IR201" s="80">
        <f t="shared" si="1341"/>
        <v>0</v>
      </c>
      <c r="IS201" s="80">
        <f t="shared" si="1341"/>
        <v>0</v>
      </c>
      <c r="IT201" s="80"/>
      <c r="IU201" s="80">
        <f t="shared" si="1341"/>
        <v>0</v>
      </c>
      <c r="IV201" s="80">
        <f t="shared" si="1341"/>
        <v>0</v>
      </c>
      <c r="IW201" s="80">
        <f t="shared" si="1341"/>
        <v>0</v>
      </c>
      <c r="IX201" s="80"/>
      <c r="IY201" s="80">
        <f t="shared" si="1341"/>
        <v>0</v>
      </c>
      <c r="IZ201" s="80">
        <f t="shared" si="1341"/>
        <v>0</v>
      </c>
      <c r="JA201" s="80">
        <f t="shared" si="1341"/>
        <v>0</v>
      </c>
      <c r="JB201" s="80"/>
      <c r="JC201" s="80">
        <f t="shared" ref="JC201:JE201" si="1342">JC202+JC203+JC204+JC205+JC206+JC207+JC208+JC209+JC210+JC211+JC212</f>
        <v>0</v>
      </c>
      <c r="JD201" s="80">
        <f t="shared" si="1342"/>
        <v>0</v>
      </c>
      <c r="JE201" s="80">
        <f t="shared" si="1342"/>
        <v>0</v>
      </c>
      <c r="JF201" s="80"/>
      <c r="JG201" s="80">
        <f t="shared" ref="JG201:JL201" si="1343">JG202+JG203+JG204+JG205+JG206+JG207+JG208+JG209+JG210+JG211+JG212</f>
        <v>0</v>
      </c>
      <c r="JH201" s="80">
        <f t="shared" si="1343"/>
        <v>0</v>
      </c>
      <c r="JI201" s="80">
        <f t="shared" si="1343"/>
        <v>0</v>
      </c>
      <c r="JJ201" s="80"/>
      <c r="JK201" s="80">
        <f t="shared" si="1343"/>
        <v>510.51209</v>
      </c>
      <c r="JL201" s="80">
        <f t="shared" si="1343"/>
        <v>0</v>
      </c>
      <c r="JM201" s="79">
        <f t="shared" ref="JM201" si="1344">JL201/JK201*100</f>
        <v>0</v>
      </c>
      <c r="JN201" s="79"/>
      <c r="JO201" s="80"/>
      <c r="JP201" s="80"/>
      <c r="JQ201" s="79"/>
    </row>
    <row r="202" spans="1:277" s="29" customFormat="1" ht="30.75" customHeight="1" x14ac:dyDescent="0.25">
      <c r="A202" s="43" t="s">
        <v>294</v>
      </c>
      <c r="B202" s="230">
        <f t="shared" si="962"/>
        <v>42320.45794</v>
      </c>
      <c r="C202" s="230">
        <f t="shared" si="963"/>
        <v>74591.932580000008</v>
      </c>
      <c r="D202" s="230">
        <f t="shared" si="964"/>
        <v>74062.027300000002</v>
      </c>
      <c r="E202" s="66">
        <f t="shared" si="163"/>
        <v>99.289594381494695</v>
      </c>
      <c r="F202" s="70">
        <v>1516.2527</v>
      </c>
      <c r="G202" s="70">
        <v>1516.2527</v>
      </c>
      <c r="H202" s="66">
        <v>1516.2527</v>
      </c>
      <c r="I202" s="66">
        <f>H202/G202*100</f>
        <v>100</v>
      </c>
      <c r="J202" s="70">
        <v>240</v>
      </c>
      <c r="K202" s="70">
        <v>240</v>
      </c>
      <c r="L202" s="70">
        <v>240</v>
      </c>
      <c r="M202" s="66">
        <f t="shared" si="1283"/>
        <v>100</v>
      </c>
      <c r="N202" s="66"/>
      <c r="O202" s="70"/>
      <c r="P202" s="70"/>
      <c r="Q202" s="66"/>
      <c r="R202" s="123"/>
      <c r="S202" s="70"/>
      <c r="T202" s="70"/>
      <c r="U202" s="66"/>
      <c r="V202" s="66"/>
      <c r="W202" s="70"/>
      <c r="X202" s="70"/>
      <c r="Y202" s="66"/>
      <c r="Z202" s="66"/>
      <c r="AA202" s="70"/>
      <c r="AB202" s="70"/>
      <c r="AC202" s="66"/>
      <c r="AD202" s="123"/>
      <c r="AE202" s="70"/>
      <c r="AF202" s="70"/>
      <c r="AG202" s="66"/>
      <c r="AH202" s="66">
        <v>573.29999999999995</v>
      </c>
      <c r="AI202" s="66">
        <v>573.29999999999995</v>
      </c>
      <c r="AJ202" s="66">
        <v>573.29999999999995</v>
      </c>
      <c r="AK202" s="66">
        <f t="shared" si="1223"/>
        <v>100</v>
      </c>
      <c r="AL202" s="123"/>
      <c r="AM202" s="66"/>
      <c r="AN202" s="66"/>
      <c r="AO202" s="66"/>
      <c r="AP202" s="70">
        <v>0</v>
      </c>
      <c r="AQ202" s="70">
        <v>0</v>
      </c>
      <c r="AR202" s="70">
        <v>0</v>
      </c>
      <c r="AS202" s="66"/>
      <c r="AT202" s="70"/>
      <c r="AU202" s="70"/>
      <c r="AV202" s="70"/>
      <c r="AW202" s="70"/>
      <c r="AX202" s="70">
        <v>102.04082</v>
      </c>
      <c r="AY202" s="70">
        <v>102.04082</v>
      </c>
      <c r="AZ202" s="70">
        <v>102.04083</v>
      </c>
      <c r="BA202" s="66">
        <f t="shared" si="1292"/>
        <v>100.00000979999966</v>
      </c>
      <c r="BB202" s="66">
        <v>51.020420000000001</v>
      </c>
      <c r="BC202" s="70">
        <v>51.020420000000001</v>
      </c>
      <c r="BD202" s="70">
        <v>51.020420000000001</v>
      </c>
      <c r="BE202" s="66">
        <f t="shared" si="1293"/>
        <v>100</v>
      </c>
      <c r="BF202" s="70">
        <v>83.897999999999996</v>
      </c>
      <c r="BG202" s="70">
        <v>83.897999999999996</v>
      </c>
      <c r="BH202" s="70">
        <v>83.897999999999996</v>
      </c>
      <c r="BI202" s="66">
        <f t="shared" si="1296"/>
        <v>100</v>
      </c>
      <c r="BJ202" s="123"/>
      <c r="BK202" s="70"/>
      <c r="BL202" s="70"/>
      <c r="BM202" s="66"/>
      <c r="BN202" s="70"/>
      <c r="BO202" s="70"/>
      <c r="BP202" s="70"/>
      <c r="BQ202" s="66"/>
      <c r="BR202" s="66"/>
      <c r="BS202" s="70"/>
      <c r="BT202" s="70"/>
      <c r="BU202" s="66"/>
      <c r="BV202" s="66"/>
      <c r="BW202" s="66"/>
      <c r="BX202" s="66"/>
      <c r="BY202" s="66"/>
      <c r="BZ202" s="70">
        <v>0</v>
      </c>
      <c r="CA202" s="70">
        <v>0</v>
      </c>
      <c r="CB202" s="70"/>
      <c r="CC202" s="66"/>
      <c r="CD202" s="70">
        <v>13497.6</v>
      </c>
      <c r="CE202" s="70">
        <v>13497.6</v>
      </c>
      <c r="CF202" s="66">
        <v>13497.6</v>
      </c>
      <c r="CG202" s="70">
        <f t="shared" si="185"/>
        <v>100</v>
      </c>
      <c r="CH202" s="70"/>
      <c r="CI202" s="70">
        <v>1449.6</v>
      </c>
      <c r="CJ202" s="66">
        <v>1449.6</v>
      </c>
      <c r="CK202" s="70">
        <f t="shared" ref="CK202" si="1345">CJ202/CI202*100</f>
        <v>100</v>
      </c>
      <c r="CL202" s="70"/>
      <c r="CM202" s="70"/>
      <c r="CN202" s="70"/>
      <c r="CO202" s="70"/>
      <c r="CP202" s="70"/>
      <c r="CQ202" s="70"/>
      <c r="CR202" s="70"/>
      <c r="CS202" s="70"/>
      <c r="CT202" s="70">
        <v>5494.4</v>
      </c>
      <c r="CU202" s="70">
        <v>4427.7</v>
      </c>
      <c r="CV202" s="70">
        <v>4415.91374</v>
      </c>
      <c r="CW202" s="70">
        <f t="shared" si="191"/>
        <v>99.73380626510378</v>
      </c>
      <c r="CX202" s="70"/>
      <c r="CY202" s="70"/>
      <c r="CZ202" s="70"/>
      <c r="DA202" s="70"/>
      <c r="DB202" s="124"/>
      <c r="DC202" s="70">
        <v>420</v>
      </c>
      <c r="DD202" s="70">
        <v>420</v>
      </c>
      <c r="DE202" s="70">
        <f t="shared" si="1305"/>
        <v>100</v>
      </c>
      <c r="DF202" s="70"/>
      <c r="DG202" s="70"/>
      <c r="DH202" s="200"/>
      <c r="DI202" s="200"/>
      <c r="DJ202" s="200"/>
      <c r="DK202" s="70"/>
      <c r="DL202" s="200"/>
      <c r="DM202" s="200"/>
      <c r="DN202" s="200"/>
      <c r="DO202" s="70"/>
      <c r="DP202" s="200"/>
      <c r="DQ202" s="200"/>
      <c r="DR202" s="70"/>
      <c r="DS202" s="70"/>
      <c r="DT202" s="200"/>
      <c r="DU202" s="200"/>
      <c r="DV202" s="200"/>
      <c r="DW202" s="70"/>
      <c r="DX202" s="200"/>
      <c r="DY202" s="200"/>
      <c r="DZ202" s="200"/>
      <c r="EA202" s="70"/>
      <c r="EB202" s="200"/>
      <c r="EC202" s="200"/>
      <c r="ED202" s="200"/>
      <c r="EE202" s="70"/>
      <c r="EF202" s="200"/>
      <c r="EG202" s="200"/>
      <c r="EH202" s="70"/>
      <c r="EI202" s="70"/>
      <c r="EJ202" s="200"/>
      <c r="EK202" s="200"/>
      <c r="EL202" s="70"/>
      <c r="EM202" s="70"/>
      <c r="EN202" s="200"/>
      <c r="EO202" s="200"/>
      <c r="EP202" s="70">
        <v>291</v>
      </c>
      <c r="EQ202" s="70">
        <v>261.89999999999998</v>
      </c>
      <c r="ER202" s="200">
        <v>261.89999999999998</v>
      </c>
      <c r="ES202" s="211">
        <f t="shared" si="1114"/>
        <v>100</v>
      </c>
      <c r="ET202" s="70">
        <v>4753.2</v>
      </c>
      <c r="EU202" s="70">
        <v>3107.8602999999998</v>
      </c>
      <c r="EV202" s="70">
        <v>3107.8602999999998</v>
      </c>
      <c r="EW202" s="70">
        <f>EV202/EU202*100</f>
        <v>100</v>
      </c>
      <c r="EX202" s="70"/>
      <c r="EY202" s="70"/>
      <c r="EZ202" s="200"/>
      <c r="FA202" s="200"/>
      <c r="FB202" s="200"/>
      <c r="FC202" s="70"/>
      <c r="FD202" s="200"/>
      <c r="FE202" s="200"/>
      <c r="FF202" s="70">
        <v>6933.8</v>
      </c>
      <c r="FG202" s="70">
        <v>7102.8</v>
      </c>
      <c r="FH202" s="70">
        <v>7102.8</v>
      </c>
      <c r="FI202" s="70">
        <f t="shared" si="204"/>
        <v>100</v>
      </c>
      <c r="FJ202" s="70"/>
      <c r="FK202" s="70"/>
      <c r="FL202" s="200"/>
      <c r="FM202" s="66"/>
      <c r="FN202" s="70">
        <v>2508.6999999999998</v>
      </c>
      <c r="FO202" s="70">
        <v>1989.5</v>
      </c>
      <c r="FP202" s="70">
        <v>1981.8930600000001</v>
      </c>
      <c r="FQ202" s="70">
        <f>FP202/FO202*100</f>
        <v>99.617645639607943</v>
      </c>
      <c r="FR202" s="70"/>
      <c r="FS202" s="70">
        <v>107</v>
      </c>
      <c r="FT202" s="70">
        <v>107</v>
      </c>
      <c r="FU202" s="70">
        <f t="shared" si="1320"/>
        <v>100</v>
      </c>
      <c r="FV202" s="70">
        <v>1568.7460000000001</v>
      </c>
      <c r="FW202" s="70">
        <v>1568.7460000000001</v>
      </c>
      <c r="FX202" s="70">
        <v>1568.7460000000001</v>
      </c>
      <c r="FY202" s="70">
        <f>FX202/FW202*100</f>
        <v>100</v>
      </c>
      <c r="FZ202" s="70"/>
      <c r="GA202" s="70"/>
      <c r="GB202" s="200"/>
      <c r="GC202" s="200"/>
      <c r="GD202" s="70">
        <v>2090.9</v>
      </c>
      <c r="GE202" s="70">
        <v>3500</v>
      </c>
      <c r="GF202" s="70">
        <v>3500</v>
      </c>
      <c r="GG202" s="70">
        <f t="shared" ref="GG202" si="1346">GF202/GE202*100</f>
        <v>100</v>
      </c>
      <c r="GH202" s="70">
        <v>2120.5</v>
      </c>
      <c r="GI202" s="70">
        <v>4000</v>
      </c>
      <c r="GJ202" s="70">
        <v>4000</v>
      </c>
      <c r="GK202" s="70">
        <f t="shared" ref="GK202" si="1347">GJ202/GI202*100</f>
        <v>100</v>
      </c>
      <c r="GL202" s="70"/>
      <c r="GM202" s="70"/>
      <c r="GN202" s="200"/>
      <c r="GO202" s="200"/>
      <c r="GP202" s="200"/>
      <c r="GQ202" s="70"/>
      <c r="GR202" s="200"/>
      <c r="GS202" s="200"/>
      <c r="GT202" s="200"/>
      <c r="GU202" s="70"/>
      <c r="GV202" s="200"/>
      <c r="GW202" s="200"/>
      <c r="GX202" s="200"/>
      <c r="GY202" s="70"/>
      <c r="GZ202" s="200"/>
      <c r="HA202" s="200"/>
      <c r="HB202" s="70"/>
      <c r="HC202" s="70"/>
      <c r="HD202" s="200"/>
      <c r="HE202" s="200"/>
      <c r="HF202" s="70">
        <v>495.1</v>
      </c>
      <c r="HG202" s="70">
        <v>1576</v>
      </c>
      <c r="HH202" s="70">
        <v>1576</v>
      </c>
      <c r="HI202" s="70">
        <f t="shared" si="1333"/>
        <v>100</v>
      </c>
      <c r="HJ202" s="124"/>
      <c r="HK202" s="70"/>
      <c r="HL202" s="200"/>
      <c r="HM202" s="200"/>
      <c r="HN202" s="70"/>
      <c r="HO202" s="70"/>
      <c r="HP202" s="70"/>
      <c r="HQ202" s="70"/>
      <c r="HR202" s="70"/>
      <c r="HS202" s="70"/>
      <c r="HT202" s="70"/>
      <c r="HU202" s="70"/>
      <c r="HV202" s="124"/>
      <c r="HW202" s="70">
        <v>25248.202249999998</v>
      </c>
      <c r="HX202" s="70">
        <v>25248.202249999998</v>
      </c>
      <c r="HY202" s="70">
        <f t="shared" si="1336"/>
        <v>100</v>
      </c>
      <c r="HZ202" s="124"/>
      <c r="IA202" s="70">
        <v>3258</v>
      </c>
      <c r="IB202" s="70">
        <v>3258</v>
      </c>
      <c r="IC202" s="70">
        <f t="shared" si="1338"/>
        <v>100</v>
      </c>
      <c r="ID202" s="70"/>
      <c r="IE202" s="70"/>
      <c r="IF202" s="70"/>
      <c r="IG202" s="70"/>
      <c r="IH202" s="70"/>
      <c r="II202" s="70"/>
      <c r="IJ202" s="70"/>
      <c r="IK202" s="70"/>
      <c r="IL202" s="70"/>
      <c r="IM202" s="70"/>
      <c r="IN202" s="70"/>
      <c r="IO202" s="70"/>
      <c r="IP202" s="70"/>
      <c r="IQ202" s="70"/>
      <c r="IR202" s="70"/>
      <c r="IS202" s="70"/>
      <c r="IT202" s="70"/>
      <c r="IU202" s="70"/>
      <c r="IV202" s="70"/>
      <c r="IW202" s="70"/>
      <c r="IX202" s="70"/>
      <c r="IY202" s="70">
        <v>0</v>
      </c>
      <c r="IZ202" s="70">
        <v>0</v>
      </c>
      <c r="JA202" s="66"/>
      <c r="JB202" s="66"/>
      <c r="JC202" s="70">
        <v>0</v>
      </c>
      <c r="JD202" s="70">
        <v>0</v>
      </c>
      <c r="JE202" s="66"/>
      <c r="JF202" s="66"/>
      <c r="JG202" s="70">
        <v>0</v>
      </c>
      <c r="JH202" s="70">
        <v>0</v>
      </c>
      <c r="JI202" s="66"/>
      <c r="JJ202" s="66"/>
      <c r="JK202" s="70">
        <v>510.51209</v>
      </c>
      <c r="JL202" s="70"/>
      <c r="JM202" s="66">
        <f t="shared" ref="JM202" si="1348">JL202/JK202*100</f>
        <v>0</v>
      </c>
      <c r="JN202" s="66"/>
      <c r="JO202" s="70"/>
      <c r="JP202" s="70"/>
      <c r="JQ202" s="66"/>
    </row>
    <row r="203" spans="1:277" s="29" customFormat="1" ht="15.75" x14ac:dyDescent="0.25">
      <c r="A203" s="39" t="s">
        <v>320</v>
      </c>
      <c r="B203" s="230">
        <f t="shared" si="962"/>
        <v>10000</v>
      </c>
      <c r="C203" s="230">
        <f t="shared" si="963"/>
        <v>10449.985000000001</v>
      </c>
      <c r="D203" s="230">
        <f t="shared" si="964"/>
        <v>10449.985000000001</v>
      </c>
      <c r="E203" s="66">
        <f t="shared" si="163"/>
        <v>100</v>
      </c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123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123"/>
      <c r="AE203" s="66"/>
      <c r="AF203" s="66"/>
      <c r="AG203" s="66"/>
      <c r="AH203" s="66"/>
      <c r="AI203" s="66"/>
      <c r="AJ203" s="66"/>
      <c r="AK203" s="66"/>
      <c r="AL203" s="123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/>
      <c r="BH203" s="66"/>
      <c r="BI203" s="66"/>
      <c r="BJ203" s="123"/>
      <c r="BK203" s="66"/>
      <c r="BL203" s="66"/>
      <c r="BM203" s="66"/>
      <c r="BN203" s="66"/>
      <c r="BO203" s="66"/>
      <c r="BP203" s="66"/>
      <c r="BQ203" s="66"/>
      <c r="BR203" s="66"/>
      <c r="BS203" s="66"/>
      <c r="BT203" s="66"/>
      <c r="BU203" s="66"/>
      <c r="BV203" s="66"/>
      <c r="BW203" s="66">
        <v>449.98500000000001</v>
      </c>
      <c r="BX203" s="66">
        <v>449.98500000000001</v>
      </c>
      <c r="BY203" s="66">
        <f t="shared" si="1297"/>
        <v>100</v>
      </c>
      <c r="BZ203" s="66">
        <v>10000</v>
      </c>
      <c r="CA203" s="66">
        <v>10000</v>
      </c>
      <c r="CB203" s="66">
        <v>10000</v>
      </c>
      <c r="CC203" s="66">
        <f t="shared" si="1299"/>
        <v>100</v>
      </c>
      <c r="CD203" s="66"/>
      <c r="CE203" s="66"/>
      <c r="CF203" s="206"/>
      <c r="CG203" s="206"/>
      <c r="CH203" s="66"/>
      <c r="CI203" s="66"/>
      <c r="CJ203" s="206"/>
      <c r="CK203" s="206"/>
      <c r="CL203" s="66"/>
      <c r="CM203" s="66"/>
      <c r="CN203" s="66"/>
      <c r="CO203" s="204"/>
      <c r="CP203" s="204"/>
      <c r="CQ203" s="66"/>
      <c r="CR203" s="66"/>
      <c r="CS203" s="204"/>
      <c r="CT203" s="66"/>
      <c r="CU203" s="66"/>
      <c r="CV203" s="66"/>
      <c r="CW203" s="204"/>
      <c r="CX203" s="204"/>
      <c r="CY203" s="66"/>
      <c r="CZ203" s="66"/>
      <c r="DA203" s="204"/>
      <c r="DB203" s="133"/>
      <c r="DC203" s="66"/>
      <c r="DD203" s="66"/>
      <c r="DE203" s="204"/>
      <c r="DF203" s="66"/>
      <c r="DG203" s="66"/>
      <c r="DH203" s="66"/>
      <c r="DI203" s="204"/>
      <c r="DJ203" s="204"/>
      <c r="DK203" s="66"/>
      <c r="DL203" s="66"/>
      <c r="DM203" s="204"/>
      <c r="DN203" s="204"/>
      <c r="DO203" s="66"/>
      <c r="DP203" s="66"/>
      <c r="DQ203" s="204"/>
      <c r="DR203" s="66"/>
      <c r="DS203" s="66"/>
      <c r="DT203" s="66"/>
      <c r="DU203" s="204"/>
      <c r="DV203" s="204"/>
      <c r="DW203" s="66"/>
      <c r="DX203" s="66"/>
      <c r="DY203" s="204"/>
      <c r="DZ203" s="204"/>
      <c r="EA203" s="66"/>
      <c r="EB203" s="66"/>
      <c r="EC203" s="204"/>
      <c r="ED203" s="204"/>
      <c r="EE203" s="66"/>
      <c r="EF203" s="66"/>
      <c r="EG203" s="204"/>
      <c r="EH203" s="66"/>
      <c r="EI203" s="66"/>
      <c r="EJ203" s="66"/>
      <c r="EK203" s="204"/>
      <c r="EL203" s="70"/>
      <c r="EM203" s="70"/>
      <c r="EN203" s="66"/>
      <c r="EO203" s="66"/>
      <c r="EP203" s="66"/>
      <c r="EQ203" s="66"/>
      <c r="ER203" s="66"/>
      <c r="ES203" s="211"/>
      <c r="ET203" s="66"/>
      <c r="EU203" s="66"/>
      <c r="EV203" s="66"/>
      <c r="EW203" s="66"/>
      <c r="EX203" s="66"/>
      <c r="EY203" s="70"/>
      <c r="EZ203" s="66"/>
      <c r="FA203" s="204"/>
      <c r="FB203" s="204"/>
      <c r="FC203" s="70"/>
      <c r="FD203" s="66"/>
      <c r="FE203" s="204"/>
      <c r="FF203" s="70"/>
      <c r="FG203" s="70"/>
      <c r="FH203" s="66"/>
      <c r="FI203" s="204"/>
      <c r="FJ203" s="70"/>
      <c r="FK203" s="70"/>
      <c r="FL203" s="66"/>
      <c r="FM203" s="66"/>
      <c r="FN203" s="70"/>
      <c r="FO203" s="70"/>
      <c r="FP203" s="66"/>
      <c r="FQ203" s="204"/>
      <c r="FR203" s="204"/>
      <c r="FS203" s="70"/>
      <c r="FT203" s="66"/>
      <c r="FU203" s="70"/>
      <c r="FV203" s="70"/>
      <c r="FW203" s="70"/>
      <c r="FX203" s="66"/>
      <c r="FY203" s="204"/>
      <c r="FZ203" s="70"/>
      <c r="GA203" s="70"/>
      <c r="GB203" s="66"/>
      <c r="GC203" s="204"/>
      <c r="GD203" s="66"/>
      <c r="GE203" s="66"/>
      <c r="GF203" s="66"/>
      <c r="GG203" s="204"/>
      <c r="GH203" s="66"/>
      <c r="GI203" s="66"/>
      <c r="GJ203" s="66"/>
      <c r="GK203" s="204"/>
      <c r="GL203" s="204"/>
      <c r="GM203" s="70"/>
      <c r="GN203" s="66"/>
      <c r="GO203" s="204"/>
      <c r="GP203" s="204"/>
      <c r="GQ203" s="70"/>
      <c r="GR203" s="66"/>
      <c r="GS203" s="204"/>
      <c r="GT203" s="204"/>
      <c r="GU203" s="70"/>
      <c r="GV203" s="66"/>
      <c r="GW203" s="204"/>
      <c r="GX203" s="204"/>
      <c r="GY203" s="70"/>
      <c r="GZ203" s="66"/>
      <c r="HA203" s="204"/>
      <c r="HB203" s="70"/>
      <c r="HC203" s="70"/>
      <c r="HD203" s="66"/>
      <c r="HE203" s="204"/>
      <c r="HF203" s="66"/>
      <c r="HG203" s="66"/>
      <c r="HH203" s="66"/>
      <c r="HI203" s="204"/>
      <c r="HJ203" s="133"/>
      <c r="HK203" s="70"/>
      <c r="HL203" s="66"/>
      <c r="HM203" s="204"/>
      <c r="HN203" s="66"/>
      <c r="HO203" s="66"/>
      <c r="HP203" s="66"/>
      <c r="HQ203" s="204"/>
      <c r="HR203" s="204"/>
      <c r="HS203" s="66"/>
      <c r="HT203" s="66"/>
      <c r="HU203" s="204"/>
      <c r="HV203" s="133"/>
      <c r="HW203" s="66"/>
      <c r="HX203" s="66"/>
      <c r="HY203" s="204"/>
      <c r="HZ203" s="133"/>
      <c r="IA203" s="66"/>
      <c r="IB203" s="66"/>
      <c r="IC203" s="204"/>
      <c r="ID203" s="204"/>
      <c r="IE203" s="66"/>
      <c r="IF203" s="66"/>
      <c r="IG203" s="204"/>
      <c r="IH203" s="204"/>
      <c r="II203" s="66"/>
      <c r="IJ203" s="66"/>
      <c r="IK203" s="204"/>
      <c r="IL203" s="204"/>
      <c r="IM203" s="66"/>
      <c r="IN203" s="66"/>
      <c r="IO203" s="204"/>
      <c r="IP203" s="204"/>
      <c r="IQ203" s="66"/>
      <c r="IR203" s="66"/>
      <c r="IS203" s="204"/>
      <c r="IT203" s="204"/>
      <c r="IU203" s="66"/>
      <c r="IV203" s="66"/>
      <c r="IW203" s="204"/>
      <c r="IX203" s="204"/>
      <c r="IY203" s="66"/>
      <c r="IZ203" s="66"/>
      <c r="JA203" s="66"/>
      <c r="JB203" s="66"/>
      <c r="JC203" s="66"/>
      <c r="JD203" s="66"/>
      <c r="JE203" s="66"/>
      <c r="JF203" s="66"/>
      <c r="JG203" s="66"/>
      <c r="JH203" s="66"/>
      <c r="JI203" s="66"/>
      <c r="JJ203" s="66"/>
      <c r="JK203" s="66"/>
      <c r="JL203" s="66"/>
      <c r="JM203" s="66"/>
      <c r="JN203" s="66"/>
      <c r="JO203" s="66"/>
      <c r="JP203" s="66"/>
      <c r="JQ203" s="66"/>
    </row>
    <row r="204" spans="1:277" s="29" customFormat="1" ht="15.75" x14ac:dyDescent="0.25">
      <c r="A204" s="39" t="s">
        <v>498</v>
      </c>
      <c r="B204" s="230">
        <f t="shared" ref="B204:B267" si="1349">F204+J204+N204+R204+V204+Z204+AD204+AH204+AL204+AP204+AT204+AX204+BB204+BF204+BJ204+BN204+BR204+BV204+BZ204+CD204+CH204+CL204+CP204+CT204+CX204+DB204+DF204+DJ204+DN204+DR204+DV204+DZ204+ED204+EH204+EL204+EP204+ET204+EX204+FB204+FF204+FJ204+FN204+FR204+FV204+FZ204+GD204+GH204+GL204+GP204+GT204+GX204+HB204+HF204+HJ204+HN204+HR204+HV204+HZ204+ID204+IH204+IL204+IP204+IT204+IX204+JB204+JF204+JJ204+JN204</f>
        <v>3528</v>
      </c>
      <c r="C204" s="230">
        <f t="shared" ref="C204:C267" si="1350">G204+K204+O204+S204+W204+AA204+AE204+AI204+AM204+AQ204+AU204+AY204+BC204+BG204+BK204+BO204+BS204+BW204+CA204+CE204+CI204+CM204+CQ204+CU204+CY204+DC204+DG204+DK204+DO204+DS204+DW204+EA204+EE204+EI204+EM204+EQ204+EU204+EY204+FC204+FG204+FK204+FO204+FS204+FW204+GA204+GE204+GI204+GM204+GQ204+GU204+GY204+HC204+HG204+HK204+HO204+HS204+HW204+IA204+IE204+II204+IM204+IQ204+IU204+IY204+JC204+JG204+JK204+JO204</f>
        <v>4154.1570000000002</v>
      </c>
      <c r="D204" s="230">
        <f t="shared" ref="D204:D267" si="1351">H204+L204+P204+T204+X204+AB204+AF204+AJ204+AN204+AR204+AV204+AZ204+BD204+BH204+BL204+BP204+BT204+BX204+CB204+CF204+CJ204+CN204+CR204+CV204+CZ204+DD204+DH204+DL204+DP204+DT204+DX204+EB204+EF204+EJ204+EN204+ER204+EV204+EZ204+FD204+FH204+FL204+FP204+FT204+FX204+GB204+GF204+GJ204+GN204+GR204+GV204+GZ204+HD204+HH204+HL204+HP204+HT204+HX204+IB204+IF204+IJ204+IN204+IR204+IV204+IZ204+JD204+JH204+JL204+JP204</f>
        <v>4154.1570000000002</v>
      </c>
      <c r="E204" s="66">
        <f t="shared" si="163"/>
        <v>100</v>
      </c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123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123"/>
      <c r="AE204" s="66"/>
      <c r="AF204" s="66"/>
      <c r="AG204" s="66"/>
      <c r="AH204" s="66"/>
      <c r="AI204" s="66"/>
      <c r="AJ204" s="66"/>
      <c r="AK204" s="66"/>
      <c r="AL204" s="123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66"/>
      <c r="BJ204" s="123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>
        <v>626.15700000000004</v>
      </c>
      <c r="BX204" s="66">
        <v>626.15700000000004</v>
      </c>
      <c r="BY204" s="66">
        <f t="shared" si="1297"/>
        <v>100</v>
      </c>
      <c r="BZ204" s="66"/>
      <c r="CA204" s="66"/>
      <c r="CB204" s="66"/>
      <c r="CC204" s="66"/>
      <c r="CD204" s="66"/>
      <c r="CE204" s="66"/>
      <c r="CF204" s="206"/>
      <c r="CG204" s="206"/>
      <c r="CH204" s="66"/>
      <c r="CI204" s="66"/>
      <c r="CJ204" s="206"/>
      <c r="CK204" s="206"/>
      <c r="CL204" s="66"/>
      <c r="CM204" s="66"/>
      <c r="CN204" s="66"/>
      <c r="CO204" s="204"/>
      <c r="CP204" s="204"/>
      <c r="CQ204" s="66"/>
      <c r="CR204" s="66"/>
      <c r="CS204" s="204"/>
      <c r="CT204" s="66"/>
      <c r="CU204" s="66"/>
      <c r="CV204" s="66"/>
      <c r="CW204" s="204"/>
      <c r="CX204" s="204"/>
      <c r="CY204" s="66"/>
      <c r="CZ204" s="66"/>
      <c r="DA204" s="204"/>
      <c r="DB204" s="133"/>
      <c r="DC204" s="66"/>
      <c r="DD204" s="66"/>
      <c r="DE204" s="204"/>
      <c r="DF204" s="66"/>
      <c r="DG204" s="66"/>
      <c r="DH204" s="66"/>
      <c r="DI204" s="204"/>
      <c r="DJ204" s="204"/>
      <c r="DK204" s="66"/>
      <c r="DL204" s="66"/>
      <c r="DM204" s="204"/>
      <c r="DN204" s="204"/>
      <c r="DO204" s="66"/>
      <c r="DP204" s="66"/>
      <c r="DQ204" s="204"/>
      <c r="DR204" s="66"/>
      <c r="DS204" s="66"/>
      <c r="DT204" s="66"/>
      <c r="DU204" s="204"/>
      <c r="DV204" s="204"/>
      <c r="DW204" s="66"/>
      <c r="DX204" s="66"/>
      <c r="DY204" s="204"/>
      <c r="DZ204" s="204"/>
      <c r="EA204" s="66"/>
      <c r="EB204" s="66"/>
      <c r="EC204" s="204"/>
      <c r="ED204" s="204"/>
      <c r="EE204" s="66"/>
      <c r="EF204" s="66"/>
      <c r="EG204" s="204"/>
      <c r="EH204" s="66"/>
      <c r="EI204" s="66"/>
      <c r="EJ204" s="66"/>
      <c r="EK204" s="204"/>
      <c r="EL204" s="66"/>
      <c r="EM204" s="66"/>
      <c r="EN204" s="66"/>
      <c r="EO204" s="204"/>
      <c r="EP204" s="66"/>
      <c r="EQ204" s="66"/>
      <c r="ER204" s="66"/>
      <c r="ES204" s="211"/>
      <c r="ET204" s="66"/>
      <c r="EU204" s="66"/>
      <c r="EV204" s="66"/>
      <c r="EW204" s="66"/>
      <c r="EX204" s="66"/>
      <c r="EY204" s="70"/>
      <c r="EZ204" s="66"/>
      <c r="FA204" s="204"/>
      <c r="FB204" s="204"/>
      <c r="FC204" s="70"/>
      <c r="FD204" s="66"/>
      <c r="FE204" s="204"/>
      <c r="FF204" s="70"/>
      <c r="FG204" s="70"/>
      <c r="FH204" s="66"/>
      <c r="FI204" s="204"/>
      <c r="FJ204" s="70">
        <v>3528</v>
      </c>
      <c r="FK204" s="70">
        <v>3528</v>
      </c>
      <c r="FL204" s="66">
        <v>3528</v>
      </c>
      <c r="FM204" s="66">
        <f t="shared" si="1085"/>
        <v>100</v>
      </c>
      <c r="FN204" s="70"/>
      <c r="FO204" s="70"/>
      <c r="FP204" s="66"/>
      <c r="FQ204" s="204"/>
      <c r="FR204" s="204"/>
      <c r="FS204" s="70"/>
      <c r="FT204" s="66"/>
      <c r="FU204" s="70"/>
      <c r="FV204" s="70"/>
      <c r="FW204" s="70"/>
      <c r="FX204" s="66"/>
      <c r="FY204" s="204"/>
      <c r="FZ204" s="70"/>
      <c r="GA204" s="70"/>
      <c r="GB204" s="66"/>
      <c r="GC204" s="204"/>
      <c r="GD204" s="66"/>
      <c r="GE204" s="66"/>
      <c r="GF204" s="66"/>
      <c r="GG204" s="204"/>
      <c r="GH204" s="66"/>
      <c r="GI204" s="66"/>
      <c r="GJ204" s="66"/>
      <c r="GK204" s="204"/>
      <c r="GL204" s="204"/>
      <c r="GM204" s="70"/>
      <c r="GN204" s="66"/>
      <c r="GO204" s="204"/>
      <c r="GP204" s="204"/>
      <c r="GQ204" s="70"/>
      <c r="GR204" s="66"/>
      <c r="GS204" s="204"/>
      <c r="GT204" s="204"/>
      <c r="GU204" s="70"/>
      <c r="GV204" s="66"/>
      <c r="GW204" s="204"/>
      <c r="GX204" s="204"/>
      <c r="GY204" s="70"/>
      <c r="GZ204" s="66"/>
      <c r="HA204" s="204"/>
      <c r="HB204" s="70"/>
      <c r="HC204" s="70"/>
      <c r="HD204" s="66"/>
      <c r="HE204" s="204"/>
      <c r="HF204" s="66"/>
      <c r="HG204" s="66"/>
      <c r="HH204" s="66"/>
      <c r="HI204" s="204"/>
      <c r="HJ204" s="133"/>
      <c r="HK204" s="70"/>
      <c r="HL204" s="66"/>
      <c r="HM204" s="204"/>
      <c r="HN204" s="66"/>
      <c r="HO204" s="66"/>
      <c r="HP204" s="66"/>
      <c r="HQ204" s="204"/>
      <c r="HR204" s="204"/>
      <c r="HS204" s="66"/>
      <c r="HT204" s="66"/>
      <c r="HU204" s="204"/>
      <c r="HV204" s="133"/>
      <c r="HW204" s="66"/>
      <c r="HX204" s="66"/>
      <c r="HY204" s="204"/>
      <c r="HZ204" s="133"/>
      <c r="IA204" s="66"/>
      <c r="IB204" s="66"/>
      <c r="IC204" s="204"/>
      <c r="ID204" s="204"/>
      <c r="IE204" s="66"/>
      <c r="IF204" s="66"/>
      <c r="IG204" s="204"/>
      <c r="IH204" s="204"/>
      <c r="II204" s="66"/>
      <c r="IJ204" s="66"/>
      <c r="IK204" s="204"/>
      <c r="IL204" s="204"/>
      <c r="IM204" s="66"/>
      <c r="IN204" s="66"/>
      <c r="IO204" s="204"/>
      <c r="IP204" s="204"/>
      <c r="IQ204" s="66"/>
      <c r="IR204" s="66"/>
      <c r="IS204" s="204"/>
      <c r="IT204" s="204"/>
      <c r="IU204" s="66"/>
      <c r="IV204" s="66"/>
      <c r="IW204" s="204"/>
      <c r="IX204" s="204"/>
      <c r="IY204" s="66"/>
      <c r="IZ204" s="66"/>
      <c r="JA204" s="66"/>
      <c r="JB204" s="66"/>
      <c r="JC204" s="66"/>
      <c r="JD204" s="66"/>
      <c r="JE204" s="66"/>
      <c r="JF204" s="66"/>
      <c r="JG204" s="66"/>
      <c r="JH204" s="66"/>
      <c r="JI204" s="66"/>
      <c r="JJ204" s="66"/>
      <c r="JK204" s="66"/>
      <c r="JL204" s="66"/>
      <c r="JM204" s="66"/>
      <c r="JN204" s="66"/>
      <c r="JO204" s="66"/>
      <c r="JP204" s="66"/>
      <c r="JQ204" s="66"/>
    </row>
    <row r="205" spans="1:277" s="29" customFormat="1" ht="15.75" x14ac:dyDescent="0.25">
      <c r="A205" s="39" t="s">
        <v>499</v>
      </c>
      <c r="B205" s="230">
        <f t="shared" si="1349"/>
        <v>3636</v>
      </c>
      <c r="C205" s="230">
        <f t="shared" si="1350"/>
        <v>4067.7534900000001</v>
      </c>
      <c r="D205" s="230">
        <f t="shared" si="1351"/>
        <v>4067.7534900000001</v>
      </c>
      <c r="E205" s="66">
        <f t="shared" si="163"/>
        <v>100</v>
      </c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123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123"/>
      <c r="AE205" s="66"/>
      <c r="AF205" s="66"/>
      <c r="AG205" s="66"/>
      <c r="AH205" s="66"/>
      <c r="AI205" s="66"/>
      <c r="AJ205" s="66"/>
      <c r="AK205" s="66"/>
      <c r="AL205" s="123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123"/>
      <c r="BK205" s="66"/>
      <c r="BL205" s="66"/>
      <c r="BM205" s="66"/>
      <c r="BN205" s="66"/>
      <c r="BO205" s="66"/>
      <c r="BP205" s="66"/>
      <c r="BQ205" s="66"/>
      <c r="BR205" s="66"/>
      <c r="BS205" s="66"/>
      <c r="BT205" s="66"/>
      <c r="BU205" s="66"/>
      <c r="BV205" s="66"/>
      <c r="BW205" s="66">
        <v>431.75349</v>
      </c>
      <c r="BX205" s="66">
        <v>431.75349</v>
      </c>
      <c r="BY205" s="66">
        <f t="shared" si="1297"/>
        <v>100</v>
      </c>
      <c r="BZ205" s="66"/>
      <c r="CA205" s="66"/>
      <c r="CB205" s="66"/>
      <c r="CC205" s="66"/>
      <c r="CD205" s="66"/>
      <c r="CE205" s="66"/>
      <c r="CF205" s="206"/>
      <c r="CG205" s="206"/>
      <c r="CH205" s="66"/>
      <c r="CI205" s="66"/>
      <c r="CJ205" s="206"/>
      <c r="CK205" s="206"/>
      <c r="CL205" s="66"/>
      <c r="CM205" s="66"/>
      <c r="CN205" s="66"/>
      <c r="CO205" s="204"/>
      <c r="CP205" s="204"/>
      <c r="CQ205" s="66"/>
      <c r="CR205" s="66"/>
      <c r="CS205" s="204"/>
      <c r="CT205" s="66"/>
      <c r="CU205" s="66"/>
      <c r="CV205" s="66"/>
      <c r="CW205" s="204"/>
      <c r="CX205" s="204"/>
      <c r="CY205" s="66"/>
      <c r="CZ205" s="66"/>
      <c r="DA205" s="204"/>
      <c r="DB205" s="133"/>
      <c r="DC205" s="66"/>
      <c r="DD205" s="66"/>
      <c r="DE205" s="204"/>
      <c r="DF205" s="66"/>
      <c r="DG205" s="66"/>
      <c r="DH205" s="66"/>
      <c r="DI205" s="204"/>
      <c r="DJ205" s="204"/>
      <c r="DK205" s="66"/>
      <c r="DL205" s="66"/>
      <c r="DM205" s="204"/>
      <c r="DN205" s="204"/>
      <c r="DO205" s="66"/>
      <c r="DP205" s="66"/>
      <c r="DQ205" s="204"/>
      <c r="DR205" s="66"/>
      <c r="DS205" s="66"/>
      <c r="DT205" s="66"/>
      <c r="DU205" s="204"/>
      <c r="DV205" s="204"/>
      <c r="DW205" s="66"/>
      <c r="DX205" s="66"/>
      <c r="DY205" s="204"/>
      <c r="DZ205" s="204"/>
      <c r="EA205" s="66"/>
      <c r="EB205" s="66"/>
      <c r="EC205" s="204"/>
      <c r="ED205" s="204"/>
      <c r="EE205" s="66"/>
      <c r="EF205" s="66"/>
      <c r="EG205" s="204"/>
      <c r="EH205" s="66"/>
      <c r="EI205" s="66"/>
      <c r="EJ205" s="66"/>
      <c r="EK205" s="204"/>
      <c r="EL205" s="66"/>
      <c r="EM205" s="66"/>
      <c r="EN205" s="66"/>
      <c r="EO205" s="204"/>
      <c r="EP205" s="66"/>
      <c r="EQ205" s="66"/>
      <c r="ER205" s="66"/>
      <c r="ES205" s="211"/>
      <c r="ET205" s="66"/>
      <c r="EU205" s="66"/>
      <c r="EV205" s="66"/>
      <c r="EW205" s="66"/>
      <c r="EX205" s="66"/>
      <c r="EY205" s="70"/>
      <c r="EZ205" s="66"/>
      <c r="FA205" s="204"/>
      <c r="FB205" s="204"/>
      <c r="FC205" s="70"/>
      <c r="FD205" s="66"/>
      <c r="FE205" s="204"/>
      <c r="FF205" s="70"/>
      <c r="FG205" s="70"/>
      <c r="FH205" s="66"/>
      <c r="FI205" s="204"/>
      <c r="FJ205" s="70">
        <v>3636</v>
      </c>
      <c r="FK205" s="70">
        <v>3636</v>
      </c>
      <c r="FL205" s="66">
        <v>3636</v>
      </c>
      <c r="FM205" s="66">
        <f t="shared" si="1085"/>
        <v>100</v>
      </c>
      <c r="FN205" s="70"/>
      <c r="FO205" s="70"/>
      <c r="FP205" s="66"/>
      <c r="FQ205" s="204"/>
      <c r="FR205" s="204"/>
      <c r="FS205" s="70"/>
      <c r="FT205" s="66"/>
      <c r="FU205" s="70"/>
      <c r="FV205" s="70"/>
      <c r="FW205" s="70"/>
      <c r="FX205" s="66"/>
      <c r="FY205" s="204"/>
      <c r="FZ205" s="70"/>
      <c r="GA205" s="70"/>
      <c r="GB205" s="66"/>
      <c r="GC205" s="204"/>
      <c r="GD205" s="66"/>
      <c r="GE205" s="66"/>
      <c r="GF205" s="66"/>
      <c r="GG205" s="204"/>
      <c r="GH205" s="66"/>
      <c r="GI205" s="66"/>
      <c r="GJ205" s="66"/>
      <c r="GK205" s="204"/>
      <c r="GL205" s="204"/>
      <c r="GM205" s="70"/>
      <c r="GN205" s="66"/>
      <c r="GO205" s="204"/>
      <c r="GP205" s="204"/>
      <c r="GQ205" s="70"/>
      <c r="GR205" s="66"/>
      <c r="GS205" s="204"/>
      <c r="GT205" s="204"/>
      <c r="GU205" s="70"/>
      <c r="GV205" s="66"/>
      <c r="GW205" s="204"/>
      <c r="GX205" s="204"/>
      <c r="GY205" s="70"/>
      <c r="GZ205" s="66"/>
      <c r="HA205" s="204"/>
      <c r="HB205" s="70"/>
      <c r="HC205" s="70"/>
      <c r="HD205" s="66"/>
      <c r="HE205" s="204"/>
      <c r="HF205" s="66"/>
      <c r="HG205" s="66"/>
      <c r="HH205" s="66"/>
      <c r="HI205" s="204"/>
      <c r="HJ205" s="133"/>
      <c r="HK205" s="70"/>
      <c r="HL205" s="66"/>
      <c r="HM205" s="204"/>
      <c r="HN205" s="66"/>
      <c r="HO205" s="66"/>
      <c r="HP205" s="66"/>
      <c r="HQ205" s="204"/>
      <c r="HR205" s="204"/>
      <c r="HS205" s="66"/>
      <c r="HT205" s="66"/>
      <c r="HU205" s="204"/>
      <c r="HV205" s="133"/>
      <c r="HW205" s="66"/>
      <c r="HX205" s="66"/>
      <c r="HY205" s="204"/>
      <c r="HZ205" s="133"/>
      <c r="IA205" s="66"/>
      <c r="IB205" s="66"/>
      <c r="IC205" s="204"/>
      <c r="ID205" s="204"/>
      <c r="IE205" s="66"/>
      <c r="IF205" s="66"/>
      <c r="IG205" s="204"/>
      <c r="IH205" s="204"/>
      <c r="II205" s="66"/>
      <c r="IJ205" s="66"/>
      <c r="IK205" s="204"/>
      <c r="IL205" s="204"/>
      <c r="IM205" s="66"/>
      <c r="IN205" s="66"/>
      <c r="IO205" s="204"/>
      <c r="IP205" s="204"/>
      <c r="IQ205" s="66"/>
      <c r="IR205" s="66"/>
      <c r="IS205" s="204"/>
      <c r="IT205" s="204"/>
      <c r="IU205" s="66"/>
      <c r="IV205" s="66"/>
      <c r="IW205" s="204"/>
      <c r="IX205" s="204"/>
      <c r="IY205" s="66"/>
      <c r="IZ205" s="66"/>
      <c r="JA205" s="66"/>
      <c r="JB205" s="66"/>
      <c r="JC205" s="66"/>
      <c r="JD205" s="66"/>
      <c r="JE205" s="66"/>
      <c r="JF205" s="66"/>
      <c r="JG205" s="66"/>
      <c r="JH205" s="66"/>
      <c r="JI205" s="66"/>
      <c r="JJ205" s="66"/>
      <c r="JK205" s="66"/>
      <c r="JL205" s="66"/>
      <c r="JM205" s="66"/>
      <c r="JN205" s="66"/>
      <c r="JO205" s="66"/>
      <c r="JP205" s="66"/>
      <c r="JQ205" s="66"/>
    </row>
    <row r="206" spans="1:277" s="29" customFormat="1" ht="15.75" x14ac:dyDescent="0.25">
      <c r="A206" s="39" t="s">
        <v>500</v>
      </c>
      <c r="B206" s="230">
        <f t="shared" si="1349"/>
        <v>3360</v>
      </c>
      <c r="C206" s="230">
        <f t="shared" si="1350"/>
        <v>3360</v>
      </c>
      <c r="D206" s="230">
        <f t="shared" si="1351"/>
        <v>3360</v>
      </c>
      <c r="E206" s="66">
        <f t="shared" si="163"/>
        <v>100</v>
      </c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123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123"/>
      <c r="AE206" s="66"/>
      <c r="AF206" s="66"/>
      <c r="AG206" s="66"/>
      <c r="AH206" s="66"/>
      <c r="AI206" s="66"/>
      <c r="AJ206" s="66"/>
      <c r="AK206" s="66"/>
      <c r="AL206" s="123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66"/>
      <c r="BJ206" s="123"/>
      <c r="BK206" s="66"/>
      <c r="BL206" s="66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206"/>
      <c r="CG206" s="206"/>
      <c r="CH206" s="66"/>
      <c r="CI206" s="66"/>
      <c r="CJ206" s="206"/>
      <c r="CK206" s="206"/>
      <c r="CL206" s="66"/>
      <c r="CM206" s="66"/>
      <c r="CN206" s="66"/>
      <c r="CO206" s="204"/>
      <c r="CP206" s="204"/>
      <c r="CQ206" s="66"/>
      <c r="CR206" s="66"/>
      <c r="CS206" s="204"/>
      <c r="CT206" s="66"/>
      <c r="CU206" s="66"/>
      <c r="CV206" s="66"/>
      <c r="CW206" s="204"/>
      <c r="CX206" s="204"/>
      <c r="CY206" s="66"/>
      <c r="CZ206" s="66"/>
      <c r="DA206" s="204"/>
      <c r="DB206" s="133"/>
      <c r="DC206" s="66"/>
      <c r="DD206" s="66"/>
      <c r="DE206" s="204"/>
      <c r="DF206" s="66"/>
      <c r="DG206" s="66"/>
      <c r="DH206" s="66"/>
      <c r="DI206" s="204"/>
      <c r="DJ206" s="204"/>
      <c r="DK206" s="66"/>
      <c r="DL206" s="66"/>
      <c r="DM206" s="204"/>
      <c r="DN206" s="204"/>
      <c r="DO206" s="66"/>
      <c r="DP206" s="66"/>
      <c r="DQ206" s="204"/>
      <c r="DR206" s="66"/>
      <c r="DS206" s="66"/>
      <c r="DT206" s="66"/>
      <c r="DU206" s="204"/>
      <c r="DV206" s="204"/>
      <c r="DW206" s="66"/>
      <c r="DX206" s="66"/>
      <c r="DY206" s="204"/>
      <c r="DZ206" s="204"/>
      <c r="EA206" s="66"/>
      <c r="EB206" s="66"/>
      <c r="EC206" s="204"/>
      <c r="ED206" s="204"/>
      <c r="EE206" s="66"/>
      <c r="EF206" s="66"/>
      <c r="EG206" s="204"/>
      <c r="EH206" s="66"/>
      <c r="EI206" s="66"/>
      <c r="EJ206" s="66"/>
      <c r="EK206" s="204"/>
      <c r="EL206" s="66"/>
      <c r="EM206" s="66"/>
      <c r="EN206" s="66"/>
      <c r="EO206" s="204"/>
      <c r="EP206" s="66"/>
      <c r="EQ206" s="66"/>
      <c r="ER206" s="66"/>
      <c r="ES206" s="211"/>
      <c r="ET206" s="66"/>
      <c r="EU206" s="66"/>
      <c r="EV206" s="66"/>
      <c r="EW206" s="66"/>
      <c r="EX206" s="66"/>
      <c r="EY206" s="70"/>
      <c r="EZ206" s="66"/>
      <c r="FA206" s="204"/>
      <c r="FB206" s="204"/>
      <c r="FC206" s="70"/>
      <c r="FD206" s="66"/>
      <c r="FE206" s="204"/>
      <c r="FF206" s="70"/>
      <c r="FG206" s="70"/>
      <c r="FH206" s="66"/>
      <c r="FI206" s="204"/>
      <c r="FJ206" s="70">
        <v>3360</v>
      </c>
      <c r="FK206" s="70">
        <v>3360</v>
      </c>
      <c r="FL206" s="66">
        <v>3360</v>
      </c>
      <c r="FM206" s="66">
        <f t="shared" si="1085"/>
        <v>100</v>
      </c>
      <c r="FN206" s="70"/>
      <c r="FO206" s="70"/>
      <c r="FP206" s="66"/>
      <c r="FQ206" s="204"/>
      <c r="FR206" s="204"/>
      <c r="FS206" s="70"/>
      <c r="FT206" s="66"/>
      <c r="FU206" s="70"/>
      <c r="FV206" s="70"/>
      <c r="FW206" s="70"/>
      <c r="FX206" s="66"/>
      <c r="FY206" s="204"/>
      <c r="FZ206" s="70"/>
      <c r="GA206" s="70"/>
      <c r="GB206" s="66"/>
      <c r="GC206" s="204"/>
      <c r="GD206" s="66"/>
      <c r="GE206" s="66"/>
      <c r="GF206" s="66"/>
      <c r="GG206" s="204"/>
      <c r="GH206" s="66"/>
      <c r="GI206" s="66"/>
      <c r="GJ206" s="66"/>
      <c r="GK206" s="204"/>
      <c r="GL206" s="204"/>
      <c r="GM206" s="70"/>
      <c r="GN206" s="66"/>
      <c r="GO206" s="204"/>
      <c r="GP206" s="204"/>
      <c r="GQ206" s="70"/>
      <c r="GR206" s="66"/>
      <c r="GS206" s="204"/>
      <c r="GT206" s="204"/>
      <c r="GU206" s="70"/>
      <c r="GV206" s="66"/>
      <c r="GW206" s="204"/>
      <c r="GX206" s="204"/>
      <c r="GY206" s="70"/>
      <c r="GZ206" s="66"/>
      <c r="HA206" s="204"/>
      <c r="HB206" s="70"/>
      <c r="HC206" s="70"/>
      <c r="HD206" s="66"/>
      <c r="HE206" s="204"/>
      <c r="HF206" s="66"/>
      <c r="HG206" s="66"/>
      <c r="HH206" s="66"/>
      <c r="HI206" s="204"/>
      <c r="HJ206" s="133"/>
      <c r="HK206" s="70"/>
      <c r="HL206" s="66"/>
      <c r="HM206" s="204"/>
      <c r="HN206" s="66"/>
      <c r="HO206" s="66"/>
      <c r="HP206" s="66"/>
      <c r="HQ206" s="204"/>
      <c r="HR206" s="204"/>
      <c r="HS206" s="66"/>
      <c r="HT206" s="66"/>
      <c r="HU206" s="204"/>
      <c r="HV206" s="133"/>
      <c r="HW206" s="66"/>
      <c r="HX206" s="66"/>
      <c r="HY206" s="204"/>
      <c r="HZ206" s="133"/>
      <c r="IA206" s="66"/>
      <c r="IB206" s="66"/>
      <c r="IC206" s="204"/>
      <c r="ID206" s="204"/>
      <c r="IE206" s="66"/>
      <c r="IF206" s="66"/>
      <c r="IG206" s="204"/>
      <c r="IH206" s="204"/>
      <c r="II206" s="66"/>
      <c r="IJ206" s="66"/>
      <c r="IK206" s="204"/>
      <c r="IL206" s="204"/>
      <c r="IM206" s="66"/>
      <c r="IN206" s="66"/>
      <c r="IO206" s="204"/>
      <c r="IP206" s="204"/>
      <c r="IQ206" s="66"/>
      <c r="IR206" s="66"/>
      <c r="IS206" s="204"/>
      <c r="IT206" s="204"/>
      <c r="IU206" s="66"/>
      <c r="IV206" s="66"/>
      <c r="IW206" s="204"/>
      <c r="IX206" s="204"/>
      <c r="IY206" s="66"/>
      <c r="IZ206" s="66"/>
      <c r="JA206" s="66"/>
      <c r="JB206" s="66"/>
      <c r="JC206" s="66"/>
      <c r="JD206" s="66"/>
      <c r="JE206" s="66"/>
      <c r="JF206" s="66"/>
      <c r="JG206" s="66"/>
      <c r="JH206" s="66"/>
      <c r="JI206" s="66"/>
      <c r="JJ206" s="66"/>
      <c r="JK206" s="66"/>
      <c r="JL206" s="66"/>
      <c r="JM206" s="66"/>
      <c r="JN206" s="66"/>
      <c r="JO206" s="66"/>
      <c r="JP206" s="66"/>
      <c r="JQ206" s="66"/>
    </row>
    <row r="207" spans="1:277" s="29" customFormat="1" ht="15.75" x14ac:dyDescent="0.25">
      <c r="A207" s="39" t="s">
        <v>501</v>
      </c>
      <c r="B207" s="230">
        <f t="shared" si="1349"/>
        <v>3864</v>
      </c>
      <c r="C207" s="230">
        <f t="shared" si="1350"/>
        <v>3864</v>
      </c>
      <c r="D207" s="230">
        <f t="shared" si="1351"/>
        <v>3864</v>
      </c>
      <c r="E207" s="66">
        <f t="shared" si="163"/>
        <v>100</v>
      </c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123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123"/>
      <c r="AE207" s="66"/>
      <c r="AF207" s="66"/>
      <c r="AG207" s="66"/>
      <c r="AH207" s="66"/>
      <c r="AI207" s="66"/>
      <c r="AJ207" s="66"/>
      <c r="AK207" s="66"/>
      <c r="AL207" s="123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66"/>
      <c r="BJ207" s="123"/>
      <c r="BK207" s="66"/>
      <c r="BL207" s="66"/>
      <c r="BM207" s="66"/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  <c r="CB207" s="66"/>
      <c r="CC207" s="66"/>
      <c r="CD207" s="66"/>
      <c r="CE207" s="66"/>
      <c r="CF207" s="206"/>
      <c r="CG207" s="206"/>
      <c r="CH207" s="66"/>
      <c r="CI207" s="66"/>
      <c r="CJ207" s="206"/>
      <c r="CK207" s="206"/>
      <c r="CL207" s="66"/>
      <c r="CM207" s="66"/>
      <c r="CN207" s="66"/>
      <c r="CO207" s="204"/>
      <c r="CP207" s="204"/>
      <c r="CQ207" s="66"/>
      <c r="CR207" s="66"/>
      <c r="CS207" s="204"/>
      <c r="CT207" s="66"/>
      <c r="CU207" s="66"/>
      <c r="CV207" s="66"/>
      <c r="CW207" s="204"/>
      <c r="CX207" s="204"/>
      <c r="CY207" s="66"/>
      <c r="CZ207" s="66"/>
      <c r="DA207" s="204"/>
      <c r="DB207" s="133"/>
      <c r="DC207" s="66"/>
      <c r="DD207" s="66"/>
      <c r="DE207" s="204"/>
      <c r="DF207" s="66"/>
      <c r="DG207" s="66"/>
      <c r="DH207" s="66"/>
      <c r="DI207" s="204"/>
      <c r="DJ207" s="204"/>
      <c r="DK207" s="66"/>
      <c r="DL207" s="66"/>
      <c r="DM207" s="204"/>
      <c r="DN207" s="204"/>
      <c r="DO207" s="66"/>
      <c r="DP207" s="66"/>
      <c r="DQ207" s="204"/>
      <c r="DR207" s="66"/>
      <c r="DS207" s="66"/>
      <c r="DT207" s="66"/>
      <c r="DU207" s="204"/>
      <c r="DV207" s="204"/>
      <c r="DW207" s="66"/>
      <c r="DX207" s="66"/>
      <c r="DY207" s="204"/>
      <c r="DZ207" s="204"/>
      <c r="EA207" s="66"/>
      <c r="EB207" s="66"/>
      <c r="EC207" s="204"/>
      <c r="ED207" s="204"/>
      <c r="EE207" s="66"/>
      <c r="EF207" s="66"/>
      <c r="EG207" s="204"/>
      <c r="EH207" s="66"/>
      <c r="EI207" s="66"/>
      <c r="EJ207" s="66"/>
      <c r="EK207" s="204"/>
      <c r="EL207" s="66"/>
      <c r="EM207" s="66"/>
      <c r="EN207" s="66"/>
      <c r="EO207" s="204"/>
      <c r="EP207" s="66"/>
      <c r="EQ207" s="66"/>
      <c r="ER207" s="66"/>
      <c r="ES207" s="211"/>
      <c r="ET207" s="66"/>
      <c r="EU207" s="66"/>
      <c r="EV207" s="66"/>
      <c r="EW207" s="66"/>
      <c r="EX207" s="66"/>
      <c r="EY207" s="70"/>
      <c r="EZ207" s="66"/>
      <c r="FA207" s="204"/>
      <c r="FB207" s="204"/>
      <c r="FC207" s="70"/>
      <c r="FD207" s="66"/>
      <c r="FE207" s="204"/>
      <c r="FF207" s="70"/>
      <c r="FG207" s="70"/>
      <c r="FH207" s="66"/>
      <c r="FI207" s="204"/>
      <c r="FJ207" s="70">
        <v>3864</v>
      </c>
      <c r="FK207" s="70">
        <v>3864</v>
      </c>
      <c r="FL207" s="66">
        <v>3864</v>
      </c>
      <c r="FM207" s="66">
        <f t="shared" si="1085"/>
        <v>100</v>
      </c>
      <c r="FN207" s="70"/>
      <c r="FO207" s="70"/>
      <c r="FP207" s="66"/>
      <c r="FQ207" s="204"/>
      <c r="FR207" s="204"/>
      <c r="FS207" s="70"/>
      <c r="FT207" s="66"/>
      <c r="FU207" s="70"/>
      <c r="FV207" s="70"/>
      <c r="FW207" s="70"/>
      <c r="FX207" s="66"/>
      <c r="FY207" s="204"/>
      <c r="FZ207" s="70"/>
      <c r="GA207" s="70"/>
      <c r="GB207" s="66"/>
      <c r="GC207" s="204"/>
      <c r="GD207" s="66"/>
      <c r="GE207" s="66"/>
      <c r="GF207" s="66"/>
      <c r="GG207" s="204"/>
      <c r="GH207" s="66"/>
      <c r="GI207" s="66"/>
      <c r="GJ207" s="66"/>
      <c r="GK207" s="204"/>
      <c r="GL207" s="204"/>
      <c r="GM207" s="70"/>
      <c r="GN207" s="66"/>
      <c r="GO207" s="204"/>
      <c r="GP207" s="204"/>
      <c r="GQ207" s="70"/>
      <c r="GR207" s="66"/>
      <c r="GS207" s="204"/>
      <c r="GT207" s="204"/>
      <c r="GU207" s="70"/>
      <c r="GV207" s="66"/>
      <c r="GW207" s="204"/>
      <c r="GX207" s="204"/>
      <c r="GY207" s="70"/>
      <c r="GZ207" s="66"/>
      <c r="HA207" s="204"/>
      <c r="HB207" s="70"/>
      <c r="HC207" s="70"/>
      <c r="HD207" s="66"/>
      <c r="HE207" s="204"/>
      <c r="HF207" s="66"/>
      <c r="HG207" s="66"/>
      <c r="HH207" s="66"/>
      <c r="HI207" s="204"/>
      <c r="HJ207" s="133"/>
      <c r="HK207" s="70"/>
      <c r="HL207" s="66"/>
      <c r="HM207" s="204"/>
      <c r="HN207" s="66"/>
      <c r="HO207" s="66"/>
      <c r="HP207" s="66"/>
      <c r="HQ207" s="204"/>
      <c r="HR207" s="204"/>
      <c r="HS207" s="66"/>
      <c r="HT207" s="66"/>
      <c r="HU207" s="204"/>
      <c r="HV207" s="133"/>
      <c r="HW207" s="66"/>
      <c r="HX207" s="66"/>
      <c r="HY207" s="204"/>
      <c r="HZ207" s="133"/>
      <c r="IA207" s="66"/>
      <c r="IB207" s="66"/>
      <c r="IC207" s="204"/>
      <c r="ID207" s="204"/>
      <c r="IE207" s="66"/>
      <c r="IF207" s="66"/>
      <c r="IG207" s="204"/>
      <c r="IH207" s="204"/>
      <c r="II207" s="66"/>
      <c r="IJ207" s="66"/>
      <c r="IK207" s="204"/>
      <c r="IL207" s="204"/>
      <c r="IM207" s="66"/>
      <c r="IN207" s="66"/>
      <c r="IO207" s="204"/>
      <c r="IP207" s="204"/>
      <c r="IQ207" s="66"/>
      <c r="IR207" s="66"/>
      <c r="IS207" s="204"/>
      <c r="IT207" s="204"/>
      <c r="IU207" s="66"/>
      <c r="IV207" s="66"/>
      <c r="IW207" s="204"/>
      <c r="IX207" s="204"/>
      <c r="IY207" s="66"/>
      <c r="IZ207" s="66"/>
      <c r="JA207" s="66"/>
      <c r="JB207" s="66"/>
      <c r="JC207" s="66"/>
      <c r="JD207" s="66"/>
      <c r="JE207" s="66"/>
      <c r="JF207" s="66"/>
      <c r="JG207" s="66"/>
      <c r="JH207" s="66"/>
      <c r="JI207" s="66"/>
      <c r="JJ207" s="66"/>
      <c r="JK207" s="66"/>
      <c r="JL207" s="66"/>
      <c r="JM207" s="66"/>
      <c r="JN207" s="66"/>
      <c r="JO207" s="66"/>
      <c r="JP207" s="66"/>
      <c r="JQ207" s="66"/>
    </row>
    <row r="208" spans="1:277" s="29" customFormat="1" ht="15.75" x14ac:dyDescent="0.25">
      <c r="A208" s="39" t="s">
        <v>502</v>
      </c>
      <c r="B208" s="230">
        <f t="shared" si="1349"/>
        <v>3537</v>
      </c>
      <c r="C208" s="230">
        <f t="shared" si="1350"/>
        <v>4082.6466700000001</v>
      </c>
      <c r="D208" s="230">
        <f t="shared" si="1351"/>
        <v>4082.6466700000001</v>
      </c>
      <c r="E208" s="66">
        <f t="shared" si="163"/>
        <v>100</v>
      </c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123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123"/>
      <c r="AE208" s="66"/>
      <c r="AF208" s="66"/>
      <c r="AG208" s="66"/>
      <c r="AH208" s="66"/>
      <c r="AI208" s="66"/>
      <c r="AJ208" s="66"/>
      <c r="AK208" s="66"/>
      <c r="AL208" s="123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/>
      <c r="BH208" s="66"/>
      <c r="BI208" s="66"/>
      <c r="BJ208" s="123"/>
      <c r="BK208" s="66"/>
      <c r="BL208" s="66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>
        <v>545.64667000000009</v>
      </c>
      <c r="BX208" s="66">
        <v>545.64667000000009</v>
      </c>
      <c r="BY208" s="66">
        <f>BX208/BW208*100</f>
        <v>100</v>
      </c>
      <c r="BZ208" s="66"/>
      <c r="CA208" s="66"/>
      <c r="CB208" s="66"/>
      <c r="CC208" s="66"/>
      <c r="CD208" s="66"/>
      <c r="CE208" s="66"/>
      <c r="CF208" s="206"/>
      <c r="CG208" s="206"/>
      <c r="CH208" s="66"/>
      <c r="CI208" s="66"/>
      <c r="CJ208" s="206"/>
      <c r="CK208" s="206"/>
      <c r="CL208" s="66"/>
      <c r="CM208" s="66"/>
      <c r="CN208" s="66"/>
      <c r="CO208" s="204"/>
      <c r="CP208" s="204"/>
      <c r="CQ208" s="66"/>
      <c r="CR208" s="66"/>
      <c r="CS208" s="204"/>
      <c r="CT208" s="66"/>
      <c r="CU208" s="66"/>
      <c r="CV208" s="66"/>
      <c r="CW208" s="204"/>
      <c r="CX208" s="204"/>
      <c r="CY208" s="66"/>
      <c r="CZ208" s="66"/>
      <c r="DA208" s="204"/>
      <c r="DB208" s="133"/>
      <c r="DC208" s="66"/>
      <c r="DD208" s="66"/>
      <c r="DE208" s="204"/>
      <c r="DF208" s="66"/>
      <c r="DG208" s="66"/>
      <c r="DH208" s="66"/>
      <c r="DI208" s="204"/>
      <c r="DJ208" s="204"/>
      <c r="DK208" s="66"/>
      <c r="DL208" s="66"/>
      <c r="DM208" s="204"/>
      <c r="DN208" s="204"/>
      <c r="DO208" s="66"/>
      <c r="DP208" s="66"/>
      <c r="DQ208" s="204"/>
      <c r="DR208" s="66"/>
      <c r="DS208" s="66"/>
      <c r="DT208" s="66"/>
      <c r="DU208" s="204"/>
      <c r="DV208" s="204"/>
      <c r="DW208" s="66"/>
      <c r="DX208" s="66"/>
      <c r="DY208" s="204"/>
      <c r="DZ208" s="204"/>
      <c r="EA208" s="66"/>
      <c r="EB208" s="66"/>
      <c r="EC208" s="204"/>
      <c r="ED208" s="204"/>
      <c r="EE208" s="66"/>
      <c r="EF208" s="66"/>
      <c r="EG208" s="204"/>
      <c r="EH208" s="66"/>
      <c r="EI208" s="66"/>
      <c r="EJ208" s="66"/>
      <c r="EK208" s="204"/>
      <c r="EL208" s="66"/>
      <c r="EM208" s="66"/>
      <c r="EN208" s="66"/>
      <c r="EO208" s="204"/>
      <c r="EP208" s="66"/>
      <c r="EQ208" s="66"/>
      <c r="ER208" s="66"/>
      <c r="ES208" s="211"/>
      <c r="ET208" s="66"/>
      <c r="EU208" s="66"/>
      <c r="EV208" s="66"/>
      <c r="EW208" s="66"/>
      <c r="EX208" s="66"/>
      <c r="EY208" s="70"/>
      <c r="EZ208" s="66"/>
      <c r="FA208" s="204"/>
      <c r="FB208" s="204"/>
      <c r="FC208" s="70"/>
      <c r="FD208" s="66"/>
      <c r="FE208" s="204"/>
      <c r="FF208" s="70"/>
      <c r="FG208" s="70"/>
      <c r="FH208" s="66"/>
      <c r="FI208" s="204"/>
      <c r="FJ208" s="70">
        <v>3537</v>
      </c>
      <c r="FK208" s="70">
        <v>3537</v>
      </c>
      <c r="FL208" s="66">
        <v>3537</v>
      </c>
      <c r="FM208" s="66">
        <f t="shared" si="1085"/>
        <v>100</v>
      </c>
      <c r="FN208" s="70"/>
      <c r="FO208" s="70"/>
      <c r="FP208" s="66"/>
      <c r="FQ208" s="204"/>
      <c r="FR208" s="204"/>
      <c r="FS208" s="70"/>
      <c r="FT208" s="66"/>
      <c r="FU208" s="70"/>
      <c r="FV208" s="70"/>
      <c r="FW208" s="70"/>
      <c r="FX208" s="66"/>
      <c r="FY208" s="204"/>
      <c r="FZ208" s="70"/>
      <c r="GA208" s="70"/>
      <c r="GB208" s="66"/>
      <c r="GC208" s="204"/>
      <c r="GD208" s="66"/>
      <c r="GE208" s="66"/>
      <c r="GF208" s="66"/>
      <c r="GG208" s="204"/>
      <c r="GH208" s="66"/>
      <c r="GI208" s="66"/>
      <c r="GJ208" s="66"/>
      <c r="GK208" s="204"/>
      <c r="GL208" s="204"/>
      <c r="GM208" s="70"/>
      <c r="GN208" s="66"/>
      <c r="GO208" s="204"/>
      <c r="GP208" s="204"/>
      <c r="GQ208" s="70"/>
      <c r="GR208" s="66"/>
      <c r="GS208" s="204"/>
      <c r="GT208" s="204"/>
      <c r="GU208" s="70"/>
      <c r="GV208" s="66"/>
      <c r="GW208" s="204"/>
      <c r="GX208" s="204"/>
      <c r="GY208" s="70"/>
      <c r="GZ208" s="66"/>
      <c r="HA208" s="204"/>
      <c r="HB208" s="70"/>
      <c r="HC208" s="70"/>
      <c r="HD208" s="66"/>
      <c r="HE208" s="204"/>
      <c r="HF208" s="66"/>
      <c r="HG208" s="66"/>
      <c r="HH208" s="66"/>
      <c r="HI208" s="204"/>
      <c r="HJ208" s="133"/>
      <c r="HK208" s="70"/>
      <c r="HL208" s="66"/>
      <c r="HM208" s="204"/>
      <c r="HN208" s="66"/>
      <c r="HO208" s="66"/>
      <c r="HP208" s="66"/>
      <c r="HQ208" s="204"/>
      <c r="HR208" s="204"/>
      <c r="HS208" s="66"/>
      <c r="HT208" s="66"/>
      <c r="HU208" s="204"/>
      <c r="HV208" s="133"/>
      <c r="HW208" s="66"/>
      <c r="HX208" s="66"/>
      <c r="HY208" s="204"/>
      <c r="HZ208" s="133"/>
      <c r="IA208" s="66"/>
      <c r="IB208" s="66"/>
      <c r="IC208" s="204"/>
      <c r="ID208" s="204"/>
      <c r="IE208" s="66"/>
      <c r="IF208" s="66"/>
      <c r="IG208" s="204"/>
      <c r="IH208" s="204"/>
      <c r="II208" s="66"/>
      <c r="IJ208" s="66"/>
      <c r="IK208" s="204"/>
      <c r="IL208" s="204"/>
      <c r="IM208" s="66"/>
      <c r="IN208" s="66"/>
      <c r="IO208" s="204"/>
      <c r="IP208" s="204"/>
      <c r="IQ208" s="66"/>
      <c r="IR208" s="66"/>
      <c r="IS208" s="204"/>
      <c r="IT208" s="204"/>
      <c r="IU208" s="66"/>
      <c r="IV208" s="66"/>
      <c r="IW208" s="204"/>
      <c r="IX208" s="204"/>
      <c r="IY208" s="66"/>
      <c r="IZ208" s="66"/>
      <c r="JA208" s="66"/>
      <c r="JB208" s="66"/>
      <c r="JC208" s="66"/>
      <c r="JD208" s="66"/>
      <c r="JE208" s="66"/>
      <c r="JF208" s="66"/>
      <c r="JG208" s="66"/>
      <c r="JH208" s="66"/>
      <c r="JI208" s="66"/>
      <c r="JJ208" s="66"/>
      <c r="JK208" s="66"/>
      <c r="JL208" s="66"/>
      <c r="JM208" s="66"/>
      <c r="JN208" s="66"/>
      <c r="JO208" s="66"/>
      <c r="JP208" s="66"/>
      <c r="JQ208" s="66"/>
    </row>
    <row r="209" spans="1:277" s="29" customFormat="1" ht="15.75" x14ac:dyDescent="0.25">
      <c r="A209" s="39" t="s">
        <v>503</v>
      </c>
      <c r="B209" s="230">
        <f t="shared" si="1349"/>
        <v>3426</v>
      </c>
      <c r="C209" s="230">
        <f t="shared" si="1350"/>
        <v>3426</v>
      </c>
      <c r="D209" s="230">
        <f t="shared" si="1351"/>
        <v>3426</v>
      </c>
      <c r="E209" s="66">
        <f t="shared" si="163"/>
        <v>100</v>
      </c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123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123"/>
      <c r="AE209" s="66"/>
      <c r="AF209" s="66"/>
      <c r="AG209" s="66"/>
      <c r="AH209" s="66"/>
      <c r="AI209" s="66"/>
      <c r="AJ209" s="66"/>
      <c r="AK209" s="66"/>
      <c r="AL209" s="123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66"/>
      <c r="BJ209" s="123"/>
      <c r="BK209" s="66"/>
      <c r="BL209" s="66"/>
      <c r="BM209" s="66"/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  <c r="CB209" s="66"/>
      <c r="CC209" s="66"/>
      <c r="CD209" s="66"/>
      <c r="CE209" s="66"/>
      <c r="CF209" s="206"/>
      <c r="CG209" s="206"/>
      <c r="CH209" s="66"/>
      <c r="CI209" s="66"/>
      <c r="CJ209" s="206"/>
      <c r="CK209" s="206"/>
      <c r="CL209" s="66"/>
      <c r="CM209" s="66"/>
      <c r="CN209" s="66"/>
      <c r="CO209" s="204"/>
      <c r="CP209" s="204"/>
      <c r="CQ209" s="66"/>
      <c r="CR209" s="66"/>
      <c r="CS209" s="204"/>
      <c r="CT209" s="66"/>
      <c r="CU209" s="66"/>
      <c r="CV209" s="66"/>
      <c r="CW209" s="204"/>
      <c r="CX209" s="204"/>
      <c r="CY209" s="66"/>
      <c r="CZ209" s="66"/>
      <c r="DA209" s="204"/>
      <c r="DB209" s="133"/>
      <c r="DC209" s="66"/>
      <c r="DD209" s="66"/>
      <c r="DE209" s="204"/>
      <c r="DF209" s="66"/>
      <c r="DG209" s="66"/>
      <c r="DH209" s="66"/>
      <c r="DI209" s="204"/>
      <c r="DJ209" s="204"/>
      <c r="DK209" s="66"/>
      <c r="DL209" s="66"/>
      <c r="DM209" s="204"/>
      <c r="DN209" s="204"/>
      <c r="DO209" s="66"/>
      <c r="DP209" s="66"/>
      <c r="DQ209" s="204"/>
      <c r="DR209" s="66"/>
      <c r="DS209" s="66"/>
      <c r="DT209" s="66"/>
      <c r="DU209" s="204"/>
      <c r="DV209" s="204"/>
      <c r="DW209" s="66"/>
      <c r="DX209" s="66"/>
      <c r="DY209" s="204"/>
      <c r="DZ209" s="204"/>
      <c r="EA209" s="66"/>
      <c r="EB209" s="66"/>
      <c r="EC209" s="204"/>
      <c r="ED209" s="204"/>
      <c r="EE209" s="66"/>
      <c r="EF209" s="66"/>
      <c r="EG209" s="204"/>
      <c r="EH209" s="66"/>
      <c r="EI209" s="66"/>
      <c r="EJ209" s="66"/>
      <c r="EK209" s="204"/>
      <c r="EL209" s="66"/>
      <c r="EM209" s="66"/>
      <c r="EN209" s="66"/>
      <c r="EO209" s="204"/>
      <c r="EP209" s="66"/>
      <c r="EQ209" s="66"/>
      <c r="ER209" s="66"/>
      <c r="ES209" s="211"/>
      <c r="ET209" s="66"/>
      <c r="EU209" s="66"/>
      <c r="EV209" s="66"/>
      <c r="EW209" s="66"/>
      <c r="EX209" s="66"/>
      <c r="EY209" s="70"/>
      <c r="EZ209" s="66"/>
      <c r="FA209" s="204"/>
      <c r="FB209" s="204"/>
      <c r="FC209" s="70"/>
      <c r="FD209" s="66"/>
      <c r="FE209" s="204"/>
      <c r="FF209" s="70"/>
      <c r="FG209" s="70"/>
      <c r="FH209" s="66"/>
      <c r="FI209" s="204"/>
      <c r="FJ209" s="70">
        <v>3426</v>
      </c>
      <c r="FK209" s="70">
        <v>3426</v>
      </c>
      <c r="FL209" s="66">
        <v>3426</v>
      </c>
      <c r="FM209" s="66">
        <f t="shared" si="1085"/>
        <v>100</v>
      </c>
      <c r="FN209" s="70"/>
      <c r="FO209" s="70"/>
      <c r="FP209" s="66"/>
      <c r="FQ209" s="204"/>
      <c r="FR209" s="204"/>
      <c r="FS209" s="70"/>
      <c r="FT209" s="66"/>
      <c r="FU209" s="70"/>
      <c r="FV209" s="70"/>
      <c r="FW209" s="70"/>
      <c r="FX209" s="66"/>
      <c r="FY209" s="204"/>
      <c r="FZ209" s="70"/>
      <c r="GA209" s="70"/>
      <c r="GB209" s="66"/>
      <c r="GC209" s="204"/>
      <c r="GD209" s="66"/>
      <c r="GE209" s="66"/>
      <c r="GF209" s="66"/>
      <c r="GG209" s="204"/>
      <c r="GH209" s="66"/>
      <c r="GI209" s="66"/>
      <c r="GJ209" s="66"/>
      <c r="GK209" s="204"/>
      <c r="GL209" s="204"/>
      <c r="GM209" s="70"/>
      <c r="GN209" s="66"/>
      <c r="GO209" s="204"/>
      <c r="GP209" s="204"/>
      <c r="GQ209" s="70"/>
      <c r="GR209" s="66"/>
      <c r="GS209" s="204"/>
      <c r="GT209" s="204"/>
      <c r="GU209" s="70"/>
      <c r="GV209" s="66"/>
      <c r="GW209" s="204"/>
      <c r="GX209" s="204"/>
      <c r="GY209" s="70"/>
      <c r="GZ209" s="66"/>
      <c r="HA209" s="204"/>
      <c r="HB209" s="70"/>
      <c r="HC209" s="70"/>
      <c r="HD209" s="66"/>
      <c r="HE209" s="204"/>
      <c r="HF209" s="66"/>
      <c r="HG209" s="66"/>
      <c r="HH209" s="66"/>
      <c r="HI209" s="204"/>
      <c r="HJ209" s="133"/>
      <c r="HK209" s="70"/>
      <c r="HL209" s="66"/>
      <c r="HM209" s="204"/>
      <c r="HN209" s="66"/>
      <c r="HO209" s="66"/>
      <c r="HP209" s="66"/>
      <c r="HQ209" s="204"/>
      <c r="HR209" s="204"/>
      <c r="HS209" s="66"/>
      <c r="HT209" s="66"/>
      <c r="HU209" s="204"/>
      <c r="HV209" s="133"/>
      <c r="HW209" s="66"/>
      <c r="HX209" s="66"/>
      <c r="HY209" s="204"/>
      <c r="HZ209" s="133"/>
      <c r="IA209" s="66"/>
      <c r="IB209" s="66"/>
      <c r="IC209" s="204"/>
      <c r="ID209" s="204"/>
      <c r="IE209" s="66"/>
      <c r="IF209" s="66"/>
      <c r="IG209" s="204"/>
      <c r="IH209" s="204"/>
      <c r="II209" s="66"/>
      <c r="IJ209" s="66"/>
      <c r="IK209" s="204"/>
      <c r="IL209" s="204"/>
      <c r="IM209" s="66"/>
      <c r="IN209" s="66"/>
      <c r="IO209" s="204"/>
      <c r="IP209" s="204"/>
      <c r="IQ209" s="66"/>
      <c r="IR209" s="66"/>
      <c r="IS209" s="204"/>
      <c r="IT209" s="204"/>
      <c r="IU209" s="66"/>
      <c r="IV209" s="66"/>
      <c r="IW209" s="204"/>
      <c r="IX209" s="204"/>
      <c r="IY209" s="66"/>
      <c r="IZ209" s="66"/>
      <c r="JA209" s="66"/>
      <c r="JB209" s="66"/>
      <c r="JC209" s="66"/>
      <c r="JD209" s="66"/>
      <c r="JE209" s="66"/>
      <c r="JF209" s="66"/>
      <c r="JG209" s="66"/>
      <c r="JH209" s="66"/>
      <c r="JI209" s="66"/>
      <c r="JJ209" s="66"/>
      <c r="JK209" s="66"/>
      <c r="JL209" s="66"/>
      <c r="JM209" s="66"/>
      <c r="JN209" s="66"/>
      <c r="JO209" s="66"/>
      <c r="JP209" s="66"/>
      <c r="JQ209" s="66"/>
    </row>
    <row r="210" spans="1:277" s="29" customFormat="1" ht="15.75" x14ac:dyDescent="0.25">
      <c r="A210" s="39" t="s">
        <v>246</v>
      </c>
      <c r="B210" s="230">
        <f t="shared" si="1349"/>
        <v>2802</v>
      </c>
      <c r="C210" s="230">
        <f t="shared" si="1350"/>
        <v>3349.2674999999999</v>
      </c>
      <c r="D210" s="230">
        <f t="shared" si="1351"/>
        <v>3349.2674999999999</v>
      </c>
      <c r="E210" s="66">
        <f t="shared" si="163"/>
        <v>100</v>
      </c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123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123"/>
      <c r="AE210" s="66"/>
      <c r="AF210" s="66"/>
      <c r="AG210" s="66"/>
      <c r="AH210" s="66"/>
      <c r="AI210" s="66"/>
      <c r="AJ210" s="66"/>
      <c r="AK210" s="66"/>
      <c r="AL210" s="123"/>
      <c r="AM210" s="66"/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66"/>
      <c r="BJ210" s="123"/>
      <c r="BK210" s="66"/>
      <c r="BL210" s="66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>
        <v>547.26750000000004</v>
      </c>
      <c r="BX210" s="66">
        <v>547.26750000000004</v>
      </c>
      <c r="BY210" s="66">
        <f t="shared" ref="BY210" si="1352">BX210/BW210*100</f>
        <v>100</v>
      </c>
      <c r="BZ210" s="66"/>
      <c r="CA210" s="66"/>
      <c r="CB210" s="66"/>
      <c r="CC210" s="66"/>
      <c r="CD210" s="66"/>
      <c r="CE210" s="66"/>
      <c r="CF210" s="206"/>
      <c r="CG210" s="206"/>
      <c r="CH210" s="66"/>
      <c r="CI210" s="66"/>
      <c r="CJ210" s="206"/>
      <c r="CK210" s="206"/>
      <c r="CL210" s="66"/>
      <c r="CM210" s="66"/>
      <c r="CN210" s="66"/>
      <c r="CO210" s="204"/>
      <c r="CP210" s="204"/>
      <c r="CQ210" s="66"/>
      <c r="CR210" s="66"/>
      <c r="CS210" s="204"/>
      <c r="CT210" s="66"/>
      <c r="CU210" s="66"/>
      <c r="CV210" s="66"/>
      <c r="CW210" s="204"/>
      <c r="CX210" s="204"/>
      <c r="CY210" s="66"/>
      <c r="CZ210" s="66"/>
      <c r="DA210" s="204"/>
      <c r="DB210" s="133"/>
      <c r="DC210" s="66"/>
      <c r="DD210" s="66"/>
      <c r="DE210" s="204"/>
      <c r="DF210" s="66"/>
      <c r="DG210" s="66"/>
      <c r="DH210" s="66"/>
      <c r="DI210" s="204"/>
      <c r="DJ210" s="204"/>
      <c r="DK210" s="66"/>
      <c r="DL210" s="66"/>
      <c r="DM210" s="204"/>
      <c r="DN210" s="204"/>
      <c r="DO210" s="66"/>
      <c r="DP210" s="66"/>
      <c r="DQ210" s="204"/>
      <c r="DR210" s="66"/>
      <c r="DS210" s="66"/>
      <c r="DT210" s="66"/>
      <c r="DU210" s="204"/>
      <c r="DV210" s="204"/>
      <c r="DW210" s="66"/>
      <c r="DX210" s="66"/>
      <c r="DY210" s="204"/>
      <c r="DZ210" s="204"/>
      <c r="EA210" s="66"/>
      <c r="EB210" s="66"/>
      <c r="EC210" s="204"/>
      <c r="ED210" s="204"/>
      <c r="EE210" s="66"/>
      <c r="EF210" s="66"/>
      <c r="EG210" s="204"/>
      <c r="EH210" s="66"/>
      <c r="EI210" s="66"/>
      <c r="EJ210" s="66"/>
      <c r="EK210" s="204"/>
      <c r="EL210" s="66"/>
      <c r="EM210" s="66"/>
      <c r="EN210" s="66"/>
      <c r="EO210" s="204"/>
      <c r="EP210" s="66"/>
      <c r="EQ210" s="66"/>
      <c r="ER210" s="66"/>
      <c r="ES210" s="211"/>
      <c r="ET210" s="66"/>
      <c r="EU210" s="66"/>
      <c r="EV210" s="66"/>
      <c r="EW210" s="66"/>
      <c r="EX210" s="66"/>
      <c r="EY210" s="70"/>
      <c r="EZ210" s="66"/>
      <c r="FA210" s="204"/>
      <c r="FB210" s="204"/>
      <c r="FC210" s="70"/>
      <c r="FD210" s="66"/>
      <c r="FE210" s="204"/>
      <c r="FF210" s="70"/>
      <c r="FG210" s="70"/>
      <c r="FH210" s="66"/>
      <c r="FI210" s="204"/>
      <c r="FJ210" s="70">
        <v>2802</v>
      </c>
      <c r="FK210" s="70">
        <v>2802</v>
      </c>
      <c r="FL210" s="66">
        <v>2802</v>
      </c>
      <c r="FM210" s="66">
        <f t="shared" si="1085"/>
        <v>100</v>
      </c>
      <c r="FN210" s="70"/>
      <c r="FO210" s="70"/>
      <c r="FP210" s="66"/>
      <c r="FQ210" s="204"/>
      <c r="FR210" s="204"/>
      <c r="FS210" s="70"/>
      <c r="FT210" s="66"/>
      <c r="FU210" s="70"/>
      <c r="FV210" s="70"/>
      <c r="FW210" s="70"/>
      <c r="FX210" s="66"/>
      <c r="FY210" s="204"/>
      <c r="FZ210" s="70"/>
      <c r="GA210" s="70"/>
      <c r="GB210" s="66"/>
      <c r="GC210" s="204"/>
      <c r="GD210" s="66"/>
      <c r="GE210" s="66"/>
      <c r="GF210" s="66"/>
      <c r="GG210" s="204"/>
      <c r="GH210" s="66"/>
      <c r="GI210" s="66"/>
      <c r="GJ210" s="66"/>
      <c r="GK210" s="204"/>
      <c r="GL210" s="204"/>
      <c r="GM210" s="70"/>
      <c r="GN210" s="66"/>
      <c r="GO210" s="204"/>
      <c r="GP210" s="204"/>
      <c r="GQ210" s="70"/>
      <c r="GR210" s="66"/>
      <c r="GS210" s="204"/>
      <c r="GT210" s="204"/>
      <c r="GU210" s="70"/>
      <c r="GV210" s="66"/>
      <c r="GW210" s="204"/>
      <c r="GX210" s="204"/>
      <c r="GY210" s="70"/>
      <c r="GZ210" s="66"/>
      <c r="HA210" s="204"/>
      <c r="HB210" s="70"/>
      <c r="HC210" s="70"/>
      <c r="HD210" s="66"/>
      <c r="HE210" s="204"/>
      <c r="HF210" s="66"/>
      <c r="HG210" s="66"/>
      <c r="HH210" s="66"/>
      <c r="HI210" s="204"/>
      <c r="HJ210" s="133"/>
      <c r="HK210" s="70"/>
      <c r="HL210" s="66"/>
      <c r="HM210" s="204"/>
      <c r="HN210" s="66"/>
      <c r="HO210" s="66"/>
      <c r="HP210" s="66"/>
      <c r="HQ210" s="204"/>
      <c r="HR210" s="204"/>
      <c r="HS210" s="66"/>
      <c r="HT210" s="66"/>
      <c r="HU210" s="204"/>
      <c r="HV210" s="133"/>
      <c r="HW210" s="66"/>
      <c r="HX210" s="66"/>
      <c r="HY210" s="204"/>
      <c r="HZ210" s="133"/>
      <c r="IA210" s="66"/>
      <c r="IB210" s="66"/>
      <c r="IC210" s="204"/>
      <c r="ID210" s="204"/>
      <c r="IE210" s="66"/>
      <c r="IF210" s="66"/>
      <c r="IG210" s="204"/>
      <c r="IH210" s="204"/>
      <c r="II210" s="66"/>
      <c r="IJ210" s="66"/>
      <c r="IK210" s="204"/>
      <c r="IL210" s="204"/>
      <c r="IM210" s="66"/>
      <c r="IN210" s="66"/>
      <c r="IO210" s="204"/>
      <c r="IP210" s="204"/>
      <c r="IQ210" s="66"/>
      <c r="IR210" s="66"/>
      <c r="IS210" s="204"/>
      <c r="IT210" s="204"/>
      <c r="IU210" s="66"/>
      <c r="IV210" s="66"/>
      <c r="IW210" s="204"/>
      <c r="IX210" s="204"/>
      <c r="IY210" s="66"/>
      <c r="IZ210" s="66"/>
      <c r="JA210" s="66"/>
      <c r="JB210" s="66"/>
      <c r="JC210" s="66"/>
      <c r="JD210" s="66"/>
      <c r="JE210" s="66"/>
      <c r="JF210" s="66"/>
      <c r="JG210" s="66"/>
      <c r="JH210" s="66"/>
      <c r="JI210" s="66"/>
      <c r="JJ210" s="66"/>
      <c r="JK210" s="66"/>
      <c r="JL210" s="66"/>
      <c r="JM210" s="66"/>
      <c r="JN210" s="66"/>
      <c r="JO210" s="66"/>
      <c r="JP210" s="66"/>
      <c r="JQ210" s="66"/>
    </row>
    <row r="211" spans="1:277" s="29" customFormat="1" ht="15.75" x14ac:dyDescent="0.25">
      <c r="A211" s="39" t="s">
        <v>504</v>
      </c>
      <c r="B211" s="230">
        <f t="shared" si="1349"/>
        <v>2844</v>
      </c>
      <c r="C211" s="230">
        <f t="shared" si="1350"/>
        <v>2844</v>
      </c>
      <c r="D211" s="230">
        <f t="shared" si="1351"/>
        <v>2844</v>
      </c>
      <c r="E211" s="66">
        <f t="shared" si="163"/>
        <v>100</v>
      </c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123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123"/>
      <c r="AE211" s="66"/>
      <c r="AF211" s="66"/>
      <c r="AG211" s="66"/>
      <c r="AH211" s="66"/>
      <c r="AI211" s="66"/>
      <c r="AJ211" s="66"/>
      <c r="AK211" s="66"/>
      <c r="AL211" s="123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/>
      <c r="BH211" s="66"/>
      <c r="BI211" s="66"/>
      <c r="BJ211" s="123"/>
      <c r="BK211" s="66"/>
      <c r="BL211" s="66"/>
      <c r="BM211" s="66"/>
      <c r="BN211" s="66"/>
      <c r="BO211" s="66"/>
      <c r="BP211" s="66"/>
      <c r="BQ211" s="66"/>
      <c r="BR211" s="66"/>
      <c r="BS211" s="66"/>
      <c r="BT211" s="66"/>
      <c r="BU211" s="66"/>
      <c r="BV211" s="66"/>
      <c r="BW211" s="66"/>
      <c r="BX211" s="66"/>
      <c r="BY211" s="66"/>
      <c r="BZ211" s="66"/>
      <c r="CA211" s="66"/>
      <c r="CB211" s="66"/>
      <c r="CC211" s="66"/>
      <c r="CD211" s="66"/>
      <c r="CE211" s="66"/>
      <c r="CF211" s="206"/>
      <c r="CG211" s="206"/>
      <c r="CH211" s="66"/>
      <c r="CI211" s="66"/>
      <c r="CJ211" s="206"/>
      <c r="CK211" s="206"/>
      <c r="CL211" s="66"/>
      <c r="CM211" s="66"/>
      <c r="CN211" s="66"/>
      <c r="CO211" s="204"/>
      <c r="CP211" s="204"/>
      <c r="CQ211" s="66"/>
      <c r="CR211" s="66"/>
      <c r="CS211" s="204"/>
      <c r="CT211" s="66"/>
      <c r="CU211" s="66"/>
      <c r="CV211" s="66"/>
      <c r="CW211" s="204"/>
      <c r="CX211" s="204"/>
      <c r="CY211" s="66"/>
      <c r="CZ211" s="66"/>
      <c r="DA211" s="204"/>
      <c r="DB211" s="133"/>
      <c r="DC211" s="66"/>
      <c r="DD211" s="66"/>
      <c r="DE211" s="204"/>
      <c r="DF211" s="66"/>
      <c r="DG211" s="66"/>
      <c r="DH211" s="66"/>
      <c r="DI211" s="204"/>
      <c r="DJ211" s="204"/>
      <c r="DK211" s="66"/>
      <c r="DL211" s="66"/>
      <c r="DM211" s="204"/>
      <c r="DN211" s="204"/>
      <c r="DO211" s="66"/>
      <c r="DP211" s="66"/>
      <c r="DQ211" s="204"/>
      <c r="DR211" s="66"/>
      <c r="DS211" s="66"/>
      <c r="DT211" s="66"/>
      <c r="DU211" s="204"/>
      <c r="DV211" s="204"/>
      <c r="DW211" s="66"/>
      <c r="DX211" s="66"/>
      <c r="DY211" s="204"/>
      <c r="DZ211" s="204"/>
      <c r="EA211" s="66"/>
      <c r="EB211" s="66"/>
      <c r="EC211" s="204"/>
      <c r="ED211" s="204"/>
      <c r="EE211" s="66"/>
      <c r="EF211" s="66"/>
      <c r="EG211" s="204"/>
      <c r="EH211" s="66"/>
      <c r="EI211" s="66"/>
      <c r="EJ211" s="66"/>
      <c r="EK211" s="204"/>
      <c r="EL211" s="66"/>
      <c r="EM211" s="66"/>
      <c r="EN211" s="66"/>
      <c r="EO211" s="204"/>
      <c r="EP211" s="66"/>
      <c r="EQ211" s="66"/>
      <c r="ER211" s="66"/>
      <c r="ES211" s="211"/>
      <c r="ET211" s="66"/>
      <c r="EU211" s="66"/>
      <c r="EV211" s="66"/>
      <c r="EW211" s="66"/>
      <c r="EX211" s="66"/>
      <c r="EY211" s="70"/>
      <c r="EZ211" s="66"/>
      <c r="FA211" s="204"/>
      <c r="FB211" s="204"/>
      <c r="FC211" s="70"/>
      <c r="FD211" s="66"/>
      <c r="FE211" s="204"/>
      <c r="FF211" s="70"/>
      <c r="FG211" s="70"/>
      <c r="FH211" s="66"/>
      <c r="FI211" s="204"/>
      <c r="FJ211" s="70">
        <v>2844</v>
      </c>
      <c r="FK211" s="70">
        <v>2844</v>
      </c>
      <c r="FL211" s="66">
        <v>2844</v>
      </c>
      <c r="FM211" s="66">
        <f t="shared" si="1085"/>
        <v>100</v>
      </c>
      <c r="FN211" s="70"/>
      <c r="FO211" s="70"/>
      <c r="FP211" s="66"/>
      <c r="FQ211" s="204"/>
      <c r="FR211" s="204"/>
      <c r="FS211" s="70"/>
      <c r="FT211" s="66"/>
      <c r="FU211" s="70"/>
      <c r="FV211" s="70"/>
      <c r="FW211" s="70"/>
      <c r="FX211" s="66"/>
      <c r="FY211" s="204"/>
      <c r="FZ211" s="70"/>
      <c r="GA211" s="70"/>
      <c r="GB211" s="66"/>
      <c r="GC211" s="204"/>
      <c r="GD211" s="66"/>
      <c r="GE211" s="66"/>
      <c r="GF211" s="66"/>
      <c r="GG211" s="204"/>
      <c r="GH211" s="66"/>
      <c r="GI211" s="66"/>
      <c r="GJ211" s="66"/>
      <c r="GK211" s="204"/>
      <c r="GL211" s="204"/>
      <c r="GM211" s="70"/>
      <c r="GN211" s="66"/>
      <c r="GO211" s="204"/>
      <c r="GP211" s="204"/>
      <c r="GQ211" s="70"/>
      <c r="GR211" s="66"/>
      <c r="GS211" s="204"/>
      <c r="GT211" s="204"/>
      <c r="GU211" s="70"/>
      <c r="GV211" s="66"/>
      <c r="GW211" s="204"/>
      <c r="GX211" s="204"/>
      <c r="GY211" s="70"/>
      <c r="GZ211" s="66"/>
      <c r="HA211" s="204"/>
      <c r="HB211" s="70"/>
      <c r="HC211" s="70"/>
      <c r="HD211" s="66"/>
      <c r="HE211" s="204"/>
      <c r="HF211" s="66"/>
      <c r="HG211" s="66"/>
      <c r="HH211" s="66"/>
      <c r="HI211" s="204"/>
      <c r="HJ211" s="133"/>
      <c r="HK211" s="70"/>
      <c r="HL211" s="66"/>
      <c r="HM211" s="204"/>
      <c r="HN211" s="66"/>
      <c r="HO211" s="66"/>
      <c r="HP211" s="66"/>
      <c r="HQ211" s="204"/>
      <c r="HR211" s="204"/>
      <c r="HS211" s="66"/>
      <c r="HT211" s="66"/>
      <c r="HU211" s="204"/>
      <c r="HV211" s="133"/>
      <c r="HW211" s="66"/>
      <c r="HX211" s="66"/>
      <c r="HY211" s="204"/>
      <c r="HZ211" s="133"/>
      <c r="IA211" s="66"/>
      <c r="IB211" s="66"/>
      <c r="IC211" s="204"/>
      <c r="ID211" s="204"/>
      <c r="IE211" s="66"/>
      <c r="IF211" s="66"/>
      <c r="IG211" s="204"/>
      <c r="IH211" s="204"/>
      <c r="II211" s="66"/>
      <c r="IJ211" s="66"/>
      <c r="IK211" s="204"/>
      <c r="IL211" s="204"/>
      <c r="IM211" s="66"/>
      <c r="IN211" s="66"/>
      <c r="IO211" s="204"/>
      <c r="IP211" s="204"/>
      <c r="IQ211" s="66"/>
      <c r="IR211" s="66"/>
      <c r="IS211" s="204"/>
      <c r="IT211" s="204"/>
      <c r="IU211" s="66"/>
      <c r="IV211" s="66"/>
      <c r="IW211" s="204"/>
      <c r="IX211" s="204"/>
      <c r="IY211" s="66"/>
      <c r="IZ211" s="66"/>
      <c r="JA211" s="66"/>
      <c r="JB211" s="66"/>
      <c r="JC211" s="66"/>
      <c r="JD211" s="66"/>
      <c r="JE211" s="66"/>
      <c r="JF211" s="66"/>
      <c r="JG211" s="66"/>
      <c r="JH211" s="66"/>
      <c r="JI211" s="66"/>
      <c r="JJ211" s="66"/>
      <c r="JK211" s="66"/>
      <c r="JL211" s="66"/>
      <c r="JM211" s="66"/>
      <c r="JN211" s="66"/>
      <c r="JO211" s="66"/>
      <c r="JP211" s="66"/>
      <c r="JQ211" s="66"/>
    </row>
    <row r="212" spans="1:277" s="29" customFormat="1" ht="15.75" x14ac:dyDescent="0.25">
      <c r="A212" s="39" t="s">
        <v>505</v>
      </c>
      <c r="B212" s="230">
        <f t="shared" si="1349"/>
        <v>6621</v>
      </c>
      <c r="C212" s="230">
        <f t="shared" si="1350"/>
        <v>6621</v>
      </c>
      <c r="D212" s="230">
        <f t="shared" si="1351"/>
        <v>6621</v>
      </c>
      <c r="E212" s="66">
        <f t="shared" si="163"/>
        <v>100</v>
      </c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123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123"/>
      <c r="AE212" s="66"/>
      <c r="AF212" s="66"/>
      <c r="AG212" s="66"/>
      <c r="AH212" s="66"/>
      <c r="AI212" s="66"/>
      <c r="AJ212" s="66"/>
      <c r="AK212" s="66"/>
      <c r="AL212" s="123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123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206"/>
      <c r="CG212" s="206"/>
      <c r="CH212" s="66"/>
      <c r="CI212" s="66"/>
      <c r="CJ212" s="206"/>
      <c r="CK212" s="206"/>
      <c r="CL212" s="66"/>
      <c r="CM212" s="66"/>
      <c r="CN212" s="66"/>
      <c r="CO212" s="204"/>
      <c r="CP212" s="204"/>
      <c r="CQ212" s="66"/>
      <c r="CR212" s="66"/>
      <c r="CS212" s="204"/>
      <c r="CT212" s="66"/>
      <c r="CU212" s="66"/>
      <c r="CV212" s="66"/>
      <c r="CW212" s="204"/>
      <c r="CX212" s="204"/>
      <c r="CY212" s="66"/>
      <c r="CZ212" s="66"/>
      <c r="DA212" s="204"/>
      <c r="DB212" s="133"/>
      <c r="DC212" s="66"/>
      <c r="DD212" s="66"/>
      <c r="DE212" s="204"/>
      <c r="DF212" s="66"/>
      <c r="DG212" s="66"/>
      <c r="DH212" s="66"/>
      <c r="DI212" s="204"/>
      <c r="DJ212" s="204"/>
      <c r="DK212" s="66"/>
      <c r="DL212" s="66"/>
      <c r="DM212" s="204"/>
      <c r="DN212" s="204"/>
      <c r="DO212" s="66"/>
      <c r="DP212" s="66"/>
      <c r="DQ212" s="204"/>
      <c r="DR212" s="66"/>
      <c r="DS212" s="66"/>
      <c r="DT212" s="66"/>
      <c r="DU212" s="204"/>
      <c r="DV212" s="204"/>
      <c r="DW212" s="66"/>
      <c r="DX212" s="66"/>
      <c r="DY212" s="204"/>
      <c r="DZ212" s="204"/>
      <c r="EA212" s="66"/>
      <c r="EB212" s="66"/>
      <c r="EC212" s="204"/>
      <c r="ED212" s="204"/>
      <c r="EE212" s="66"/>
      <c r="EF212" s="66"/>
      <c r="EG212" s="204"/>
      <c r="EH212" s="66"/>
      <c r="EI212" s="66"/>
      <c r="EJ212" s="66"/>
      <c r="EK212" s="204"/>
      <c r="EL212" s="66"/>
      <c r="EM212" s="66"/>
      <c r="EN212" s="66"/>
      <c r="EO212" s="204"/>
      <c r="EP212" s="66"/>
      <c r="EQ212" s="66"/>
      <c r="ER212" s="66"/>
      <c r="ES212" s="211"/>
      <c r="ET212" s="66"/>
      <c r="EU212" s="66"/>
      <c r="EV212" s="66"/>
      <c r="EW212" s="66"/>
      <c r="EX212" s="66"/>
      <c r="EY212" s="70"/>
      <c r="EZ212" s="66"/>
      <c r="FA212" s="204"/>
      <c r="FB212" s="204"/>
      <c r="FC212" s="70"/>
      <c r="FD212" s="66"/>
      <c r="FE212" s="204"/>
      <c r="FF212" s="70"/>
      <c r="FG212" s="70"/>
      <c r="FH212" s="66"/>
      <c r="FI212" s="204"/>
      <c r="FJ212" s="70">
        <v>6621</v>
      </c>
      <c r="FK212" s="70">
        <v>6621</v>
      </c>
      <c r="FL212" s="66">
        <v>6621</v>
      </c>
      <c r="FM212" s="66">
        <f t="shared" si="1085"/>
        <v>100</v>
      </c>
      <c r="FN212" s="70"/>
      <c r="FO212" s="70"/>
      <c r="FP212" s="66"/>
      <c r="FQ212" s="204"/>
      <c r="FR212" s="204"/>
      <c r="FS212" s="70"/>
      <c r="FT212" s="66"/>
      <c r="FU212" s="70"/>
      <c r="FV212" s="70"/>
      <c r="FW212" s="70"/>
      <c r="FX212" s="66"/>
      <c r="FY212" s="204"/>
      <c r="FZ212" s="70"/>
      <c r="GA212" s="70"/>
      <c r="GB212" s="66"/>
      <c r="GC212" s="204"/>
      <c r="GD212" s="66"/>
      <c r="GE212" s="66"/>
      <c r="GF212" s="66"/>
      <c r="GG212" s="204"/>
      <c r="GH212" s="66"/>
      <c r="GI212" s="66"/>
      <c r="GJ212" s="66"/>
      <c r="GK212" s="204"/>
      <c r="GL212" s="204"/>
      <c r="GM212" s="70"/>
      <c r="GN212" s="66"/>
      <c r="GO212" s="204"/>
      <c r="GP212" s="204"/>
      <c r="GQ212" s="70"/>
      <c r="GR212" s="66"/>
      <c r="GS212" s="204"/>
      <c r="GT212" s="204"/>
      <c r="GU212" s="70"/>
      <c r="GV212" s="66"/>
      <c r="GW212" s="204"/>
      <c r="GX212" s="204"/>
      <c r="GY212" s="70"/>
      <c r="GZ212" s="66"/>
      <c r="HA212" s="204"/>
      <c r="HB212" s="70"/>
      <c r="HC212" s="70"/>
      <c r="HD212" s="66"/>
      <c r="HE212" s="204"/>
      <c r="HF212" s="66"/>
      <c r="HG212" s="66"/>
      <c r="HH212" s="66"/>
      <c r="HI212" s="204"/>
      <c r="HJ212" s="133"/>
      <c r="HK212" s="70"/>
      <c r="HL212" s="66"/>
      <c r="HM212" s="204"/>
      <c r="HN212" s="66"/>
      <c r="HO212" s="66"/>
      <c r="HP212" s="66"/>
      <c r="HQ212" s="204"/>
      <c r="HR212" s="204"/>
      <c r="HS212" s="66"/>
      <c r="HT212" s="66"/>
      <c r="HU212" s="204"/>
      <c r="HV212" s="133"/>
      <c r="HW212" s="66"/>
      <c r="HX212" s="66"/>
      <c r="HY212" s="204"/>
      <c r="HZ212" s="133"/>
      <c r="IA212" s="66"/>
      <c r="IB212" s="66"/>
      <c r="IC212" s="204"/>
      <c r="ID212" s="204"/>
      <c r="IE212" s="66"/>
      <c r="IF212" s="66"/>
      <c r="IG212" s="204"/>
      <c r="IH212" s="204"/>
      <c r="II212" s="66"/>
      <c r="IJ212" s="66"/>
      <c r="IK212" s="204"/>
      <c r="IL212" s="204"/>
      <c r="IM212" s="66"/>
      <c r="IN212" s="66"/>
      <c r="IO212" s="204"/>
      <c r="IP212" s="204"/>
      <c r="IQ212" s="66"/>
      <c r="IR212" s="66"/>
      <c r="IS212" s="204"/>
      <c r="IT212" s="204"/>
      <c r="IU212" s="66"/>
      <c r="IV212" s="66"/>
      <c r="IW212" s="204"/>
      <c r="IX212" s="204"/>
      <c r="IY212" s="66"/>
      <c r="IZ212" s="66"/>
      <c r="JA212" s="66"/>
      <c r="JB212" s="66"/>
      <c r="JC212" s="66"/>
      <c r="JD212" s="66"/>
      <c r="JE212" s="66"/>
      <c r="JF212" s="66"/>
      <c r="JG212" s="66"/>
      <c r="JH212" s="66"/>
      <c r="JI212" s="66"/>
      <c r="JJ212" s="66"/>
      <c r="JK212" s="66"/>
      <c r="JL212" s="66"/>
      <c r="JM212" s="66"/>
      <c r="JN212" s="66"/>
      <c r="JO212" s="66"/>
      <c r="JP212" s="66"/>
      <c r="JQ212" s="66"/>
    </row>
    <row r="213" spans="1:277" s="30" customFormat="1" ht="31.5" x14ac:dyDescent="0.25">
      <c r="A213" s="38" t="s">
        <v>328</v>
      </c>
      <c r="B213" s="231">
        <f t="shared" si="1349"/>
        <v>201049.78524000003</v>
      </c>
      <c r="C213" s="231">
        <f t="shared" si="1350"/>
        <v>344167.08381999994</v>
      </c>
      <c r="D213" s="231">
        <f t="shared" si="1351"/>
        <v>343670.04286999995</v>
      </c>
      <c r="E213" s="79">
        <f t="shared" ref="E213" si="1353">D213/C213*100</f>
        <v>99.855581497078916</v>
      </c>
      <c r="F213" s="80">
        <f t="shared" ref="F213" si="1354">F214+F215+F216+F217+F218+F219+F220+F221</f>
        <v>0</v>
      </c>
      <c r="G213" s="80">
        <f t="shared" ref="G213:CG213" si="1355">G214+G215+G216+G217+G218+G219+G220+G221</f>
        <v>0</v>
      </c>
      <c r="H213" s="80">
        <f t="shared" si="1355"/>
        <v>0</v>
      </c>
      <c r="I213" s="80">
        <f t="shared" si="1355"/>
        <v>0</v>
      </c>
      <c r="J213" s="80">
        <f t="shared" ref="J213" si="1356">J214+J215+J216+J217+J218+J219+J220+J221</f>
        <v>729</v>
      </c>
      <c r="K213" s="80">
        <f t="shared" si="1355"/>
        <v>729</v>
      </c>
      <c r="L213" s="80">
        <f t="shared" si="1355"/>
        <v>729</v>
      </c>
      <c r="M213" s="79">
        <f t="shared" si="1283"/>
        <v>100</v>
      </c>
      <c r="N213" s="79"/>
      <c r="O213" s="80">
        <f t="shared" ref="O213:Q213" si="1357">O214+O215+O216+O217+O218+O219+O220+O221</f>
        <v>0</v>
      </c>
      <c r="P213" s="80">
        <f t="shared" si="1357"/>
        <v>0</v>
      </c>
      <c r="Q213" s="80">
        <f t="shared" si="1357"/>
        <v>0</v>
      </c>
      <c r="R213" s="122"/>
      <c r="S213" s="80">
        <f t="shared" ref="S213:U213" si="1358">S214+S215+S216+S217+S218+S219+S220+S221</f>
        <v>0</v>
      </c>
      <c r="T213" s="80">
        <f t="shared" si="1358"/>
        <v>0</v>
      </c>
      <c r="U213" s="80">
        <f t="shared" si="1358"/>
        <v>0</v>
      </c>
      <c r="V213" s="80"/>
      <c r="W213" s="80">
        <f t="shared" ref="W213:Y213" si="1359">W214+W215+W216+W217+W218+W219+W220+W221</f>
        <v>0</v>
      </c>
      <c r="X213" s="80">
        <f t="shared" si="1359"/>
        <v>0</v>
      </c>
      <c r="Y213" s="80">
        <f t="shared" si="1359"/>
        <v>0</v>
      </c>
      <c r="Z213" s="80"/>
      <c r="AA213" s="80">
        <f t="shared" ref="AA213:AC213" si="1360">AA214+AA215+AA216+AA217+AA218+AA219+AA220+AA221</f>
        <v>0</v>
      </c>
      <c r="AB213" s="80">
        <f t="shared" si="1360"/>
        <v>0</v>
      </c>
      <c r="AC213" s="80">
        <f t="shared" si="1360"/>
        <v>0</v>
      </c>
      <c r="AD213" s="122"/>
      <c r="AE213" s="80">
        <f t="shared" ref="AE213:AH213" si="1361">AE214+AE215+AE216+AE217+AE218+AE219+AE220+AE221</f>
        <v>0</v>
      </c>
      <c r="AF213" s="80">
        <f t="shared" si="1361"/>
        <v>0</v>
      </c>
      <c r="AG213" s="80">
        <f t="shared" si="1361"/>
        <v>0</v>
      </c>
      <c r="AH213" s="80">
        <f t="shared" si="1361"/>
        <v>1587.6</v>
      </c>
      <c r="AI213" s="80">
        <f t="shared" si="1355"/>
        <v>1663.2</v>
      </c>
      <c r="AJ213" s="80">
        <f t="shared" si="1355"/>
        <v>1663.2</v>
      </c>
      <c r="AK213" s="79">
        <f t="shared" si="1223"/>
        <v>100</v>
      </c>
      <c r="AL213" s="121"/>
      <c r="AM213" s="80">
        <f t="shared" si="1355"/>
        <v>0</v>
      </c>
      <c r="AN213" s="80">
        <f t="shared" si="1355"/>
        <v>0</v>
      </c>
      <c r="AO213" s="80">
        <f t="shared" si="1355"/>
        <v>0</v>
      </c>
      <c r="AP213" s="80">
        <f t="shared" ref="AP213" si="1362">AP214+AP215+AP216+AP217+AP218+AP219+AP220+AP221</f>
        <v>0</v>
      </c>
      <c r="AQ213" s="80">
        <f t="shared" si="1355"/>
        <v>0</v>
      </c>
      <c r="AR213" s="80">
        <f t="shared" si="1355"/>
        <v>0</v>
      </c>
      <c r="AS213" s="80">
        <f t="shared" si="1355"/>
        <v>0</v>
      </c>
      <c r="AT213" s="80">
        <f t="shared" ref="AT213" si="1363">AT214+AT215+AT216+AT217+AT218+AT219+AT220+AT221</f>
        <v>0</v>
      </c>
      <c r="AU213" s="80">
        <f t="shared" si="1355"/>
        <v>0</v>
      </c>
      <c r="AV213" s="80">
        <f t="shared" si="1355"/>
        <v>0</v>
      </c>
      <c r="AW213" s="80">
        <f t="shared" si="1355"/>
        <v>0</v>
      </c>
      <c r="AX213" s="80">
        <f t="shared" ref="AX213" si="1364">AX214+AX215+AX216+AX217+AX218+AX219+AX220+AX221</f>
        <v>102.04082</v>
      </c>
      <c r="AY213" s="80">
        <f t="shared" si="1355"/>
        <v>102.04082</v>
      </c>
      <c r="AZ213" s="80">
        <f t="shared" si="1355"/>
        <v>102.04082</v>
      </c>
      <c r="BA213" s="79">
        <f t="shared" si="1292"/>
        <v>100</v>
      </c>
      <c r="BB213" s="79">
        <v>51.020420000000001</v>
      </c>
      <c r="BC213" s="80">
        <f t="shared" si="1355"/>
        <v>51.020420000000001</v>
      </c>
      <c r="BD213" s="80">
        <f t="shared" si="1355"/>
        <v>51.020420000000001</v>
      </c>
      <c r="BE213" s="79">
        <f>BD213/BC213*100</f>
        <v>100</v>
      </c>
      <c r="BF213" s="80">
        <f t="shared" ref="BF213" si="1365">BF214+BF215+BF216+BF217+BF218+BF219+BF220+BF221</f>
        <v>277.69</v>
      </c>
      <c r="BG213" s="80">
        <f t="shared" ref="BG213:BH213" si="1366">BG214+BG215+BG216+BG217+BG218+BG219+BG220+BG221</f>
        <v>277.69</v>
      </c>
      <c r="BH213" s="80">
        <f t="shared" si="1366"/>
        <v>277.69</v>
      </c>
      <c r="BI213" s="79">
        <f>BH213/BG213*100</f>
        <v>100</v>
      </c>
      <c r="BJ213" s="121"/>
      <c r="BK213" s="80"/>
      <c r="BL213" s="80"/>
      <c r="BM213" s="79"/>
      <c r="BN213" s="80"/>
      <c r="BO213" s="80"/>
      <c r="BP213" s="80"/>
      <c r="BQ213" s="79"/>
      <c r="BR213" s="79"/>
      <c r="BS213" s="80">
        <f t="shared" si="1355"/>
        <v>0</v>
      </c>
      <c r="BT213" s="80">
        <f t="shared" si="1355"/>
        <v>0</v>
      </c>
      <c r="BU213" s="80">
        <f t="shared" si="1355"/>
        <v>0</v>
      </c>
      <c r="BV213" s="80"/>
      <c r="BW213" s="80">
        <f t="shared" si="1355"/>
        <v>4489.6376</v>
      </c>
      <c r="BX213" s="80">
        <f t="shared" si="1355"/>
        <v>4489.6376</v>
      </c>
      <c r="BY213" s="79">
        <f t="shared" ref="BY213:BY217" si="1367">BX213/BW213*100</f>
        <v>100</v>
      </c>
      <c r="BZ213" s="80">
        <f t="shared" ref="BZ213" si="1368">BZ214+BZ215+BZ216+BZ217+BZ218+BZ219+BZ220+BZ221</f>
        <v>5000</v>
      </c>
      <c r="CA213" s="80">
        <f t="shared" si="1355"/>
        <v>5000</v>
      </c>
      <c r="CB213" s="80">
        <f t="shared" si="1355"/>
        <v>5000</v>
      </c>
      <c r="CC213" s="79">
        <f t="shared" ref="CC213" si="1369">CB213/CA213*100</f>
        <v>100</v>
      </c>
      <c r="CD213" s="80">
        <f t="shared" ref="CD213" si="1370">CD214+CD215+CD216+CD217+CD218+CD219+CD220+CD221</f>
        <v>31343.8</v>
      </c>
      <c r="CE213" s="80">
        <f t="shared" si="1355"/>
        <v>31343.8</v>
      </c>
      <c r="CF213" s="80">
        <f t="shared" si="1355"/>
        <v>31343.8</v>
      </c>
      <c r="CG213" s="80">
        <f t="shared" si="1355"/>
        <v>100</v>
      </c>
      <c r="CH213" s="80"/>
      <c r="CI213" s="80">
        <f t="shared" ref="CI213:CL213" si="1371">CI214+CI215+CI216+CI217+CI218+CI219+CI220+CI221</f>
        <v>3126.2</v>
      </c>
      <c r="CJ213" s="80">
        <f t="shared" si="1371"/>
        <v>3126.2</v>
      </c>
      <c r="CK213" s="80">
        <f t="shared" si="1371"/>
        <v>100</v>
      </c>
      <c r="CL213" s="80">
        <f t="shared" si="1371"/>
        <v>0</v>
      </c>
      <c r="CM213" s="80">
        <f t="shared" ref="CM213:EV213" si="1372">CM214+CM215+CM216+CM217+CM218+CM219+CM220+CM221</f>
        <v>0</v>
      </c>
      <c r="CN213" s="80">
        <f t="shared" si="1372"/>
        <v>0</v>
      </c>
      <c r="CO213" s="80">
        <f t="shared" si="1372"/>
        <v>0</v>
      </c>
      <c r="CP213" s="80"/>
      <c r="CQ213" s="80">
        <f t="shared" ref="CQ213:CT213" si="1373">CQ214+CQ215+CQ216+CQ217+CQ218+CQ219+CQ220+CQ221</f>
        <v>0</v>
      </c>
      <c r="CR213" s="80">
        <f t="shared" si="1373"/>
        <v>0</v>
      </c>
      <c r="CS213" s="80">
        <f t="shared" si="1373"/>
        <v>0</v>
      </c>
      <c r="CT213" s="80">
        <f t="shared" si="1373"/>
        <v>7325.9</v>
      </c>
      <c r="CU213" s="80">
        <f t="shared" si="1372"/>
        <v>5369.9</v>
      </c>
      <c r="CV213" s="80">
        <f t="shared" si="1372"/>
        <v>5369.8289599999998</v>
      </c>
      <c r="CW213" s="80">
        <f t="shared" si="1372"/>
        <v>99.998677070336512</v>
      </c>
      <c r="CX213" s="80"/>
      <c r="CY213" s="80"/>
      <c r="CZ213" s="80"/>
      <c r="DA213" s="80"/>
      <c r="DB213" s="122"/>
      <c r="DC213" s="80">
        <f t="shared" ref="DC213:DD213" si="1374">DC214+DC215+DC216+DC217+DC218+DC219+DC220+DC221</f>
        <v>320</v>
      </c>
      <c r="DD213" s="80">
        <f t="shared" si="1374"/>
        <v>320</v>
      </c>
      <c r="DE213" s="80">
        <f t="shared" ref="DE213:DE214" si="1375">DD213/DC213*100</f>
        <v>100</v>
      </c>
      <c r="DF213" s="80">
        <f t="shared" ref="DF213" si="1376">DF214+DF215+DF216+DF217+DF218+DF219+DF220+DF221</f>
        <v>0</v>
      </c>
      <c r="DG213" s="80">
        <f t="shared" si="1372"/>
        <v>0</v>
      </c>
      <c r="DH213" s="80">
        <f t="shared" si="1372"/>
        <v>0</v>
      </c>
      <c r="DI213" s="80">
        <f t="shared" si="1372"/>
        <v>0</v>
      </c>
      <c r="DJ213" s="80"/>
      <c r="DK213" s="80">
        <f t="shared" si="1372"/>
        <v>0</v>
      </c>
      <c r="DL213" s="80">
        <f t="shared" si="1372"/>
        <v>0</v>
      </c>
      <c r="DM213" s="80">
        <f t="shared" si="1372"/>
        <v>0</v>
      </c>
      <c r="DN213" s="80"/>
      <c r="DO213" s="80">
        <f t="shared" ref="DO213:DR213" si="1377">DO214+DO215+DO216+DO217+DO218+DO219+DO220+DO221</f>
        <v>0</v>
      </c>
      <c r="DP213" s="80">
        <f t="shared" si="1377"/>
        <v>0</v>
      </c>
      <c r="DQ213" s="80">
        <f t="shared" si="1377"/>
        <v>0</v>
      </c>
      <c r="DR213" s="80">
        <f t="shared" si="1377"/>
        <v>0</v>
      </c>
      <c r="DS213" s="80">
        <f t="shared" si="1372"/>
        <v>0</v>
      </c>
      <c r="DT213" s="80">
        <f t="shared" si="1372"/>
        <v>0</v>
      </c>
      <c r="DU213" s="80">
        <f t="shared" si="1372"/>
        <v>0</v>
      </c>
      <c r="DV213" s="80"/>
      <c r="DW213" s="80">
        <f t="shared" si="1372"/>
        <v>0</v>
      </c>
      <c r="DX213" s="80">
        <f t="shared" si="1372"/>
        <v>0</v>
      </c>
      <c r="DY213" s="80">
        <f t="shared" si="1372"/>
        <v>0</v>
      </c>
      <c r="DZ213" s="80"/>
      <c r="EA213" s="80">
        <f t="shared" ref="EA213:EC213" si="1378">EA214+EA215+EA216+EA217+EA218+EA219+EA220+EA221</f>
        <v>0</v>
      </c>
      <c r="EB213" s="80">
        <f t="shared" si="1378"/>
        <v>0</v>
      </c>
      <c r="EC213" s="80">
        <f t="shared" si="1378"/>
        <v>0</v>
      </c>
      <c r="ED213" s="80"/>
      <c r="EE213" s="80">
        <f t="shared" si="1372"/>
        <v>0</v>
      </c>
      <c r="EF213" s="80">
        <f t="shared" si="1372"/>
        <v>0</v>
      </c>
      <c r="EG213" s="80">
        <f t="shared" si="1372"/>
        <v>0</v>
      </c>
      <c r="EH213" s="80">
        <f t="shared" ref="EH213" si="1379">EH214+EH215+EH216+EH217+EH218+EH219+EH220+EH221</f>
        <v>0</v>
      </c>
      <c r="EI213" s="80">
        <f t="shared" si="1372"/>
        <v>0</v>
      </c>
      <c r="EJ213" s="80">
        <f t="shared" si="1372"/>
        <v>0</v>
      </c>
      <c r="EK213" s="80">
        <f t="shared" si="1372"/>
        <v>0</v>
      </c>
      <c r="EL213" s="80">
        <f t="shared" ref="EL213" si="1380">EL214+EL215+EL216+EL217+EL218+EL219+EL220+EL221</f>
        <v>0</v>
      </c>
      <c r="EM213" s="80">
        <f t="shared" si="1372"/>
        <v>0</v>
      </c>
      <c r="EN213" s="80">
        <f t="shared" si="1372"/>
        <v>0</v>
      </c>
      <c r="EO213" s="80">
        <f t="shared" si="1372"/>
        <v>0</v>
      </c>
      <c r="EP213" s="80">
        <f t="shared" ref="EP213" si="1381">EP214+EP215+EP216+EP217+EP218+EP219+EP220+EP221</f>
        <v>980</v>
      </c>
      <c r="EQ213" s="80">
        <f t="shared" si="1372"/>
        <v>980</v>
      </c>
      <c r="ER213" s="80">
        <f t="shared" si="1372"/>
        <v>980</v>
      </c>
      <c r="ES213" s="210">
        <f t="shared" si="1114"/>
        <v>100</v>
      </c>
      <c r="ET213" s="80">
        <f t="shared" ref="ET213" si="1382">ET214+ET215+ET216+ET217+ET218+ET219+ET220+ET221</f>
        <v>17428.400000000001</v>
      </c>
      <c r="EU213" s="80">
        <f t="shared" si="1372"/>
        <v>15665.0211</v>
      </c>
      <c r="EV213" s="80">
        <f t="shared" si="1372"/>
        <v>15664.916380000001</v>
      </c>
      <c r="EW213" s="80">
        <f>EV213/EU213*100</f>
        <v>99.999331504251856</v>
      </c>
      <c r="EX213" s="80"/>
      <c r="EY213" s="80">
        <f t="shared" ref="EY213:FL213" si="1383">EY214+EY215+EY216+EY217+EY218+EY219+EY220+EY221</f>
        <v>0</v>
      </c>
      <c r="EZ213" s="80">
        <f t="shared" si="1383"/>
        <v>0</v>
      </c>
      <c r="FA213" s="80">
        <f t="shared" si="1383"/>
        <v>0</v>
      </c>
      <c r="FB213" s="80"/>
      <c r="FC213" s="80">
        <f t="shared" ref="FC213:FE213" si="1384">FC214+FC215+FC216+FC217+FC218+FC219+FC220+FC221</f>
        <v>0</v>
      </c>
      <c r="FD213" s="80">
        <f t="shared" si="1384"/>
        <v>0</v>
      </c>
      <c r="FE213" s="80">
        <f t="shared" si="1384"/>
        <v>0</v>
      </c>
      <c r="FF213" s="80">
        <f t="shared" ref="FF213" si="1385">FF214+FF215+FF216+FF217+FF218+FF219+FF220+FF221</f>
        <v>23520</v>
      </c>
      <c r="FG213" s="80">
        <f t="shared" si="1383"/>
        <v>24093.1</v>
      </c>
      <c r="FH213" s="80">
        <f t="shared" si="1383"/>
        <v>24093.1</v>
      </c>
      <c r="FI213" s="80">
        <f t="shared" si="204"/>
        <v>100</v>
      </c>
      <c r="FJ213" s="80">
        <f t="shared" ref="FJ213" si="1386">FJ214+FJ215+FJ216+FJ217+FJ218+FJ219+FJ220+FJ221</f>
        <v>89814</v>
      </c>
      <c r="FK213" s="80">
        <f t="shared" si="1383"/>
        <v>89814</v>
      </c>
      <c r="FL213" s="80">
        <f t="shared" si="1383"/>
        <v>89814</v>
      </c>
      <c r="FM213" s="79">
        <f t="shared" si="1085"/>
        <v>100</v>
      </c>
      <c r="FN213" s="80">
        <f t="shared" ref="FN213" si="1387">FN214+FN215+FN216+FN217+FN218+FN219+FN220+FN221</f>
        <v>8880.2000000000007</v>
      </c>
      <c r="FO213" s="80">
        <f t="shared" ref="FO213:FP213" si="1388">FO214+FO215+FO216+FO217+FO218+FO219+FO220+FO221</f>
        <v>5810.5</v>
      </c>
      <c r="FP213" s="80">
        <f t="shared" si="1388"/>
        <v>5810.5</v>
      </c>
      <c r="FQ213" s="80">
        <f>FP213/FO213*100</f>
        <v>100</v>
      </c>
      <c r="FR213" s="80"/>
      <c r="FS213" s="80">
        <f t="shared" ref="FS213:FT213" si="1389">FS214+FS215+FS216+FS217+FS218+FS219+FS220+FS221</f>
        <v>710</v>
      </c>
      <c r="FT213" s="80">
        <f t="shared" si="1389"/>
        <v>710</v>
      </c>
      <c r="FU213" s="80">
        <f>FT213/FS213*100</f>
        <v>100</v>
      </c>
      <c r="FV213" s="80">
        <f t="shared" ref="FV213" si="1390">FV214+FV215+FV216+FV217+FV218+FV219+FV220+FV221</f>
        <v>7843.7340000000004</v>
      </c>
      <c r="FW213" s="80">
        <f t="shared" ref="FW213:FX213" si="1391">FW214+FW215+FW216+FW217+FW218+FW219+FW220+FW221</f>
        <v>7843.7340000000004</v>
      </c>
      <c r="FX213" s="80">
        <f t="shared" si="1391"/>
        <v>7843.7340000000004</v>
      </c>
      <c r="FY213" s="80">
        <f>FX213/FW213*100</f>
        <v>100</v>
      </c>
      <c r="FZ213" s="80">
        <f t="shared" ref="FZ213" si="1392">FZ214+FZ215+FZ216+FZ217+FZ218+FZ219+FZ220+FZ221</f>
        <v>0</v>
      </c>
      <c r="GA213" s="80">
        <f t="shared" ref="GA213:GK213" si="1393">GA214+GA215+GA216+GA217+GA218+GA219+GA220+GA221</f>
        <v>0</v>
      </c>
      <c r="GB213" s="80">
        <f t="shared" si="1393"/>
        <v>0</v>
      </c>
      <c r="GC213" s="80">
        <f t="shared" si="1393"/>
        <v>0</v>
      </c>
      <c r="GD213" s="80">
        <f t="shared" ref="GD213" si="1394">GD214+GD215+GD216+GD217+GD218+GD219+GD220+GD221</f>
        <v>2818.2</v>
      </c>
      <c r="GE213" s="80">
        <f t="shared" si="1393"/>
        <v>4083.4</v>
      </c>
      <c r="GF213" s="80">
        <f t="shared" si="1393"/>
        <v>4083.3780000000002</v>
      </c>
      <c r="GG213" s="80">
        <f t="shared" si="1393"/>
        <v>99.999461233285984</v>
      </c>
      <c r="GH213" s="80">
        <f t="shared" ref="GH213" si="1395">GH214+GH215+GH216+GH217+GH218+GH219+GH220+GH221</f>
        <v>3348.2</v>
      </c>
      <c r="GI213" s="80">
        <f t="shared" si="1393"/>
        <v>6416.6</v>
      </c>
      <c r="GJ213" s="80">
        <f t="shared" si="1393"/>
        <v>6416.6</v>
      </c>
      <c r="GK213" s="80">
        <f t="shared" si="1393"/>
        <v>100</v>
      </c>
      <c r="GL213" s="80"/>
      <c r="GM213" s="80">
        <f t="shared" ref="GM213:GO213" si="1396">GM214+GM215+GM216+GM217+GM218+GM219+GM220+GM221</f>
        <v>0</v>
      </c>
      <c r="GN213" s="80">
        <f t="shared" si="1396"/>
        <v>0</v>
      </c>
      <c r="GO213" s="80">
        <f t="shared" si="1396"/>
        <v>0</v>
      </c>
      <c r="GP213" s="80"/>
      <c r="GQ213" s="80">
        <f t="shared" ref="GQ213:GS213" si="1397">GQ214+GQ215+GQ216+GQ217+GQ218+GQ219+GQ220+GQ221</f>
        <v>0</v>
      </c>
      <c r="GR213" s="80">
        <f t="shared" si="1397"/>
        <v>0</v>
      </c>
      <c r="GS213" s="80">
        <f t="shared" si="1397"/>
        <v>0</v>
      </c>
      <c r="GT213" s="80"/>
      <c r="GU213" s="80">
        <f t="shared" ref="GU213:GW213" si="1398">GU214+GU215+GU216+GU217+GU218+GU219+GU220+GU221</f>
        <v>0</v>
      </c>
      <c r="GV213" s="80">
        <f t="shared" si="1398"/>
        <v>0</v>
      </c>
      <c r="GW213" s="80">
        <f t="shared" si="1398"/>
        <v>0</v>
      </c>
      <c r="GX213" s="80"/>
      <c r="GY213" s="80">
        <f t="shared" ref="GY213:HB213" si="1399">GY214+GY215+GY216+GY217+GY218+GY219+GY220+GY221</f>
        <v>0</v>
      </c>
      <c r="GZ213" s="80">
        <f t="shared" si="1399"/>
        <v>0</v>
      </c>
      <c r="HA213" s="80">
        <f t="shared" si="1399"/>
        <v>0</v>
      </c>
      <c r="HB213" s="80">
        <f t="shared" si="1399"/>
        <v>0</v>
      </c>
      <c r="HC213" s="80">
        <f t="shared" ref="HC213:HH213" si="1400">HC214+HC215+HC216+HC217+HC218+HC219+HC220+HC221</f>
        <v>0</v>
      </c>
      <c r="HD213" s="80">
        <f t="shared" si="1400"/>
        <v>0</v>
      </c>
      <c r="HE213" s="80">
        <f t="shared" si="1400"/>
        <v>0</v>
      </c>
      <c r="HF213" s="80"/>
      <c r="HG213" s="80"/>
      <c r="HH213" s="80">
        <f t="shared" si="1400"/>
        <v>0</v>
      </c>
      <c r="HI213" s="80"/>
      <c r="HJ213" s="122"/>
      <c r="HK213" s="80">
        <f t="shared" ref="HK213:HM213" si="1401">HK214+HK215+HK216+HK217+HK218+HK219+HK220+HK221</f>
        <v>0</v>
      </c>
      <c r="HL213" s="80">
        <f t="shared" si="1401"/>
        <v>0</v>
      </c>
      <c r="HM213" s="80">
        <f t="shared" si="1401"/>
        <v>0</v>
      </c>
      <c r="HN213" s="80"/>
      <c r="HO213" s="80"/>
      <c r="HP213" s="80">
        <f t="shared" ref="HP213" si="1402">HP214+HP215+HP216+HP217+HP218+HP219+HP220+HP221</f>
        <v>0</v>
      </c>
      <c r="HQ213" s="80"/>
      <c r="HR213" s="80"/>
      <c r="HS213" s="80">
        <f t="shared" ref="HS213:HX213" si="1403">HS214+HS215+HS216+HS217+HS218+HS219+HS220+HS221</f>
        <v>0</v>
      </c>
      <c r="HT213" s="80">
        <f t="shared" si="1403"/>
        <v>0</v>
      </c>
      <c r="HU213" s="80">
        <f t="shared" si="1403"/>
        <v>0</v>
      </c>
      <c r="HV213" s="122"/>
      <c r="HW213" s="80">
        <f t="shared" si="1403"/>
        <v>131078.31461</v>
      </c>
      <c r="HX213" s="80">
        <f t="shared" si="1403"/>
        <v>131078.31461</v>
      </c>
      <c r="HY213" s="80">
        <f>HX213/HW213*100</f>
        <v>100</v>
      </c>
      <c r="HZ213" s="122"/>
      <c r="IA213" s="80">
        <f t="shared" ref="IA213:IB213" si="1404">IA214+IA215+IA216+IA217+IA218+IA219+IA220+IA221</f>
        <v>4683.1000000000004</v>
      </c>
      <c r="IB213" s="80">
        <f t="shared" si="1404"/>
        <v>4683.1000000000004</v>
      </c>
      <c r="IC213" s="80">
        <f>IB213/IA213*100</f>
        <v>100</v>
      </c>
      <c r="ID213" s="80"/>
      <c r="IE213" s="80">
        <f t="shared" ref="IE213:IG213" si="1405">IE214+IE215+IE216+IE217+IE218+IE219+IE220+IE221</f>
        <v>0</v>
      </c>
      <c r="IF213" s="80">
        <f t="shared" si="1405"/>
        <v>0</v>
      </c>
      <c r="IG213" s="80">
        <f t="shared" si="1405"/>
        <v>0</v>
      </c>
      <c r="IH213" s="80"/>
      <c r="II213" s="80">
        <f t="shared" ref="II213:IK213" si="1406">II214+II215+II216+II217+II218+II219+II220+II221</f>
        <v>0</v>
      </c>
      <c r="IJ213" s="80">
        <f t="shared" si="1406"/>
        <v>0</v>
      </c>
      <c r="IK213" s="80">
        <f t="shared" si="1406"/>
        <v>0</v>
      </c>
      <c r="IL213" s="80"/>
      <c r="IM213" s="80">
        <f t="shared" ref="IM213:JA213" si="1407">IM214+IM215+IM216+IM217+IM218+IM219+IM220+IM221</f>
        <v>0</v>
      </c>
      <c r="IN213" s="80">
        <f t="shared" si="1407"/>
        <v>0</v>
      </c>
      <c r="IO213" s="80">
        <f t="shared" si="1407"/>
        <v>0</v>
      </c>
      <c r="IP213" s="80"/>
      <c r="IQ213" s="80">
        <f t="shared" si="1407"/>
        <v>0</v>
      </c>
      <c r="IR213" s="80">
        <f t="shared" si="1407"/>
        <v>0</v>
      </c>
      <c r="IS213" s="80">
        <f t="shared" si="1407"/>
        <v>0</v>
      </c>
      <c r="IT213" s="80"/>
      <c r="IU213" s="80">
        <f t="shared" si="1407"/>
        <v>0</v>
      </c>
      <c r="IV213" s="80">
        <f t="shared" si="1407"/>
        <v>0</v>
      </c>
      <c r="IW213" s="80">
        <f t="shared" si="1407"/>
        <v>0</v>
      </c>
      <c r="IX213" s="80"/>
      <c r="IY213" s="80">
        <f t="shared" si="1407"/>
        <v>0</v>
      </c>
      <c r="IZ213" s="80">
        <f t="shared" si="1407"/>
        <v>0</v>
      </c>
      <c r="JA213" s="80">
        <f t="shared" si="1407"/>
        <v>0</v>
      </c>
      <c r="JB213" s="80"/>
      <c r="JC213" s="80">
        <f t="shared" ref="JC213:JE213" si="1408">JC214+JC215+JC216+JC217+JC218+JC219+JC220+JC221</f>
        <v>0</v>
      </c>
      <c r="JD213" s="80">
        <f t="shared" si="1408"/>
        <v>0</v>
      </c>
      <c r="JE213" s="80">
        <f t="shared" si="1408"/>
        <v>0</v>
      </c>
      <c r="JF213" s="80"/>
      <c r="JG213" s="80">
        <f t="shared" ref="JG213:JL213" si="1409">JG214+JG215+JG216+JG217+JG218+JG219+JG220+JG221</f>
        <v>0</v>
      </c>
      <c r="JH213" s="80">
        <f t="shared" si="1409"/>
        <v>0</v>
      </c>
      <c r="JI213" s="80">
        <f t="shared" si="1409"/>
        <v>0</v>
      </c>
      <c r="JJ213" s="80"/>
      <c r="JK213" s="80">
        <f t="shared" si="1409"/>
        <v>516.82527000000005</v>
      </c>
      <c r="JL213" s="80">
        <f t="shared" si="1409"/>
        <v>19.982080000000018</v>
      </c>
      <c r="JM213" s="79">
        <f t="shared" ref="JM213" si="1410">JL213/JK213*100</f>
        <v>3.8663124966780393</v>
      </c>
      <c r="JN213" s="79"/>
      <c r="JO213" s="80"/>
      <c r="JP213" s="80"/>
      <c r="JQ213" s="79"/>
    </row>
    <row r="214" spans="1:277" s="29" customFormat="1" ht="24" customHeight="1" x14ac:dyDescent="0.25">
      <c r="A214" s="39" t="s">
        <v>295</v>
      </c>
      <c r="B214" s="230">
        <f t="shared" si="1349"/>
        <v>106235.78523999998</v>
      </c>
      <c r="C214" s="230">
        <f t="shared" si="1350"/>
        <v>244863.44621999998</v>
      </c>
      <c r="D214" s="230">
        <f t="shared" si="1351"/>
        <v>244366.40526999999</v>
      </c>
      <c r="E214" s="66">
        <f t="shared" si="163"/>
        <v>99.797013005545381</v>
      </c>
      <c r="F214" s="66"/>
      <c r="G214" s="66"/>
      <c r="H214" s="66"/>
      <c r="I214" s="66"/>
      <c r="J214" s="70">
        <v>729</v>
      </c>
      <c r="K214" s="70">
        <v>729</v>
      </c>
      <c r="L214" s="70">
        <v>729</v>
      </c>
      <c r="M214" s="66">
        <f>L214/K214*100</f>
        <v>100</v>
      </c>
      <c r="N214" s="66"/>
      <c r="O214" s="70"/>
      <c r="P214" s="70"/>
      <c r="Q214" s="66"/>
      <c r="R214" s="123"/>
      <c r="S214" s="70"/>
      <c r="T214" s="70"/>
      <c r="U214" s="66"/>
      <c r="V214" s="66"/>
      <c r="W214" s="70"/>
      <c r="X214" s="70"/>
      <c r="Y214" s="66"/>
      <c r="Z214" s="66"/>
      <c r="AA214" s="70"/>
      <c r="AB214" s="70"/>
      <c r="AC214" s="66"/>
      <c r="AD214" s="123"/>
      <c r="AE214" s="70"/>
      <c r="AF214" s="70"/>
      <c r="AG214" s="66"/>
      <c r="AH214" s="66">
        <v>1587.6</v>
      </c>
      <c r="AI214" s="66">
        <v>1663.2</v>
      </c>
      <c r="AJ214" s="66">
        <v>1663.2</v>
      </c>
      <c r="AK214" s="66">
        <f>AJ214/AI214*100</f>
        <v>100</v>
      </c>
      <c r="AL214" s="123"/>
      <c r="AM214" s="66"/>
      <c r="AN214" s="66"/>
      <c r="AO214" s="66"/>
      <c r="AP214" s="70">
        <v>0</v>
      </c>
      <c r="AQ214" s="70">
        <v>0</v>
      </c>
      <c r="AR214" s="70">
        <v>0</v>
      </c>
      <c r="AS214" s="66"/>
      <c r="AT214" s="70"/>
      <c r="AU214" s="70"/>
      <c r="AV214" s="70"/>
      <c r="AW214" s="70"/>
      <c r="AX214" s="70">
        <v>102.04082</v>
      </c>
      <c r="AY214" s="70">
        <v>102.04082</v>
      </c>
      <c r="AZ214" s="70">
        <v>102.04082</v>
      </c>
      <c r="BA214" s="66">
        <f t="shared" si="1292"/>
        <v>100</v>
      </c>
      <c r="BB214" s="66">
        <v>51.020420000000001</v>
      </c>
      <c r="BC214" s="70">
        <v>51.020420000000001</v>
      </c>
      <c r="BD214" s="70">
        <v>51.020420000000001</v>
      </c>
      <c r="BE214" s="66">
        <f>BD214/BC214*100</f>
        <v>100</v>
      </c>
      <c r="BF214" s="70">
        <v>277.69</v>
      </c>
      <c r="BG214" s="70">
        <v>277.69</v>
      </c>
      <c r="BH214" s="70">
        <v>277.69</v>
      </c>
      <c r="BI214" s="66">
        <f>BH214/BG214*100</f>
        <v>100</v>
      </c>
      <c r="BJ214" s="123"/>
      <c r="BK214" s="70"/>
      <c r="BL214" s="70"/>
      <c r="BM214" s="66"/>
      <c r="BN214" s="70"/>
      <c r="BO214" s="70"/>
      <c r="BP214" s="70"/>
      <c r="BQ214" s="66"/>
      <c r="BR214" s="66"/>
      <c r="BS214" s="70"/>
      <c r="BT214" s="70"/>
      <c r="BU214" s="66"/>
      <c r="BV214" s="66"/>
      <c r="BW214" s="66"/>
      <c r="BX214" s="66"/>
      <c r="BY214" s="66"/>
      <c r="BZ214" s="70">
        <v>0</v>
      </c>
      <c r="CA214" s="70">
        <v>0</v>
      </c>
      <c r="CB214" s="70"/>
      <c r="CC214" s="66"/>
      <c r="CD214" s="70">
        <v>31343.8</v>
      </c>
      <c r="CE214" s="70">
        <v>31343.8</v>
      </c>
      <c r="CF214" s="66">
        <v>31343.8</v>
      </c>
      <c r="CG214" s="70">
        <f t="shared" si="185"/>
        <v>100</v>
      </c>
      <c r="CH214" s="70"/>
      <c r="CI214" s="70">
        <v>3126.2</v>
      </c>
      <c r="CJ214" s="66">
        <v>3126.2</v>
      </c>
      <c r="CK214" s="70">
        <f t="shared" ref="CK214" si="1411">CJ214/CI214*100</f>
        <v>100</v>
      </c>
      <c r="CL214" s="70"/>
      <c r="CM214" s="70"/>
      <c r="CN214" s="70"/>
      <c r="CO214" s="70"/>
      <c r="CP214" s="70"/>
      <c r="CQ214" s="70"/>
      <c r="CR214" s="70"/>
      <c r="CS214" s="70"/>
      <c r="CT214" s="70">
        <v>7325.9</v>
      </c>
      <c r="CU214" s="70">
        <v>5369.9</v>
      </c>
      <c r="CV214" s="70">
        <v>5369.8289599999998</v>
      </c>
      <c r="CW214" s="70">
        <f t="shared" si="191"/>
        <v>99.998677070336512</v>
      </c>
      <c r="CX214" s="70"/>
      <c r="CY214" s="70"/>
      <c r="CZ214" s="70"/>
      <c r="DA214" s="70"/>
      <c r="DB214" s="124"/>
      <c r="DC214" s="70">
        <v>320</v>
      </c>
      <c r="DD214" s="70">
        <v>320</v>
      </c>
      <c r="DE214" s="70">
        <f t="shared" si="1375"/>
        <v>100</v>
      </c>
      <c r="DF214" s="70"/>
      <c r="DG214" s="70"/>
      <c r="DH214" s="200"/>
      <c r="DI214" s="200"/>
      <c r="DJ214" s="200"/>
      <c r="DK214" s="70"/>
      <c r="DL214" s="200"/>
      <c r="DM214" s="200"/>
      <c r="DN214" s="200"/>
      <c r="DO214" s="70"/>
      <c r="DP214" s="200"/>
      <c r="DQ214" s="200"/>
      <c r="DR214" s="70"/>
      <c r="DS214" s="70"/>
      <c r="DT214" s="200"/>
      <c r="DU214" s="200"/>
      <c r="DV214" s="200"/>
      <c r="DW214" s="70"/>
      <c r="DX214" s="200"/>
      <c r="DY214" s="200"/>
      <c r="DZ214" s="200"/>
      <c r="EA214" s="70"/>
      <c r="EB214" s="200"/>
      <c r="EC214" s="200"/>
      <c r="ED214" s="200"/>
      <c r="EE214" s="70"/>
      <c r="EF214" s="200"/>
      <c r="EG214" s="200"/>
      <c r="EH214" s="70"/>
      <c r="EI214" s="70"/>
      <c r="EJ214" s="200"/>
      <c r="EK214" s="200"/>
      <c r="EL214" s="70"/>
      <c r="EM214" s="70"/>
      <c r="EN214" s="224"/>
      <c r="EO214" s="200"/>
      <c r="EP214" s="70">
        <v>980</v>
      </c>
      <c r="EQ214" s="70">
        <v>980</v>
      </c>
      <c r="ER214" s="70">
        <v>980</v>
      </c>
      <c r="ES214" s="211">
        <f t="shared" si="1114"/>
        <v>100</v>
      </c>
      <c r="ET214" s="70">
        <v>17428.400000000001</v>
      </c>
      <c r="EU214" s="70">
        <v>15665.0211</v>
      </c>
      <c r="EV214" s="70">
        <v>15664.916380000001</v>
      </c>
      <c r="EW214" s="70">
        <f>EV214/EU214*100</f>
        <v>99.999331504251856</v>
      </c>
      <c r="EX214" s="70"/>
      <c r="EY214" s="70"/>
      <c r="EZ214" s="200"/>
      <c r="FA214" s="200"/>
      <c r="FB214" s="200"/>
      <c r="FC214" s="70"/>
      <c r="FD214" s="200"/>
      <c r="FE214" s="200"/>
      <c r="FF214" s="70">
        <v>23520</v>
      </c>
      <c r="FG214" s="70">
        <v>24093.1</v>
      </c>
      <c r="FH214" s="70">
        <v>24093.1</v>
      </c>
      <c r="FI214" s="70">
        <f t="shared" si="204"/>
        <v>100</v>
      </c>
      <c r="FJ214" s="70"/>
      <c r="FK214" s="70"/>
      <c r="FL214" s="200"/>
      <c r="FM214" s="66"/>
      <c r="FN214" s="70">
        <v>8880.2000000000007</v>
      </c>
      <c r="FO214" s="70">
        <v>5810.5</v>
      </c>
      <c r="FP214" s="70">
        <v>5810.5</v>
      </c>
      <c r="FQ214" s="70">
        <f>FP214/FO214*100</f>
        <v>100</v>
      </c>
      <c r="FR214" s="70"/>
      <c r="FS214" s="70">
        <v>710</v>
      </c>
      <c r="FT214" s="70">
        <v>710</v>
      </c>
      <c r="FU214" s="70">
        <f>FT214/FS214*100</f>
        <v>100</v>
      </c>
      <c r="FV214" s="70">
        <v>7843.7340000000004</v>
      </c>
      <c r="FW214" s="70">
        <v>7843.7340000000004</v>
      </c>
      <c r="FX214" s="70">
        <v>7843.7340000000004</v>
      </c>
      <c r="FY214" s="70">
        <f>FX214/FW214*100</f>
        <v>100</v>
      </c>
      <c r="FZ214" s="70"/>
      <c r="GA214" s="70"/>
      <c r="GB214" s="200"/>
      <c r="GC214" s="200"/>
      <c r="GD214" s="70">
        <v>2818.2</v>
      </c>
      <c r="GE214" s="70">
        <v>4083.4</v>
      </c>
      <c r="GF214" s="70">
        <v>4083.3780000000002</v>
      </c>
      <c r="GG214" s="70">
        <f t="shared" ref="GG214" si="1412">GF214/GE214*100</f>
        <v>99.999461233285984</v>
      </c>
      <c r="GH214" s="70">
        <v>3348.2</v>
      </c>
      <c r="GI214" s="70">
        <v>6416.6</v>
      </c>
      <c r="GJ214" s="70">
        <v>6416.6</v>
      </c>
      <c r="GK214" s="70">
        <f t="shared" ref="GK214" si="1413">GJ214/GI214*100</f>
        <v>100</v>
      </c>
      <c r="GL214" s="70"/>
      <c r="GM214" s="70"/>
      <c r="GN214" s="200"/>
      <c r="GO214" s="200"/>
      <c r="GP214" s="200"/>
      <c r="GQ214" s="70"/>
      <c r="GR214" s="200"/>
      <c r="GS214" s="200"/>
      <c r="GT214" s="200"/>
      <c r="GU214" s="70"/>
      <c r="GV214" s="200"/>
      <c r="GW214" s="200"/>
      <c r="GX214" s="200"/>
      <c r="GY214" s="70"/>
      <c r="GZ214" s="200"/>
      <c r="HA214" s="200"/>
      <c r="HB214" s="70"/>
      <c r="HC214" s="70"/>
      <c r="HD214" s="200"/>
      <c r="HE214" s="200"/>
      <c r="HF214" s="70"/>
      <c r="HG214" s="70"/>
      <c r="HH214" s="70"/>
      <c r="HI214" s="70"/>
      <c r="HJ214" s="124"/>
      <c r="HK214" s="70"/>
      <c r="HL214" s="200"/>
      <c r="HM214" s="200"/>
      <c r="HN214" s="70"/>
      <c r="HO214" s="70"/>
      <c r="HP214" s="70"/>
      <c r="HQ214" s="70"/>
      <c r="HR214" s="70"/>
      <c r="HS214" s="70"/>
      <c r="HT214" s="70"/>
      <c r="HU214" s="70"/>
      <c r="HV214" s="124"/>
      <c r="HW214" s="70">
        <v>131078.31461</v>
      </c>
      <c r="HX214" s="70">
        <v>131078.31461</v>
      </c>
      <c r="HY214" s="70">
        <f>HX214/HW214*100</f>
        <v>100</v>
      </c>
      <c r="HZ214" s="124"/>
      <c r="IA214" s="70">
        <v>4683.1000000000004</v>
      </c>
      <c r="IB214" s="70">
        <v>4683.1000000000004</v>
      </c>
      <c r="IC214" s="70">
        <f>IB214/IA214*100</f>
        <v>100</v>
      </c>
      <c r="ID214" s="70"/>
      <c r="IE214" s="70"/>
      <c r="IF214" s="70"/>
      <c r="IG214" s="70"/>
      <c r="IH214" s="70"/>
      <c r="II214" s="70"/>
      <c r="IJ214" s="70"/>
      <c r="IK214" s="70"/>
      <c r="IL214" s="70"/>
      <c r="IM214" s="70"/>
      <c r="IN214" s="70"/>
      <c r="IO214" s="70"/>
      <c r="IP214" s="70"/>
      <c r="IQ214" s="70"/>
      <c r="IR214" s="70"/>
      <c r="IS214" s="70"/>
      <c r="IT214" s="70"/>
      <c r="IU214" s="70"/>
      <c r="IV214" s="70"/>
      <c r="IW214" s="70"/>
      <c r="IX214" s="70"/>
      <c r="IY214" s="70">
        <v>0</v>
      </c>
      <c r="IZ214" s="70">
        <v>0</v>
      </c>
      <c r="JA214" s="66"/>
      <c r="JB214" s="66"/>
      <c r="JC214" s="70">
        <v>0</v>
      </c>
      <c r="JD214" s="70">
        <v>0</v>
      </c>
      <c r="JE214" s="66"/>
      <c r="JF214" s="66"/>
      <c r="JG214" s="70">
        <v>0</v>
      </c>
      <c r="JH214" s="70">
        <v>0</v>
      </c>
      <c r="JI214" s="66"/>
      <c r="JJ214" s="66"/>
      <c r="JK214" s="70">
        <v>516.82527000000005</v>
      </c>
      <c r="JL214" s="70">
        <v>19.982080000000018</v>
      </c>
      <c r="JM214" s="66">
        <f>JL214/JK214*100</f>
        <v>3.8663124966780393</v>
      </c>
      <c r="JN214" s="66"/>
      <c r="JO214" s="70"/>
      <c r="JP214" s="70"/>
      <c r="JQ214" s="66"/>
    </row>
    <row r="215" spans="1:277" s="29" customFormat="1" ht="15.75" x14ac:dyDescent="0.25">
      <c r="A215" s="39" t="s">
        <v>506</v>
      </c>
      <c r="B215" s="230">
        <f t="shared" si="1349"/>
        <v>5000</v>
      </c>
      <c r="C215" s="230">
        <f t="shared" si="1350"/>
        <v>5000</v>
      </c>
      <c r="D215" s="230">
        <f t="shared" si="1351"/>
        <v>5000</v>
      </c>
      <c r="E215" s="66">
        <f t="shared" ref="E215:E221" si="1414">D215/C215*100</f>
        <v>100</v>
      </c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123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123"/>
      <c r="AE215" s="66"/>
      <c r="AF215" s="66"/>
      <c r="AG215" s="66"/>
      <c r="AH215" s="66"/>
      <c r="AI215" s="66"/>
      <c r="AJ215" s="66"/>
      <c r="AK215" s="66"/>
      <c r="AL215" s="123"/>
      <c r="AM215" s="66"/>
      <c r="AN215" s="66"/>
      <c r="AO215" s="66"/>
      <c r="AP215" s="66"/>
      <c r="AQ215" s="66"/>
      <c r="AR215" s="66"/>
      <c r="AS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/>
      <c r="BH215" s="66"/>
      <c r="BI215" s="66"/>
      <c r="BJ215" s="123"/>
      <c r="BK215" s="66"/>
      <c r="BL215" s="66"/>
      <c r="BM215" s="66"/>
      <c r="BN215" s="66"/>
      <c r="BO215" s="66"/>
      <c r="BP215" s="66"/>
      <c r="BQ215" s="66"/>
      <c r="BR215" s="66"/>
      <c r="BS215" s="66"/>
      <c r="BT215" s="66"/>
      <c r="BU215" s="66"/>
      <c r="BV215" s="66"/>
      <c r="BW215" s="66"/>
      <c r="BX215" s="66"/>
      <c r="BY215" s="66"/>
      <c r="BZ215" s="66">
        <v>5000</v>
      </c>
      <c r="CA215" s="66">
        <v>5000</v>
      </c>
      <c r="CB215" s="66">
        <v>5000</v>
      </c>
      <c r="CC215" s="66">
        <f>CB215/CA215*100</f>
        <v>100</v>
      </c>
      <c r="CD215" s="206"/>
      <c r="CE215" s="206"/>
      <c r="CF215" s="206"/>
      <c r="CG215" s="206"/>
      <c r="CH215" s="206"/>
      <c r="CI215" s="206"/>
      <c r="CJ215" s="206"/>
      <c r="CK215" s="206"/>
      <c r="CL215" s="66"/>
      <c r="CM215" s="66"/>
      <c r="CN215" s="66"/>
      <c r="CO215" s="204"/>
      <c r="CP215" s="204"/>
      <c r="CQ215" s="66"/>
      <c r="CR215" s="66"/>
      <c r="CS215" s="204"/>
      <c r="CT215" s="66"/>
      <c r="CU215" s="66"/>
      <c r="CV215" s="66"/>
      <c r="CW215" s="204"/>
      <c r="CX215" s="204"/>
      <c r="CY215" s="66"/>
      <c r="CZ215" s="66"/>
      <c r="DA215" s="204"/>
      <c r="DB215" s="133"/>
      <c r="DC215" s="66"/>
      <c r="DD215" s="66"/>
      <c r="DE215" s="204"/>
      <c r="DF215" s="66"/>
      <c r="DG215" s="66"/>
      <c r="DH215" s="66"/>
      <c r="DI215" s="204"/>
      <c r="DJ215" s="204"/>
      <c r="DK215" s="66"/>
      <c r="DL215" s="66"/>
      <c r="DM215" s="204"/>
      <c r="DN215" s="204"/>
      <c r="DO215" s="66"/>
      <c r="DP215" s="66"/>
      <c r="DQ215" s="204"/>
      <c r="DR215" s="66"/>
      <c r="DS215" s="66"/>
      <c r="DT215" s="66"/>
      <c r="DU215" s="204"/>
      <c r="DV215" s="204"/>
      <c r="DW215" s="66"/>
      <c r="DX215" s="66"/>
      <c r="DY215" s="204"/>
      <c r="DZ215" s="204"/>
      <c r="EA215" s="66"/>
      <c r="EB215" s="66"/>
      <c r="EC215" s="204"/>
      <c r="ED215" s="204"/>
      <c r="EE215" s="66"/>
      <c r="EF215" s="66"/>
      <c r="EG215" s="204"/>
      <c r="EH215" s="66"/>
      <c r="EI215" s="66"/>
      <c r="EJ215" s="66"/>
      <c r="EK215" s="204"/>
      <c r="EL215" s="66"/>
      <c r="EM215" s="66"/>
      <c r="EN215" s="66"/>
      <c r="EO215" s="204"/>
      <c r="EP215" s="66"/>
      <c r="EQ215" s="66"/>
      <c r="ER215" s="66"/>
      <c r="ES215" s="204"/>
      <c r="ET215" s="66"/>
      <c r="EU215" s="66"/>
      <c r="EV215" s="66"/>
      <c r="EW215" s="66"/>
      <c r="EX215" s="66"/>
      <c r="EY215" s="70"/>
      <c r="EZ215" s="66"/>
      <c r="FA215" s="204"/>
      <c r="FB215" s="204"/>
      <c r="FC215" s="70"/>
      <c r="FD215" s="66"/>
      <c r="FE215" s="204"/>
      <c r="FF215" s="70"/>
      <c r="FG215" s="70"/>
      <c r="FH215" s="66"/>
      <c r="FI215" s="204"/>
      <c r="FJ215" s="70"/>
      <c r="FK215" s="70"/>
      <c r="FL215" s="66"/>
      <c r="FM215" s="66"/>
      <c r="FN215" s="70"/>
      <c r="FO215" s="70"/>
      <c r="FP215" s="66"/>
      <c r="FQ215" s="204"/>
      <c r="FR215" s="70"/>
      <c r="FS215" s="70"/>
      <c r="FT215" s="66"/>
      <c r="FU215" s="70"/>
      <c r="FV215" s="70"/>
      <c r="FW215" s="70"/>
      <c r="FX215" s="66"/>
      <c r="FY215" s="204"/>
      <c r="FZ215" s="70"/>
      <c r="GA215" s="70"/>
      <c r="GB215" s="66"/>
      <c r="GC215" s="204"/>
      <c r="GD215" s="66"/>
      <c r="GE215" s="66"/>
      <c r="GF215" s="66"/>
      <c r="GG215" s="204"/>
      <c r="GH215" s="66"/>
      <c r="GI215" s="66"/>
      <c r="GJ215" s="66"/>
      <c r="GK215" s="204"/>
      <c r="GL215" s="204"/>
      <c r="GM215" s="70"/>
      <c r="GN215" s="66"/>
      <c r="GO215" s="204"/>
      <c r="GP215" s="204"/>
      <c r="GQ215" s="70"/>
      <c r="GR215" s="66"/>
      <c r="GS215" s="204"/>
      <c r="GT215" s="204"/>
      <c r="GU215" s="70"/>
      <c r="GV215" s="66"/>
      <c r="GW215" s="204"/>
      <c r="GX215" s="204"/>
      <c r="GY215" s="70"/>
      <c r="GZ215" s="66"/>
      <c r="HA215" s="204"/>
      <c r="HB215" s="70"/>
      <c r="HC215" s="70"/>
      <c r="HD215" s="66"/>
      <c r="HE215" s="204"/>
      <c r="HF215" s="66"/>
      <c r="HG215" s="66"/>
      <c r="HH215" s="66"/>
      <c r="HI215" s="204"/>
      <c r="HJ215" s="133"/>
      <c r="HK215" s="70"/>
      <c r="HL215" s="66"/>
      <c r="HM215" s="204"/>
      <c r="HN215" s="66"/>
      <c r="HO215" s="66"/>
      <c r="HP215" s="66"/>
      <c r="HQ215" s="204"/>
      <c r="HR215" s="204"/>
      <c r="HS215" s="66"/>
      <c r="HT215" s="66"/>
      <c r="HU215" s="204"/>
      <c r="HV215" s="133"/>
      <c r="HW215" s="66"/>
      <c r="HX215" s="66"/>
      <c r="HY215" s="204"/>
      <c r="HZ215" s="133"/>
      <c r="IA215" s="66"/>
      <c r="IB215" s="66"/>
      <c r="IC215" s="204"/>
      <c r="ID215" s="204"/>
      <c r="IE215" s="66"/>
      <c r="IF215" s="66"/>
      <c r="IG215" s="204"/>
      <c r="IH215" s="204"/>
      <c r="II215" s="66"/>
      <c r="IJ215" s="66"/>
      <c r="IK215" s="204"/>
      <c r="IL215" s="204"/>
      <c r="IM215" s="66"/>
      <c r="IN215" s="66"/>
      <c r="IO215" s="204"/>
      <c r="IP215" s="204"/>
      <c r="IQ215" s="66"/>
      <c r="IR215" s="66"/>
      <c r="IS215" s="204"/>
      <c r="IT215" s="204"/>
      <c r="IU215" s="66"/>
      <c r="IV215" s="66"/>
      <c r="IW215" s="204"/>
      <c r="IX215" s="204"/>
      <c r="IY215" s="66"/>
      <c r="IZ215" s="66"/>
      <c r="JA215" s="66"/>
      <c r="JB215" s="66"/>
      <c r="JC215" s="66"/>
      <c r="JD215" s="66"/>
      <c r="JE215" s="66"/>
      <c r="JF215" s="66"/>
      <c r="JG215" s="66"/>
      <c r="JH215" s="66"/>
      <c r="JI215" s="66"/>
      <c r="JJ215" s="66"/>
      <c r="JK215" s="66"/>
      <c r="JL215" s="66"/>
      <c r="JM215" s="66"/>
      <c r="JN215" s="66"/>
      <c r="JO215" s="66"/>
      <c r="JP215" s="66"/>
      <c r="JQ215" s="66"/>
    </row>
    <row r="216" spans="1:277" s="29" customFormat="1" ht="15.75" x14ac:dyDescent="0.25">
      <c r="A216" s="39" t="s">
        <v>323</v>
      </c>
      <c r="B216" s="230">
        <f t="shared" si="1349"/>
        <v>14628</v>
      </c>
      <c r="C216" s="230">
        <f t="shared" si="1350"/>
        <v>16128</v>
      </c>
      <c r="D216" s="230">
        <f t="shared" si="1351"/>
        <v>16128</v>
      </c>
      <c r="E216" s="66">
        <f t="shared" si="1414"/>
        <v>100</v>
      </c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123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123"/>
      <c r="AE216" s="66"/>
      <c r="AF216" s="66"/>
      <c r="AG216" s="66"/>
      <c r="AH216" s="66"/>
      <c r="AI216" s="66"/>
      <c r="AJ216" s="66"/>
      <c r="AK216" s="66"/>
      <c r="AL216" s="123"/>
      <c r="AM216" s="66"/>
      <c r="AN216" s="66"/>
      <c r="AO216" s="66"/>
      <c r="AP216" s="66"/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123"/>
      <c r="BK216" s="66"/>
      <c r="BL216" s="66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>
        <v>1500</v>
      </c>
      <c r="BX216" s="66">
        <v>1500</v>
      </c>
      <c r="BY216" s="66">
        <f t="shared" si="1367"/>
        <v>100</v>
      </c>
      <c r="BZ216" s="66"/>
      <c r="CA216" s="66"/>
      <c r="CB216" s="66"/>
      <c r="CC216" s="66"/>
      <c r="CD216" s="206"/>
      <c r="CE216" s="206"/>
      <c r="CF216" s="206"/>
      <c r="CG216" s="206"/>
      <c r="CH216" s="206"/>
      <c r="CI216" s="206"/>
      <c r="CJ216" s="206"/>
      <c r="CK216" s="206"/>
      <c r="CL216" s="66"/>
      <c r="CM216" s="66"/>
      <c r="CN216" s="66"/>
      <c r="CO216" s="204"/>
      <c r="CP216" s="204"/>
      <c r="CQ216" s="66"/>
      <c r="CR216" s="66"/>
      <c r="CS216" s="204"/>
      <c r="CT216" s="66"/>
      <c r="CU216" s="66"/>
      <c r="CV216" s="66"/>
      <c r="CW216" s="204"/>
      <c r="CX216" s="204"/>
      <c r="CY216" s="66"/>
      <c r="CZ216" s="66"/>
      <c r="DA216" s="204"/>
      <c r="DB216" s="133"/>
      <c r="DC216" s="66"/>
      <c r="DD216" s="66"/>
      <c r="DE216" s="204"/>
      <c r="DF216" s="66"/>
      <c r="DG216" s="66"/>
      <c r="DH216" s="66"/>
      <c r="DI216" s="204"/>
      <c r="DJ216" s="204"/>
      <c r="DK216" s="66"/>
      <c r="DL216" s="66"/>
      <c r="DM216" s="204"/>
      <c r="DN216" s="204"/>
      <c r="DO216" s="66"/>
      <c r="DP216" s="66"/>
      <c r="DQ216" s="204"/>
      <c r="DR216" s="66"/>
      <c r="DS216" s="66"/>
      <c r="DT216" s="66"/>
      <c r="DU216" s="204"/>
      <c r="DV216" s="204"/>
      <c r="DW216" s="66"/>
      <c r="DX216" s="66"/>
      <c r="DY216" s="204"/>
      <c r="DZ216" s="204"/>
      <c r="EA216" s="66"/>
      <c r="EB216" s="66"/>
      <c r="EC216" s="204"/>
      <c r="ED216" s="204"/>
      <c r="EE216" s="66"/>
      <c r="EF216" s="66"/>
      <c r="EG216" s="204"/>
      <c r="EH216" s="66"/>
      <c r="EI216" s="66"/>
      <c r="EJ216" s="66"/>
      <c r="EK216" s="204"/>
      <c r="EL216" s="70"/>
      <c r="EM216" s="70"/>
      <c r="EN216" s="66"/>
      <c r="EO216" s="204"/>
      <c r="EP216" s="66"/>
      <c r="EQ216" s="66"/>
      <c r="ER216" s="66"/>
      <c r="ES216" s="204"/>
      <c r="ET216" s="66"/>
      <c r="EU216" s="66"/>
      <c r="EV216" s="66"/>
      <c r="EW216" s="66"/>
      <c r="EX216" s="66"/>
      <c r="EY216" s="70"/>
      <c r="EZ216" s="66"/>
      <c r="FA216" s="204"/>
      <c r="FB216" s="204"/>
      <c r="FC216" s="70"/>
      <c r="FD216" s="66"/>
      <c r="FE216" s="204"/>
      <c r="FF216" s="70"/>
      <c r="FG216" s="70"/>
      <c r="FH216" s="66"/>
      <c r="FI216" s="204"/>
      <c r="FJ216" s="70">
        <v>14628</v>
      </c>
      <c r="FK216" s="70">
        <v>14628</v>
      </c>
      <c r="FL216" s="66">
        <v>14628</v>
      </c>
      <c r="FM216" s="66">
        <f t="shared" si="1085"/>
        <v>100</v>
      </c>
      <c r="FN216" s="70"/>
      <c r="FO216" s="70"/>
      <c r="FP216" s="66"/>
      <c r="FQ216" s="204"/>
      <c r="FR216" s="70"/>
      <c r="FS216" s="70"/>
      <c r="FT216" s="66"/>
      <c r="FU216" s="70"/>
      <c r="FV216" s="70"/>
      <c r="FW216" s="70"/>
      <c r="FX216" s="66"/>
      <c r="FY216" s="204"/>
      <c r="FZ216" s="70"/>
      <c r="GA216" s="70"/>
      <c r="GB216" s="66"/>
      <c r="GC216" s="204"/>
      <c r="GD216" s="66"/>
      <c r="GE216" s="66"/>
      <c r="GF216" s="66"/>
      <c r="GG216" s="204"/>
      <c r="GH216" s="66"/>
      <c r="GI216" s="66"/>
      <c r="GJ216" s="66"/>
      <c r="GK216" s="204"/>
      <c r="GL216" s="204"/>
      <c r="GM216" s="70"/>
      <c r="GN216" s="66"/>
      <c r="GO216" s="204"/>
      <c r="GP216" s="204"/>
      <c r="GQ216" s="70"/>
      <c r="GR216" s="66"/>
      <c r="GS216" s="204"/>
      <c r="GT216" s="204"/>
      <c r="GU216" s="70"/>
      <c r="GV216" s="66"/>
      <c r="GW216" s="204"/>
      <c r="GX216" s="204"/>
      <c r="GY216" s="70"/>
      <c r="GZ216" s="66"/>
      <c r="HA216" s="204"/>
      <c r="HB216" s="70"/>
      <c r="HC216" s="70"/>
      <c r="HD216" s="66"/>
      <c r="HE216" s="204"/>
      <c r="HF216" s="66"/>
      <c r="HG216" s="66"/>
      <c r="HH216" s="66"/>
      <c r="HI216" s="204"/>
      <c r="HJ216" s="133"/>
      <c r="HK216" s="70"/>
      <c r="HL216" s="66"/>
      <c r="HM216" s="204"/>
      <c r="HN216" s="66"/>
      <c r="HO216" s="66"/>
      <c r="HP216" s="66"/>
      <c r="HQ216" s="204"/>
      <c r="HR216" s="204"/>
      <c r="HS216" s="66"/>
      <c r="HT216" s="66"/>
      <c r="HU216" s="204"/>
      <c r="HV216" s="133"/>
      <c r="HW216" s="66"/>
      <c r="HX216" s="66"/>
      <c r="HY216" s="204"/>
      <c r="HZ216" s="133"/>
      <c r="IA216" s="66"/>
      <c r="IB216" s="66"/>
      <c r="IC216" s="204"/>
      <c r="ID216" s="204"/>
      <c r="IE216" s="66"/>
      <c r="IF216" s="66"/>
      <c r="IG216" s="204"/>
      <c r="IH216" s="204"/>
      <c r="II216" s="66"/>
      <c r="IJ216" s="66"/>
      <c r="IK216" s="204"/>
      <c r="IL216" s="204"/>
      <c r="IM216" s="66"/>
      <c r="IN216" s="66"/>
      <c r="IO216" s="204"/>
      <c r="IP216" s="204"/>
      <c r="IQ216" s="66"/>
      <c r="IR216" s="66"/>
      <c r="IS216" s="204"/>
      <c r="IT216" s="204"/>
      <c r="IU216" s="66"/>
      <c r="IV216" s="66"/>
      <c r="IW216" s="204"/>
      <c r="IX216" s="204"/>
      <c r="IY216" s="66"/>
      <c r="IZ216" s="66"/>
      <c r="JA216" s="66"/>
      <c r="JB216" s="66"/>
      <c r="JC216" s="66"/>
      <c r="JD216" s="66"/>
      <c r="JE216" s="66"/>
      <c r="JF216" s="66"/>
      <c r="JG216" s="66"/>
      <c r="JH216" s="66"/>
      <c r="JI216" s="66"/>
      <c r="JJ216" s="66"/>
      <c r="JK216" s="66"/>
      <c r="JL216" s="66"/>
      <c r="JM216" s="66"/>
      <c r="JN216" s="66"/>
      <c r="JO216" s="66"/>
      <c r="JP216" s="66"/>
      <c r="JQ216" s="66"/>
    </row>
    <row r="217" spans="1:277" s="29" customFormat="1" ht="15.75" x14ac:dyDescent="0.25">
      <c r="A217" s="39" t="s">
        <v>324</v>
      </c>
      <c r="B217" s="230">
        <f t="shared" si="1349"/>
        <v>10791</v>
      </c>
      <c r="C217" s="230">
        <f t="shared" si="1350"/>
        <v>11946.6376</v>
      </c>
      <c r="D217" s="230">
        <f t="shared" si="1351"/>
        <v>11946.6376</v>
      </c>
      <c r="E217" s="66">
        <f t="shared" si="1414"/>
        <v>100</v>
      </c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123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123"/>
      <c r="AE217" s="66"/>
      <c r="AF217" s="66"/>
      <c r="AG217" s="66"/>
      <c r="AH217" s="66"/>
      <c r="AI217" s="66"/>
      <c r="AJ217" s="66"/>
      <c r="AK217" s="66"/>
      <c r="AL217" s="123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123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>
        <v>1155.6376</v>
      </c>
      <c r="BX217" s="66">
        <v>1155.6376</v>
      </c>
      <c r="BY217" s="66">
        <f t="shared" si="1367"/>
        <v>100</v>
      </c>
      <c r="BZ217" s="66"/>
      <c r="CA217" s="66"/>
      <c r="CB217" s="66"/>
      <c r="CC217" s="66"/>
      <c r="CD217" s="206"/>
      <c r="CE217" s="206"/>
      <c r="CF217" s="206"/>
      <c r="CG217" s="206"/>
      <c r="CH217" s="206"/>
      <c r="CI217" s="206"/>
      <c r="CJ217" s="206"/>
      <c r="CK217" s="206"/>
      <c r="CL217" s="66"/>
      <c r="CM217" s="66"/>
      <c r="CN217" s="66"/>
      <c r="CO217" s="204"/>
      <c r="CP217" s="204"/>
      <c r="CQ217" s="66"/>
      <c r="CR217" s="66"/>
      <c r="CS217" s="204"/>
      <c r="CT217" s="66"/>
      <c r="CU217" s="66"/>
      <c r="CV217" s="66"/>
      <c r="CW217" s="204"/>
      <c r="CX217" s="204"/>
      <c r="CY217" s="66"/>
      <c r="CZ217" s="66"/>
      <c r="DA217" s="204"/>
      <c r="DB217" s="133"/>
      <c r="DC217" s="66"/>
      <c r="DD217" s="66"/>
      <c r="DE217" s="204"/>
      <c r="DF217" s="66"/>
      <c r="DG217" s="66"/>
      <c r="DH217" s="66"/>
      <c r="DI217" s="204"/>
      <c r="DJ217" s="204"/>
      <c r="DK217" s="66"/>
      <c r="DL217" s="66"/>
      <c r="DM217" s="204"/>
      <c r="DN217" s="204"/>
      <c r="DO217" s="66"/>
      <c r="DP217" s="66"/>
      <c r="DQ217" s="204"/>
      <c r="DR217" s="66"/>
      <c r="DS217" s="66"/>
      <c r="DT217" s="66"/>
      <c r="DU217" s="204"/>
      <c r="DV217" s="204"/>
      <c r="DW217" s="66"/>
      <c r="DX217" s="66"/>
      <c r="DY217" s="204"/>
      <c r="DZ217" s="204"/>
      <c r="EA217" s="66"/>
      <c r="EB217" s="66"/>
      <c r="EC217" s="204"/>
      <c r="ED217" s="204"/>
      <c r="EE217" s="66"/>
      <c r="EF217" s="66"/>
      <c r="EG217" s="204"/>
      <c r="EH217" s="66"/>
      <c r="EI217" s="66"/>
      <c r="EJ217" s="66"/>
      <c r="EK217" s="204"/>
      <c r="EL217" s="66"/>
      <c r="EM217" s="66"/>
      <c r="EN217" s="66"/>
      <c r="EO217" s="66"/>
      <c r="EP217" s="66"/>
      <c r="EQ217" s="66"/>
      <c r="ER217" s="66"/>
      <c r="ES217" s="204"/>
      <c r="ET217" s="66"/>
      <c r="EU217" s="66"/>
      <c r="EV217" s="66"/>
      <c r="EW217" s="66"/>
      <c r="EX217" s="66"/>
      <c r="EY217" s="70"/>
      <c r="EZ217" s="66"/>
      <c r="FA217" s="204"/>
      <c r="FB217" s="204"/>
      <c r="FC217" s="70"/>
      <c r="FD217" s="66"/>
      <c r="FE217" s="204"/>
      <c r="FF217" s="70"/>
      <c r="FG217" s="70"/>
      <c r="FH217" s="66"/>
      <c r="FI217" s="204"/>
      <c r="FJ217" s="70">
        <v>10791</v>
      </c>
      <c r="FK217" s="70">
        <v>10791</v>
      </c>
      <c r="FL217" s="66">
        <v>10791</v>
      </c>
      <c r="FM217" s="66">
        <f t="shared" si="1085"/>
        <v>100</v>
      </c>
      <c r="FN217" s="70"/>
      <c r="FO217" s="70"/>
      <c r="FP217" s="66"/>
      <c r="FQ217" s="204"/>
      <c r="FR217" s="70"/>
      <c r="FS217" s="70"/>
      <c r="FT217" s="66"/>
      <c r="FU217" s="70"/>
      <c r="FV217" s="70"/>
      <c r="FW217" s="70"/>
      <c r="FX217" s="66"/>
      <c r="FY217" s="204"/>
      <c r="FZ217" s="70"/>
      <c r="GA217" s="70"/>
      <c r="GB217" s="66"/>
      <c r="GC217" s="204"/>
      <c r="GD217" s="66"/>
      <c r="GE217" s="66"/>
      <c r="GF217" s="66"/>
      <c r="GG217" s="204"/>
      <c r="GH217" s="66"/>
      <c r="GI217" s="66"/>
      <c r="GJ217" s="66"/>
      <c r="GK217" s="204"/>
      <c r="GL217" s="204"/>
      <c r="GM217" s="70"/>
      <c r="GN217" s="66"/>
      <c r="GO217" s="204"/>
      <c r="GP217" s="204"/>
      <c r="GQ217" s="70"/>
      <c r="GR217" s="66"/>
      <c r="GS217" s="204"/>
      <c r="GT217" s="204"/>
      <c r="GU217" s="70"/>
      <c r="GV217" s="66"/>
      <c r="GW217" s="204"/>
      <c r="GX217" s="204"/>
      <c r="GY217" s="70"/>
      <c r="GZ217" s="66"/>
      <c r="HA217" s="204"/>
      <c r="HB217" s="70"/>
      <c r="HC217" s="70"/>
      <c r="HD217" s="66"/>
      <c r="HE217" s="204"/>
      <c r="HF217" s="66"/>
      <c r="HG217" s="66"/>
      <c r="HH217" s="66"/>
      <c r="HI217" s="204"/>
      <c r="HJ217" s="133"/>
      <c r="HK217" s="70"/>
      <c r="HL217" s="66"/>
      <c r="HM217" s="204"/>
      <c r="HN217" s="66"/>
      <c r="HO217" s="66"/>
      <c r="HP217" s="66"/>
      <c r="HQ217" s="204"/>
      <c r="HR217" s="204"/>
      <c r="HS217" s="66"/>
      <c r="HT217" s="66"/>
      <c r="HU217" s="204"/>
      <c r="HV217" s="133"/>
      <c r="HW217" s="66"/>
      <c r="HX217" s="66"/>
      <c r="HY217" s="204"/>
      <c r="HZ217" s="133"/>
      <c r="IA217" s="66"/>
      <c r="IB217" s="66"/>
      <c r="IC217" s="204"/>
      <c r="ID217" s="204"/>
      <c r="IE217" s="66"/>
      <c r="IF217" s="66"/>
      <c r="IG217" s="204"/>
      <c r="IH217" s="204"/>
      <c r="II217" s="66"/>
      <c r="IJ217" s="66"/>
      <c r="IK217" s="204"/>
      <c r="IL217" s="204"/>
      <c r="IM217" s="66"/>
      <c r="IN217" s="66"/>
      <c r="IO217" s="204"/>
      <c r="IP217" s="204"/>
      <c r="IQ217" s="66"/>
      <c r="IR217" s="66"/>
      <c r="IS217" s="204"/>
      <c r="IT217" s="204"/>
      <c r="IU217" s="66"/>
      <c r="IV217" s="66"/>
      <c r="IW217" s="204"/>
      <c r="IX217" s="204"/>
      <c r="IY217" s="66"/>
      <c r="IZ217" s="66"/>
      <c r="JA217" s="66"/>
      <c r="JB217" s="66"/>
      <c r="JC217" s="66"/>
      <c r="JD217" s="66"/>
      <c r="JE217" s="66"/>
      <c r="JF217" s="66"/>
      <c r="JG217" s="66"/>
      <c r="JH217" s="66"/>
      <c r="JI217" s="66"/>
      <c r="JJ217" s="66"/>
      <c r="JK217" s="66"/>
      <c r="JL217" s="66"/>
      <c r="JM217" s="66"/>
      <c r="JN217" s="66"/>
      <c r="JO217" s="66"/>
      <c r="JP217" s="66"/>
      <c r="JQ217" s="66"/>
    </row>
    <row r="218" spans="1:277" s="29" customFormat="1" ht="15.75" x14ac:dyDescent="0.25">
      <c r="A218" s="39" t="s">
        <v>325</v>
      </c>
      <c r="B218" s="230">
        <f t="shared" si="1349"/>
        <v>8997</v>
      </c>
      <c r="C218" s="230">
        <f t="shared" si="1350"/>
        <v>8997</v>
      </c>
      <c r="D218" s="230">
        <f t="shared" si="1351"/>
        <v>8997</v>
      </c>
      <c r="E218" s="66">
        <f t="shared" si="1414"/>
        <v>100</v>
      </c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123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123"/>
      <c r="AE218" s="66"/>
      <c r="AF218" s="66"/>
      <c r="AG218" s="66"/>
      <c r="AH218" s="66"/>
      <c r="AI218" s="66"/>
      <c r="AJ218" s="66"/>
      <c r="AK218" s="66"/>
      <c r="AL218" s="123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123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206"/>
      <c r="CE218" s="206"/>
      <c r="CF218" s="206"/>
      <c r="CG218" s="206"/>
      <c r="CH218" s="206"/>
      <c r="CI218" s="206"/>
      <c r="CJ218" s="206"/>
      <c r="CK218" s="206"/>
      <c r="CL218" s="66"/>
      <c r="CM218" s="66"/>
      <c r="CN218" s="66"/>
      <c r="CO218" s="204"/>
      <c r="CP218" s="204"/>
      <c r="CQ218" s="66"/>
      <c r="CR218" s="66"/>
      <c r="CS218" s="204"/>
      <c r="CT218" s="66"/>
      <c r="CU218" s="66"/>
      <c r="CV218" s="66"/>
      <c r="CW218" s="204"/>
      <c r="CX218" s="204"/>
      <c r="CY218" s="66"/>
      <c r="CZ218" s="66"/>
      <c r="DA218" s="204"/>
      <c r="DB218" s="133"/>
      <c r="DC218" s="66"/>
      <c r="DD218" s="66"/>
      <c r="DE218" s="204"/>
      <c r="DF218" s="66"/>
      <c r="DG218" s="66"/>
      <c r="DH218" s="66"/>
      <c r="DI218" s="204"/>
      <c r="DJ218" s="204"/>
      <c r="DK218" s="66"/>
      <c r="DL218" s="66"/>
      <c r="DM218" s="204"/>
      <c r="DN218" s="204"/>
      <c r="DO218" s="66"/>
      <c r="DP218" s="66"/>
      <c r="DQ218" s="204"/>
      <c r="DR218" s="66"/>
      <c r="DS218" s="66"/>
      <c r="DT218" s="66"/>
      <c r="DU218" s="204"/>
      <c r="DV218" s="204"/>
      <c r="DW218" s="66"/>
      <c r="DX218" s="66"/>
      <c r="DY218" s="204"/>
      <c r="DZ218" s="204"/>
      <c r="EA218" s="66"/>
      <c r="EB218" s="66"/>
      <c r="EC218" s="204"/>
      <c r="ED218" s="204"/>
      <c r="EE218" s="66"/>
      <c r="EF218" s="66"/>
      <c r="EG218" s="204"/>
      <c r="EH218" s="66"/>
      <c r="EI218" s="66"/>
      <c r="EJ218" s="66"/>
      <c r="EK218" s="204"/>
      <c r="EL218" s="66"/>
      <c r="EM218" s="66"/>
      <c r="EN218" s="66"/>
      <c r="EO218" s="66"/>
      <c r="EP218" s="66"/>
      <c r="EQ218" s="66"/>
      <c r="ER218" s="66"/>
      <c r="ES218" s="204"/>
      <c r="ET218" s="66"/>
      <c r="EU218" s="66"/>
      <c r="EV218" s="66"/>
      <c r="EW218" s="66"/>
      <c r="EX218" s="66"/>
      <c r="EY218" s="70"/>
      <c r="EZ218" s="66"/>
      <c r="FA218" s="204"/>
      <c r="FB218" s="204"/>
      <c r="FC218" s="70"/>
      <c r="FD218" s="66"/>
      <c r="FE218" s="204"/>
      <c r="FF218" s="70"/>
      <c r="FG218" s="70"/>
      <c r="FH218" s="66"/>
      <c r="FI218" s="204"/>
      <c r="FJ218" s="70">
        <v>8997</v>
      </c>
      <c r="FK218" s="70">
        <v>8997</v>
      </c>
      <c r="FL218" s="66">
        <v>8997</v>
      </c>
      <c r="FM218" s="66">
        <f t="shared" si="1085"/>
        <v>100</v>
      </c>
      <c r="FN218" s="70"/>
      <c r="FO218" s="70"/>
      <c r="FP218" s="66"/>
      <c r="FQ218" s="204"/>
      <c r="FR218" s="70"/>
      <c r="FS218" s="70"/>
      <c r="FT218" s="66"/>
      <c r="FU218" s="70"/>
      <c r="FV218" s="70"/>
      <c r="FW218" s="70"/>
      <c r="FX218" s="66"/>
      <c r="FY218" s="204"/>
      <c r="FZ218" s="70"/>
      <c r="GA218" s="70"/>
      <c r="GB218" s="66"/>
      <c r="GC218" s="204"/>
      <c r="GD218" s="66"/>
      <c r="GE218" s="66"/>
      <c r="GF218" s="66"/>
      <c r="GG218" s="204"/>
      <c r="GH218" s="66"/>
      <c r="GI218" s="66"/>
      <c r="GJ218" s="66"/>
      <c r="GK218" s="204"/>
      <c r="GL218" s="204"/>
      <c r="GM218" s="70"/>
      <c r="GN218" s="66"/>
      <c r="GO218" s="204"/>
      <c r="GP218" s="204"/>
      <c r="GQ218" s="70"/>
      <c r="GR218" s="66"/>
      <c r="GS218" s="204"/>
      <c r="GT218" s="204"/>
      <c r="GU218" s="70"/>
      <c r="GV218" s="66"/>
      <c r="GW218" s="204"/>
      <c r="GX218" s="204"/>
      <c r="GY218" s="70"/>
      <c r="GZ218" s="66"/>
      <c r="HA218" s="204"/>
      <c r="HB218" s="70"/>
      <c r="HC218" s="70"/>
      <c r="HD218" s="66"/>
      <c r="HE218" s="204"/>
      <c r="HF218" s="66"/>
      <c r="HG218" s="66"/>
      <c r="HH218" s="66"/>
      <c r="HI218" s="204"/>
      <c r="HJ218" s="133"/>
      <c r="HK218" s="70"/>
      <c r="HL218" s="66"/>
      <c r="HM218" s="204"/>
      <c r="HN218" s="66"/>
      <c r="HO218" s="66"/>
      <c r="HP218" s="66"/>
      <c r="HQ218" s="204"/>
      <c r="HR218" s="204"/>
      <c r="HS218" s="66"/>
      <c r="HT218" s="66"/>
      <c r="HU218" s="204"/>
      <c r="HV218" s="133"/>
      <c r="HW218" s="66"/>
      <c r="HX218" s="66"/>
      <c r="HY218" s="204"/>
      <c r="HZ218" s="133"/>
      <c r="IA218" s="66"/>
      <c r="IB218" s="66"/>
      <c r="IC218" s="204"/>
      <c r="ID218" s="204"/>
      <c r="IE218" s="66"/>
      <c r="IF218" s="66"/>
      <c r="IG218" s="204"/>
      <c r="IH218" s="204"/>
      <c r="II218" s="66"/>
      <c r="IJ218" s="66"/>
      <c r="IK218" s="204"/>
      <c r="IL218" s="204"/>
      <c r="IM218" s="66"/>
      <c r="IN218" s="66"/>
      <c r="IO218" s="204"/>
      <c r="IP218" s="204"/>
      <c r="IQ218" s="66"/>
      <c r="IR218" s="66"/>
      <c r="IS218" s="204"/>
      <c r="IT218" s="204"/>
      <c r="IU218" s="66"/>
      <c r="IV218" s="66"/>
      <c r="IW218" s="204"/>
      <c r="IX218" s="204"/>
      <c r="IY218" s="66"/>
      <c r="IZ218" s="66"/>
      <c r="JA218" s="66"/>
      <c r="JB218" s="66"/>
      <c r="JC218" s="66"/>
      <c r="JD218" s="66"/>
      <c r="JE218" s="66"/>
      <c r="JF218" s="66"/>
      <c r="JG218" s="66"/>
      <c r="JH218" s="66"/>
      <c r="JI218" s="66"/>
      <c r="JJ218" s="66"/>
      <c r="JK218" s="66"/>
      <c r="JL218" s="66"/>
      <c r="JM218" s="66"/>
      <c r="JN218" s="66"/>
      <c r="JO218" s="66"/>
      <c r="JP218" s="66"/>
      <c r="JQ218" s="66"/>
    </row>
    <row r="219" spans="1:277" s="29" customFormat="1" ht="15.75" x14ac:dyDescent="0.25">
      <c r="A219" s="39" t="s">
        <v>507</v>
      </c>
      <c r="B219" s="230">
        <f t="shared" si="1349"/>
        <v>12141</v>
      </c>
      <c r="C219" s="230">
        <f t="shared" si="1350"/>
        <v>13625</v>
      </c>
      <c r="D219" s="230">
        <f t="shared" si="1351"/>
        <v>13625</v>
      </c>
      <c r="E219" s="66">
        <f t="shared" si="1414"/>
        <v>100</v>
      </c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123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123"/>
      <c r="AE219" s="66"/>
      <c r="AF219" s="66"/>
      <c r="AG219" s="66"/>
      <c r="AH219" s="66"/>
      <c r="AI219" s="66"/>
      <c r="AJ219" s="66"/>
      <c r="AK219" s="66"/>
      <c r="AL219" s="123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123"/>
      <c r="BK219" s="66"/>
      <c r="BL219" s="66"/>
      <c r="BM219" s="66"/>
      <c r="BN219" s="66"/>
      <c r="BO219" s="66"/>
      <c r="BP219" s="66"/>
      <c r="BQ219" s="66"/>
      <c r="BR219" s="66"/>
      <c r="BS219" s="66"/>
      <c r="BT219" s="66"/>
      <c r="BU219" s="66"/>
      <c r="BV219" s="66"/>
      <c r="BW219" s="66">
        <v>1484</v>
      </c>
      <c r="BX219" s="66">
        <v>1484</v>
      </c>
      <c r="BY219" s="66">
        <f>BX219/BW219*100</f>
        <v>100</v>
      </c>
      <c r="BZ219" s="66"/>
      <c r="CA219" s="66"/>
      <c r="CB219" s="66"/>
      <c r="CC219" s="66"/>
      <c r="CD219" s="206"/>
      <c r="CE219" s="206"/>
      <c r="CF219" s="206"/>
      <c r="CG219" s="206"/>
      <c r="CH219" s="206"/>
      <c r="CI219" s="206"/>
      <c r="CJ219" s="206"/>
      <c r="CK219" s="206"/>
      <c r="CL219" s="66"/>
      <c r="CM219" s="66"/>
      <c r="CN219" s="66"/>
      <c r="CO219" s="204"/>
      <c r="CP219" s="204"/>
      <c r="CQ219" s="66"/>
      <c r="CR219" s="66"/>
      <c r="CS219" s="204"/>
      <c r="CT219" s="66"/>
      <c r="CU219" s="66"/>
      <c r="CV219" s="66"/>
      <c r="CW219" s="204"/>
      <c r="CX219" s="204"/>
      <c r="CY219" s="66"/>
      <c r="CZ219" s="66"/>
      <c r="DA219" s="204"/>
      <c r="DB219" s="133"/>
      <c r="DC219" s="66"/>
      <c r="DD219" s="66"/>
      <c r="DE219" s="204"/>
      <c r="DF219" s="66"/>
      <c r="DG219" s="66"/>
      <c r="DH219" s="66"/>
      <c r="DI219" s="204"/>
      <c r="DJ219" s="204"/>
      <c r="DK219" s="66"/>
      <c r="DL219" s="66"/>
      <c r="DM219" s="204"/>
      <c r="DN219" s="204"/>
      <c r="DO219" s="66"/>
      <c r="DP219" s="66"/>
      <c r="DQ219" s="204"/>
      <c r="DR219" s="66"/>
      <c r="DS219" s="66"/>
      <c r="DT219" s="66"/>
      <c r="DU219" s="204"/>
      <c r="DV219" s="204"/>
      <c r="DW219" s="66"/>
      <c r="DX219" s="66"/>
      <c r="DY219" s="204"/>
      <c r="DZ219" s="204"/>
      <c r="EA219" s="66"/>
      <c r="EB219" s="66"/>
      <c r="EC219" s="204"/>
      <c r="ED219" s="204"/>
      <c r="EE219" s="66"/>
      <c r="EF219" s="66"/>
      <c r="EG219" s="204"/>
      <c r="EH219" s="66"/>
      <c r="EI219" s="66"/>
      <c r="EJ219" s="66"/>
      <c r="EK219" s="204"/>
      <c r="EL219" s="66"/>
      <c r="EM219" s="66"/>
      <c r="EN219" s="66"/>
      <c r="EO219" s="66"/>
      <c r="EP219" s="66"/>
      <c r="EQ219" s="66"/>
      <c r="ER219" s="66"/>
      <c r="ES219" s="204"/>
      <c r="ET219" s="66"/>
      <c r="EU219" s="66"/>
      <c r="EV219" s="66"/>
      <c r="EW219" s="66"/>
      <c r="EX219" s="66"/>
      <c r="EY219" s="70"/>
      <c r="EZ219" s="66"/>
      <c r="FA219" s="204"/>
      <c r="FB219" s="204"/>
      <c r="FC219" s="70"/>
      <c r="FD219" s="66"/>
      <c r="FE219" s="204"/>
      <c r="FF219" s="70"/>
      <c r="FG219" s="70"/>
      <c r="FH219" s="66"/>
      <c r="FI219" s="204"/>
      <c r="FJ219" s="70">
        <v>12141</v>
      </c>
      <c r="FK219" s="70">
        <v>12141</v>
      </c>
      <c r="FL219" s="66">
        <v>12141</v>
      </c>
      <c r="FM219" s="66">
        <f t="shared" si="1085"/>
        <v>100</v>
      </c>
      <c r="FN219" s="70"/>
      <c r="FO219" s="70"/>
      <c r="FP219" s="66"/>
      <c r="FQ219" s="204"/>
      <c r="FR219" s="70"/>
      <c r="FS219" s="70"/>
      <c r="FT219" s="66"/>
      <c r="FU219" s="70"/>
      <c r="FV219" s="70"/>
      <c r="FW219" s="70"/>
      <c r="FX219" s="66"/>
      <c r="FY219" s="204"/>
      <c r="FZ219" s="70"/>
      <c r="GA219" s="70"/>
      <c r="GB219" s="66"/>
      <c r="GC219" s="204"/>
      <c r="GD219" s="66"/>
      <c r="GE219" s="66"/>
      <c r="GF219" s="66"/>
      <c r="GG219" s="204"/>
      <c r="GH219" s="66"/>
      <c r="GI219" s="66"/>
      <c r="GJ219" s="66"/>
      <c r="GK219" s="204"/>
      <c r="GL219" s="204"/>
      <c r="GM219" s="70"/>
      <c r="GN219" s="66"/>
      <c r="GO219" s="204"/>
      <c r="GP219" s="204"/>
      <c r="GQ219" s="70"/>
      <c r="GR219" s="66"/>
      <c r="GS219" s="204"/>
      <c r="GT219" s="204"/>
      <c r="GU219" s="70"/>
      <c r="GV219" s="66"/>
      <c r="GW219" s="204"/>
      <c r="GX219" s="204"/>
      <c r="GY219" s="70"/>
      <c r="GZ219" s="66"/>
      <c r="HA219" s="204"/>
      <c r="HB219" s="70"/>
      <c r="HC219" s="70"/>
      <c r="HD219" s="66"/>
      <c r="HE219" s="204"/>
      <c r="HF219" s="66"/>
      <c r="HG219" s="66"/>
      <c r="HH219" s="66"/>
      <c r="HI219" s="204"/>
      <c r="HJ219" s="133"/>
      <c r="HK219" s="70"/>
      <c r="HL219" s="66"/>
      <c r="HM219" s="204"/>
      <c r="HN219" s="66"/>
      <c r="HO219" s="66"/>
      <c r="HP219" s="66"/>
      <c r="HQ219" s="204"/>
      <c r="HR219" s="204"/>
      <c r="HS219" s="66"/>
      <c r="HT219" s="66"/>
      <c r="HU219" s="204"/>
      <c r="HV219" s="133"/>
      <c r="HW219" s="66"/>
      <c r="HX219" s="66"/>
      <c r="HY219" s="204"/>
      <c r="HZ219" s="133"/>
      <c r="IA219" s="66"/>
      <c r="IB219" s="66"/>
      <c r="IC219" s="204"/>
      <c r="ID219" s="204"/>
      <c r="IE219" s="66"/>
      <c r="IF219" s="66"/>
      <c r="IG219" s="204"/>
      <c r="IH219" s="204"/>
      <c r="II219" s="66"/>
      <c r="IJ219" s="66"/>
      <c r="IK219" s="204"/>
      <c r="IL219" s="204"/>
      <c r="IM219" s="66"/>
      <c r="IN219" s="66"/>
      <c r="IO219" s="204"/>
      <c r="IP219" s="204"/>
      <c r="IQ219" s="66"/>
      <c r="IR219" s="66"/>
      <c r="IS219" s="204"/>
      <c r="IT219" s="204"/>
      <c r="IU219" s="66"/>
      <c r="IV219" s="66"/>
      <c r="IW219" s="204"/>
      <c r="IX219" s="204"/>
      <c r="IY219" s="66"/>
      <c r="IZ219" s="66"/>
      <c r="JA219" s="66"/>
      <c r="JB219" s="66"/>
      <c r="JC219" s="66"/>
      <c r="JD219" s="66"/>
      <c r="JE219" s="66"/>
      <c r="JF219" s="66"/>
      <c r="JG219" s="66"/>
      <c r="JH219" s="66"/>
      <c r="JI219" s="66"/>
      <c r="JJ219" s="66"/>
      <c r="JK219" s="66"/>
      <c r="JL219" s="66"/>
      <c r="JM219" s="66"/>
      <c r="JN219" s="66"/>
      <c r="JO219" s="66"/>
      <c r="JP219" s="66"/>
      <c r="JQ219" s="66"/>
    </row>
    <row r="220" spans="1:277" s="29" customFormat="1" ht="15.75" x14ac:dyDescent="0.25">
      <c r="A220" s="39" t="s">
        <v>326</v>
      </c>
      <c r="B220" s="230">
        <f t="shared" si="1349"/>
        <v>23214</v>
      </c>
      <c r="C220" s="230">
        <f t="shared" si="1350"/>
        <v>23564</v>
      </c>
      <c r="D220" s="230">
        <f t="shared" si="1351"/>
        <v>23564</v>
      </c>
      <c r="E220" s="66">
        <f t="shared" si="1414"/>
        <v>100</v>
      </c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123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123"/>
      <c r="AE220" s="66"/>
      <c r="AF220" s="66"/>
      <c r="AG220" s="66"/>
      <c r="AH220" s="66"/>
      <c r="AI220" s="66"/>
      <c r="AJ220" s="66"/>
      <c r="AK220" s="66"/>
      <c r="AL220" s="123"/>
      <c r="AM220" s="66"/>
      <c r="AN220" s="66"/>
      <c r="AO220" s="66"/>
      <c r="AP220" s="66"/>
      <c r="AQ220" s="66"/>
      <c r="AR220" s="66"/>
      <c r="AS220" s="66"/>
      <c r="AT220" s="70"/>
      <c r="AU220" s="70"/>
      <c r="AV220" s="70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/>
      <c r="BH220" s="66"/>
      <c r="BI220" s="66"/>
      <c r="BJ220" s="123"/>
      <c r="BK220" s="66"/>
      <c r="BL220" s="66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>
        <v>350</v>
      </c>
      <c r="BX220" s="66">
        <v>350</v>
      </c>
      <c r="BY220" s="66">
        <f>BX220/BW220*100</f>
        <v>100</v>
      </c>
      <c r="BZ220" s="66"/>
      <c r="CA220" s="66"/>
      <c r="CB220" s="66"/>
      <c r="CC220" s="66"/>
      <c r="CD220" s="206"/>
      <c r="CE220" s="206"/>
      <c r="CF220" s="206"/>
      <c r="CG220" s="206"/>
      <c r="CH220" s="206"/>
      <c r="CI220" s="206"/>
      <c r="CJ220" s="206"/>
      <c r="CK220" s="206"/>
      <c r="CL220" s="66"/>
      <c r="CM220" s="66"/>
      <c r="CN220" s="66"/>
      <c r="CO220" s="204"/>
      <c r="CP220" s="204"/>
      <c r="CQ220" s="66"/>
      <c r="CR220" s="66"/>
      <c r="CS220" s="204"/>
      <c r="CT220" s="66"/>
      <c r="CU220" s="66"/>
      <c r="CV220" s="66"/>
      <c r="CW220" s="204"/>
      <c r="CX220" s="204"/>
      <c r="CY220" s="66"/>
      <c r="CZ220" s="66"/>
      <c r="DA220" s="204"/>
      <c r="DB220" s="133"/>
      <c r="DC220" s="66"/>
      <c r="DD220" s="66"/>
      <c r="DE220" s="204"/>
      <c r="DF220" s="66"/>
      <c r="DG220" s="66"/>
      <c r="DH220" s="66"/>
      <c r="DI220" s="204"/>
      <c r="DJ220" s="204"/>
      <c r="DK220" s="66"/>
      <c r="DL220" s="66"/>
      <c r="DM220" s="204"/>
      <c r="DN220" s="204"/>
      <c r="DO220" s="66"/>
      <c r="DP220" s="66"/>
      <c r="DQ220" s="204"/>
      <c r="DR220" s="66"/>
      <c r="DS220" s="66"/>
      <c r="DT220" s="66"/>
      <c r="DU220" s="204"/>
      <c r="DV220" s="204"/>
      <c r="DW220" s="66"/>
      <c r="DX220" s="66"/>
      <c r="DY220" s="204"/>
      <c r="DZ220" s="204"/>
      <c r="EA220" s="66"/>
      <c r="EB220" s="66"/>
      <c r="EC220" s="204"/>
      <c r="ED220" s="204"/>
      <c r="EE220" s="66"/>
      <c r="EF220" s="66"/>
      <c r="EG220" s="204"/>
      <c r="EH220" s="66"/>
      <c r="EI220" s="66"/>
      <c r="EJ220" s="66"/>
      <c r="EK220" s="204"/>
      <c r="EL220" s="66"/>
      <c r="EM220" s="66"/>
      <c r="EN220" s="66"/>
      <c r="EO220" s="66"/>
      <c r="EP220" s="66"/>
      <c r="EQ220" s="66"/>
      <c r="ER220" s="66"/>
      <c r="ES220" s="204"/>
      <c r="ET220" s="66"/>
      <c r="EU220" s="66"/>
      <c r="EV220" s="66"/>
      <c r="EW220" s="66"/>
      <c r="EX220" s="66"/>
      <c r="EY220" s="70"/>
      <c r="EZ220" s="66"/>
      <c r="FA220" s="204"/>
      <c r="FB220" s="204"/>
      <c r="FC220" s="70"/>
      <c r="FD220" s="66"/>
      <c r="FE220" s="204"/>
      <c r="FF220" s="70"/>
      <c r="FG220" s="70"/>
      <c r="FH220" s="66"/>
      <c r="FI220" s="204"/>
      <c r="FJ220" s="70">
        <v>23214</v>
      </c>
      <c r="FK220" s="70">
        <v>23214</v>
      </c>
      <c r="FL220" s="66">
        <v>23214</v>
      </c>
      <c r="FM220" s="66">
        <f t="shared" si="1085"/>
        <v>100</v>
      </c>
      <c r="FN220" s="70"/>
      <c r="FO220" s="70"/>
      <c r="FP220" s="66"/>
      <c r="FQ220" s="204"/>
      <c r="FR220" s="70"/>
      <c r="FS220" s="70"/>
      <c r="FT220" s="66"/>
      <c r="FU220" s="70"/>
      <c r="FV220" s="70"/>
      <c r="FW220" s="70"/>
      <c r="FX220" s="66"/>
      <c r="FY220" s="204"/>
      <c r="FZ220" s="70"/>
      <c r="GA220" s="70"/>
      <c r="GB220" s="66"/>
      <c r="GC220" s="204"/>
      <c r="GD220" s="66"/>
      <c r="GE220" s="66"/>
      <c r="GF220" s="66"/>
      <c r="GG220" s="204"/>
      <c r="GH220" s="66"/>
      <c r="GI220" s="66"/>
      <c r="GJ220" s="66"/>
      <c r="GK220" s="204"/>
      <c r="GL220" s="204"/>
      <c r="GM220" s="70"/>
      <c r="GN220" s="66"/>
      <c r="GO220" s="204"/>
      <c r="GP220" s="204"/>
      <c r="GQ220" s="70"/>
      <c r="GR220" s="66"/>
      <c r="GS220" s="204"/>
      <c r="GT220" s="204"/>
      <c r="GU220" s="70"/>
      <c r="GV220" s="66"/>
      <c r="GW220" s="204"/>
      <c r="GX220" s="204"/>
      <c r="GY220" s="70"/>
      <c r="GZ220" s="66"/>
      <c r="HA220" s="204"/>
      <c r="HB220" s="70"/>
      <c r="HC220" s="70"/>
      <c r="HD220" s="66"/>
      <c r="HE220" s="204"/>
      <c r="HF220" s="66"/>
      <c r="HG220" s="66"/>
      <c r="HH220" s="66"/>
      <c r="HI220" s="204"/>
      <c r="HJ220" s="133"/>
      <c r="HK220" s="70"/>
      <c r="HL220" s="66"/>
      <c r="HM220" s="204"/>
      <c r="HN220" s="66"/>
      <c r="HO220" s="66"/>
      <c r="HP220" s="66"/>
      <c r="HQ220" s="204"/>
      <c r="HR220" s="204"/>
      <c r="HS220" s="66"/>
      <c r="HT220" s="66"/>
      <c r="HU220" s="204"/>
      <c r="HV220" s="133"/>
      <c r="HW220" s="66"/>
      <c r="HX220" s="66"/>
      <c r="HY220" s="204"/>
      <c r="HZ220" s="133"/>
      <c r="IA220" s="66"/>
      <c r="IB220" s="66"/>
      <c r="IC220" s="204"/>
      <c r="ID220" s="204"/>
      <c r="IE220" s="66"/>
      <c r="IF220" s="66"/>
      <c r="IG220" s="204"/>
      <c r="IH220" s="204"/>
      <c r="II220" s="66"/>
      <c r="IJ220" s="66"/>
      <c r="IK220" s="204"/>
      <c r="IL220" s="204"/>
      <c r="IM220" s="66"/>
      <c r="IN220" s="66"/>
      <c r="IO220" s="204"/>
      <c r="IP220" s="204"/>
      <c r="IQ220" s="66"/>
      <c r="IR220" s="66"/>
      <c r="IS220" s="204"/>
      <c r="IT220" s="204"/>
      <c r="IU220" s="66"/>
      <c r="IV220" s="66"/>
      <c r="IW220" s="204"/>
      <c r="IX220" s="204"/>
      <c r="IY220" s="66"/>
      <c r="IZ220" s="66"/>
      <c r="JA220" s="66"/>
      <c r="JB220" s="66"/>
      <c r="JC220" s="66"/>
      <c r="JD220" s="66"/>
      <c r="JE220" s="66"/>
      <c r="JF220" s="66"/>
      <c r="JG220" s="66"/>
      <c r="JH220" s="66"/>
      <c r="JI220" s="66"/>
      <c r="JJ220" s="66"/>
      <c r="JK220" s="66"/>
      <c r="JL220" s="66"/>
      <c r="JM220" s="66"/>
      <c r="JN220" s="66"/>
      <c r="JO220" s="66"/>
      <c r="JP220" s="66"/>
      <c r="JQ220" s="66"/>
    </row>
    <row r="221" spans="1:277" s="29" customFormat="1" ht="15.75" x14ac:dyDescent="0.25">
      <c r="A221" s="39" t="s">
        <v>327</v>
      </c>
      <c r="B221" s="230">
        <f t="shared" si="1349"/>
        <v>20043</v>
      </c>
      <c r="C221" s="230">
        <f t="shared" si="1350"/>
        <v>20043</v>
      </c>
      <c r="D221" s="230">
        <f t="shared" si="1351"/>
        <v>20043</v>
      </c>
      <c r="E221" s="66">
        <f t="shared" si="1414"/>
        <v>100</v>
      </c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123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  <c r="AD221" s="123"/>
      <c r="AE221" s="66"/>
      <c r="AF221" s="66"/>
      <c r="AG221" s="66"/>
      <c r="AH221" s="66"/>
      <c r="AI221" s="66"/>
      <c r="AJ221" s="66"/>
      <c r="AK221" s="66"/>
      <c r="AL221" s="123"/>
      <c r="AM221" s="66"/>
      <c r="AN221" s="66"/>
      <c r="AO221" s="66"/>
      <c r="AP221" s="66"/>
      <c r="AQ221" s="66"/>
      <c r="AR221" s="66"/>
      <c r="AS221" s="66"/>
      <c r="AT221" s="66"/>
      <c r="AU221" s="66"/>
      <c r="AV221" s="66">
        <v>0</v>
      </c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/>
      <c r="BH221" s="66"/>
      <c r="BI221" s="66"/>
      <c r="BJ221" s="123"/>
      <c r="BK221" s="66"/>
      <c r="BL221" s="66"/>
      <c r="BM221" s="66"/>
      <c r="BN221" s="66"/>
      <c r="BO221" s="66"/>
      <c r="BP221" s="66"/>
      <c r="BQ221" s="66"/>
      <c r="BR221" s="66"/>
      <c r="BS221" s="66"/>
      <c r="BT221" s="66"/>
      <c r="BU221" s="66"/>
      <c r="BV221" s="66"/>
      <c r="BW221" s="66"/>
      <c r="BX221" s="66"/>
      <c r="BY221" s="66"/>
      <c r="BZ221" s="66"/>
      <c r="CA221" s="66"/>
      <c r="CB221" s="66"/>
      <c r="CC221" s="66"/>
      <c r="CD221" s="206"/>
      <c r="CE221" s="206"/>
      <c r="CF221" s="206"/>
      <c r="CG221" s="206"/>
      <c r="CH221" s="206"/>
      <c r="CI221" s="206"/>
      <c r="CJ221" s="206"/>
      <c r="CK221" s="206"/>
      <c r="CL221" s="66"/>
      <c r="CM221" s="66"/>
      <c r="CN221" s="66"/>
      <c r="CO221" s="204"/>
      <c r="CP221" s="204"/>
      <c r="CQ221" s="66"/>
      <c r="CR221" s="66"/>
      <c r="CS221" s="204"/>
      <c r="CT221" s="66"/>
      <c r="CU221" s="66"/>
      <c r="CV221" s="66"/>
      <c r="CW221" s="204"/>
      <c r="CX221" s="204"/>
      <c r="CY221" s="66"/>
      <c r="CZ221" s="66"/>
      <c r="DA221" s="204"/>
      <c r="DB221" s="133"/>
      <c r="DC221" s="66"/>
      <c r="DD221" s="66"/>
      <c r="DE221" s="204"/>
      <c r="DF221" s="66"/>
      <c r="DG221" s="66"/>
      <c r="DH221" s="66"/>
      <c r="DI221" s="204"/>
      <c r="DJ221" s="204"/>
      <c r="DK221" s="66"/>
      <c r="DL221" s="66"/>
      <c r="DM221" s="204"/>
      <c r="DN221" s="204"/>
      <c r="DO221" s="66"/>
      <c r="DP221" s="66"/>
      <c r="DQ221" s="204"/>
      <c r="DR221" s="66"/>
      <c r="DS221" s="66"/>
      <c r="DT221" s="66"/>
      <c r="DU221" s="204"/>
      <c r="DV221" s="204"/>
      <c r="DW221" s="66"/>
      <c r="DX221" s="66"/>
      <c r="DY221" s="204"/>
      <c r="DZ221" s="204"/>
      <c r="EA221" s="66"/>
      <c r="EB221" s="66"/>
      <c r="EC221" s="204"/>
      <c r="ED221" s="204"/>
      <c r="EE221" s="66"/>
      <c r="EF221" s="66"/>
      <c r="EG221" s="204"/>
      <c r="EH221" s="66"/>
      <c r="EI221" s="66"/>
      <c r="EJ221" s="66"/>
      <c r="EK221" s="204"/>
      <c r="EL221" s="66"/>
      <c r="EM221" s="66"/>
      <c r="EN221" s="66"/>
      <c r="EO221" s="66"/>
      <c r="EP221" s="66"/>
      <c r="EQ221" s="66"/>
      <c r="ER221" s="66"/>
      <c r="ES221" s="204"/>
      <c r="ET221" s="66"/>
      <c r="EU221" s="66"/>
      <c r="EV221" s="66"/>
      <c r="EW221" s="66"/>
      <c r="EX221" s="66"/>
      <c r="EY221" s="70"/>
      <c r="EZ221" s="66"/>
      <c r="FA221" s="204"/>
      <c r="FB221" s="204"/>
      <c r="FC221" s="70"/>
      <c r="FD221" s="66"/>
      <c r="FE221" s="204"/>
      <c r="FF221" s="70"/>
      <c r="FG221" s="70"/>
      <c r="FH221" s="66"/>
      <c r="FI221" s="204"/>
      <c r="FJ221" s="70">
        <v>20043</v>
      </c>
      <c r="FK221" s="70">
        <v>20043</v>
      </c>
      <c r="FL221" s="66">
        <v>20043</v>
      </c>
      <c r="FM221" s="66">
        <f t="shared" si="1085"/>
        <v>100</v>
      </c>
      <c r="FN221" s="70"/>
      <c r="FO221" s="70"/>
      <c r="FP221" s="66"/>
      <c r="FQ221" s="204"/>
      <c r="FR221" s="70"/>
      <c r="FS221" s="70"/>
      <c r="FT221" s="66"/>
      <c r="FU221" s="70"/>
      <c r="FV221" s="70"/>
      <c r="FW221" s="70"/>
      <c r="FX221" s="66"/>
      <c r="FY221" s="204"/>
      <c r="FZ221" s="70"/>
      <c r="GA221" s="70"/>
      <c r="GB221" s="66"/>
      <c r="GC221" s="204"/>
      <c r="GD221" s="66"/>
      <c r="GE221" s="66"/>
      <c r="GF221" s="66"/>
      <c r="GG221" s="204"/>
      <c r="GH221" s="66"/>
      <c r="GI221" s="66"/>
      <c r="GJ221" s="66"/>
      <c r="GK221" s="204"/>
      <c r="GL221" s="204"/>
      <c r="GM221" s="70"/>
      <c r="GN221" s="66"/>
      <c r="GO221" s="204"/>
      <c r="GP221" s="204"/>
      <c r="GQ221" s="70"/>
      <c r="GR221" s="66"/>
      <c r="GS221" s="204"/>
      <c r="GT221" s="204"/>
      <c r="GU221" s="70"/>
      <c r="GV221" s="66"/>
      <c r="GW221" s="204"/>
      <c r="GX221" s="204"/>
      <c r="GY221" s="70"/>
      <c r="GZ221" s="66"/>
      <c r="HA221" s="204"/>
      <c r="HB221" s="70"/>
      <c r="HC221" s="70"/>
      <c r="HD221" s="66"/>
      <c r="HE221" s="204"/>
      <c r="HF221" s="66"/>
      <c r="HG221" s="66"/>
      <c r="HH221" s="66"/>
      <c r="HI221" s="204"/>
      <c r="HJ221" s="133"/>
      <c r="HK221" s="70"/>
      <c r="HL221" s="66"/>
      <c r="HM221" s="204"/>
      <c r="HN221" s="66"/>
      <c r="HO221" s="66"/>
      <c r="HP221" s="66"/>
      <c r="HQ221" s="204"/>
      <c r="HR221" s="204"/>
      <c r="HS221" s="66"/>
      <c r="HT221" s="66"/>
      <c r="HU221" s="204"/>
      <c r="HV221" s="133"/>
      <c r="HW221" s="66"/>
      <c r="HX221" s="66"/>
      <c r="HY221" s="204"/>
      <c r="HZ221" s="133"/>
      <c r="IA221" s="66"/>
      <c r="IB221" s="66"/>
      <c r="IC221" s="204"/>
      <c r="ID221" s="204"/>
      <c r="IE221" s="66"/>
      <c r="IF221" s="66"/>
      <c r="IG221" s="204"/>
      <c r="IH221" s="204"/>
      <c r="II221" s="66"/>
      <c r="IJ221" s="66"/>
      <c r="IK221" s="204"/>
      <c r="IL221" s="204"/>
      <c r="IM221" s="66"/>
      <c r="IN221" s="66"/>
      <c r="IO221" s="204"/>
      <c r="IP221" s="204"/>
      <c r="IQ221" s="66"/>
      <c r="IR221" s="66"/>
      <c r="IS221" s="204"/>
      <c r="IT221" s="204"/>
      <c r="IU221" s="66"/>
      <c r="IV221" s="66"/>
      <c r="IW221" s="204"/>
      <c r="IX221" s="204"/>
      <c r="IY221" s="66"/>
      <c r="IZ221" s="66"/>
      <c r="JA221" s="66"/>
      <c r="JB221" s="66"/>
      <c r="JC221" s="66"/>
      <c r="JD221" s="66"/>
      <c r="JE221" s="66"/>
      <c r="JF221" s="66"/>
      <c r="JG221" s="66"/>
      <c r="JH221" s="66"/>
      <c r="JI221" s="66"/>
      <c r="JJ221" s="66"/>
      <c r="JK221" s="66"/>
      <c r="JL221" s="66"/>
      <c r="JM221" s="66"/>
      <c r="JN221" s="66"/>
      <c r="JO221" s="66"/>
      <c r="JP221" s="66"/>
      <c r="JQ221" s="66"/>
    </row>
    <row r="222" spans="1:277" s="30" customFormat="1" ht="31.5" x14ac:dyDescent="0.25">
      <c r="A222" s="38" t="s">
        <v>330</v>
      </c>
      <c r="B222" s="231">
        <f t="shared" si="1349"/>
        <v>65145.206819999999</v>
      </c>
      <c r="C222" s="231">
        <f t="shared" si="1350"/>
        <v>69689.313129999995</v>
      </c>
      <c r="D222" s="231">
        <f t="shared" si="1351"/>
        <v>69477.0478</v>
      </c>
      <c r="E222" s="79">
        <f t="shared" ref="E222" si="1415">D222/C222*100</f>
        <v>99.695411935537336</v>
      </c>
      <c r="F222" s="80">
        <f t="shared" ref="F222" si="1416">F223+F224+F225+F226+F227+F228</f>
        <v>0</v>
      </c>
      <c r="G222" s="80">
        <f t="shared" ref="G222:CG222" si="1417">G223+G224+G225+G226+G227+G228</f>
        <v>0</v>
      </c>
      <c r="H222" s="80">
        <f t="shared" si="1417"/>
        <v>0</v>
      </c>
      <c r="I222" s="80">
        <f t="shared" si="1417"/>
        <v>0</v>
      </c>
      <c r="J222" s="80">
        <f t="shared" ref="J222" si="1418">J223+J224+J225+J226+J227+J228</f>
        <v>0</v>
      </c>
      <c r="K222" s="80">
        <f t="shared" si="1417"/>
        <v>0</v>
      </c>
      <c r="L222" s="80">
        <f t="shared" si="1417"/>
        <v>0</v>
      </c>
      <c r="M222" s="80">
        <f t="shared" si="1417"/>
        <v>0</v>
      </c>
      <c r="N222" s="80"/>
      <c r="O222" s="80">
        <f t="shared" ref="O222:Q222" si="1419">O223+O224+O225+O226+O227+O228</f>
        <v>0</v>
      </c>
      <c r="P222" s="80">
        <f t="shared" si="1419"/>
        <v>0</v>
      </c>
      <c r="Q222" s="80">
        <f t="shared" si="1419"/>
        <v>0</v>
      </c>
      <c r="R222" s="122"/>
      <c r="S222" s="80">
        <f t="shared" ref="S222:U222" si="1420">S223+S224+S225+S226+S227+S228</f>
        <v>0</v>
      </c>
      <c r="T222" s="80">
        <f t="shared" si="1420"/>
        <v>0</v>
      </c>
      <c r="U222" s="80">
        <f t="shared" si="1420"/>
        <v>0</v>
      </c>
      <c r="V222" s="80"/>
      <c r="W222" s="80">
        <f t="shared" ref="W222:Y222" si="1421">W223+W224+W225+W226+W227+W228</f>
        <v>0</v>
      </c>
      <c r="X222" s="80">
        <f t="shared" si="1421"/>
        <v>0</v>
      </c>
      <c r="Y222" s="80">
        <f t="shared" si="1421"/>
        <v>0</v>
      </c>
      <c r="Z222" s="80"/>
      <c r="AA222" s="80">
        <f t="shared" ref="AA222:AC222" si="1422">AA223+AA224+AA225+AA226+AA227+AA228</f>
        <v>0</v>
      </c>
      <c r="AB222" s="80">
        <f t="shared" si="1422"/>
        <v>0</v>
      </c>
      <c r="AC222" s="80">
        <f t="shared" si="1422"/>
        <v>0</v>
      </c>
      <c r="AD222" s="122"/>
      <c r="AE222" s="80">
        <f t="shared" ref="AE222:AH222" si="1423">AE223+AE224+AE225+AE226+AE227+AE228</f>
        <v>0</v>
      </c>
      <c r="AF222" s="80">
        <f t="shared" si="1423"/>
        <v>0</v>
      </c>
      <c r="AG222" s="80">
        <f t="shared" si="1423"/>
        <v>0</v>
      </c>
      <c r="AH222" s="80">
        <f t="shared" si="1423"/>
        <v>0</v>
      </c>
      <c r="AI222" s="80">
        <f t="shared" si="1417"/>
        <v>0</v>
      </c>
      <c r="AJ222" s="80">
        <f t="shared" si="1417"/>
        <v>0</v>
      </c>
      <c r="AK222" s="80">
        <f t="shared" si="1417"/>
        <v>0</v>
      </c>
      <c r="AL222" s="122"/>
      <c r="AM222" s="80">
        <f t="shared" si="1417"/>
        <v>0</v>
      </c>
      <c r="AN222" s="80">
        <f t="shared" si="1417"/>
        <v>0</v>
      </c>
      <c r="AO222" s="80">
        <f t="shared" si="1417"/>
        <v>0</v>
      </c>
      <c r="AP222" s="80">
        <f t="shared" ref="AP222" si="1424">AP223+AP224+AP225+AP226+AP227+AP228</f>
        <v>0</v>
      </c>
      <c r="AQ222" s="80">
        <f t="shared" si="1417"/>
        <v>0</v>
      </c>
      <c r="AR222" s="80">
        <f t="shared" si="1417"/>
        <v>0</v>
      </c>
      <c r="AS222" s="80">
        <f t="shared" si="1417"/>
        <v>0</v>
      </c>
      <c r="AT222" s="80">
        <f t="shared" ref="AT222" si="1425">AT223+AT224+AT225+AT226+AT227+AT228</f>
        <v>2978.59</v>
      </c>
      <c r="AU222" s="80">
        <f t="shared" si="1417"/>
        <v>2978.59</v>
      </c>
      <c r="AV222" s="80">
        <f t="shared" si="1417"/>
        <v>2978.59</v>
      </c>
      <c r="AW222" s="80">
        <f>AV222/AU222*100</f>
        <v>100</v>
      </c>
      <c r="AX222" s="80">
        <f t="shared" ref="AX222" si="1426">AX223+AX224+AX225+AX226+AX227+AX228</f>
        <v>102.04082</v>
      </c>
      <c r="AY222" s="80">
        <f t="shared" si="1417"/>
        <v>102.04082</v>
      </c>
      <c r="AZ222" s="80">
        <f t="shared" si="1417"/>
        <v>102.04083</v>
      </c>
      <c r="BA222" s="79">
        <f t="shared" si="1292"/>
        <v>100.00000979999966</v>
      </c>
      <c r="BB222" s="79">
        <v>0</v>
      </c>
      <c r="BC222" s="80">
        <f t="shared" si="1417"/>
        <v>0</v>
      </c>
      <c r="BD222" s="80">
        <f t="shared" si="1417"/>
        <v>0</v>
      </c>
      <c r="BE222" s="80">
        <f t="shared" si="1417"/>
        <v>0</v>
      </c>
      <c r="BF222" s="80">
        <f t="shared" si="1417"/>
        <v>70.83</v>
      </c>
      <c r="BG222" s="80">
        <f t="shared" ref="BG222:BH222" si="1427">BG223+BG224+BG225+BG226+BG227+BG228</f>
        <v>70.83</v>
      </c>
      <c r="BH222" s="80">
        <f t="shared" si="1427"/>
        <v>70.83</v>
      </c>
      <c r="BI222" s="79">
        <f>BH222/BG222*100</f>
        <v>100</v>
      </c>
      <c r="BJ222" s="121"/>
      <c r="BK222" s="80"/>
      <c r="BL222" s="80"/>
      <c r="BM222" s="79"/>
      <c r="BN222" s="80"/>
      <c r="BO222" s="80"/>
      <c r="BP222" s="80"/>
      <c r="BQ222" s="79"/>
      <c r="BR222" s="79"/>
      <c r="BS222" s="80">
        <f t="shared" si="1417"/>
        <v>0</v>
      </c>
      <c r="BT222" s="80">
        <f t="shared" si="1417"/>
        <v>0</v>
      </c>
      <c r="BU222" s="80">
        <f t="shared" si="1417"/>
        <v>0</v>
      </c>
      <c r="BV222" s="80"/>
      <c r="BW222" s="80">
        <f t="shared" si="1417"/>
        <v>2204.7444</v>
      </c>
      <c r="BX222" s="80">
        <f t="shared" si="1417"/>
        <v>2204.7444</v>
      </c>
      <c r="BY222" s="79">
        <f t="shared" ref="BY222:BY275" si="1428">BX222/BW222*100</f>
        <v>100</v>
      </c>
      <c r="BZ222" s="80">
        <f t="shared" ref="BZ222" si="1429">BZ223+BZ224+BZ225+BZ226+BZ227+BZ228</f>
        <v>10000</v>
      </c>
      <c r="CA222" s="80">
        <f t="shared" si="1417"/>
        <v>10000</v>
      </c>
      <c r="CB222" s="80">
        <f t="shared" si="1417"/>
        <v>10000</v>
      </c>
      <c r="CC222" s="79">
        <f t="shared" ref="CC222" si="1430">CB222/CA222*100</f>
        <v>100</v>
      </c>
      <c r="CD222" s="80">
        <f t="shared" ref="CD222" si="1431">CD223+CD224+CD225+CD226+CD227+CD228</f>
        <v>17811.2</v>
      </c>
      <c r="CE222" s="80">
        <f t="shared" si="1417"/>
        <v>17811.2</v>
      </c>
      <c r="CF222" s="80">
        <f t="shared" si="1417"/>
        <v>17811.2</v>
      </c>
      <c r="CG222" s="80">
        <f t="shared" si="1417"/>
        <v>100</v>
      </c>
      <c r="CH222" s="80"/>
      <c r="CI222" s="80">
        <f t="shared" ref="CI222:CL222" si="1432">CI223+CI224+CI225+CI226+CI227+CI228</f>
        <v>1857.4</v>
      </c>
      <c r="CJ222" s="80">
        <f t="shared" si="1432"/>
        <v>1857.4</v>
      </c>
      <c r="CK222" s="80">
        <f t="shared" si="1432"/>
        <v>100</v>
      </c>
      <c r="CL222" s="80">
        <f t="shared" si="1432"/>
        <v>0</v>
      </c>
      <c r="CM222" s="80">
        <f t="shared" ref="CM222:EW222" si="1433">CM223+CM224+CM225+CM226+CM227+CM228</f>
        <v>0</v>
      </c>
      <c r="CN222" s="80">
        <f t="shared" si="1433"/>
        <v>0</v>
      </c>
      <c r="CO222" s="80">
        <f t="shared" si="1433"/>
        <v>0</v>
      </c>
      <c r="CP222" s="80"/>
      <c r="CQ222" s="80">
        <f t="shared" ref="CQ222:CT222" si="1434">CQ223+CQ224+CQ225+CQ226+CQ227+CQ228</f>
        <v>0</v>
      </c>
      <c r="CR222" s="80">
        <f t="shared" si="1434"/>
        <v>0</v>
      </c>
      <c r="CS222" s="80">
        <f t="shared" si="1434"/>
        <v>0</v>
      </c>
      <c r="CT222" s="80">
        <f t="shared" si="1434"/>
        <v>3662.9</v>
      </c>
      <c r="CU222" s="80">
        <f t="shared" si="1433"/>
        <v>3102.9</v>
      </c>
      <c r="CV222" s="80">
        <f t="shared" si="1433"/>
        <v>3102.9</v>
      </c>
      <c r="CW222" s="80">
        <f t="shared" si="1433"/>
        <v>100</v>
      </c>
      <c r="CX222" s="80"/>
      <c r="CY222" s="80"/>
      <c r="CZ222" s="80"/>
      <c r="DA222" s="80"/>
      <c r="DB222" s="122"/>
      <c r="DC222" s="80">
        <f t="shared" ref="DC222:DD222" si="1435">DC223+DC224+DC225+DC226+DC227+DC228</f>
        <v>200</v>
      </c>
      <c r="DD222" s="80">
        <f t="shared" si="1435"/>
        <v>160</v>
      </c>
      <c r="DE222" s="80">
        <f t="shared" ref="DE222:DE223" si="1436">DD222/DC222*100</f>
        <v>80</v>
      </c>
      <c r="DF222" s="80">
        <f t="shared" ref="DF222" si="1437">DF223+DF224+DF225+DF226+DF227+DF228</f>
        <v>0</v>
      </c>
      <c r="DG222" s="80">
        <f t="shared" si="1433"/>
        <v>0</v>
      </c>
      <c r="DH222" s="80">
        <f t="shared" si="1433"/>
        <v>0</v>
      </c>
      <c r="DI222" s="80">
        <f t="shared" si="1433"/>
        <v>0</v>
      </c>
      <c r="DJ222" s="80"/>
      <c r="DK222" s="80">
        <f t="shared" si="1433"/>
        <v>0</v>
      </c>
      <c r="DL222" s="80">
        <f t="shared" si="1433"/>
        <v>0</v>
      </c>
      <c r="DM222" s="80">
        <f t="shared" si="1433"/>
        <v>0</v>
      </c>
      <c r="DN222" s="80"/>
      <c r="DO222" s="80">
        <f t="shared" ref="DO222:DR222" si="1438">DO223+DO224+DO225+DO226+DO227+DO228</f>
        <v>0</v>
      </c>
      <c r="DP222" s="80">
        <f t="shared" si="1438"/>
        <v>0</v>
      </c>
      <c r="DQ222" s="80">
        <f t="shared" si="1438"/>
        <v>0</v>
      </c>
      <c r="DR222" s="80">
        <f t="shared" si="1438"/>
        <v>0</v>
      </c>
      <c r="DS222" s="80">
        <f t="shared" si="1433"/>
        <v>0</v>
      </c>
      <c r="DT222" s="80">
        <f t="shared" si="1433"/>
        <v>0</v>
      </c>
      <c r="DU222" s="80">
        <f t="shared" si="1433"/>
        <v>0</v>
      </c>
      <c r="DV222" s="80"/>
      <c r="DW222" s="80">
        <f t="shared" si="1433"/>
        <v>0</v>
      </c>
      <c r="DX222" s="80">
        <f t="shared" si="1433"/>
        <v>0</v>
      </c>
      <c r="DY222" s="80">
        <f t="shared" si="1433"/>
        <v>0</v>
      </c>
      <c r="DZ222" s="80"/>
      <c r="EA222" s="80">
        <f t="shared" ref="EA222:EC222" si="1439">EA223+EA224+EA225+EA226+EA227+EA228</f>
        <v>0</v>
      </c>
      <c r="EB222" s="80">
        <f t="shared" si="1439"/>
        <v>0</v>
      </c>
      <c r="EC222" s="80">
        <f t="shared" si="1439"/>
        <v>0</v>
      </c>
      <c r="ED222" s="80"/>
      <c r="EE222" s="80">
        <f t="shared" si="1433"/>
        <v>0</v>
      </c>
      <c r="EF222" s="80">
        <f t="shared" si="1433"/>
        <v>0</v>
      </c>
      <c r="EG222" s="80">
        <f t="shared" si="1433"/>
        <v>0</v>
      </c>
      <c r="EH222" s="80">
        <f t="shared" ref="EH222" si="1440">EH223+EH224+EH225+EH226+EH227+EH228</f>
        <v>0</v>
      </c>
      <c r="EI222" s="80">
        <f t="shared" si="1433"/>
        <v>0</v>
      </c>
      <c r="EJ222" s="80">
        <f t="shared" si="1433"/>
        <v>0</v>
      </c>
      <c r="EK222" s="80">
        <f t="shared" si="1433"/>
        <v>0</v>
      </c>
      <c r="EL222" s="80">
        <f t="shared" ref="EL222" si="1441">EL223+EL224+EL225+EL226+EL227+EL228</f>
        <v>609.4</v>
      </c>
      <c r="EM222" s="80">
        <f t="shared" si="1433"/>
        <v>609.4</v>
      </c>
      <c r="EN222" s="80">
        <f t="shared" si="1433"/>
        <v>609.4</v>
      </c>
      <c r="EO222" s="79">
        <f t="shared" ref="EO222:EO224" si="1442">EN222/EM222*100</f>
        <v>100</v>
      </c>
      <c r="EP222" s="80">
        <f t="shared" ref="EP222" si="1443">EP223+EP224+EP225+EP226+EP227+EP228</f>
        <v>0</v>
      </c>
      <c r="EQ222" s="80">
        <f t="shared" si="1433"/>
        <v>0</v>
      </c>
      <c r="ER222" s="80">
        <f t="shared" si="1433"/>
        <v>0</v>
      </c>
      <c r="ES222" s="80">
        <f t="shared" si="1433"/>
        <v>0</v>
      </c>
      <c r="ET222" s="80">
        <f t="shared" ref="ET222" si="1444">ET223+ET224+ET225+ET226+ET227+ET228</f>
        <v>0</v>
      </c>
      <c r="EU222" s="80">
        <f t="shared" si="1433"/>
        <v>0</v>
      </c>
      <c r="EV222" s="80">
        <f t="shared" si="1433"/>
        <v>0</v>
      </c>
      <c r="EW222" s="80">
        <f t="shared" si="1433"/>
        <v>0</v>
      </c>
      <c r="EX222" s="80"/>
      <c r="EY222" s="80">
        <f t="shared" ref="EY222:FL222" si="1445">EY223+EY224+EY225+EY226+EY227+EY228</f>
        <v>0</v>
      </c>
      <c r="EZ222" s="80">
        <f t="shared" si="1445"/>
        <v>0</v>
      </c>
      <c r="FA222" s="80">
        <f t="shared" si="1445"/>
        <v>0</v>
      </c>
      <c r="FB222" s="80"/>
      <c r="FC222" s="80">
        <f t="shared" ref="FC222:FE222" si="1446">FC223+FC224+FC225+FC226+FC227+FC228</f>
        <v>0</v>
      </c>
      <c r="FD222" s="80">
        <f t="shared" si="1446"/>
        <v>0</v>
      </c>
      <c r="FE222" s="80">
        <f t="shared" si="1446"/>
        <v>0</v>
      </c>
      <c r="FF222" s="80">
        <f t="shared" ref="FF222" si="1447">FF223+FF224+FF225+FF226+FF227+FF228</f>
        <v>5676.8</v>
      </c>
      <c r="FG222" s="80">
        <f t="shared" si="1445"/>
        <v>5815.1</v>
      </c>
      <c r="FH222" s="80">
        <f t="shared" si="1445"/>
        <v>5783.6272499999995</v>
      </c>
      <c r="FI222" s="80">
        <f t="shared" si="204"/>
        <v>99.458775429485286</v>
      </c>
      <c r="FJ222" s="80">
        <f t="shared" ref="FJ222" si="1448">FJ223+FJ224+FJ225+FJ226+FJ227+FJ228</f>
        <v>14619</v>
      </c>
      <c r="FK222" s="80">
        <f t="shared" si="1445"/>
        <v>14619</v>
      </c>
      <c r="FL222" s="80">
        <f t="shared" si="1445"/>
        <v>14619</v>
      </c>
      <c r="FM222" s="79">
        <f t="shared" si="1085"/>
        <v>100</v>
      </c>
      <c r="FN222" s="80">
        <f t="shared" ref="FN222" si="1449">FN223+FN224+FN225+FN226+FN227+FN228</f>
        <v>4340.1000000000004</v>
      </c>
      <c r="FO222" s="80">
        <f t="shared" ref="FO222:FP222" si="1450">FO223+FO224+FO225+FO226+FO227+FO228</f>
        <v>3359</v>
      </c>
      <c r="FP222" s="80">
        <f t="shared" si="1450"/>
        <v>3358.9692799999998</v>
      </c>
      <c r="FQ222" s="80">
        <f>FP222/FO222*100</f>
        <v>99.999085442095861</v>
      </c>
      <c r="FR222" s="80"/>
      <c r="FS222" s="80">
        <f t="shared" ref="FS222:FT222" si="1451">FS223+FS224+FS225+FS226+FS227+FS228</f>
        <v>146</v>
      </c>
      <c r="FT222" s="80">
        <f t="shared" si="1451"/>
        <v>146</v>
      </c>
      <c r="FU222" s="80">
        <f t="shared" ref="FU222:FU223" si="1452">FT222/FS222*100</f>
        <v>100</v>
      </c>
      <c r="FV222" s="80">
        <f t="shared" ref="FV222" si="1453">FV223+FV224+FV225+FV226+FV227+FV228</f>
        <v>1568.7460000000001</v>
      </c>
      <c r="FW222" s="80">
        <f t="shared" ref="FW222:FX222" si="1454">FW223+FW224+FW225+FW226+FW227+FW228</f>
        <v>1568.7460000000001</v>
      </c>
      <c r="FX222" s="80">
        <f t="shared" si="1454"/>
        <v>1568.7460000000001</v>
      </c>
      <c r="FY222" s="80">
        <f>FX222/FW222*100</f>
        <v>100</v>
      </c>
      <c r="FZ222" s="80">
        <f t="shared" ref="FZ222" si="1455">FZ223+FZ224+FZ225+FZ226+FZ227+FZ228</f>
        <v>0</v>
      </c>
      <c r="GA222" s="80">
        <f t="shared" ref="GA222:GK222" si="1456">GA223+GA224+GA225+GA226+GA227+GA228</f>
        <v>0</v>
      </c>
      <c r="GB222" s="80">
        <f t="shared" si="1456"/>
        <v>0</v>
      </c>
      <c r="GC222" s="80">
        <f t="shared" si="1456"/>
        <v>0</v>
      </c>
      <c r="GD222" s="80">
        <f t="shared" ref="GD222" si="1457">GD223+GD224+GD225+GD226+GD227+GD228</f>
        <v>1727.3</v>
      </c>
      <c r="GE222" s="80">
        <f t="shared" si="1456"/>
        <v>2100</v>
      </c>
      <c r="GF222" s="80">
        <f t="shared" si="1456"/>
        <v>2100</v>
      </c>
      <c r="GG222" s="80">
        <f t="shared" si="1456"/>
        <v>100</v>
      </c>
      <c r="GH222" s="80">
        <f t="shared" ref="GH222" si="1458">GH223+GH224+GH225+GH226+GH227+GH228</f>
        <v>1674.1</v>
      </c>
      <c r="GI222" s="80">
        <f t="shared" si="1456"/>
        <v>2000</v>
      </c>
      <c r="GJ222" s="80">
        <f t="shared" si="1456"/>
        <v>2000</v>
      </c>
      <c r="GK222" s="80">
        <f t="shared" si="1456"/>
        <v>100</v>
      </c>
      <c r="GL222" s="80"/>
      <c r="GM222" s="80">
        <f t="shared" ref="GM222:GO222" si="1459">GM223+GM224+GM225+GM226+GM227+GM228</f>
        <v>0</v>
      </c>
      <c r="GN222" s="80">
        <f t="shared" si="1459"/>
        <v>0</v>
      </c>
      <c r="GO222" s="80">
        <f t="shared" si="1459"/>
        <v>0</v>
      </c>
      <c r="GP222" s="80"/>
      <c r="GQ222" s="80">
        <f t="shared" ref="GQ222:GS222" si="1460">GQ223+GQ224+GQ225+GQ226+GQ227+GQ228</f>
        <v>0</v>
      </c>
      <c r="GR222" s="80">
        <f t="shared" si="1460"/>
        <v>0</v>
      </c>
      <c r="GS222" s="80">
        <f t="shared" si="1460"/>
        <v>0</v>
      </c>
      <c r="GT222" s="80"/>
      <c r="GU222" s="80">
        <f t="shared" ref="GU222:GW222" si="1461">GU223+GU224+GU225+GU226+GU227+GU228</f>
        <v>0</v>
      </c>
      <c r="GV222" s="80">
        <f t="shared" si="1461"/>
        <v>0</v>
      </c>
      <c r="GW222" s="80">
        <f t="shared" si="1461"/>
        <v>0</v>
      </c>
      <c r="GX222" s="80"/>
      <c r="GY222" s="80">
        <f t="shared" ref="GY222:HB222" si="1462">GY223+GY224+GY225+GY226+GY227+GY228</f>
        <v>0</v>
      </c>
      <c r="GZ222" s="80">
        <f t="shared" si="1462"/>
        <v>0</v>
      </c>
      <c r="HA222" s="80">
        <f t="shared" si="1462"/>
        <v>0</v>
      </c>
      <c r="HB222" s="80">
        <f t="shared" si="1462"/>
        <v>0</v>
      </c>
      <c r="HC222" s="80">
        <f t="shared" ref="HC222:HH222" si="1463">HC223+HC224+HC225+HC226+HC227+HC228</f>
        <v>0</v>
      </c>
      <c r="HD222" s="80">
        <f t="shared" si="1463"/>
        <v>0</v>
      </c>
      <c r="HE222" s="80">
        <f t="shared" si="1463"/>
        <v>0</v>
      </c>
      <c r="HF222" s="80">
        <f t="shared" ref="HF222" si="1464">HF223+HF224+HF225+HF226+HF227+HF228</f>
        <v>304.2</v>
      </c>
      <c r="HG222" s="80">
        <f t="shared" si="1463"/>
        <v>968.4</v>
      </c>
      <c r="HH222" s="80">
        <f t="shared" si="1463"/>
        <v>968.4</v>
      </c>
      <c r="HI222" s="80">
        <f t="shared" ref="HI222:HI223" si="1465">HH222/HG222*100</f>
        <v>100</v>
      </c>
      <c r="HJ222" s="122"/>
      <c r="HK222" s="80">
        <f t="shared" ref="HK222:HY222" si="1466">HK223+HK224+HK225+HK226+HK227+HK228</f>
        <v>0</v>
      </c>
      <c r="HL222" s="80">
        <f t="shared" si="1466"/>
        <v>0</v>
      </c>
      <c r="HM222" s="80">
        <f t="shared" si="1466"/>
        <v>0</v>
      </c>
      <c r="HN222" s="80">
        <f t="shared" ref="HN222" si="1467">HN223+HN224+HN225+HN226+HN227+HN228</f>
        <v>0</v>
      </c>
      <c r="HO222" s="80">
        <f t="shared" si="1466"/>
        <v>0</v>
      </c>
      <c r="HP222" s="80">
        <f t="shared" si="1466"/>
        <v>0</v>
      </c>
      <c r="HQ222" s="80">
        <f t="shared" si="1466"/>
        <v>0</v>
      </c>
      <c r="HR222" s="80"/>
      <c r="HS222" s="80">
        <f t="shared" si="1466"/>
        <v>0</v>
      </c>
      <c r="HT222" s="80">
        <f t="shared" si="1466"/>
        <v>0</v>
      </c>
      <c r="HU222" s="80">
        <f t="shared" si="1466"/>
        <v>0</v>
      </c>
      <c r="HV222" s="122"/>
      <c r="HW222" s="80">
        <f t="shared" si="1466"/>
        <v>0</v>
      </c>
      <c r="HX222" s="80">
        <f t="shared" si="1466"/>
        <v>0</v>
      </c>
      <c r="HY222" s="80">
        <f t="shared" si="1466"/>
        <v>0</v>
      </c>
      <c r="HZ222" s="122"/>
      <c r="IA222" s="80">
        <f t="shared" ref="IA222:IC222" si="1468">IA223+IA224+IA225+IA226+IA227+IA228</f>
        <v>0</v>
      </c>
      <c r="IB222" s="80">
        <f t="shared" si="1468"/>
        <v>0</v>
      </c>
      <c r="IC222" s="80">
        <f t="shared" si="1468"/>
        <v>0</v>
      </c>
      <c r="ID222" s="80"/>
      <c r="IE222" s="80">
        <f t="shared" ref="IE222:IG222" si="1469">IE223+IE224+IE225+IE226+IE227+IE228</f>
        <v>0</v>
      </c>
      <c r="IF222" s="80">
        <f t="shared" si="1469"/>
        <v>0</v>
      </c>
      <c r="IG222" s="80">
        <f t="shared" si="1469"/>
        <v>0</v>
      </c>
      <c r="IH222" s="80"/>
      <c r="II222" s="80">
        <f t="shared" ref="II222:IK222" si="1470">II223+II224+II225+II226+II227+II228</f>
        <v>0</v>
      </c>
      <c r="IJ222" s="80">
        <f t="shared" si="1470"/>
        <v>0</v>
      </c>
      <c r="IK222" s="80">
        <f t="shared" si="1470"/>
        <v>0</v>
      </c>
      <c r="IL222" s="80"/>
      <c r="IM222" s="80">
        <f t="shared" ref="IM222:JA222" si="1471">IM223+IM224+IM225+IM226+IM227+IM228</f>
        <v>0</v>
      </c>
      <c r="IN222" s="80">
        <f t="shared" si="1471"/>
        <v>0</v>
      </c>
      <c r="IO222" s="80">
        <f t="shared" si="1471"/>
        <v>0</v>
      </c>
      <c r="IP222" s="80"/>
      <c r="IQ222" s="80">
        <f t="shared" si="1471"/>
        <v>0</v>
      </c>
      <c r="IR222" s="80">
        <f t="shared" si="1471"/>
        <v>0</v>
      </c>
      <c r="IS222" s="80">
        <f t="shared" si="1471"/>
        <v>0</v>
      </c>
      <c r="IT222" s="80"/>
      <c r="IU222" s="80">
        <f t="shared" si="1471"/>
        <v>0</v>
      </c>
      <c r="IV222" s="80">
        <f t="shared" si="1471"/>
        <v>0</v>
      </c>
      <c r="IW222" s="80">
        <f t="shared" si="1471"/>
        <v>0</v>
      </c>
      <c r="IX222" s="80"/>
      <c r="IY222" s="80">
        <f t="shared" si="1471"/>
        <v>0</v>
      </c>
      <c r="IZ222" s="80">
        <f t="shared" si="1471"/>
        <v>0</v>
      </c>
      <c r="JA222" s="80">
        <f t="shared" si="1471"/>
        <v>0</v>
      </c>
      <c r="JB222" s="80"/>
      <c r="JC222" s="80">
        <f t="shared" ref="JC222:JE222" si="1472">JC223+JC224+JC225+JC226+JC227+JC228</f>
        <v>0</v>
      </c>
      <c r="JD222" s="80">
        <f t="shared" si="1472"/>
        <v>0</v>
      </c>
      <c r="JE222" s="80">
        <f t="shared" si="1472"/>
        <v>0</v>
      </c>
      <c r="JF222" s="80"/>
      <c r="JG222" s="80">
        <f t="shared" ref="JG222:JL222" si="1473">JG223+JG224+JG225+JG226+JG227+JG228</f>
        <v>0</v>
      </c>
      <c r="JH222" s="80">
        <f t="shared" si="1473"/>
        <v>0</v>
      </c>
      <c r="JI222" s="80">
        <f t="shared" si="1473"/>
        <v>0</v>
      </c>
      <c r="JJ222" s="80"/>
      <c r="JK222" s="80">
        <f t="shared" si="1473"/>
        <v>175.96191000000002</v>
      </c>
      <c r="JL222" s="80">
        <f t="shared" si="1473"/>
        <v>35.200040000000008</v>
      </c>
      <c r="JM222" s="79">
        <f t="shared" ref="JM222:JM223" si="1474">JL222/JK222*100</f>
        <v>20.004352078242391</v>
      </c>
      <c r="JN222" s="79"/>
      <c r="JO222" s="80"/>
      <c r="JP222" s="80"/>
      <c r="JQ222" s="79"/>
    </row>
    <row r="223" spans="1:277" s="29" customFormat="1" ht="30.75" customHeight="1" x14ac:dyDescent="0.25">
      <c r="A223" s="39" t="s">
        <v>296</v>
      </c>
      <c r="B223" s="230">
        <f t="shared" si="1349"/>
        <v>39916.806819999998</v>
      </c>
      <c r="C223" s="230">
        <f t="shared" si="1350"/>
        <v>42256.168730000005</v>
      </c>
      <c r="D223" s="230">
        <f t="shared" si="1351"/>
        <v>42043.903400000003</v>
      </c>
      <c r="E223" s="66">
        <f t="shared" si="163"/>
        <v>99.497670194957109</v>
      </c>
      <c r="F223" s="66"/>
      <c r="G223" s="66"/>
      <c r="H223" s="66"/>
      <c r="I223" s="66"/>
      <c r="J223" s="70"/>
      <c r="K223" s="70"/>
      <c r="L223" s="70"/>
      <c r="M223" s="66"/>
      <c r="N223" s="66"/>
      <c r="O223" s="70"/>
      <c r="P223" s="70"/>
      <c r="Q223" s="66"/>
      <c r="R223" s="123"/>
      <c r="S223" s="70"/>
      <c r="T223" s="70"/>
      <c r="U223" s="66"/>
      <c r="V223" s="66"/>
      <c r="W223" s="70"/>
      <c r="X223" s="70"/>
      <c r="Y223" s="66"/>
      <c r="Z223" s="66"/>
      <c r="AA223" s="70"/>
      <c r="AB223" s="70"/>
      <c r="AC223" s="66"/>
      <c r="AD223" s="123"/>
      <c r="AE223" s="70"/>
      <c r="AF223" s="70"/>
      <c r="AG223" s="66"/>
      <c r="AH223" s="66"/>
      <c r="AI223" s="66"/>
      <c r="AJ223" s="66"/>
      <c r="AK223" s="66"/>
      <c r="AL223" s="123"/>
      <c r="AM223" s="66"/>
      <c r="AN223" s="66"/>
      <c r="AO223" s="66"/>
      <c r="AP223" s="70">
        <v>0</v>
      </c>
      <c r="AQ223" s="70">
        <v>0</v>
      </c>
      <c r="AR223" s="70">
        <v>0</v>
      </c>
      <c r="AS223" s="66"/>
      <c r="AT223" s="70">
        <v>2978.59</v>
      </c>
      <c r="AU223" s="70">
        <v>2978.59</v>
      </c>
      <c r="AV223" s="70">
        <v>2978.59</v>
      </c>
      <c r="AW223" s="70">
        <f>AV223/AU223*100</f>
        <v>100</v>
      </c>
      <c r="AX223" s="70">
        <v>102.04082</v>
      </c>
      <c r="AY223" s="70">
        <v>102.04082</v>
      </c>
      <c r="AZ223" s="70">
        <v>102.04083</v>
      </c>
      <c r="BA223" s="66">
        <f t="shared" si="1292"/>
        <v>100.00000979999966</v>
      </c>
      <c r="BB223" s="66"/>
      <c r="BC223" s="70"/>
      <c r="BD223" s="70"/>
      <c r="BE223" s="66"/>
      <c r="BF223" s="70">
        <v>70.83</v>
      </c>
      <c r="BG223" s="70">
        <v>70.83</v>
      </c>
      <c r="BH223" s="70">
        <v>70.83</v>
      </c>
      <c r="BI223" s="66">
        <f>BH223/BG223*100</f>
        <v>100</v>
      </c>
      <c r="BJ223" s="123"/>
      <c r="BK223" s="70"/>
      <c r="BL223" s="70"/>
      <c r="BM223" s="66"/>
      <c r="BN223" s="70"/>
      <c r="BO223" s="70"/>
      <c r="BP223" s="70"/>
      <c r="BQ223" s="66"/>
      <c r="BR223" s="66"/>
      <c r="BS223" s="70"/>
      <c r="BT223" s="70"/>
      <c r="BU223" s="66"/>
      <c r="BV223" s="66"/>
      <c r="BW223" s="66"/>
      <c r="BX223" s="66"/>
      <c r="BY223" s="66"/>
      <c r="BZ223" s="70">
        <v>0</v>
      </c>
      <c r="CA223" s="70">
        <v>0</v>
      </c>
      <c r="CB223" s="70"/>
      <c r="CC223" s="66"/>
      <c r="CD223" s="70">
        <v>17811.2</v>
      </c>
      <c r="CE223" s="70">
        <v>17811.2</v>
      </c>
      <c r="CF223" s="66">
        <v>17811.2</v>
      </c>
      <c r="CG223" s="70">
        <f t="shared" si="185"/>
        <v>100</v>
      </c>
      <c r="CH223" s="70"/>
      <c r="CI223" s="70">
        <v>1857.4</v>
      </c>
      <c r="CJ223" s="66">
        <v>1857.4</v>
      </c>
      <c r="CK223" s="70">
        <f t="shared" ref="CK223" si="1475">CJ223/CI223*100</f>
        <v>100</v>
      </c>
      <c r="CL223" s="70"/>
      <c r="CM223" s="70"/>
      <c r="CN223" s="70"/>
      <c r="CO223" s="70"/>
      <c r="CP223" s="70"/>
      <c r="CQ223" s="70"/>
      <c r="CR223" s="70"/>
      <c r="CS223" s="70"/>
      <c r="CT223" s="70">
        <v>3662.9</v>
      </c>
      <c r="CU223" s="70">
        <v>3102.9</v>
      </c>
      <c r="CV223" s="70">
        <v>3102.9</v>
      </c>
      <c r="CW223" s="70">
        <f t="shared" si="191"/>
        <v>100</v>
      </c>
      <c r="CX223" s="70"/>
      <c r="CY223" s="70"/>
      <c r="CZ223" s="70"/>
      <c r="DA223" s="70"/>
      <c r="DB223" s="124"/>
      <c r="DC223" s="70">
        <v>200</v>
      </c>
      <c r="DD223" s="70">
        <v>160</v>
      </c>
      <c r="DE223" s="70">
        <f t="shared" si="1436"/>
        <v>80</v>
      </c>
      <c r="DF223" s="70"/>
      <c r="DG223" s="70"/>
      <c r="DH223" s="200"/>
      <c r="DI223" s="200"/>
      <c r="DJ223" s="200"/>
      <c r="DK223" s="70"/>
      <c r="DL223" s="200"/>
      <c r="DM223" s="200"/>
      <c r="DN223" s="200"/>
      <c r="DO223" s="70"/>
      <c r="DP223" s="200"/>
      <c r="DQ223" s="200"/>
      <c r="DR223" s="70"/>
      <c r="DS223" s="70"/>
      <c r="DT223" s="200"/>
      <c r="DU223" s="200"/>
      <c r="DV223" s="200"/>
      <c r="DW223" s="70"/>
      <c r="DX223" s="200"/>
      <c r="DY223" s="200"/>
      <c r="DZ223" s="200"/>
      <c r="EA223" s="70"/>
      <c r="EB223" s="200"/>
      <c r="EC223" s="200"/>
      <c r="ED223" s="200"/>
      <c r="EE223" s="70"/>
      <c r="EF223" s="200"/>
      <c r="EG223" s="200"/>
      <c r="EH223" s="70"/>
      <c r="EI223" s="70"/>
      <c r="EJ223" s="200"/>
      <c r="EK223" s="200"/>
      <c r="EL223" s="70"/>
      <c r="EM223" s="70"/>
      <c r="EN223" s="200"/>
      <c r="EO223" s="66"/>
      <c r="EP223" s="70"/>
      <c r="EQ223" s="70"/>
      <c r="ER223" s="200"/>
      <c r="ES223" s="200"/>
      <c r="ET223" s="70"/>
      <c r="EU223" s="70"/>
      <c r="EV223" s="70"/>
      <c r="EW223" s="70"/>
      <c r="EX223" s="70"/>
      <c r="EY223" s="70"/>
      <c r="EZ223" s="200"/>
      <c r="FA223" s="200"/>
      <c r="FB223" s="200"/>
      <c r="FC223" s="70"/>
      <c r="FD223" s="200"/>
      <c r="FE223" s="200"/>
      <c r="FF223" s="70">
        <v>5676.8</v>
      </c>
      <c r="FG223" s="70">
        <v>5815.1</v>
      </c>
      <c r="FH223" s="70">
        <v>5783.6272499999995</v>
      </c>
      <c r="FI223" s="70">
        <f t="shared" si="204"/>
        <v>99.458775429485286</v>
      </c>
      <c r="FJ223" s="70"/>
      <c r="FK223" s="70"/>
      <c r="FL223" s="200"/>
      <c r="FM223" s="66"/>
      <c r="FN223" s="70">
        <v>4340.1000000000004</v>
      </c>
      <c r="FO223" s="70">
        <v>3359</v>
      </c>
      <c r="FP223" s="70">
        <v>3358.9692799999998</v>
      </c>
      <c r="FQ223" s="70">
        <f>FP223/FO223*100</f>
        <v>99.999085442095861</v>
      </c>
      <c r="FR223" s="70"/>
      <c r="FS223" s="70">
        <v>146</v>
      </c>
      <c r="FT223" s="200">
        <v>146</v>
      </c>
      <c r="FU223" s="70">
        <f t="shared" si="1452"/>
        <v>100</v>
      </c>
      <c r="FV223" s="70">
        <v>1568.7460000000001</v>
      </c>
      <c r="FW223" s="70">
        <v>1568.7460000000001</v>
      </c>
      <c r="FX223" s="70">
        <v>1568.7460000000001</v>
      </c>
      <c r="FY223" s="70">
        <f>FX223/FW223*100</f>
        <v>100</v>
      </c>
      <c r="FZ223" s="70"/>
      <c r="GA223" s="70"/>
      <c r="GB223" s="200"/>
      <c r="GC223" s="200"/>
      <c r="GD223" s="70">
        <v>1727.3</v>
      </c>
      <c r="GE223" s="70">
        <v>2100</v>
      </c>
      <c r="GF223" s="70">
        <v>2100</v>
      </c>
      <c r="GG223" s="70">
        <f t="shared" ref="GG223" si="1476">GF223/GE223*100</f>
        <v>100</v>
      </c>
      <c r="GH223" s="70">
        <v>1674.1</v>
      </c>
      <c r="GI223" s="70">
        <v>2000</v>
      </c>
      <c r="GJ223" s="70">
        <v>2000</v>
      </c>
      <c r="GK223" s="70">
        <f t="shared" ref="GK223" si="1477">GJ223/GI223*100</f>
        <v>100</v>
      </c>
      <c r="GL223" s="70"/>
      <c r="GM223" s="70"/>
      <c r="GN223" s="200"/>
      <c r="GO223" s="200"/>
      <c r="GP223" s="200"/>
      <c r="GQ223" s="70"/>
      <c r="GR223" s="200"/>
      <c r="GS223" s="200"/>
      <c r="GT223" s="200"/>
      <c r="GU223" s="70"/>
      <c r="GV223" s="200"/>
      <c r="GW223" s="200"/>
      <c r="GX223" s="200"/>
      <c r="GY223" s="70"/>
      <c r="GZ223" s="200"/>
      <c r="HA223" s="200"/>
      <c r="HB223" s="70"/>
      <c r="HC223" s="70"/>
      <c r="HD223" s="200"/>
      <c r="HE223" s="200"/>
      <c r="HF223" s="70">
        <v>304.2</v>
      </c>
      <c r="HG223" s="70">
        <v>968.4</v>
      </c>
      <c r="HH223" s="70">
        <v>968.4</v>
      </c>
      <c r="HI223" s="70">
        <f t="shared" si="1465"/>
        <v>100</v>
      </c>
      <c r="HJ223" s="124"/>
      <c r="HK223" s="70"/>
      <c r="HL223" s="200"/>
      <c r="HM223" s="200"/>
      <c r="HN223" s="70"/>
      <c r="HO223" s="70"/>
      <c r="HP223" s="70"/>
      <c r="HQ223" s="70"/>
      <c r="HR223" s="70"/>
      <c r="HS223" s="70"/>
      <c r="HT223" s="70"/>
      <c r="HU223" s="70"/>
      <c r="HV223" s="124"/>
      <c r="HW223" s="70"/>
      <c r="HX223" s="70"/>
      <c r="HY223" s="70"/>
      <c r="HZ223" s="124"/>
      <c r="IA223" s="70"/>
      <c r="IB223" s="70"/>
      <c r="IC223" s="70"/>
      <c r="ID223" s="70"/>
      <c r="IE223" s="70"/>
      <c r="IF223" s="70"/>
      <c r="IG223" s="70"/>
      <c r="IH223" s="70"/>
      <c r="II223" s="70"/>
      <c r="IJ223" s="70"/>
      <c r="IK223" s="70"/>
      <c r="IL223" s="70"/>
      <c r="IM223" s="70"/>
      <c r="IN223" s="70"/>
      <c r="IO223" s="70"/>
      <c r="IP223" s="70"/>
      <c r="IQ223" s="70"/>
      <c r="IR223" s="70"/>
      <c r="IS223" s="70"/>
      <c r="IT223" s="70"/>
      <c r="IU223" s="70"/>
      <c r="IV223" s="70"/>
      <c r="IW223" s="70"/>
      <c r="IX223" s="70"/>
      <c r="IY223" s="70">
        <v>0</v>
      </c>
      <c r="IZ223" s="70">
        <v>0</v>
      </c>
      <c r="JA223" s="66"/>
      <c r="JB223" s="66"/>
      <c r="JC223" s="70">
        <v>0</v>
      </c>
      <c r="JD223" s="70">
        <v>0</v>
      </c>
      <c r="JE223" s="66"/>
      <c r="JF223" s="66"/>
      <c r="JG223" s="70">
        <v>0</v>
      </c>
      <c r="JH223" s="70">
        <v>0</v>
      </c>
      <c r="JI223" s="66"/>
      <c r="JJ223" s="66"/>
      <c r="JK223" s="70">
        <v>175.96191000000002</v>
      </c>
      <c r="JL223" s="70">
        <v>35.200040000000008</v>
      </c>
      <c r="JM223" s="66">
        <f t="shared" si="1474"/>
        <v>20.004352078242391</v>
      </c>
      <c r="JN223" s="66"/>
      <c r="JO223" s="70"/>
      <c r="JP223" s="70"/>
      <c r="JQ223" s="66"/>
    </row>
    <row r="224" spans="1:277" s="29" customFormat="1" ht="15.75" x14ac:dyDescent="0.25">
      <c r="A224" s="39" t="s">
        <v>508</v>
      </c>
      <c r="B224" s="230">
        <f t="shared" si="1349"/>
        <v>3675.4</v>
      </c>
      <c r="C224" s="230">
        <f t="shared" si="1350"/>
        <v>4840.2512000000006</v>
      </c>
      <c r="D224" s="230">
        <f t="shared" si="1351"/>
        <v>4840.2512000000006</v>
      </c>
      <c r="E224" s="66">
        <f t="shared" si="163"/>
        <v>100</v>
      </c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123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123"/>
      <c r="AE224" s="66"/>
      <c r="AF224" s="66"/>
      <c r="AG224" s="66"/>
      <c r="AH224" s="66"/>
      <c r="AI224" s="66"/>
      <c r="AJ224" s="66"/>
      <c r="AK224" s="66"/>
      <c r="AL224" s="123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66"/>
      <c r="BJ224" s="123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>
        <v>1164.8512000000001</v>
      </c>
      <c r="BX224" s="66">
        <v>1164.8512000000001</v>
      </c>
      <c r="BY224" s="66">
        <f t="shared" si="1428"/>
        <v>100</v>
      </c>
      <c r="BZ224" s="66"/>
      <c r="CA224" s="66"/>
      <c r="CB224" s="66"/>
      <c r="CC224" s="66"/>
      <c r="CD224" s="206"/>
      <c r="CE224" s="206"/>
      <c r="CF224" s="206"/>
      <c r="CG224" s="206"/>
      <c r="CH224" s="206"/>
      <c r="CI224" s="206"/>
      <c r="CJ224" s="206"/>
      <c r="CK224" s="206"/>
      <c r="CL224" s="66"/>
      <c r="CM224" s="66"/>
      <c r="CN224" s="66"/>
      <c r="CO224" s="204"/>
      <c r="CP224" s="204"/>
      <c r="CQ224" s="66"/>
      <c r="CR224" s="66"/>
      <c r="CS224" s="204"/>
      <c r="CT224" s="66"/>
      <c r="CU224" s="66"/>
      <c r="CV224" s="66"/>
      <c r="CW224" s="204"/>
      <c r="CX224" s="204"/>
      <c r="CY224" s="66"/>
      <c r="CZ224" s="66"/>
      <c r="DA224" s="204"/>
      <c r="DB224" s="133"/>
      <c r="DC224" s="66"/>
      <c r="DD224" s="66"/>
      <c r="DE224" s="204"/>
      <c r="DF224" s="66"/>
      <c r="DG224" s="66"/>
      <c r="DH224" s="66"/>
      <c r="DI224" s="204"/>
      <c r="DJ224" s="204"/>
      <c r="DK224" s="66"/>
      <c r="DL224" s="66"/>
      <c r="DM224" s="204"/>
      <c r="DN224" s="204"/>
      <c r="DO224" s="66"/>
      <c r="DP224" s="66"/>
      <c r="DQ224" s="204"/>
      <c r="DR224" s="66"/>
      <c r="DS224" s="66"/>
      <c r="DT224" s="66"/>
      <c r="DU224" s="204"/>
      <c r="DV224" s="204"/>
      <c r="DW224" s="66"/>
      <c r="DX224" s="66"/>
      <c r="DY224" s="204"/>
      <c r="DZ224" s="204"/>
      <c r="EA224" s="66"/>
      <c r="EB224" s="66"/>
      <c r="EC224" s="204"/>
      <c r="ED224" s="204"/>
      <c r="EE224" s="66"/>
      <c r="EF224" s="66"/>
      <c r="EG224" s="204"/>
      <c r="EH224" s="66"/>
      <c r="EI224" s="66"/>
      <c r="EJ224" s="66"/>
      <c r="EK224" s="204"/>
      <c r="EL224" s="66">
        <v>609.4</v>
      </c>
      <c r="EM224" s="66">
        <v>609.4</v>
      </c>
      <c r="EN224" s="66">
        <v>609.4</v>
      </c>
      <c r="EO224" s="66">
        <f t="shared" si="1442"/>
        <v>100</v>
      </c>
      <c r="EP224" s="66"/>
      <c r="EQ224" s="66"/>
      <c r="ER224" s="66"/>
      <c r="ES224" s="204"/>
      <c r="ET224" s="66"/>
      <c r="EU224" s="66"/>
      <c r="EV224" s="66"/>
      <c r="EW224" s="66"/>
      <c r="EX224" s="66"/>
      <c r="EY224" s="70"/>
      <c r="EZ224" s="66"/>
      <c r="FA224" s="204"/>
      <c r="FB224" s="204"/>
      <c r="FC224" s="70"/>
      <c r="FD224" s="66"/>
      <c r="FE224" s="204"/>
      <c r="FF224" s="70"/>
      <c r="FG224" s="70"/>
      <c r="FH224" s="66"/>
      <c r="FI224" s="204"/>
      <c r="FJ224" s="70">
        <v>3066</v>
      </c>
      <c r="FK224" s="70">
        <v>3066</v>
      </c>
      <c r="FL224" s="66">
        <v>3066</v>
      </c>
      <c r="FM224" s="66">
        <f t="shared" si="1085"/>
        <v>100</v>
      </c>
      <c r="FN224" s="70"/>
      <c r="FO224" s="70"/>
      <c r="FP224" s="66"/>
      <c r="FQ224" s="204"/>
      <c r="FR224" s="204"/>
      <c r="FS224" s="70"/>
      <c r="FT224" s="66"/>
      <c r="FU224" s="204"/>
      <c r="FV224" s="70"/>
      <c r="FW224" s="70"/>
      <c r="FX224" s="66"/>
      <c r="FY224" s="204"/>
      <c r="FZ224" s="70"/>
      <c r="GA224" s="70"/>
      <c r="GB224" s="66"/>
      <c r="GC224" s="204"/>
      <c r="GD224" s="66"/>
      <c r="GE224" s="66"/>
      <c r="GF224" s="66"/>
      <c r="GG224" s="204"/>
      <c r="GH224" s="66"/>
      <c r="GI224" s="66"/>
      <c r="GJ224" s="66"/>
      <c r="GK224" s="204"/>
      <c r="GL224" s="204"/>
      <c r="GM224" s="70"/>
      <c r="GN224" s="66"/>
      <c r="GO224" s="204"/>
      <c r="GP224" s="204"/>
      <c r="GQ224" s="70"/>
      <c r="GR224" s="66"/>
      <c r="GS224" s="204"/>
      <c r="GT224" s="204"/>
      <c r="GU224" s="70"/>
      <c r="GV224" s="66"/>
      <c r="GW224" s="204"/>
      <c r="GX224" s="204"/>
      <c r="GY224" s="70"/>
      <c r="GZ224" s="66"/>
      <c r="HA224" s="204"/>
      <c r="HB224" s="70"/>
      <c r="HC224" s="70"/>
      <c r="HD224" s="66"/>
      <c r="HE224" s="204"/>
      <c r="HF224" s="66"/>
      <c r="HG224" s="66"/>
      <c r="HH224" s="66"/>
      <c r="HI224" s="204"/>
      <c r="HJ224" s="133"/>
      <c r="HK224" s="70"/>
      <c r="HL224" s="66"/>
      <c r="HM224" s="204"/>
      <c r="HN224" s="66"/>
      <c r="HO224" s="66"/>
      <c r="HP224" s="66"/>
      <c r="HQ224" s="204"/>
      <c r="HR224" s="204"/>
      <c r="HS224" s="66"/>
      <c r="HT224" s="66"/>
      <c r="HU224" s="204"/>
      <c r="HV224" s="133"/>
      <c r="HW224" s="66"/>
      <c r="HX224" s="66"/>
      <c r="HY224" s="204"/>
      <c r="HZ224" s="133"/>
      <c r="IA224" s="66"/>
      <c r="IB224" s="66"/>
      <c r="IC224" s="204"/>
      <c r="ID224" s="204"/>
      <c r="IE224" s="66"/>
      <c r="IF224" s="66"/>
      <c r="IG224" s="204"/>
      <c r="IH224" s="204"/>
      <c r="II224" s="66"/>
      <c r="IJ224" s="66"/>
      <c r="IK224" s="204"/>
      <c r="IL224" s="204"/>
      <c r="IM224" s="66"/>
      <c r="IN224" s="66"/>
      <c r="IO224" s="204"/>
      <c r="IP224" s="204"/>
      <c r="IQ224" s="66"/>
      <c r="IR224" s="66"/>
      <c r="IS224" s="204"/>
      <c r="IT224" s="204"/>
      <c r="IU224" s="66"/>
      <c r="IV224" s="66"/>
      <c r="IW224" s="204"/>
      <c r="IX224" s="204"/>
      <c r="IY224" s="66"/>
      <c r="IZ224" s="66"/>
      <c r="JA224" s="66"/>
      <c r="JB224" s="66"/>
      <c r="JC224" s="66"/>
      <c r="JD224" s="66"/>
      <c r="JE224" s="66"/>
      <c r="JF224" s="66"/>
      <c r="JG224" s="66"/>
      <c r="JH224" s="66"/>
      <c r="JI224" s="66"/>
      <c r="JJ224" s="66"/>
      <c r="JK224" s="66"/>
      <c r="JL224" s="66"/>
      <c r="JM224" s="66"/>
      <c r="JN224" s="66"/>
      <c r="JO224" s="66"/>
      <c r="JP224" s="66"/>
      <c r="JQ224" s="66"/>
    </row>
    <row r="225" spans="1:277" s="29" customFormat="1" ht="15.75" x14ac:dyDescent="0.25">
      <c r="A225" s="39" t="s">
        <v>432</v>
      </c>
      <c r="B225" s="230">
        <f t="shared" si="1349"/>
        <v>0</v>
      </c>
      <c r="C225" s="230">
        <f t="shared" si="1350"/>
        <v>0</v>
      </c>
      <c r="D225" s="230">
        <f t="shared" si="1351"/>
        <v>0</v>
      </c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123"/>
      <c r="S225" s="66"/>
      <c r="T225" s="66"/>
      <c r="U225" s="66"/>
      <c r="V225" s="66"/>
      <c r="W225" s="66"/>
      <c r="X225" s="66"/>
      <c r="Y225" s="66"/>
      <c r="Z225" s="66"/>
      <c r="AA225" s="66"/>
      <c r="AB225" s="66"/>
      <c r="AC225" s="66"/>
      <c r="AD225" s="123"/>
      <c r="AE225" s="66"/>
      <c r="AF225" s="66"/>
      <c r="AG225" s="66"/>
      <c r="AH225" s="66"/>
      <c r="AI225" s="66"/>
      <c r="AJ225" s="66"/>
      <c r="AK225" s="66"/>
      <c r="AL225" s="123"/>
      <c r="AM225" s="66"/>
      <c r="AN225" s="66"/>
      <c r="AO225" s="66"/>
      <c r="AP225" s="66"/>
      <c r="AQ225" s="66"/>
      <c r="AR225" s="66"/>
      <c r="AS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/>
      <c r="BH225" s="66"/>
      <c r="BI225" s="66"/>
      <c r="BJ225" s="123"/>
      <c r="BK225" s="66"/>
      <c r="BL225" s="66"/>
      <c r="BM225" s="66"/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66"/>
      <c r="BZ225" s="66"/>
      <c r="CA225" s="66"/>
      <c r="CB225" s="66"/>
      <c r="CC225" s="66"/>
      <c r="CD225" s="206"/>
      <c r="CE225" s="206"/>
      <c r="CF225" s="206"/>
      <c r="CG225" s="206"/>
      <c r="CH225" s="206"/>
      <c r="CI225" s="206"/>
      <c r="CJ225" s="206"/>
      <c r="CK225" s="206"/>
      <c r="CL225" s="66"/>
      <c r="CM225" s="66"/>
      <c r="CN225" s="66"/>
      <c r="CO225" s="204"/>
      <c r="CP225" s="204"/>
      <c r="CQ225" s="66"/>
      <c r="CR225" s="66"/>
      <c r="CS225" s="204"/>
      <c r="CT225" s="66"/>
      <c r="CU225" s="66"/>
      <c r="CV225" s="66"/>
      <c r="CW225" s="204"/>
      <c r="CX225" s="204"/>
      <c r="CY225" s="66"/>
      <c r="CZ225" s="66"/>
      <c r="DA225" s="204"/>
      <c r="DB225" s="133"/>
      <c r="DC225" s="66"/>
      <c r="DD225" s="66"/>
      <c r="DE225" s="204"/>
      <c r="DF225" s="66"/>
      <c r="DG225" s="66"/>
      <c r="DH225" s="66"/>
      <c r="DI225" s="204"/>
      <c r="DJ225" s="204"/>
      <c r="DK225" s="66"/>
      <c r="DL225" s="66"/>
      <c r="DM225" s="204"/>
      <c r="DN225" s="204"/>
      <c r="DO225" s="66"/>
      <c r="DP225" s="66"/>
      <c r="DQ225" s="204"/>
      <c r="DR225" s="66"/>
      <c r="DS225" s="66"/>
      <c r="DT225" s="66"/>
      <c r="DU225" s="204"/>
      <c r="DV225" s="204"/>
      <c r="DW225" s="66"/>
      <c r="DX225" s="66"/>
      <c r="DY225" s="204"/>
      <c r="DZ225" s="204"/>
      <c r="EA225" s="66"/>
      <c r="EB225" s="66"/>
      <c r="EC225" s="204"/>
      <c r="ED225" s="204"/>
      <c r="EE225" s="66"/>
      <c r="EF225" s="66"/>
      <c r="EG225" s="204"/>
      <c r="EH225" s="66"/>
      <c r="EI225" s="66"/>
      <c r="EJ225" s="66"/>
      <c r="EK225" s="204"/>
      <c r="EL225" s="66"/>
      <c r="EM225" s="66"/>
      <c r="EN225" s="66"/>
      <c r="EO225" s="66"/>
      <c r="EP225" s="66"/>
      <c r="EQ225" s="66"/>
      <c r="ER225" s="66"/>
      <c r="ES225" s="204"/>
      <c r="ET225" s="66"/>
      <c r="EU225" s="66"/>
      <c r="EV225" s="66"/>
      <c r="EW225" s="66"/>
      <c r="EX225" s="66"/>
      <c r="EY225" s="70"/>
      <c r="EZ225" s="66"/>
      <c r="FA225" s="204"/>
      <c r="FB225" s="204"/>
      <c r="FC225" s="70"/>
      <c r="FD225" s="66"/>
      <c r="FE225" s="204"/>
      <c r="FF225" s="70"/>
      <c r="FG225" s="70"/>
      <c r="FH225" s="66"/>
      <c r="FI225" s="204"/>
      <c r="FJ225" s="70"/>
      <c r="FK225" s="70"/>
      <c r="FL225" s="66"/>
      <c r="FM225" s="66"/>
      <c r="FN225" s="70"/>
      <c r="FO225" s="70"/>
      <c r="FP225" s="66"/>
      <c r="FQ225" s="204"/>
      <c r="FR225" s="204"/>
      <c r="FS225" s="70"/>
      <c r="FT225" s="66"/>
      <c r="FU225" s="204"/>
      <c r="FV225" s="70"/>
      <c r="FW225" s="70"/>
      <c r="FX225" s="66"/>
      <c r="FY225" s="204"/>
      <c r="FZ225" s="70"/>
      <c r="GA225" s="70"/>
      <c r="GB225" s="66"/>
      <c r="GC225" s="204"/>
      <c r="GD225" s="66"/>
      <c r="GE225" s="66"/>
      <c r="GF225" s="66"/>
      <c r="GG225" s="204"/>
      <c r="GH225" s="66"/>
      <c r="GI225" s="66"/>
      <c r="GJ225" s="66"/>
      <c r="GK225" s="204"/>
      <c r="GL225" s="204"/>
      <c r="GM225" s="70"/>
      <c r="GN225" s="66"/>
      <c r="GO225" s="204"/>
      <c r="GP225" s="204"/>
      <c r="GQ225" s="70"/>
      <c r="GR225" s="66"/>
      <c r="GS225" s="204"/>
      <c r="GT225" s="204"/>
      <c r="GU225" s="70"/>
      <c r="GV225" s="66"/>
      <c r="GW225" s="204"/>
      <c r="GX225" s="204"/>
      <c r="GY225" s="70"/>
      <c r="GZ225" s="66"/>
      <c r="HA225" s="204"/>
      <c r="HB225" s="70"/>
      <c r="HC225" s="70"/>
      <c r="HD225" s="66"/>
      <c r="HE225" s="204"/>
      <c r="HF225" s="66"/>
      <c r="HG225" s="66"/>
      <c r="HH225" s="66"/>
      <c r="HI225" s="204"/>
      <c r="HJ225" s="133"/>
      <c r="HK225" s="70"/>
      <c r="HL225" s="66"/>
      <c r="HM225" s="204"/>
      <c r="HN225" s="66"/>
      <c r="HO225" s="66"/>
      <c r="HP225" s="66"/>
      <c r="HQ225" s="204"/>
      <c r="HR225" s="204"/>
      <c r="HS225" s="66"/>
      <c r="HT225" s="66"/>
      <c r="HU225" s="204"/>
      <c r="HV225" s="133"/>
      <c r="HW225" s="66"/>
      <c r="HX225" s="66"/>
      <c r="HY225" s="204"/>
      <c r="HZ225" s="133"/>
      <c r="IA225" s="66"/>
      <c r="IB225" s="66"/>
      <c r="IC225" s="204"/>
      <c r="ID225" s="204"/>
      <c r="IE225" s="66"/>
      <c r="IF225" s="66"/>
      <c r="IG225" s="204"/>
      <c r="IH225" s="204"/>
      <c r="II225" s="66"/>
      <c r="IJ225" s="66"/>
      <c r="IK225" s="204"/>
      <c r="IL225" s="204"/>
      <c r="IM225" s="66"/>
      <c r="IN225" s="66"/>
      <c r="IO225" s="204"/>
      <c r="IP225" s="204"/>
      <c r="IQ225" s="66"/>
      <c r="IR225" s="66"/>
      <c r="IS225" s="204"/>
      <c r="IT225" s="204"/>
      <c r="IU225" s="66"/>
      <c r="IV225" s="66"/>
      <c r="IW225" s="204"/>
      <c r="IX225" s="204"/>
      <c r="IY225" s="66"/>
      <c r="IZ225" s="66"/>
      <c r="JA225" s="66"/>
      <c r="JB225" s="66"/>
      <c r="JC225" s="66"/>
      <c r="JD225" s="66"/>
      <c r="JE225" s="66"/>
      <c r="JF225" s="66"/>
      <c r="JG225" s="66"/>
      <c r="JH225" s="66"/>
      <c r="JI225" s="66"/>
      <c r="JJ225" s="66"/>
      <c r="JK225" s="66"/>
      <c r="JL225" s="66"/>
      <c r="JM225" s="66"/>
      <c r="JN225" s="66"/>
      <c r="JO225" s="66"/>
      <c r="JP225" s="66"/>
      <c r="JQ225" s="66"/>
    </row>
    <row r="226" spans="1:277" s="29" customFormat="1" ht="15.75" x14ac:dyDescent="0.25">
      <c r="A226" s="39" t="s">
        <v>509</v>
      </c>
      <c r="B226" s="230">
        <f t="shared" si="1349"/>
        <v>0</v>
      </c>
      <c r="C226" s="230">
        <f t="shared" si="1350"/>
        <v>0</v>
      </c>
      <c r="D226" s="230">
        <f t="shared" si="1351"/>
        <v>0</v>
      </c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123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123"/>
      <c r="AE226" s="66"/>
      <c r="AF226" s="66"/>
      <c r="AG226" s="66"/>
      <c r="AH226" s="66"/>
      <c r="AI226" s="66"/>
      <c r="AJ226" s="66"/>
      <c r="AK226" s="66"/>
      <c r="AL226" s="123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66"/>
      <c r="BJ226" s="123"/>
      <c r="BK226" s="66"/>
      <c r="BL226" s="66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206"/>
      <c r="CE226" s="206"/>
      <c r="CF226" s="206"/>
      <c r="CG226" s="206"/>
      <c r="CH226" s="206"/>
      <c r="CI226" s="206"/>
      <c r="CJ226" s="206"/>
      <c r="CK226" s="206"/>
      <c r="CL226" s="66"/>
      <c r="CM226" s="66"/>
      <c r="CN226" s="66"/>
      <c r="CO226" s="204"/>
      <c r="CP226" s="204"/>
      <c r="CQ226" s="66"/>
      <c r="CR226" s="66"/>
      <c r="CS226" s="204"/>
      <c r="CT226" s="66"/>
      <c r="CU226" s="66"/>
      <c r="CV226" s="66"/>
      <c r="CW226" s="204"/>
      <c r="CX226" s="204"/>
      <c r="CY226" s="66"/>
      <c r="CZ226" s="66"/>
      <c r="DA226" s="204"/>
      <c r="DB226" s="133"/>
      <c r="DC226" s="66"/>
      <c r="DD226" s="66"/>
      <c r="DE226" s="204"/>
      <c r="DF226" s="66"/>
      <c r="DG226" s="66"/>
      <c r="DH226" s="66"/>
      <c r="DI226" s="204"/>
      <c r="DJ226" s="204"/>
      <c r="DK226" s="66"/>
      <c r="DL226" s="66"/>
      <c r="DM226" s="204"/>
      <c r="DN226" s="204"/>
      <c r="DO226" s="66"/>
      <c r="DP226" s="66"/>
      <c r="DQ226" s="204"/>
      <c r="DR226" s="66"/>
      <c r="DS226" s="66"/>
      <c r="DT226" s="66"/>
      <c r="DU226" s="204"/>
      <c r="DV226" s="204"/>
      <c r="DW226" s="66"/>
      <c r="DX226" s="66"/>
      <c r="DY226" s="204"/>
      <c r="DZ226" s="204"/>
      <c r="EA226" s="66"/>
      <c r="EB226" s="66"/>
      <c r="EC226" s="204"/>
      <c r="ED226" s="204"/>
      <c r="EE226" s="66"/>
      <c r="EF226" s="66"/>
      <c r="EG226" s="204"/>
      <c r="EH226" s="66"/>
      <c r="EI226" s="66"/>
      <c r="EJ226" s="66"/>
      <c r="EK226" s="204"/>
      <c r="EL226" s="66"/>
      <c r="EM226" s="66"/>
      <c r="EN226" s="66"/>
      <c r="EO226" s="66"/>
      <c r="EP226" s="66"/>
      <c r="EQ226" s="66"/>
      <c r="ER226" s="66"/>
      <c r="ES226" s="204"/>
      <c r="ET226" s="66"/>
      <c r="EU226" s="66"/>
      <c r="EV226" s="66"/>
      <c r="EW226" s="66"/>
      <c r="EX226" s="66"/>
      <c r="EY226" s="70"/>
      <c r="EZ226" s="66"/>
      <c r="FA226" s="204"/>
      <c r="FB226" s="204"/>
      <c r="FC226" s="70"/>
      <c r="FD226" s="66"/>
      <c r="FE226" s="204"/>
      <c r="FF226" s="70"/>
      <c r="FG226" s="70"/>
      <c r="FH226" s="66"/>
      <c r="FI226" s="204"/>
      <c r="FJ226" s="70"/>
      <c r="FK226" s="70"/>
      <c r="FL226" s="66"/>
      <c r="FM226" s="66"/>
      <c r="FN226" s="70"/>
      <c r="FO226" s="70"/>
      <c r="FP226" s="66"/>
      <c r="FQ226" s="204"/>
      <c r="FR226" s="204"/>
      <c r="FS226" s="70"/>
      <c r="FT226" s="66"/>
      <c r="FU226" s="204"/>
      <c r="FV226" s="70"/>
      <c r="FW226" s="70"/>
      <c r="FX226" s="66"/>
      <c r="FY226" s="204"/>
      <c r="FZ226" s="70"/>
      <c r="GA226" s="70"/>
      <c r="GB226" s="66"/>
      <c r="GC226" s="204"/>
      <c r="GD226" s="66"/>
      <c r="GE226" s="66"/>
      <c r="GF226" s="66"/>
      <c r="GG226" s="204"/>
      <c r="GH226" s="66"/>
      <c r="GI226" s="66"/>
      <c r="GJ226" s="66"/>
      <c r="GK226" s="204"/>
      <c r="GL226" s="204"/>
      <c r="GM226" s="70"/>
      <c r="GN226" s="66"/>
      <c r="GO226" s="204"/>
      <c r="GP226" s="204"/>
      <c r="GQ226" s="70"/>
      <c r="GR226" s="66"/>
      <c r="GS226" s="204"/>
      <c r="GT226" s="204"/>
      <c r="GU226" s="70"/>
      <c r="GV226" s="66"/>
      <c r="GW226" s="204"/>
      <c r="GX226" s="204"/>
      <c r="GY226" s="70"/>
      <c r="GZ226" s="66"/>
      <c r="HA226" s="204"/>
      <c r="HB226" s="70"/>
      <c r="HC226" s="70"/>
      <c r="HD226" s="66"/>
      <c r="HE226" s="204"/>
      <c r="HF226" s="66"/>
      <c r="HG226" s="66"/>
      <c r="HH226" s="66"/>
      <c r="HI226" s="204"/>
      <c r="HJ226" s="133"/>
      <c r="HK226" s="70"/>
      <c r="HL226" s="66"/>
      <c r="HM226" s="204"/>
      <c r="HN226" s="66"/>
      <c r="HO226" s="66"/>
      <c r="HP226" s="66"/>
      <c r="HQ226" s="204"/>
      <c r="HR226" s="204"/>
      <c r="HS226" s="66"/>
      <c r="HT226" s="66"/>
      <c r="HU226" s="204"/>
      <c r="HV226" s="133"/>
      <c r="HW226" s="66"/>
      <c r="HX226" s="66"/>
      <c r="HY226" s="204"/>
      <c r="HZ226" s="133"/>
      <c r="IA226" s="66"/>
      <c r="IB226" s="66"/>
      <c r="IC226" s="204"/>
      <c r="ID226" s="204"/>
      <c r="IE226" s="66"/>
      <c r="IF226" s="66"/>
      <c r="IG226" s="204"/>
      <c r="IH226" s="204"/>
      <c r="II226" s="66"/>
      <c r="IJ226" s="66"/>
      <c r="IK226" s="204"/>
      <c r="IL226" s="204"/>
      <c r="IM226" s="66"/>
      <c r="IN226" s="66"/>
      <c r="IO226" s="204"/>
      <c r="IP226" s="204"/>
      <c r="IQ226" s="66"/>
      <c r="IR226" s="66"/>
      <c r="IS226" s="204"/>
      <c r="IT226" s="204"/>
      <c r="IU226" s="66"/>
      <c r="IV226" s="66"/>
      <c r="IW226" s="204"/>
      <c r="IX226" s="204"/>
      <c r="IY226" s="66"/>
      <c r="IZ226" s="66"/>
      <c r="JA226" s="66"/>
      <c r="JB226" s="66"/>
      <c r="JC226" s="66"/>
      <c r="JD226" s="66"/>
      <c r="JE226" s="66"/>
      <c r="JF226" s="66"/>
      <c r="JG226" s="66"/>
      <c r="JH226" s="66"/>
      <c r="JI226" s="66"/>
      <c r="JJ226" s="66"/>
      <c r="JK226" s="66"/>
      <c r="JL226" s="66"/>
      <c r="JM226" s="66"/>
      <c r="JN226" s="66"/>
      <c r="JO226" s="66"/>
      <c r="JP226" s="66"/>
      <c r="JQ226" s="66"/>
    </row>
    <row r="227" spans="1:277" s="29" customFormat="1" ht="15.75" x14ac:dyDescent="0.25">
      <c r="A227" s="39" t="s">
        <v>329</v>
      </c>
      <c r="B227" s="230">
        <f t="shared" si="1349"/>
        <v>10000</v>
      </c>
      <c r="C227" s="230">
        <f t="shared" si="1350"/>
        <v>11039.8932</v>
      </c>
      <c r="D227" s="230">
        <f t="shared" si="1351"/>
        <v>11039.8932</v>
      </c>
      <c r="E227" s="66">
        <f t="shared" si="163"/>
        <v>100</v>
      </c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123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123"/>
      <c r="AE227" s="66"/>
      <c r="AF227" s="66"/>
      <c r="AG227" s="66"/>
      <c r="AH227" s="66"/>
      <c r="AI227" s="66"/>
      <c r="AJ227" s="66"/>
      <c r="AK227" s="66"/>
      <c r="AL227" s="123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66"/>
      <c r="BJ227" s="123"/>
      <c r="BK227" s="66"/>
      <c r="BL227" s="66"/>
      <c r="BM227" s="66"/>
      <c r="BN227" s="66"/>
      <c r="BO227" s="66"/>
      <c r="BP227" s="66"/>
      <c r="BQ227" s="66"/>
      <c r="BR227" s="66"/>
      <c r="BS227" s="66"/>
      <c r="BT227" s="66"/>
      <c r="BU227" s="66"/>
      <c r="BV227" s="66"/>
      <c r="BW227" s="66">
        <v>1039.8932</v>
      </c>
      <c r="BX227" s="66">
        <v>1039.8932</v>
      </c>
      <c r="BY227" s="66">
        <f t="shared" si="1428"/>
        <v>100</v>
      </c>
      <c r="BZ227" s="66">
        <v>10000</v>
      </c>
      <c r="CA227" s="66">
        <v>10000</v>
      </c>
      <c r="CB227" s="66">
        <v>10000</v>
      </c>
      <c r="CC227" s="66">
        <f>CB227/CA227*100</f>
        <v>100</v>
      </c>
      <c r="CD227" s="206"/>
      <c r="CE227" s="206"/>
      <c r="CF227" s="206"/>
      <c r="CG227" s="206"/>
      <c r="CH227" s="206"/>
      <c r="CI227" s="206"/>
      <c r="CJ227" s="206"/>
      <c r="CK227" s="206"/>
      <c r="CL227" s="66"/>
      <c r="CM227" s="66"/>
      <c r="CN227" s="66"/>
      <c r="CO227" s="204"/>
      <c r="CP227" s="204"/>
      <c r="CQ227" s="66"/>
      <c r="CR227" s="66"/>
      <c r="CS227" s="204"/>
      <c r="CT227" s="66"/>
      <c r="CU227" s="66"/>
      <c r="CV227" s="66"/>
      <c r="CW227" s="204"/>
      <c r="CX227" s="204"/>
      <c r="CY227" s="66"/>
      <c r="CZ227" s="66"/>
      <c r="DA227" s="204"/>
      <c r="DB227" s="133"/>
      <c r="DC227" s="66"/>
      <c r="DD227" s="66"/>
      <c r="DE227" s="204"/>
      <c r="DF227" s="66"/>
      <c r="DG227" s="66"/>
      <c r="DH227" s="66"/>
      <c r="DI227" s="204"/>
      <c r="DJ227" s="204"/>
      <c r="DK227" s="66"/>
      <c r="DL227" s="66"/>
      <c r="DM227" s="204"/>
      <c r="DN227" s="204"/>
      <c r="DO227" s="66"/>
      <c r="DP227" s="66"/>
      <c r="DQ227" s="204"/>
      <c r="DR227" s="66"/>
      <c r="DS227" s="66"/>
      <c r="DT227" s="66"/>
      <c r="DU227" s="204"/>
      <c r="DV227" s="204"/>
      <c r="DW227" s="66"/>
      <c r="DX227" s="66"/>
      <c r="DY227" s="204"/>
      <c r="DZ227" s="204"/>
      <c r="EA227" s="66"/>
      <c r="EB227" s="66"/>
      <c r="EC227" s="204"/>
      <c r="ED227" s="204"/>
      <c r="EE227" s="66"/>
      <c r="EF227" s="66"/>
      <c r="EG227" s="204"/>
      <c r="EH227" s="66"/>
      <c r="EI227" s="66"/>
      <c r="EJ227" s="66"/>
      <c r="EK227" s="204"/>
      <c r="EL227" s="66"/>
      <c r="EM227" s="66"/>
      <c r="EN227" s="66"/>
      <c r="EO227" s="66"/>
      <c r="EP227" s="66"/>
      <c r="EQ227" s="66"/>
      <c r="ER227" s="66"/>
      <c r="ES227" s="204"/>
      <c r="ET227" s="66"/>
      <c r="EU227" s="66"/>
      <c r="EV227" s="66"/>
      <c r="EW227" s="66"/>
      <c r="EX227" s="66"/>
      <c r="EY227" s="70"/>
      <c r="EZ227" s="66"/>
      <c r="FA227" s="204"/>
      <c r="FB227" s="204"/>
      <c r="FC227" s="70"/>
      <c r="FD227" s="66"/>
      <c r="FE227" s="204"/>
      <c r="FF227" s="70"/>
      <c r="FG227" s="70"/>
      <c r="FH227" s="66"/>
      <c r="FI227" s="204"/>
      <c r="FJ227" s="70"/>
      <c r="FK227" s="70"/>
      <c r="FL227" s="66"/>
      <c r="FM227" s="66"/>
      <c r="FN227" s="70"/>
      <c r="FO227" s="70"/>
      <c r="FP227" s="66"/>
      <c r="FQ227" s="204"/>
      <c r="FR227" s="204"/>
      <c r="FS227" s="70"/>
      <c r="FT227" s="66"/>
      <c r="FU227" s="204"/>
      <c r="FV227" s="70"/>
      <c r="FW227" s="70"/>
      <c r="FX227" s="66"/>
      <c r="FY227" s="204"/>
      <c r="FZ227" s="70"/>
      <c r="GA227" s="70"/>
      <c r="GB227" s="66"/>
      <c r="GC227" s="204"/>
      <c r="GD227" s="66"/>
      <c r="GE227" s="66"/>
      <c r="GF227" s="66"/>
      <c r="GG227" s="204"/>
      <c r="GH227" s="66"/>
      <c r="GI227" s="66"/>
      <c r="GJ227" s="66"/>
      <c r="GK227" s="204"/>
      <c r="GL227" s="204"/>
      <c r="GM227" s="70"/>
      <c r="GN227" s="66"/>
      <c r="GO227" s="204"/>
      <c r="GP227" s="204"/>
      <c r="GQ227" s="70"/>
      <c r="GR227" s="66"/>
      <c r="GS227" s="204"/>
      <c r="GT227" s="204"/>
      <c r="GU227" s="70"/>
      <c r="GV227" s="66"/>
      <c r="GW227" s="204"/>
      <c r="GX227" s="204"/>
      <c r="GY227" s="70"/>
      <c r="GZ227" s="66"/>
      <c r="HA227" s="204"/>
      <c r="HB227" s="70"/>
      <c r="HC227" s="70"/>
      <c r="HD227" s="66"/>
      <c r="HE227" s="204"/>
      <c r="HF227" s="66"/>
      <c r="HG227" s="66"/>
      <c r="HH227" s="66"/>
      <c r="HI227" s="204"/>
      <c r="HJ227" s="133"/>
      <c r="HK227" s="70"/>
      <c r="HL227" s="66"/>
      <c r="HM227" s="204"/>
      <c r="HN227" s="66"/>
      <c r="HO227" s="66"/>
      <c r="HP227" s="66"/>
      <c r="HQ227" s="204"/>
      <c r="HR227" s="204"/>
      <c r="HS227" s="66"/>
      <c r="HT227" s="66"/>
      <c r="HU227" s="204"/>
      <c r="HV227" s="133"/>
      <c r="HW227" s="66"/>
      <c r="HX227" s="66"/>
      <c r="HY227" s="204"/>
      <c r="HZ227" s="133"/>
      <c r="IA227" s="66"/>
      <c r="IB227" s="66"/>
      <c r="IC227" s="204"/>
      <c r="ID227" s="204"/>
      <c r="IE227" s="66"/>
      <c r="IF227" s="66"/>
      <c r="IG227" s="204"/>
      <c r="IH227" s="204"/>
      <c r="II227" s="66"/>
      <c r="IJ227" s="66"/>
      <c r="IK227" s="204"/>
      <c r="IL227" s="204"/>
      <c r="IM227" s="66"/>
      <c r="IN227" s="66"/>
      <c r="IO227" s="204"/>
      <c r="IP227" s="204"/>
      <c r="IQ227" s="66"/>
      <c r="IR227" s="66"/>
      <c r="IS227" s="204"/>
      <c r="IT227" s="204"/>
      <c r="IU227" s="66"/>
      <c r="IV227" s="66"/>
      <c r="IW227" s="204"/>
      <c r="IX227" s="204"/>
      <c r="IY227" s="66"/>
      <c r="IZ227" s="66"/>
      <c r="JA227" s="66"/>
      <c r="JB227" s="66"/>
      <c r="JC227" s="66"/>
      <c r="JD227" s="66"/>
      <c r="JE227" s="66"/>
      <c r="JF227" s="66"/>
      <c r="JG227" s="66"/>
      <c r="JH227" s="66"/>
      <c r="JI227" s="66"/>
      <c r="JJ227" s="66"/>
      <c r="JK227" s="66"/>
      <c r="JL227" s="66"/>
      <c r="JM227" s="66"/>
      <c r="JN227" s="66"/>
      <c r="JO227" s="66"/>
      <c r="JP227" s="66"/>
      <c r="JQ227" s="66"/>
    </row>
    <row r="228" spans="1:277" s="29" customFormat="1" ht="15.75" x14ac:dyDescent="0.25">
      <c r="A228" s="39" t="s">
        <v>346</v>
      </c>
      <c r="B228" s="230">
        <f t="shared" si="1349"/>
        <v>11553</v>
      </c>
      <c r="C228" s="230">
        <f t="shared" si="1350"/>
        <v>11553</v>
      </c>
      <c r="D228" s="230">
        <f t="shared" si="1351"/>
        <v>11553</v>
      </c>
      <c r="E228" s="66">
        <f t="shared" si="163"/>
        <v>100</v>
      </c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123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123"/>
      <c r="AE228" s="66"/>
      <c r="AF228" s="66"/>
      <c r="AG228" s="66"/>
      <c r="AH228" s="66"/>
      <c r="AI228" s="66"/>
      <c r="AJ228" s="66"/>
      <c r="AK228" s="66"/>
      <c r="AL228" s="123"/>
      <c r="AM228" s="66"/>
      <c r="AN228" s="66"/>
      <c r="AO228" s="66"/>
      <c r="AP228" s="66"/>
      <c r="AQ228" s="66"/>
      <c r="AR228" s="66"/>
      <c r="AS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/>
      <c r="BH228" s="66"/>
      <c r="BI228" s="66"/>
      <c r="BJ228" s="123"/>
      <c r="BK228" s="66"/>
      <c r="BL228" s="66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206"/>
      <c r="CE228" s="206"/>
      <c r="CF228" s="206"/>
      <c r="CG228" s="206"/>
      <c r="CH228" s="206"/>
      <c r="CI228" s="206"/>
      <c r="CJ228" s="206"/>
      <c r="CK228" s="206"/>
      <c r="CL228" s="66"/>
      <c r="CM228" s="66"/>
      <c r="CN228" s="66"/>
      <c r="CO228" s="204"/>
      <c r="CP228" s="204"/>
      <c r="CQ228" s="66"/>
      <c r="CR228" s="66"/>
      <c r="CS228" s="204"/>
      <c r="CT228" s="66"/>
      <c r="CU228" s="66"/>
      <c r="CV228" s="66"/>
      <c r="CW228" s="204"/>
      <c r="CX228" s="204"/>
      <c r="CY228" s="66"/>
      <c r="CZ228" s="66"/>
      <c r="DA228" s="70"/>
      <c r="DB228" s="124"/>
      <c r="DC228" s="66"/>
      <c r="DD228" s="66"/>
      <c r="DE228" s="204"/>
      <c r="DF228" s="66"/>
      <c r="DG228" s="66"/>
      <c r="DH228" s="66"/>
      <c r="DI228" s="204"/>
      <c r="DJ228" s="204"/>
      <c r="DK228" s="66"/>
      <c r="DL228" s="66"/>
      <c r="DM228" s="204"/>
      <c r="DN228" s="204"/>
      <c r="DO228" s="66"/>
      <c r="DP228" s="66"/>
      <c r="DQ228" s="204"/>
      <c r="DR228" s="66"/>
      <c r="DS228" s="66"/>
      <c r="DT228" s="66"/>
      <c r="DU228" s="204"/>
      <c r="DV228" s="204"/>
      <c r="DW228" s="66"/>
      <c r="DX228" s="66"/>
      <c r="DY228" s="204"/>
      <c r="DZ228" s="204"/>
      <c r="EA228" s="66"/>
      <c r="EB228" s="66"/>
      <c r="EC228" s="204"/>
      <c r="ED228" s="204"/>
      <c r="EE228" s="66"/>
      <c r="EF228" s="66"/>
      <c r="EG228" s="204"/>
      <c r="EH228" s="66"/>
      <c r="EI228" s="66"/>
      <c r="EJ228" s="66"/>
      <c r="EK228" s="204"/>
      <c r="EL228" s="66"/>
      <c r="EM228" s="66"/>
      <c r="EN228" s="66"/>
      <c r="EO228" s="66"/>
      <c r="EP228" s="66"/>
      <c r="EQ228" s="66"/>
      <c r="ER228" s="66"/>
      <c r="ES228" s="204"/>
      <c r="ET228" s="66"/>
      <c r="EU228" s="66"/>
      <c r="EV228" s="66"/>
      <c r="EW228" s="66"/>
      <c r="EX228" s="66"/>
      <c r="EY228" s="70"/>
      <c r="EZ228" s="66"/>
      <c r="FA228" s="204"/>
      <c r="FB228" s="204"/>
      <c r="FC228" s="70"/>
      <c r="FD228" s="66"/>
      <c r="FE228" s="204"/>
      <c r="FF228" s="70"/>
      <c r="FG228" s="70"/>
      <c r="FH228" s="66"/>
      <c r="FI228" s="204"/>
      <c r="FJ228" s="70">
        <v>11553</v>
      </c>
      <c r="FK228" s="70">
        <v>11553</v>
      </c>
      <c r="FL228" s="66">
        <v>11553</v>
      </c>
      <c r="FM228" s="66">
        <f t="shared" si="1085"/>
        <v>100</v>
      </c>
      <c r="FN228" s="70"/>
      <c r="FO228" s="70"/>
      <c r="FP228" s="66"/>
      <c r="FQ228" s="204"/>
      <c r="FR228" s="204"/>
      <c r="FS228" s="70"/>
      <c r="FT228" s="66"/>
      <c r="FU228" s="204"/>
      <c r="FV228" s="70"/>
      <c r="FW228" s="70"/>
      <c r="FX228" s="66"/>
      <c r="FY228" s="204"/>
      <c r="FZ228" s="70"/>
      <c r="GA228" s="70"/>
      <c r="GB228" s="66"/>
      <c r="GC228" s="204"/>
      <c r="GD228" s="66"/>
      <c r="GE228" s="66"/>
      <c r="GF228" s="66"/>
      <c r="GG228" s="204"/>
      <c r="GH228" s="66"/>
      <c r="GI228" s="66"/>
      <c r="GJ228" s="66"/>
      <c r="GK228" s="204"/>
      <c r="GL228" s="204"/>
      <c r="GM228" s="70"/>
      <c r="GN228" s="66"/>
      <c r="GO228" s="204"/>
      <c r="GP228" s="204"/>
      <c r="GQ228" s="70"/>
      <c r="GR228" s="66"/>
      <c r="GS228" s="204"/>
      <c r="GT228" s="204"/>
      <c r="GU228" s="70"/>
      <c r="GV228" s="66"/>
      <c r="GW228" s="204"/>
      <c r="GX228" s="204"/>
      <c r="GY228" s="70"/>
      <c r="GZ228" s="66"/>
      <c r="HA228" s="204"/>
      <c r="HB228" s="70"/>
      <c r="HC228" s="70"/>
      <c r="HD228" s="66"/>
      <c r="HE228" s="204"/>
      <c r="HF228" s="66"/>
      <c r="HG228" s="66"/>
      <c r="HH228" s="66"/>
      <c r="HI228" s="204"/>
      <c r="HJ228" s="133"/>
      <c r="HK228" s="70"/>
      <c r="HL228" s="66"/>
      <c r="HM228" s="204"/>
      <c r="HN228" s="66"/>
      <c r="HO228" s="66"/>
      <c r="HP228" s="66"/>
      <c r="HQ228" s="204"/>
      <c r="HR228" s="204"/>
      <c r="HS228" s="66"/>
      <c r="HT228" s="66"/>
      <c r="HU228" s="204"/>
      <c r="HV228" s="133"/>
      <c r="HW228" s="66"/>
      <c r="HX228" s="66"/>
      <c r="HY228" s="204"/>
      <c r="HZ228" s="133"/>
      <c r="IA228" s="66"/>
      <c r="IB228" s="66"/>
      <c r="IC228" s="204"/>
      <c r="ID228" s="204"/>
      <c r="IE228" s="66"/>
      <c r="IF228" s="66"/>
      <c r="IG228" s="204"/>
      <c r="IH228" s="204"/>
      <c r="II228" s="66"/>
      <c r="IJ228" s="66"/>
      <c r="IK228" s="204"/>
      <c r="IL228" s="204"/>
      <c r="IM228" s="66"/>
      <c r="IN228" s="66"/>
      <c r="IO228" s="204"/>
      <c r="IP228" s="204"/>
      <c r="IQ228" s="66"/>
      <c r="IR228" s="66"/>
      <c r="IS228" s="204"/>
      <c r="IT228" s="204"/>
      <c r="IU228" s="66"/>
      <c r="IV228" s="66"/>
      <c r="IW228" s="204"/>
      <c r="IX228" s="204"/>
      <c r="IY228" s="66"/>
      <c r="IZ228" s="66"/>
      <c r="JA228" s="66"/>
      <c r="JB228" s="66"/>
      <c r="JC228" s="66"/>
      <c r="JD228" s="66"/>
      <c r="JE228" s="66"/>
      <c r="JF228" s="66"/>
      <c r="JG228" s="66"/>
      <c r="JH228" s="66"/>
      <c r="JI228" s="66"/>
      <c r="JJ228" s="66"/>
      <c r="JK228" s="66"/>
      <c r="JL228" s="66"/>
      <c r="JM228" s="66"/>
      <c r="JN228" s="66"/>
      <c r="JO228" s="66"/>
      <c r="JP228" s="66"/>
      <c r="JQ228" s="66"/>
    </row>
    <row r="229" spans="1:277" s="30" customFormat="1" ht="31.5" x14ac:dyDescent="0.25">
      <c r="A229" s="38" t="s">
        <v>334</v>
      </c>
      <c r="B229" s="231">
        <f t="shared" si="1349"/>
        <v>132575.45293999999</v>
      </c>
      <c r="C229" s="231">
        <f t="shared" si="1350"/>
        <v>180858.72223000001</v>
      </c>
      <c r="D229" s="231">
        <f t="shared" si="1351"/>
        <v>175936.08431000001</v>
      </c>
      <c r="E229" s="79">
        <f t="shared" ref="E229" si="1478">D229/C229*100</f>
        <v>97.278186056329744</v>
      </c>
      <c r="F229" s="80">
        <f t="shared" ref="F229" si="1479">F230+F231+F232+F233+F234+F235+F236+F237+F238+F239+F240+F241</f>
        <v>1516.2527</v>
      </c>
      <c r="G229" s="80">
        <f t="shared" ref="G229:CG229" si="1480">G230+G231+G232+G233+G234+G235+G236+G237+G238+G239+G240+G241</f>
        <v>1516.2527</v>
      </c>
      <c r="H229" s="80">
        <f t="shared" si="1480"/>
        <v>1516.2527</v>
      </c>
      <c r="I229" s="79">
        <f>H229/G229*100</f>
        <v>100</v>
      </c>
      <c r="J229" s="80">
        <f t="shared" ref="J229" si="1481">J230+J231+J232+J233+J234+J235+J236+J237+J238+J239+J240+J241</f>
        <v>0</v>
      </c>
      <c r="K229" s="80">
        <f t="shared" si="1480"/>
        <v>0</v>
      </c>
      <c r="L229" s="80">
        <f t="shared" si="1480"/>
        <v>0</v>
      </c>
      <c r="M229" s="80">
        <f t="shared" si="1480"/>
        <v>0</v>
      </c>
      <c r="N229" s="80"/>
      <c r="O229" s="80">
        <f t="shared" ref="O229:Q229" si="1482">O230+O231+O232+O233+O234+O235+O236+O237+O238+O239+O240+O241</f>
        <v>0</v>
      </c>
      <c r="P229" s="80">
        <f t="shared" si="1482"/>
        <v>0</v>
      </c>
      <c r="Q229" s="80">
        <f t="shared" si="1482"/>
        <v>0</v>
      </c>
      <c r="R229" s="122"/>
      <c r="S229" s="80">
        <f t="shared" ref="S229:U229" si="1483">S230+S231+S232+S233+S234+S235+S236+S237+S238+S239+S240+S241</f>
        <v>0</v>
      </c>
      <c r="T229" s="80">
        <f t="shared" si="1483"/>
        <v>0</v>
      </c>
      <c r="U229" s="80">
        <f t="shared" si="1483"/>
        <v>0</v>
      </c>
      <c r="V229" s="80"/>
      <c r="W229" s="80">
        <f t="shared" ref="W229:Y229" si="1484">W230+W231+W232+W233+W234+W235+W236+W237+W238+W239+W240+W241</f>
        <v>0</v>
      </c>
      <c r="X229" s="80">
        <f t="shared" si="1484"/>
        <v>0</v>
      </c>
      <c r="Y229" s="80">
        <f t="shared" si="1484"/>
        <v>0</v>
      </c>
      <c r="Z229" s="80"/>
      <c r="AA229" s="80">
        <f t="shared" ref="AA229:AC229" si="1485">AA230+AA231+AA232+AA233+AA234+AA235+AA236+AA237+AA238+AA239+AA240+AA241</f>
        <v>0</v>
      </c>
      <c r="AB229" s="80">
        <f t="shared" si="1485"/>
        <v>0</v>
      </c>
      <c r="AC229" s="80">
        <f t="shared" si="1485"/>
        <v>0</v>
      </c>
      <c r="AD229" s="122"/>
      <c r="AE229" s="80">
        <f t="shared" ref="AE229:AH229" si="1486">AE230+AE231+AE232+AE233+AE234+AE235+AE236+AE237+AE238+AE239+AE240+AE241</f>
        <v>0</v>
      </c>
      <c r="AF229" s="80">
        <f t="shared" si="1486"/>
        <v>0</v>
      </c>
      <c r="AG229" s="80">
        <f t="shared" si="1486"/>
        <v>0</v>
      </c>
      <c r="AH229" s="80">
        <f t="shared" si="1486"/>
        <v>253.4</v>
      </c>
      <c r="AI229" s="80">
        <f t="shared" si="1480"/>
        <v>431.11950000000002</v>
      </c>
      <c r="AJ229" s="80">
        <f t="shared" si="1480"/>
        <v>408.42899999999997</v>
      </c>
      <c r="AK229" s="80">
        <f t="shared" ref="AK229:AK242" si="1487">AJ229/AI229*100</f>
        <v>94.73684210526315</v>
      </c>
      <c r="AL229" s="122"/>
      <c r="AM229" s="80">
        <f t="shared" si="1480"/>
        <v>0</v>
      </c>
      <c r="AN229" s="80">
        <f t="shared" si="1480"/>
        <v>0</v>
      </c>
      <c r="AO229" s="80">
        <f t="shared" si="1480"/>
        <v>0</v>
      </c>
      <c r="AP229" s="80">
        <f t="shared" ref="AP229" si="1488">AP230+AP231+AP232+AP233+AP234+AP235+AP236+AP237+AP238+AP239+AP240+AP241</f>
        <v>0</v>
      </c>
      <c r="AQ229" s="80">
        <f t="shared" si="1480"/>
        <v>0</v>
      </c>
      <c r="AR229" s="80">
        <f t="shared" si="1480"/>
        <v>0</v>
      </c>
      <c r="AS229" s="80">
        <f t="shared" si="1480"/>
        <v>0</v>
      </c>
      <c r="AT229" s="80">
        <f t="shared" ref="AT229" si="1489">AT230+AT231+AT232+AT233+AT234+AT235+AT236+AT237+AT238+AT239+AT240+AT241</f>
        <v>0</v>
      </c>
      <c r="AU229" s="80">
        <f t="shared" si="1480"/>
        <v>0</v>
      </c>
      <c r="AV229" s="80">
        <f t="shared" si="1480"/>
        <v>0</v>
      </c>
      <c r="AW229" s="80">
        <f t="shared" si="1480"/>
        <v>0</v>
      </c>
      <c r="AX229" s="80">
        <f t="shared" ref="AX229" si="1490">AX230+AX231+AX232+AX233+AX234+AX235+AX236+AX237+AX238+AX239+AX240+AX241</f>
        <v>102.04082</v>
      </c>
      <c r="AY229" s="80">
        <f t="shared" si="1480"/>
        <v>102.04082</v>
      </c>
      <c r="AZ229" s="80">
        <f t="shared" si="1480"/>
        <v>102.04083</v>
      </c>
      <c r="BA229" s="79">
        <f t="shared" si="1292"/>
        <v>100.00000979999966</v>
      </c>
      <c r="BB229" s="79">
        <v>51.020420000000001</v>
      </c>
      <c r="BC229" s="80">
        <f t="shared" si="1480"/>
        <v>51.020420000000001</v>
      </c>
      <c r="BD229" s="80">
        <f t="shared" si="1480"/>
        <v>51.020420000000001</v>
      </c>
      <c r="BE229" s="79">
        <f>BD229/BC229*100</f>
        <v>100</v>
      </c>
      <c r="BF229" s="80">
        <f t="shared" ref="BF229" si="1491">BF230+BF231+BF232+BF233+BF234+BF235+BF236+BF237+BF238+BF239+BF240+BF241</f>
        <v>128.14699999999999</v>
      </c>
      <c r="BG229" s="80">
        <f t="shared" ref="BG229:BH229" si="1492">BG230+BG231+BG232+BG233+BG234+BG235+BG236+BG237+BG238+BG239+BG240+BG241</f>
        <v>128.14699999999999</v>
      </c>
      <c r="BH229" s="80">
        <f t="shared" si="1492"/>
        <v>128.14699999999999</v>
      </c>
      <c r="BI229" s="79">
        <f>BH229/BG229*100</f>
        <v>100</v>
      </c>
      <c r="BJ229" s="121"/>
      <c r="BK229" s="80"/>
      <c r="BL229" s="80"/>
      <c r="BM229" s="79"/>
      <c r="BN229" s="80"/>
      <c r="BO229" s="80"/>
      <c r="BP229" s="80"/>
      <c r="BQ229" s="79"/>
      <c r="BR229" s="79"/>
      <c r="BS229" s="80">
        <f t="shared" si="1480"/>
        <v>0</v>
      </c>
      <c r="BT229" s="80">
        <f t="shared" si="1480"/>
        <v>0</v>
      </c>
      <c r="BU229" s="80">
        <f t="shared" si="1480"/>
        <v>0</v>
      </c>
      <c r="BV229" s="80"/>
      <c r="BW229" s="80">
        <f t="shared" si="1480"/>
        <v>2835.1138000000001</v>
      </c>
      <c r="BX229" s="80">
        <f t="shared" si="1480"/>
        <v>2835.1138000000001</v>
      </c>
      <c r="BY229" s="79">
        <f t="shared" si="1428"/>
        <v>100</v>
      </c>
      <c r="BZ229" s="80">
        <f t="shared" ref="BZ229" si="1493">BZ230+BZ231+BZ232+BZ233+BZ234+BZ235+BZ236+BZ237+BZ238+BZ239+BZ240+BZ241</f>
        <v>40000</v>
      </c>
      <c r="CA229" s="80">
        <f t="shared" si="1480"/>
        <v>40000</v>
      </c>
      <c r="CB229" s="80">
        <f t="shared" si="1480"/>
        <v>40000</v>
      </c>
      <c r="CC229" s="79">
        <f t="shared" ref="CC229" si="1494">CB229/CA229*100</f>
        <v>100</v>
      </c>
      <c r="CD229" s="80">
        <f t="shared" ref="CD229" si="1495">CD230+CD231+CD232+CD233+CD234+CD235+CD236+CD237+CD238+CD239+CD240+CD241</f>
        <v>24125.200000000001</v>
      </c>
      <c r="CE229" s="80">
        <f t="shared" si="1480"/>
        <v>24125.200000000001</v>
      </c>
      <c r="CF229" s="80">
        <f t="shared" si="1480"/>
        <v>24125.200000000001</v>
      </c>
      <c r="CG229" s="80">
        <f t="shared" si="1480"/>
        <v>100</v>
      </c>
      <c r="CH229" s="80"/>
      <c r="CI229" s="80">
        <f t="shared" ref="CI229:CL229" si="1496">CI230+CI231+CI232+CI233+CI234+CI235+CI236+CI237+CI238+CI239+CI240+CI241</f>
        <v>2491.5</v>
      </c>
      <c r="CJ229" s="80">
        <f t="shared" si="1496"/>
        <v>446.01756</v>
      </c>
      <c r="CK229" s="80">
        <f t="shared" si="1496"/>
        <v>17.901567730282963</v>
      </c>
      <c r="CL229" s="80">
        <f t="shared" si="1496"/>
        <v>0</v>
      </c>
      <c r="CM229" s="80">
        <f t="shared" ref="CM229:EW229" si="1497">CM230+CM231+CM232+CM233+CM234+CM235+CM236+CM237+CM238+CM239+CM240+CM241</f>
        <v>0</v>
      </c>
      <c r="CN229" s="80">
        <f t="shared" si="1497"/>
        <v>0</v>
      </c>
      <c r="CO229" s="80">
        <f t="shared" si="1497"/>
        <v>0</v>
      </c>
      <c r="CP229" s="80"/>
      <c r="CQ229" s="80">
        <f t="shared" ref="CQ229:CT229" si="1498">CQ230+CQ231+CQ232+CQ233+CQ234+CQ235+CQ236+CQ237+CQ238+CQ239+CQ240+CQ241</f>
        <v>0</v>
      </c>
      <c r="CR229" s="80">
        <f t="shared" si="1498"/>
        <v>0</v>
      </c>
      <c r="CS229" s="80">
        <f t="shared" si="1498"/>
        <v>0</v>
      </c>
      <c r="CT229" s="80">
        <f t="shared" si="1498"/>
        <v>3662.9</v>
      </c>
      <c r="CU229" s="80">
        <f t="shared" si="1497"/>
        <v>3075.2</v>
      </c>
      <c r="CV229" s="80">
        <f t="shared" si="1497"/>
        <v>3075.1869999999999</v>
      </c>
      <c r="CW229" s="80">
        <f t="shared" si="1497"/>
        <v>99.99957726326744</v>
      </c>
      <c r="CX229" s="80"/>
      <c r="CY229" s="80"/>
      <c r="CZ229" s="80"/>
      <c r="DA229" s="80"/>
      <c r="DB229" s="122"/>
      <c r="DC229" s="80">
        <f t="shared" ref="DC229:DD229" si="1499">DC230+DC231+DC232+DC233+DC234+DC235+DC236+DC237+DC238+DC239+DC240+DC241</f>
        <v>494</v>
      </c>
      <c r="DD229" s="80">
        <f t="shared" si="1499"/>
        <v>494</v>
      </c>
      <c r="DE229" s="80">
        <f t="shared" ref="DE229:DE230" si="1500">DD229/DC229*100</f>
        <v>100</v>
      </c>
      <c r="DF229" s="80">
        <f t="shared" ref="DF229" si="1501">DF230+DF231+DF232+DF233+DF234+DF235+DF236+DF237+DF238+DF239+DF240+DF241</f>
        <v>0</v>
      </c>
      <c r="DG229" s="80">
        <f t="shared" si="1497"/>
        <v>0</v>
      </c>
      <c r="DH229" s="80">
        <f t="shared" si="1497"/>
        <v>0</v>
      </c>
      <c r="DI229" s="80">
        <f t="shared" si="1497"/>
        <v>0</v>
      </c>
      <c r="DJ229" s="80"/>
      <c r="DK229" s="80">
        <f t="shared" si="1497"/>
        <v>0</v>
      </c>
      <c r="DL229" s="80">
        <f t="shared" si="1497"/>
        <v>0</v>
      </c>
      <c r="DM229" s="80">
        <f t="shared" si="1497"/>
        <v>0</v>
      </c>
      <c r="DN229" s="80"/>
      <c r="DO229" s="80">
        <f t="shared" ref="DO229:DR229" si="1502">DO230+DO231+DO232+DO233+DO234+DO235+DO236+DO237+DO238+DO239+DO240+DO241</f>
        <v>0</v>
      </c>
      <c r="DP229" s="80">
        <f t="shared" si="1502"/>
        <v>0</v>
      </c>
      <c r="DQ229" s="80">
        <f t="shared" si="1502"/>
        <v>0</v>
      </c>
      <c r="DR229" s="80">
        <f t="shared" si="1502"/>
        <v>0</v>
      </c>
      <c r="DS229" s="80">
        <f t="shared" si="1497"/>
        <v>0</v>
      </c>
      <c r="DT229" s="80">
        <f t="shared" si="1497"/>
        <v>0</v>
      </c>
      <c r="DU229" s="80">
        <f t="shared" si="1497"/>
        <v>0</v>
      </c>
      <c r="DV229" s="80"/>
      <c r="DW229" s="80">
        <f t="shared" si="1497"/>
        <v>0</v>
      </c>
      <c r="DX229" s="80">
        <f t="shared" si="1497"/>
        <v>0</v>
      </c>
      <c r="DY229" s="80">
        <f t="shared" si="1497"/>
        <v>0</v>
      </c>
      <c r="DZ229" s="80"/>
      <c r="EA229" s="80">
        <f t="shared" ref="EA229:EC229" si="1503">EA230+EA231+EA232+EA233+EA234+EA235+EA236+EA237+EA238+EA239+EA240+EA241</f>
        <v>0</v>
      </c>
      <c r="EB229" s="80">
        <f t="shared" si="1503"/>
        <v>0</v>
      </c>
      <c r="EC229" s="80">
        <f t="shared" si="1503"/>
        <v>0</v>
      </c>
      <c r="ED229" s="80"/>
      <c r="EE229" s="80">
        <f t="shared" si="1497"/>
        <v>0</v>
      </c>
      <c r="EF229" s="80">
        <f t="shared" si="1497"/>
        <v>0</v>
      </c>
      <c r="EG229" s="80">
        <f t="shared" si="1497"/>
        <v>0</v>
      </c>
      <c r="EH229" s="80">
        <f t="shared" ref="EH229" si="1504">EH230+EH231+EH232+EH233+EH234+EH235+EH236+EH237+EH238+EH239+EH240+EH241</f>
        <v>0</v>
      </c>
      <c r="EI229" s="80">
        <f t="shared" si="1497"/>
        <v>0</v>
      </c>
      <c r="EJ229" s="80">
        <f t="shared" si="1497"/>
        <v>0</v>
      </c>
      <c r="EK229" s="80">
        <f t="shared" si="1497"/>
        <v>0</v>
      </c>
      <c r="EL229" s="80">
        <f t="shared" ref="EL229" si="1505">EL230+EL231+EL232+EL233+EL234+EL235+EL236+EL237+EL238+EL239+EL240+EL241</f>
        <v>609.4</v>
      </c>
      <c r="EM229" s="80">
        <f t="shared" si="1497"/>
        <v>609.4</v>
      </c>
      <c r="EN229" s="80">
        <f t="shared" si="1497"/>
        <v>609.4</v>
      </c>
      <c r="EO229" s="79">
        <f t="shared" ref="EO229" si="1506">EN229/EM229*100</f>
        <v>100</v>
      </c>
      <c r="EP229" s="80">
        <f t="shared" ref="EP229" si="1507">EP230+EP231+EP232+EP233+EP234+EP235+EP236+EP237+EP238+EP239+EP240+EP241</f>
        <v>0</v>
      </c>
      <c r="EQ229" s="80">
        <f t="shared" si="1497"/>
        <v>0</v>
      </c>
      <c r="ER229" s="80">
        <f t="shared" si="1497"/>
        <v>0</v>
      </c>
      <c r="ES229" s="80">
        <f t="shared" si="1497"/>
        <v>0</v>
      </c>
      <c r="ET229" s="80">
        <f t="shared" ref="ET229" si="1508">ET230+ET231+ET232+ET233+ET234+ET235+ET236+ET237+ET238+ET239+ET240+ET241</f>
        <v>0</v>
      </c>
      <c r="EU229" s="80">
        <f t="shared" si="1497"/>
        <v>0</v>
      </c>
      <c r="EV229" s="80">
        <f t="shared" si="1497"/>
        <v>0</v>
      </c>
      <c r="EW229" s="80">
        <f t="shared" si="1497"/>
        <v>0</v>
      </c>
      <c r="EX229" s="80"/>
      <c r="EY229" s="80">
        <f t="shared" ref="EY229:FL229" si="1509">EY230+EY231+EY232+EY233+EY234+EY235+EY236+EY237+EY238+EY239+EY240+EY241</f>
        <v>0</v>
      </c>
      <c r="EZ229" s="80">
        <f t="shared" si="1509"/>
        <v>0</v>
      </c>
      <c r="FA229" s="80">
        <f t="shared" si="1509"/>
        <v>0</v>
      </c>
      <c r="FB229" s="80"/>
      <c r="FC229" s="80">
        <f t="shared" ref="FC229:FE229" si="1510">FC230+FC231+FC232+FC233+FC234+FC235+FC236+FC237+FC238+FC239+FC240+FC241</f>
        <v>0</v>
      </c>
      <c r="FD229" s="80">
        <f t="shared" si="1510"/>
        <v>0</v>
      </c>
      <c r="FE229" s="80">
        <f t="shared" si="1510"/>
        <v>0</v>
      </c>
      <c r="FF229" s="80">
        <f t="shared" ref="FF229" si="1511">FF230+FF231+FF232+FF233+FF234+FF235+FF236+FF237+FF238+FF239+FF240+FF241</f>
        <v>12634.6</v>
      </c>
      <c r="FG229" s="80">
        <f t="shared" si="1509"/>
        <v>12942.5</v>
      </c>
      <c r="FH229" s="80">
        <f t="shared" si="1509"/>
        <v>12942.5</v>
      </c>
      <c r="FI229" s="80">
        <f t="shared" si="204"/>
        <v>100</v>
      </c>
      <c r="FJ229" s="80">
        <f t="shared" ref="FJ229" si="1512">FJ230+FJ231+FJ232+FJ233+FJ234+FJ235+FJ236+FJ237+FJ238+FJ239+FJ240+FJ241</f>
        <v>37062</v>
      </c>
      <c r="FK229" s="80">
        <f t="shared" si="1509"/>
        <v>37062</v>
      </c>
      <c r="FL229" s="80">
        <f t="shared" si="1509"/>
        <v>37062</v>
      </c>
      <c r="FM229" s="79">
        <f t="shared" si="1085"/>
        <v>100</v>
      </c>
      <c r="FN229" s="80">
        <f t="shared" ref="FN229" si="1513">FN230+FN231+FN232+FN233+FN234+FN235+FN236+FN237+FN238+FN239+FN240+FN241</f>
        <v>5017.2</v>
      </c>
      <c r="FO229" s="80">
        <f t="shared" ref="FO229:FP229" si="1514">FO230+FO231+FO232+FO233+FO234+FO235+FO236+FO237+FO238+FO239+FO240+FO241</f>
        <v>3957.1</v>
      </c>
      <c r="FP229" s="80">
        <f t="shared" si="1514"/>
        <v>3957.0839999999998</v>
      </c>
      <c r="FQ229" s="80">
        <f>FP229/FO229*100</f>
        <v>99.999595663490936</v>
      </c>
      <c r="FR229" s="80"/>
      <c r="FS229" s="80">
        <f t="shared" ref="FS229:FT229" si="1515">FS230+FS231+FS232+FS233+FS234+FS235+FS236+FS237+FS238+FS239+FS240+FS241</f>
        <v>214</v>
      </c>
      <c r="FT229" s="80">
        <f t="shared" si="1515"/>
        <v>214</v>
      </c>
      <c r="FU229" s="80">
        <f>FT229/FS229*100</f>
        <v>100</v>
      </c>
      <c r="FV229" s="80">
        <f t="shared" ref="FV229" si="1516">FV230+FV231+FV232+FV233+FV234+FV235+FV236+FV237+FV238+FV239+FV240+FV241</f>
        <v>3137.4920000000002</v>
      </c>
      <c r="FW229" s="80">
        <f t="shared" ref="FW229:FX229" si="1517">FW230+FW231+FW232+FW233+FW234+FW235+FW236+FW237+FW238+FW239+FW240+FW241</f>
        <v>3137.4920000000002</v>
      </c>
      <c r="FX229" s="80">
        <f t="shared" si="1517"/>
        <v>3137.4920000000002</v>
      </c>
      <c r="FY229" s="80">
        <f>FX229/FW229*100</f>
        <v>100</v>
      </c>
      <c r="FZ229" s="80">
        <f t="shared" ref="FZ229" si="1518">FZ230+FZ231+FZ232+FZ233+FZ234+FZ235+FZ236+FZ237+FZ238+FZ239+FZ240+FZ241</f>
        <v>0</v>
      </c>
      <c r="GA229" s="80">
        <f t="shared" ref="GA229:GK229" si="1519">GA230+GA231+GA232+GA233+GA234+GA235+GA236+GA237+GA238+GA239+GA240+GA241</f>
        <v>0</v>
      </c>
      <c r="GB229" s="80">
        <f t="shared" si="1519"/>
        <v>0</v>
      </c>
      <c r="GC229" s="80">
        <f t="shared" si="1519"/>
        <v>0</v>
      </c>
      <c r="GD229" s="80">
        <f t="shared" ref="GD229" si="1520">GD230+GD231+GD232+GD233+GD234+GD235+GD236+GD237+GD238+GD239+GD240+GD241</f>
        <v>2272.6999999999998</v>
      </c>
      <c r="GE229" s="80">
        <f t="shared" si="1519"/>
        <v>2300</v>
      </c>
      <c r="GF229" s="80">
        <f t="shared" si="1519"/>
        <v>2300</v>
      </c>
      <c r="GG229" s="80">
        <f t="shared" si="1519"/>
        <v>100</v>
      </c>
      <c r="GH229" s="80">
        <f t="shared" ref="GH229" si="1521">GH230+GH231+GH232+GH233+GH234+GH235+GH236+GH237+GH238+GH239+GH240+GH241</f>
        <v>1674.1</v>
      </c>
      <c r="GI229" s="80">
        <f t="shared" si="1519"/>
        <v>2200</v>
      </c>
      <c r="GJ229" s="80">
        <f t="shared" si="1519"/>
        <v>2200</v>
      </c>
      <c r="GK229" s="80">
        <f t="shared" si="1519"/>
        <v>100</v>
      </c>
      <c r="GL229" s="80"/>
      <c r="GM229" s="80">
        <f t="shared" ref="GM229:GO229" si="1522">GM230+GM231+GM232+GM233+GM234+GM235+GM236+GM237+GM238+GM239+GM240+GM241</f>
        <v>0</v>
      </c>
      <c r="GN229" s="80">
        <f t="shared" si="1522"/>
        <v>0</v>
      </c>
      <c r="GO229" s="80">
        <f t="shared" si="1522"/>
        <v>0</v>
      </c>
      <c r="GP229" s="80"/>
      <c r="GQ229" s="80">
        <f t="shared" ref="GQ229:GS229" si="1523">GQ230+GQ231+GQ232+GQ233+GQ234+GQ235+GQ236+GQ237+GQ238+GQ239+GQ240+GQ241</f>
        <v>0</v>
      </c>
      <c r="GR229" s="80">
        <f t="shared" si="1523"/>
        <v>0</v>
      </c>
      <c r="GS229" s="80">
        <f t="shared" si="1523"/>
        <v>0</v>
      </c>
      <c r="GT229" s="80"/>
      <c r="GU229" s="80">
        <f t="shared" ref="GU229:GW229" si="1524">GU230+GU231+GU232+GU233+GU234+GU235+GU236+GU237+GU238+GU239+GU240+GU241</f>
        <v>0</v>
      </c>
      <c r="GV229" s="80">
        <f t="shared" si="1524"/>
        <v>0</v>
      </c>
      <c r="GW229" s="80">
        <f t="shared" si="1524"/>
        <v>0</v>
      </c>
      <c r="GX229" s="80"/>
      <c r="GY229" s="80">
        <f t="shared" ref="GY229:HB229" si="1525">GY230+GY231+GY232+GY233+GY234+GY235+GY236+GY237+GY238+GY239+GY240+GY241</f>
        <v>0</v>
      </c>
      <c r="GZ229" s="80">
        <f t="shared" si="1525"/>
        <v>0</v>
      </c>
      <c r="HA229" s="80">
        <f t="shared" si="1525"/>
        <v>0</v>
      </c>
      <c r="HB229" s="80">
        <f t="shared" si="1525"/>
        <v>0</v>
      </c>
      <c r="HC229" s="80">
        <f t="shared" ref="HC229:HH229" si="1526">HC230+HC231+HC232+HC233+HC234+HC235+HC236+HC237+HC238+HC239+HC240+HC241</f>
        <v>0</v>
      </c>
      <c r="HD229" s="80">
        <f t="shared" si="1526"/>
        <v>0</v>
      </c>
      <c r="HE229" s="80">
        <f t="shared" si="1526"/>
        <v>0</v>
      </c>
      <c r="HF229" s="80">
        <f t="shared" ref="HF229" si="1527">HF230+HF231+HF232+HF233+HF234+HF235+HF236+HF237+HF238+HF239+HF240+HF241</f>
        <v>329</v>
      </c>
      <c r="HG229" s="80">
        <f t="shared" si="1526"/>
        <v>1047.2</v>
      </c>
      <c r="HH229" s="80">
        <f t="shared" si="1526"/>
        <v>1047.2</v>
      </c>
      <c r="HI229" s="80">
        <f t="shared" ref="HI229:HI230" si="1528">HH229/HG229*100</f>
        <v>100</v>
      </c>
      <c r="HJ229" s="122"/>
      <c r="HK229" s="80">
        <f t="shared" ref="HK229:HY229" si="1529">HK230+HK231+HK232+HK233+HK234+HK235+HK236+HK237+HK238+HK239+HK240+HK241</f>
        <v>0</v>
      </c>
      <c r="HL229" s="80">
        <f t="shared" si="1529"/>
        <v>0</v>
      </c>
      <c r="HM229" s="80">
        <f t="shared" si="1529"/>
        <v>0</v>
      </c>
      <c r="HN229" s="80">
        <f t="shared" ref="HN229" si="1530">HN230+HN231+HN232+HN233+HN234+HN235+HN236+HN237+HN238+HN239+HN240+HN241</f>
        <v>0</v>
      </c>
      <c r="HO229" s="80">
        <f t="shared" si="1529"/>
        <v>0</v>
      </c>
      <c r="HP229" s="80">
        <f t="shared" si="1529"/>
        <v>0</v>
      </c>
      <c r="HQ229" s="80">
        <f t="shared" si="1529"/>
        <v>0</v>
      </c>
      <c r="HR229" s="80"/>
      <c r="HS229" s="80">
        <f t="shared" si="1529"/>
        <v>37062</v>
      </c>
      <c r="HT229" s="80">
        <f t="shared" si="1529"/>
        <v>37062</v>
      </c>
      <c r="HU229" s="79">
        <f t="shared" ref="HU229:HU233" si="1531">HT229/HS229*100</f>
        <v>100</v>
      </c>
      <c r="HV229" s="121"/>
      <c r="HW229" s="80">
        <f t="shared" si="1529"/>
        <v>0</v>
      </c>
      <c r="HX229" s="80">
        <f t="shared" si="1529"/>
        <v>0</v>
      </c>
      <c r="HY229" s="80">
        <f t="shared" si="1529"/>
        <v>0</v>
      </c>
      <c r="HZ229" s="122"/>
      <c r="IA229" s="80">
        <f t="shared" ref="IA229:IC229" si="1532">IA230+IA231+IA232+IA233+IA234+IA235+IA236+IA237+IA238+IA239+IA240+IA241</f>
        <v>0</v>
      </c>
      <c r="IB229" s="80">
        <f t="shared" si="1532"/>
        <v>0</v>
      </c>
      <c r="IC229" s="80">
        <f t="shared" si="1532"/>
        <v>0</v>
      </c>
      <c r="ID229" s="80"/>
      <c r="IE229" s="80">
        <f t="shared" ref="IE229:IF229" si="1533">IE230+IE231+IE232+IE233+IE234+IE235+IE236+IE237+IE238+IE239+IE240+IE241</f>
        <v>2969.4497500000002</v>
      </c>
      <c r="IF229" s="80">
        <f t="shared" si="1533"/>
        <v>1434.9465</v>
      </c>
      <c r="IG229" s="80">
        <f>IF229/IE229*100</f>
        <v>48.323649861392667</v>
      </c>
      <c r="IH229" s="80"/>
      <c r="II229" s="80">
        <f t="shared" ref="II229:IJ229" si="1534">II230+II231+II232+II233+II234+II235+II236+II237+II238+II239+II240+II241</f>
        <v>1630.78224</v>
      </c>
      <c r="IJ229" s="80">
        <f t="shared" si="1534"/>
        <v>788.05349999999999</v>
      </c>
      <c r="IK229" s="80">
        <f>IJ229/II229*100</f>
        <v>48.32364988227981</v>
      </c>
      <c r="IL229" s="80"/>
      <c r="IM229" s="80">
        <f t="shared" ref="IM229:JA229" si="1535">IM230+IM231+IM232+IM233+IM234+IM235+IM236+IM237+IM238+IM239+IM240+IM241</f>
        <v>0</v>
      </c>
      <c r="IN229" s="80">
        <f t="shared" si="1535"/>
        <v>0</v>
      </c>
      <c r="IO229" s="80">
        <f t="shared" si="1535"/>
        <v>0</v>
      </c>
      <c r="IP229" s="80"/>
      <c r="IQ229" s="80">
        <f t="shared" si="1535"/>
        <v>0</v>
      </c>
      <c r="IR229" s="80">
        <f t="shared" si="1535"/>
        <v>0</v>
      </c>
      <c r="IS229" s="80">
        <f t="shared" si="1535"/>
        <v>0</v>
      </c>
      <c r="IT229" s="80"/>
      <c r="IU229" s="80">
        <f t="shared" si="1535"/>
        <v>0</v>
      </c>
      <c r="IV229" s="80">
        <f t="shared" si="1535"/>
        <v>0</v>
      </c>
      <c r="IW229" s="80">
        <f t="shared" si="1535"/>
        <v>0</v>
      </c>
      <c r="IX229" s="80"/>
      <c r="IY229" s="80">
        <f t="shared" si="1535"/>
        <v>0</v>
      </c>
      <c r="IZ229" s="80">
        <f t="shared" si="1535"/>
        <v>0</v>
      </c>
      <c r="JA229" s="80">
        <f t="shared" si="1535"/>
        <v>0</v>
      </c>
      <c r="JB229" s="80"/>
      <c r="JC229" s="80">
        <f t="shared" ref="JC229:JE229" si="1536">JC230+JC231+JC232+JC233+JC234+JC235+JC236+JC237+JC238+JC239+JC240+JC241</f>
        <v>0</v>
      </c>
      <c r="JD229" s="80">
        <f t="shared" si="1536"/>
        <v>0</v>
      </c>
      <c r="JE229" s="80">
        <f t="shared" si="1536"/>
        <v>0</v>
      </c>
      <c r="JF229" s="80"/>
      <c r="JG229" s="80">
        <f t="shared" ref="JG229:JL229" si="1537">JG230+JG231+JG232+JG233+JG234+JG235+JG236+JG237+JG238+JG239+JG240+JG241</f>
        <v>0</v>
      </c>
      <c r="JH229" s="80">
        <f t="shared" si="1537"/>
        <v>0</v>
      </c>
      <c r="JI229" s="80">
        <f t="shared" si="1537"/>
        <v>0</v>
      </c>
      <c r="JJ229" s="80"/>
      <c r="JK229" s="80">
        <f t="shared" si="1537"/>
        <v>477.20400000000001</v>
      </c>
      <c r="JL229" s="80">
        <f t="shared" si="1537"/>
        <v>0</v>
      </c>
      <c r="JM229" s="79">
        <f t="shared" ref="JM229" si="1538">JL229/JK229*100</f>
        <v>0</v>
      </c>
      <c r="JN229" s="79"/>
      <c r="JO229" s="80"/>
      <c r="JP229" s="80"/>
      <c r="JQ229" s="79"/>
    </row>
    <row r="230" spans="1:277" s="29" customFormat="1" ht="31.5" x14ac:dyDescent="0.25">
      <c r="A230" s="39" t="s">
        <v>314</v>
      </c>
      <c r="B230" s="230">
        <f t="shared" si="1349"/>
        <v>54904.052939999994</v>
      </c>
      <c r="C230" s="230">
        <f t="shared" si="1350"/>
        <v>63290.208429999991</v>
      </c>
      <c r="D230" s="230">
        <f t="shared" si="1351"/>
        <v>58367.570509999998</v>
      </c>
      <c r="E230" s="66">
        <f t="shared" si="163"/>
        <v>92.222117698593905</v>
      </c>
      <c r="F230" s="70">
        <v>1516.2527</v>
      </c>
      <c r="G230" s="70">
        <v>1516.2527</v>
      </c>
      <c r="H230" s="66">
        <v>1516.2527</v>
      </c>
      <c r="I230" s="66">
        <f>H230/G230*100</f>
        <v>100</v>
      </c>
      <c r="J230" s="70"/>
      <c r="K230" s="70"/>
      <c r="L230" s="70"/>
      <c r="M230" s="66"/>
      <c r="N230" s="66"/>
      <c r="O230" s="70"/>
      <c r="P230" s="70"/>
      <c r="Q230" s="66"/>
      <c r="R230" s="123"/>
      <c r="S230" s="70"/>
      <c r="T230" s="70"/>
      <c r="U230" s="66"/>
      <c r="V230" s="66"/>
      <c r="W230" s="70"/>
      <c r="X230" s="70"/>
      <c r="Y230" s="66"/>
      <c r="Z230" s="66"/>
      <c r="AA230" s="70"/>
      <c r="AB230" s="70"/>
      <c r="AC230" s="66"/>
      <c r="AD230" s="123"/>
      <c r="AE230" s="70"/>
      <c r="AF230" s="70"/>
      <c r="AG230" s="66"/>
      <c r="AH230" s="66">
        <v>253.4</v>
      </c>
      <c r="AI230" s="66">
        <v>431.11950000000002</v>
      </c>
      <c r="AJ230" s="66">
        <v>408.42899999999997</v>
      </c>
      <c r="AK230" s="70">
        <f t="shared" si="1487"/>
        <v>94.73684210526315</v>
      </c>
      <c r="AL230" s="124"/>
      <c r="AM230" s="66"/>
      <c r="AN230" s="66"/>
      <c r="AO230" s="70"/>
      <c r="AP230" s="70">
        <v>0</v>
      </c>
      <c r="AQ230" s="70">
        <v>0</v>
      </c>
      <c r="AR230" s="70">
        <v>0</v>
      </c>
      <c r="AS230" s="66"/>
      <c r="AT230" s="70"/>
      <c r="AU230" s="70"/>
      <c r="AV230" s="70"/>
      <c r="AW230" s="70"/>
      <c r="AX230" s="70">
        <v>102.04082</v>
      </c>
      <c r="AY230" s="70">
        <v>102.04082</v>
      </c>
      <c r="AZ230" s="70">
        <v>102.04083</v>
      </c>
      <c r="BA230" s="66">
        <f t="shared" si="1292"/>
        <v>100.00000979999966</v>
      </c>
      <c r="BB230" s="66">
        <v>51.020420000000001</v>
      </c>
      <c r="BC230" s="70">
        <v>51.020420000000001</v>
      </c>
      <c r="BD230" s="70">
        <v>51.020420000000001</v>
      </c>
      <c r="BE230" s="66">
        <f>BD230/BC230*100</f>
        <v>100</v>
      </c>
      <c r="BF230" s="70">
        <v>128.14699999999999</v>
      </c>
      <c r="BG230" s="70">
        <v>128.14699999999999</v>
      </c>
      <c r="BH230" s="70">
        <v>128.14699999999999</v>
      </c>
      <c r="BI230" s="66">
        <f>BH230/BG230*100</f>
        <v>100</v>
      </c>
      <c r="BJ230" s="123"/>
      <c r="BK230" s="70"/>
      <c r="BL230" s="70"/>
      <c r="BM230" s="66"/>
      <c r="BN230" s="70"/>
      <c r="BO230" s="70"/>
      <c r="BP230" s="70"/>
      <c r="BQ230" s="66"/>
      <c r="BR230" s="66"/>
      <c r="BS230" s="70"/>
      <c r="BT230" s="70"/>
      <c r="BU230" s="66"/>
      <c r="BV230" s="66"/>
      <c r="BW230" s="66"/>
      <c r="BX230" s="66"/>
      <c r="BY230" s="66"/>
      <c r="BZ230" s="70">
        <v>0</v>
      </c>
      <c r="CA230" s="70">
        <v>0</v>
      </c>
      <c r="CB230" s="70"/>
      <c r="CC230" s="66"/>
      <c r="CD230" s="70">
        <v>24125.200000000001</v>
      </c>
      <c r="CE230" s="70">
        <v>24125.200000000001</v>
      </c>
      <c r="CF230" s="66">
        <v>24125.200000000001</v>
      </c>
      <c r="CG230" s="70">
        <f t="shared" si="185"/>
        <v>100</v>
      </c>
      <c r="CH230" s="70"/>
      <c r="CI230" s="70">
        <v>2491.5</v>
      </c>
      <c r="CJ230" s="66">
        <v>446.01756</v>
      </c>
      <c r="CK230" s="70">
        <f t="shared" ref="CK230" si="1539">CJ230/CI230*100</f>
        <v>17.901567730282963</v>
      </c>
      <c r="CL230" s="70"/>
      <c r="CM230" s="70"/>
      <c r="CN230" s="70"/>
      <c r="CO230" s="70"/>
      <c r="CP230" s="70"/>
      <c r="CQ230" s="70"/>
      <c r="CR230" s="70"/>
      <c r="CS230" s="70"/>
      <c r="CT230" s="70">
        <v>3662.9</v>
      </c>
      <c r="CU230" s="70">
        <v>3075.2</v>
      </c>
      <c r="CV230" s="70">
        <v>3075.1869999999999</v>
      </c>
      <c r="CW230" s="70">
        <f t="shared" si="191"/>
        <v>99.99957726326744</v>
      </c>
      <c r="CX230" s="70"/>
      <c r="CY230" s="70"/>
      <c r="CZ230" s="70"/>
      <c r="DA230" s="70"/>
      <c r="DB230" s="124"/>
      <c r="DC230" s="70">
        <v>494</v>
      </c>
      <c r="DD230" s="70">
        <v>494</v>
      </c>
      <c r="DE230" s="70">
        <f t="shared" si="1500"/>
        <v>100</v>
      </c>
      <c r="DF230" s="70"/>
      <c r="DG230" s="70"/>
      <c r="DH230" s="200"/>
      <c r="DI230" s="200"/>
      <c r="DJ230" s="200"/>
      <c r="DK230" s="70"/>
      <c r="DL230" s="200"/>
      <c r="DM230" s="200"/>
      <c r="DN230" s="200"/>
      <c r="DO230" s="70"/>
      <c r="DP230" s="200"/>
      <c r="DQ230" s="200"/>
      <c r="DR230" s="70"/>
      <c r="DS230" s="70"/>
      <c r="DT230" s="200"/>
      <c r="DU230" s="200"/>
      <c r="DV230" s="200"/>
      <c r="DW230" s="70"/>
      <c r="DX230" s="200"/>
      <c r="DY230" s="200"/>
      <c r="DZ230" s="200"/>
      <c r="EA230" s="70"/>
      <c r="EB230" s="200"/>
      <c r="EC230" s="200"/>
      <c r="ED230" s="200"/>
      <c r="EE230" s="70"/>
      <c r="EF230" s="200"/>
      <c r="EG230" s="200"/>
      <c r="EH230" s="70"/>
      <c r="EI230" s="70"/>
      <c r="EJ230" s="200"/>
      <c r="EK230" s="200"/>
      <c r="EL230" s="70"/>
      <c r="EM230" s="70"/>
      <c r="EN230" s="200"/>
      <c r="EO230" s="66"/>
      <c r="EP230" s="70"/>
      <c r="EQ230" s="70"/>
      <c r="ER230" s="200"/>
      <c r="ES230" s="200"/>
      <c r="ET230" s="70"/>
      <c r="EU230" s="70"/>
      <c r="EV230" s="70"/>
      <c r="EW230" s="70"/>
      <c r="EX230" s="70"/>
      <c r="EY230" s="70"/>
      <c r="EZ230" s="200"/>
      <c r="FA230" s="200"/>
      <c r="FB230" s="200"/>
      <c r="FC230" s="70"/>
      <c r="FD230" s="200"/>
      <c r="FE230" s="200"/>
      <c r="FF230" s="70">
        <v>12634.6</v>
      </c>
      <c r="FG230" s="70">
        <v>12942.5</v>
      </c>
      <c r="FH230" s="70">
        <v>12942.5</v>
      </c>
      <c r="FI230" s="70">
        <f t="shared" si="204"/>
        <v>100</v>
      </c>
      <c r="FJ230" s="70"/>
      <c r="FK230" s="70"/>
      <c r="FL230" s="200"/>
      <c r="FM230" s="66"/>
      <c r="FN230" s="70">
        <v>5017.2</v>
      </c>
      <c r="FO230" s="70">
        <v>3957.1</v>
      </c>
      <c r="FP230" s="70">
        <v>3957.0839999999998</v>
      </c>
      <c r="FQ230" s="70">
        <f>FP230/FO230*100</f>
        <v>99.999595663490936</v>
      </c>
      <c r="FR230" s="70"/>
      <c r="FS230" s="70">
        <v>214</v>
      </c>
      <c r="FT230" s="70">
        <v>214</v>
      </c>
      <c r="FU230" s="70">
        <f>FT230/FS230*100</f>
        <v>100</v>
      </c>
      <c r="FV230" s="70">
        <v>3137.4920000000002</v>
      </c>
      <c r="FW230" s="70">
        <v>3137.4920000000002</v>
      </c>
      <c r="FX230" s="70">
        <v>3137.4920000000002</v>
      </c>
      <c r="FY230" s="70">
        <f>FX230/FW230*100</f>
        <v>100</v>
      </c>
      <c r="FZ230" s="70"/>
      <c r="GA230" s="70"/>
      <c r="GB230" s="200"/>
      <c r="GC230" s="200"/>
      <c r="GD230" s="70">
        <v>2272.6999999999998</v>
      </c>
      <c r="GE230" s="70">
        <v>2300</v>
      </c>
      <c r="GF230" s="70">
        <v>2300</v>
      </c>
      <c r="GG230" s="70">
        <f t="shared" ref="GG230" si="1540">GF230/GE230*100</f>
        <v>100</v>
      </c>
      <c r="GH230" s="70">
        <v>1674.1</v>
      </c>
      <c r="GI230" s="70">
        <v>2200</v>
      </c>
      <c r="GJ230" s="70">
        <v>2200</v>
      </c>
      <c r="GK230" s="70">
        <f t="shared" ref="GK230" si="1541">GJ230/GI230*100</f>
        <v>100</v>
      </c>
      <c r="GL230" s="70"/>
      <c r="GM230" s="70"/>
      <c r="GN230" s="200"/>
      <c r="GO230" s="200"/>
      <c r="GP230" s="200"/>
      <c r="GQ230" s="70"/>
      <c r="GR230" s="200"/>
      <c r="GS230" s="200"/>
      <c r="GT230" s="200"/>
      <c r="GU230" s="70"/>
      <c r="GV230" s="200"/>
      <c r="GW230" s="200"/>
      <c r="GX230" s="200"/>
      <c r="GY230" s="70"/>
      <c r="GZ230" s="200"/>
      <c r="HA230" s="200"/>
      <c r="HB230" s="70"/>
      <c r="HC230" s="70"/>
      <c r="HD230" s="200"/>
      <c r="HE230" s="200"/>
      <c r="HF230" s="70">
        <v>329</v>
      </c>
      <c r="HG230" s="70">
        <v>1047.2</v>
      </c>
      <c r="HH230" s="70">
        <v>1047.2</v>
      </c>
      <c r="HI230" s="70">
        <f t="shared" si="1528"/>
        <v>100</v>
      </c>
      <c r="HJ230" s="124"/>
      <c r="HK230" s="70"/>
      <c r="HL230" s="200"/>
      <c r="HM230" s="200"/>
      <c r="HN230" s="70"/>
      <c r="HO230" s="70"/>
      <c r="HP230" s="70"/>
      <c r="HQ230" s="70"/>
      <c r="HR230" s="70"/>
      <c r="HS230" s="70"/>
      <c r="HT230" s="70"/>
      <c r="HU230" s="66"/>
      <c r="HV230" s="123"/>
      <c r="HW230" s="70"/>
      <c r="HX230" s="70"/>
      <c r="HY230" s="70"/>
      <c r="HZ230" s="124"/>
      <c r="IA230" s="70"/>
      <c r="IB230" s="70"/>
      <c r="IC230" s="70"/>
      <c r="ID230" s="70"/>
      <c r="IE230" s="70">
        <v>2969.4497500000002</v>
      </c>
      <c r="IF230" s="70">
        <v>1434.9465</v>
      </c>
      <c r="IG230" s="70">
        <f>IF230/IE230*100</f>
        <v>48.323649861392667</v>
      </c>
      <c r="IH230" s="70"/>
      <c r="II230" s="70">
        <v>1630.78224</v>
      </c>
      <c r="IJ230" s="70">
        <v>788.05349999999999</v>
      </c>
      <c r="IK230" s="70">
        <f>IJ230/II230*100</f>
        <v>48.32364988227981</v>
      </c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  <c r="IW230" s="70"/>
      <c r="IX230" s="70"/>
      <c r="IY230" s="70">
        <v>0</v>
      </c>
      <c r="IZ230" s="70">
        <v>0</v>
      </c>
      <c r="JA230" s="66"/>
      <c r="JB230" s="66"/>
      <c r="JC230" s="70">
        <v>0</v>
      </c>
      <c r="JD230" s="70">
        <v>0</v>
      </c>
      <c r="JE230" s="66"/>
      <c r="JF230" s="66"/>
      <c r="JG230" s="70">
        <v>0</v>
      </c>
      <c r="JH230" s="70">
        <v>0</v>
      </c>
      <c r="JI230" s="66"/>
      <c r="JJ230" s="66"/>
      <c r="JK230" s="70">
        <v>477.20400000000001</v>
      </c>
      <c r="JL230" s="70"/>
      <c r="JM230" s="66">
        <f>JL230/JK230*100</f>
        <v>0</v>
      </c>
      <c r="JN230" s="66"/>
      <c r="JO230" s="70"/>
      <c r="JP230" s="70"/>
      <c r="JQ230" s="66"/>
    </row>
    <row r="231" spans="1:277" s="29" customFormat="1" ht="15.75" x14ac:dyDescent="0.25">
      <c r="A231" s="39" t="s">
        <v>516</v>
      </c>
      <c r="B231" s="230">
        <f t="shared" si="1349"/>
        <v>40000</v>
      </c>
      <c r="C231" s="230">
        <f t="shared" si="1350"/>
        <v>40000</v>
      </c>
      <c r="D231" s="230">
        <f t="shared" si="1351"/>
        <v>40000</v>
      </c>
      <c r="E231" s="66">
        <f>D231/C231*100</f>
        <v>100</v>
      </c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123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123"/>
      <c r="AE231" s="66"/>
      <c r="AF231" s="66"/>
      <c r="AG231" s="66"/>
      <c r="AH231" s="66"/>
      <c r="AI231" s="66"/>
      <c r="AJ231" s="66"/>
      <c r="AK231" s="70"/>
      <c r="AL231" s="124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>
        <v>0</v>
      </c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/>
      <c r="BH231" s="66"/>
      <c r="BI231" s="66"/>
      <c r="BJ231" s="123"/>
      <c r="BK231" s="66"/>
      <c r="BL231" s="66"/>
      <c r="BM231" s="66"/>
      <c r="BN231" s="66"/>
      <c r="BO231" s="66"/>
      <c r="BP231" s="66"/>
      <c r="BQ231" s="66"/>
      <c r="BR231" s="66"/>
      <c r="BS231" s="66"/>
      <c r="BT231" s="66"/>
      <c r="BU231" s="66"/>
      <c r="BV231" s="66"/>
      <c r="BW231" s="66"/>
      <c r="BX231" s="66"/>
      <c r="BY231" s="66"/>
      <c r="BZ231" s="66">
        <v>40000</v>
      </c>
      <c r="CA231" s="66">
        <v>40000</v>
      </c>
      <c r="CB231" s="66">
        <v>40000</v>
      </c>
      <c r="CC231" s="66">
        <f>CB231/CA231*100</f>
        <v>100</v>
      </c>
      <c r="CD231" s="206"/>
      <c r="CE231" s="206"/>
      <c r="CF231" s="206"/>
      <c r="CG231" s="206"/>
      <c r="CH231" s="206"/>
      <c r="CI231" s="206"/>
      <c r="CJ231" s="206"/>
      <c r="CK231" s="206"/>
      <c r="CL231" s="66"/>
      <c r="CM231" s="66"/>
      <c r="CN231" s="66"/>
      <c r="CO231" s="204"/>
      <c r="CP231" s="204"/>
      <c r="CQ231" s="66"/>
      <c r="CR231" s="66"/>
      <c r="CS231" s="204"/>
      <c r="CT231" s="66"/>
      <c r="CU231" s="66"/>
      <c r="CV231" s="66"/>
      <c r="CW231" s="204"/>
      <c r="CX231" s="204"/>
      <c r="CY231" s="66"/>
      <c r="CZ231" s="66"/>
      <c r="DA231" s="204"/>
      <c r="DB231" s="133"/>
      <c r="DC231" s="66"/>
      <c r="DD231" s="66"/>
      <c r="DE231" s="204"/>
      <c r="DF231" s="66"/>
      <c r="DG231" s="66"/>
      <c r="DH231" s="66"/>
      <c r="DI231" s="204"/>
      <c r="DJ231" s="204"/>
      <c r="DK231" s="66"/>
      <c r="DL231" s="66"/>
      <c r="DM231" s="204"/>
      <c r="DN231" s="204"/>
      <c r="DO231" s="66"/>
      <c r="DP231" s="66"/>
      <c r="DQ231" s="204"/>
      <c r="DR231" s="66"/>
      <c r="DS231" s="66"/>
      <c r="DT231" s="66"/>
      <c r="DU231" s="204"/>
      <c r="DV231" s="204"/>
      <c r="DW231" s="66"/>
      <c r="DX231" s="66"/>
      <c r="DY231" s="204"/>
      <c r="DZ231" s="204"/>
      <c r="EA231" s="66"/>
      <c r="EB231" s="66"/>
      <c r="EC231" s="204"/>
      <c r="ED231" s="204"/>
      <c r="EE231" s="66"/>
      <c r="EF231" s="66"/>
      <c r="EG231" s="204"/>
      <c r="EH231" s="66"/>
      <c r="EI231" s="66"/>
      <c r="EJ231" s="66"/>
      <c r="EK231" s="204"/>
      <c r="EL231" s="66"/>
      <c r="EM231" s="66"/>
      <c r="EN231" s="66"/>
      <c r="EO231" s="66"/>
      <c r="EP231" s="66"/>
      <c r="EQ231" s="66"/>
      <c r="ER231" s="66"/>
      <c r="ES231" s="204"/>
      <c r="ET231" s="66"/>
      <c r="EU231" s="66"/>
      <c r="EV231" s="66"/>
      <c r="EW231" s="66"/>
      <c r="EX231" s="66"/>
      <c r="EY231" s="70"/>
      <c r="EZ231" s="66"/>
      <c r="FA231" s="204"/>
      <c r="FB231" s="204"/>
      <c r="FC231" s="70"/>
      <c r="FD231" s="66"/>
      <c r="FE231" s="204"/>
      <c r="FF231" s="70"/>
      <c r="FG231" s="70"/>
      <c r="FH231" s="66"/>
      <c r="FI231" s="204"/>
      <c r="FJ231" s="70"/>
      <c r="FK231" s="70"/>
      <c r="FL231" s="66"/>
      <c r="FM231" s="66"/>
      <c r="FN231" s="70"/>
      <c r="FO231" s="70"/>
      <c r="FP231" s="66"/>
      <c r="FQ231" s="204"/>
      <c r="FR231" s="70"/>
      <c r="FS231" s="70"/>
      <c r="FT231" s="66"/>
      <c r="FU231" s="204"/>
      <c r="FV231" s="70"/>
      <c r="FW231" s="70"/>
      <c r="FX231" s="66"/>
      <c r="FY231" s="204"/>
      <c r="FZ231" s="70"/>
      <c r="GA231" s="70"/>
      <c r="GB231" s="66"/>
      <c r="GC231" s="204"/>
      <c r="GD231" s="66"/>
      <c r="GE231" s="66"/>
      <c r="GF231" s="66"/>
      <c r="GG231" s="204"/>
      <c r="GH231" s="66"/>
      <c r="GI231" s="66"/>
      <c r="GJ231" s="66"/>
      <c r="GK231" s="204"/>
      <c r="GL231" s="204"/>
      <c r="GM231" s="70"/>
      <c r="GN231" s="66"/>
      <c r="GO231" s="204"/>
      <c r="GP231" s="204"/>
      <c r="GQ231" s="70"/>
      <c r="GR231" s="66"/>
      <c r="GS231" s="204"/>
      <c r="GT231" s="204"/>
      <c r="GU231" s="70"/>
      <c r="GV231" s="66"/>
      <c r="GW231" s="204"/>
      <c r="GX231" s="204"/>
      <c r="GY231" s="70"/>
      <c r="GZ231" s="66"/>
      <c r="HA231" s="204"/>
      <c r="HB231" s="70"/>
      <c r="HC231" s="70"/>
      <c r="HD231" s="66"/>
      <c r="HE231" s="204"/>
      <c r="HF231" s="66"/>
      <c r="HG231" s="66"/>
      <c r="HH231" s="66"/>
      <c r="HI231" s="204"/>
      <c r="HJ231" s="133"/>
      <c r="HK231" s="70"/>
      <c r="HL231" s="66"/>
      <c r="HM231" s="204"/>
      <c r="HN231" s="66"/>
      <c r="HO231" s="66"/>
      <c r="HP231" s="66"/>
      <c r="HQ231" s="204"/>
      <c r="HR231" s="204"/>
      <c r="HS231" s="66"/>
      <c r="HT231" s="66"/>
      <c r="HU231" s="66"/>
      <c r="HV231" s="123"/>
      <c r="HW231" s="66"/>
      <c r="HX231" s="66"/>
      <c r="HY231" s="204"/>
      <c r="HZ231" s="133"/>
      <c r="IA231" s="66"/>
      <c r="IB231" s="66"/>
      <c r="IC231" s="204"/>
      <c r="ID231" s="204"/>
      <c r="IE231" s="66"/>
      <c r="IF231" s="66"/>
      <c r="IG231" s="204"/>
      <c r="IH231" s="204"/>
      <c r="II231" s="66"/>
      <c r="IJ231" s="66"/>
      <c r="IK231" s="204"/>
      <c r="IL231" s="204"/>
      <c r="IM231" s="66"/>
      <c r="IN231" s="66"/>
      <c r="IO231" s="204"/>
      <c r="IP231" s="204"/>
      <c r="IQ231" s="66"/>
      <c r="IR231" s="66"/>
      <c r="IS231" s="204"/>
      <c r="IT231" s="204"/>
      <c r="IU231" s="66"/>
      <c r="IV231" s="66"/>
      <c r="IW231" s="204"/>
      <c r="IX231" s="204"/>
      <c r="IY231" s="66"/>
      <c r="IZ231" s="66"/>
      <c r="JA231" s="66"/>
      <c r="JB231" s="66"/>
      <c r="JC231" s="66"/>
      <c r="JD231" s="66"/>
      <c r="JE231" s="66"/>
      <c r="JF231" s="66"/>
      <c r="JG231" s="66"/>
      <c r="JH231" s="66"/>
      <c r="JI231" s="66"/>
      <c r="JJ231" s="66"/>
      <c r="JK231" s="66"/>
      <c r="JL231" s="66"/>
      <c r="JM231" s="66"/>
      <c r="JN231" s="66"/>
      <c r="JO231" s="66"/>
      <c r="JP231" s="66"/>
      <c r="JQ231" s="66"/>
    </row>
    <row r="232" spans="1:277" s="29" customFormat="1" ht="15.75" x14ac:dyDescent="0.25">
      <c r="A232" s="39" t="s">
        <v>510</v>
      </c>
      <c r="B232" s="230">
        <f t="shared" si="1349"/>
        <v>4890</v>
      </c>
      <c r="C232" s="230">
        <f t="shared" si="1350"/>
        <v>9780</v>
      </c>
      <c r="D232" s="230">
        <f t="shared" si="1351"/>
        <v>9780</v>
      </c>
      <c r="E232" s="66">
        <f t="shared" ref="E232:E241" si="1542">D232/C232*100</f>
        <v>100</v>
      </c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123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123"/>
      <c r="AE232" s="66"/>
      <c r="AF232" s="66"/>
      <c r="AG232" s="66"/>
      <c r="AH232" s="66"/>
      <c r="AI232" s="66"/>
      <c r="AJ232" s="66"/>
      <c r="AK232" s="70"/>
      <c r="AL232" s="124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/>
      <c r="BH232" s="66"/>
      <c r="BI232" s="66"/>
      <c r="BJ232" s="123"/>
      <c r="BK232" s="66"/>
      <c r="BL232" s="66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206"/>
      <c r="CE232" s="206"/>
      <c r="CF232" s="206"/>
      <c r="CG232" s="206"/>
      <c r="CH232" s="206"/>
      <c r="CI232" s="206"/>
      <c r="CJ232" s="206"/>
      <c r="CK232" s="206"/>
      <c r="CL232" s="66"/>
      <c r="CM232" s="66"/>
      <c r="CN232" s="66"/>
      <c r="CO232" s="204"/>
      <c r="CP232" s="204"/>
      <c r="CQ232" s="66"/>
      <c r="CR232" s="66"/>
      <c r="CS232" s="204"/>
      <c r="CT232" s="66"/>
      <c r="CU232" s="66"/>
      <c r="CV232" s="66"/>
      <c r="CW232" s="204"/>
      <c r="CX232" s="204"/>
      <c r="CY232" s="66"/>
      <c r="CZ232" s="66"/>
      <c r="DA232" s="204"/>
      <c r="DB232" s="133"/>
      <c r="DC232" s="66"/>
      <c r="DD232" s="66"/>
      <c r="DE232" s="204"/>
      <c r="DF232" s="66"/>
      <c r="DG232" s="66"/>
      <c r="DH232" s="66"/>
      <c r="DI232" s="204"/>
      <c r="DJ232" s="204"/>
      <c r="DK232" s="66"/>
      <c r="DL232" s="66"/>
      <c r="DM232" s="204"/>
      <c r="DN232" s="204"/>
      <c r="DO232" s="66"/>
      <c r="DP232" s="66"/>
      <c r="DQ232" s="204"/>
      <c r="DR232" s="66"/>
      <c r="DS232" s="66"/>
      <c r="DT232" s="66"/>
      <c r="DU232" s="204"/>
      <c r="DV232" s="204"/>
      <c r="DW232" s="66"/>
      <c r="DX232" s="66"/>
      <c r="DY232" s="204"/>
      <c r="DZ232" s="204"/>
      <c r="EA232" s="66"/>
      <c r="EB232" s="66"/>
      <c r="EC232" s="204"/>
      <c r="ED232" s="204"/>
      <c r="EE232" s="66"/>
      <c r="EF232" s="66"/>
      <c r="EG232" s="204"/>
      <c r="EH232" s="66"/>
      <c r="EI232" s="66"/>
      <c r="EJ232" s="66"/>
      <c r="EK232" s="204"/>
      <c r="EL232" s="66"/>
      <c r="EM232" s="66"/>
      <c r="EN232" s="66"/>
      <c r="EO232" s="66"/>
      <c r="EP232" s="66"/>
      <c r="EQ232" s="66"/>
      <c r="ER232" s="66"/>
      <c r="ES232" s="204"/>
      <c r="ET232" s="66"/>
      <c r="EU232" s="66"/>
      <c r="EV232" s="66"/>
      <c r="EW232" s="66"/>
      <c r="EX232" s="66"/>
      <c r="EY232" s="70"/>
      <c r="EZ232" s="66"/>
      <c r="FA232" s="204"/>
      <c r="FB232" s="204"/>
      <c r="FC232" s="70"/>
      <c r="FD232" s="66"/>
      <c r="FE232" s="204"/>
      <c r="FF232" s="70"/>
      <c r="FG232" s="70"/>
      <c r="FH232" s="66"/>
      <c r="FI232" s="204"/>
      <c r="FJ232" s="70">
        <v>4890</v>
      </c>
      <c r="FK232" s="70">
        <v>4890</v>
      </c>
      <c r="FL232" s="66">
        <v>4890</v>
      </c>
      <c r="FM232" s="66">
        <f t="shared" ref="FM232:FM295" si="1543">FL232/FK232*100</f>
        <v>100</v>
      </c>
      <c r="FN232" s="70"/>
      <c r="FO232" s="70"/>
      <c r="FP232" s="66"/>
      <c r="FQ232" s="204"/>
      <c r="FR232" s="70"/>
      <c r="FS232" s="70"/>
      <c r="FT232" s="66"/>
      <c r="FU232" s="204"/>
      <c r="FV232" s="70"/>
      <c r="FW232" s="70"/>
      <c r="FX232" s="66"/>
      <c r="FY232" s="204"/>
      <c r="FZ232" s="70"/>
      <c r="GA232" s="70"/>
      <c r="GB232" s="66"/>
      <c r="GC232" s="204"/>
      <c r="GD232" s="66"/>
      <c r="GE232" s="66"/>
      <c r="GF232" s="66"/>
      <c r="GG232" s="204"/>
      <c r="GH232" s="66"/>
      <c r="GI232" s="66"/>
      <c r="GJ232" s="66"/>
      <c r="GK232" s="204"/>
      <c r="GL232" s="204"/>
      <c r="GM232" s="70"/>
      <c r="GN232" s="66"/>
      <c r="GO232" s="204"/>
      <c r="GP232" s="204"/>
      <c r="GQ232" s="70"/>
      <c r="GR232" s="66"/>
      <c r="GS232" s="204"/>
      <c r="GT232" s="204"/>
      <c r="GU232" s="70"/>
      <c r="GV232" s="66"/>
      <c r="GW232" s="204"/>
      <c r="GX232" s="204"/>
      <c r="GY232" s="70"/>
      <c r="GZ232" s="66"/>
      <c r="HA232" s="204"/>
      <c r="HB232" s="70"/>
      <c r="HC232" s="70"/>
      <c r="HD232" s="66"/>
      <c r="HE232" s="204"/>
      <c r="HF232" s="66"/>
      <c r="HG232" s="66"/>
      <c r="HH232" s="66"/>
      <c r="HI232" s="204"/>
      <c r="HJ232" s="133"/>
      <c r="HK232" s="70"/>
      <c r="HL232" s="66"/>
      <c r="HM232" s="204"/>
      <c r="HN232" s="66"/>
      <c r="HO232" s="66"/>
      <c r="HP232" s="66"/>
      <c r="HQ232" s="204"/>
      <c r="HR232" s="204"/>
      <c r="HS232" s="66">
        <v>4890</v>
      </c>
      <c r="HT232" s="66">
        <v>4890</v>
      </c>
      <c r="HU232" s="66">
        <f t="shared" si="1531"/>
        <v>100</v>
      </c>
      <c r="HV232" s="123"/>
      <c r="HW232" s="66"/>
      <c r="HX232" s="66"/>
      <c r="HY232" s="204"/>
      <c r="HZ232" s="133"/>
      <c r="IA232" s="66"/>
      <c r="IB232" s="66"/>
      <c r="IC232" s="204"/>
      <c r="ID232" s="204"/>
      <c r="IE232" s="66"/>
      <c r="IF232" s="66"/>
      <c r="IG232" s="204"/>
      <c r="IH232" s="204"/>
      <c r="II232" s="66"/>
      <c r="IJ232" s="66"/>
      <c r="IK232" s="204"/>
      <c r="IL232" s="204"/>
      <c r="IM232" s="66"/>
      <c r="IN232" s="66"/>
      <c r="IO232" s="204"/>
      <c r="IP232" s="204"/>
      <c r="IQ232" s="66"/>
      <c r="IR232" s="66"/>
      <c r="IS232" s="204"/>
      <c r="IT232" s="204"/>
      <c r="IU232" s="66"/>
      <c r="IV232" s="66"/>
      <c r="IW232" s="204"/>
      <c r="IX232" s="204"/>
      <c r="IY232" s="66"/>
      <c r="IZ232" s="66"/>
      <c r="JA232" s="66"/>
      <c r="JB232" s="66"/>
      <c r="JC232" s="66"/>
      <c r="JD232" s="66"/>
      <c r="JE232" s="66"/>
      <c r="JF232" s="66"/>
      <c r="JG232" s="66"/>
      <c r="JH232" s="66"/>
      <c r="JI232" s="66"/>
      <c r="JJ232" s="66"/>
      <c r="JK232" s="66"/>
      <c r="JL232" s="66"/>
      <c r="JM232" s="66"/>
      <c r="JN232" s="66"/>
      <c r="JO232" s="66"/>
      <c r="JP232" s="66"/>
      <c r="JQ232" s="66"/>
    </row>
    <row r="233" spans="1:277" s="29" customFormat="1" ht="15.75" x14ac:dyDescent="0.25">
      <c r="A233" s="39" t="s">
        <v>511</v>
      </c>
      <c r="B233" s="230">
        <f t="shared" si="1349"/>
        <v>1425</v>
      </c>
      <c r="C233" s="230">
        <f t="shared" si="1350"/>
        <v>2850</v>
      </c>
      <c r="D233" s="230">
        <f t="shared" si="1351"/>
        <v>2850</v>
      </c>
      <c r="E233" s="66">
        <f t="shared" si="1542"/>
        <v>100</v>
      </c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123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123"/>
      <c r="AE233" s="66"/>
      <c r="AF233" s="66"/>
      <c r="AG233" s="66"/>
      <c r="AH233" s="66"/>
      <c r="AI233" s="66"/>
      <c r="AJ233" s="66"/>
      <c r="AK233" s="70"/>
      <c r="AL233" s="124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/>
      <c r="BH233" s="66"/>
      <c r="BI233" s="66"/>
      <c r="BJ233" s="123"/>
      <c r="BK233" s="66"/>
      <c r="BL233" s="66"/>
      <c r="BM233" s="66"/>
      <c r="BN233" s="66"/>
      <c r="BO233" s="66"/>
      <c r="BP233" s="66"/>
      <c r="BQ233" s="66"/>
      <c r="BR233" s="66"/>
      <c r="BS233" s="66"/>
      <c r="BT233" s="66"/>
      <c r="BU233" s="66"/>
      <c r="BV233" s="66"/>
      <c r="BW233" s="66"/>
      <c r="BX233" s="66"/>
      <c r="BY233" s="66"/>
      <c r="BZ233" s="66"/>
      <c r="CA233" s="66"/>
      <c r="CB233" s="66"/>
      <c r="CC233" s="66"/>
      <c r="CD233" s="206"/>
      <c r="CE233" s="206"/>
      <c r="CF233" s="206"/>
      <c r="CG233" s="206"/>
      <c r="CH233" s="206"/>
      <c r="CI233" s="206"/>
      <c r="CJ233" s="206"/>
      <c r="CK233" s="206"/>
      <c r="CL233" s="66"/>
      <c r="CM233" s="66"/>
      <c r="CN233" s="66"/>
      <c r="CO233" s="204"/>
      <c r="CP233" s="204"/>
      <c r="CQ233" s="66"/>
      <c r="CR233" s="66"/>
      <c r="CS233" s="204"/>
      <c r="CT233" s="66"/>
      <c r="CU233" s="66"/>
      <c r="CV233" s="66"/>
      <c r="CW233" s="204"/>
      <c r="CX233" s="204"/>
      <c r="CY233" s="66"/>
      <c r="CZ233" s="66"/>
      <c r="DA233" s="204"/>
      <c r="DB233" s="133"/>
      <c r="DC233" s="66"/>
      <c r="DD233" s="66"/>
      <c r="DE233" s="204"/>
      <c r="DF233" s="66"/>
      <c r="DG233" s="66"/>
      <c r="DH233" s="66"/>
      <c r="DI233" s="204"/>
      <c r="DJ233" s="204"/>
      <c r="DK233" s="66"/>
      <c r="DL233" s="66"/>
      <c r="DM233" s="204"/>
      <c r="DN233" s="204"/>
      <c r="DO233" s="66"/>
      <c r="DP233" s="66"/>
      <c r="DQ233" s="204"/>
      <c r="DR233" s="66"/>
      <c r="DS233" s="66"/>
      <c r="DT233" s="66"/>
      <c r="DU233" s="204"/>
      <c r="DV233" s="204"/>
      <c r="DW233" s="66"/>
      <c r="DX233" s="66"/>
      <c r="DY233" s="204"/>
      <c r="DZ233" s="204"/>
      <c r="EA233" s="66"/>
      <c r="EB233" s="66"/>
      <c r="EC233" s="204"/>
      <c r="ED233" s="204"/>
      <c r="EE233" s="66"/>
      <c r="EF233" s="66"/>
      <c r="EG233" s="204"/>
      <c r="EH233" s="66"/>
      <c r="EI233" s="66"/>
      <c r="EJ233" s="66"/>
      <c r="EK233" s="204"/>
      <c r="EL233" s="66"/>
      <c r="EM233" s="66"/>
      <c r="EN233" s="66"/>
      <c r="EO233" s="66"/>
      <c r="EP233" s="66"/>
      <c r="EQ233" s="66"/>
      <c r="ER233" s="66"/>
      <c r="ES233" s="204"/>
      <c r="ET233" s="66"/>
      <c r="EU233" s="66"/>
      <c r="EV233" s="66"/>
      <c r="EW233" s="66"/>
      <c r="EX233" s="66"/>
      <c r="EY233" s="70"/>
      <c r="EZ233" s="66"/>
      <c r="FA233" s="204"/>
      <c r="FB233" s="204"/>
      <c r="FC233" s="70"/>
      <c r="FD233" s="66"/>
      <c r="FE233" s="204"/>
      <c r="FF233" s="70"/>
      <c r="FG233" s="70"/>
      <c r="FH233" s="66"/>
      <c r="FI233" s="204"/>
      <c r="FJ233" s="70">
        <v>1425</v>
      </c>
      <c r="FK233" s="70">
        <v>1425</v>
      </c>
      <c r="FL233" s="66">
        <v>1425</v>
      </c>
      <c r="FM233" s="66">
        <f t="shared" si="1543"/>
        <v>100</v>
      </c>
      <c r="FN233" s="70"/>
      <c r="FO233" s="70"/>
      <c r="FP233" s="66"/>
      <c r="FQ233" s="204"/>
      <c r="FR233" s="70"/>
      <c r="FS233" s="70"/>
      <c r="FT233" s="66"/>
      <c r="FU233" s="204"/>
      <c r="FV233" s="70"/>
      <c r="FW233" s="70"/>
      <c r="FX233" s="66"/>
      <c r="FY233" s="204"/>
      <c r="FZ233" s="70"/>
      <c r="GA233" s="70"/>
      <c r="GB233" s="66"/>
      <c r="GC233" s="204"/>
      <c r="GD233" s="66"/>
      <c r="GE233" s="66"/>
      <c r="GF233" s="66"/>
      <c r="GG233" s="204"/>
      <c r="GH233" s="66"/>
      <c r="GI233" s="66"/>
      <c r="GJ233" s="66"/>
      <c r="GK233" s="204"/>
      <c r="GL233" s="204"/>
      <c r="GM233" s="70"/>
      <c r="GN233" s="66"/>
      <c r="GO233" s="204"/>
      <c r="GP233" s="204"/>
      <c r="GQ233" s="70"/>
      <c r="GR233" s="66"/>
      <c r="GS233" s="204"/>
      <c r="GT233" s="204"/>
      <c r="GU233" s="70"/>
      <c r="GV233" s="66"/>
      <c r="GW233" s="204"/>
      <c r="GX233" s="204"/>
      <c r="GY233" s="70"/>
      <c r="GZ233" s="66"/>
      <c r="HA233" s="204"/>
      <c r="HB233" s="70"/>
      <c r="HC233" s="70"/>
      <c r="HD233" s="66"/>
      <c r="HE233" s="204"/>
      <c r="HF233" s="66"/>
      <c r="HG233" s="66"/>
      <c r="HH233" s="66"/>
      <c r="HI233" s="204"/>
      <c r="HJ233" s="133"/>
      <c r="HK233" s="70"/>
      <c r="HL233" s="66"/>
      <c r="HM233" s="204"/>
      <c r="HN233" s="66"/>
      <c r="HO233" s="66"/>
      <c r="HP233" s="66"/>
      <c r="HQ233" s="204"/>
      <c r="HR233" s="204"/>
      <c r="HS233" s="66">
        <v>1425</v>
      </c>
      <c r="HT233" s="66">
        <v>1425</v>
      </c>
      <c r="HU233" s="66">
        <f t="shared" si="1531"/>
        <v>100</v>
      </c>
      <c r="HV233" s="123"/>
      <c r="HW233" s="66"/>
      <c r="HX233" s="66"/>
      <c r="HY233" s="204"/>
      <c r="HZ233" s="133"/>
      <c r="IA233" s="66"/>
      <c r="IB233" s="66"/>
      <c r="IC233" s="204"/>
      <c r="ID233" s="204"/>
      <c r="IE233" s="66"/>
      <c r="IF233" s="66"/>
      <c r="IG233" s="204"/>
      <c r="IH233" s="204"/>
      <c r="II233" s="66"/>
      <c r="IJ233" s="66"/>
      <c r="IK233" s="204"/>
      <c r="IL233" s="204"/>
      <c r="IM233" s="66"/>
      <c r="IN233" s="66"/>
      <c r="IO233" s="204"/>
      <c r="IP233" s="204"/>
      <c r="IQ233" s="66"/>
      <c r="IR233" s="66"/>
      <c r="IS233" s="204"/>
      <c r="IT233" s="204"/>
      <c r="IU233" s="66"/>
      <c r="IV233" s="66"/>
      <c r="IW233" s="204"/>
      <c r="IX233" s="204"/>
      <c r="IY233" s="66"/>
      <c r="IZ233" s="66"/>
      <c r="JA233" s="66"/>
      <c r="JB233" s="66"/>
      <c r="JC233" s="66"/>
      <c r="JD233" s="66"/>
      <c r="JE233" s="66"/>
      <c r="JF233" s="66"/>
      <c r="JG233" s="66"/>
      <c r="JH233" s="66"/>
      <c r="JI233" s="66"/>
      <c r="JJ233" s="66"/>
      <c r="JK233" s="66"/>
      <c r="JL233" s="66"/>
      <c r="JM233" s="66"/>
      <c r="JN233" s="66"/>
      <c r="JO233" s="66"/>
      <c r="JP233" s="66"/>
      <c r="JQ233" s="66"/>
    </row>
    <row r="234" spans="1:277" s="29" customFormat="1" ht="15.75" x14ac:dyDescent="0.25">
      <c r="A234" s="39" t="s">
        <v>512</v>
      </c>
      <c r="B234" s="230">
        <f t="shared" si="1349"/>
        <v>3561</v>
      </c>
      <c r="C234" s="230">
        <f t="shared" si="1350"/>
        <v>7122</v>
      </c>
      <c r="D234" s="230">
        <f t="shared" si="1351"/>
        <v>7122</v>
      </c>
      <c r="E234" s="66">
        <f t="shared" si="1542"/>
        <v>100</v>
      </c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123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123"/>
      <c r="AE234" s="66"/>
      <c r="AF234" s="66"/>
      <c r="AG234" s="66"/>
      <c r="AH234" s="66"/>
      <c r="AI234" s="66"/>
      <c r="AJ234" s="66"/>
      <c r="AK234" s="70"/>
      <c r="AL234" s="124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6"/>
      <c r="BI234" s="66"/>
      <c r="BJ234" s="123"/>
      <c r="BK234" s="66"/>
      <c r="BL234" s="66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206"/>
      <c r="CE234" s="206"/>
      <c r="CF234" s="206"/>
      <c r="CG234" s="206"/>
      <c r="CH234" s="206"/>
      <c r="CI234" s="206"/>
      <c r="CJ234" s="206"/>
      <c r="CK234" s="206"/>
      <c r="CL234" s="66"/>
      <c r="CM234" s="66"/>
      <c r="CN234" s="66"/>
      <c r="CO234" s="204"/>
      <c r="CP234" s="204"/>
      <c r="CQ234" s="66"/>
      <c r="CR234" s="66"/>
      <c r="CS234" s="204"/>
      <c r="CT234" s="66"/>
      <c r="CU234" s="66"/>
      <c r="CV234" s="66"/>
      <c r="CW234" s="204"/>
      <c r="CX234" s="204"/>
      <c r="CY234" s="66"/>
      <c r="CZ234" s="66"/>
      <c r="DA234" s="204"/>
      <c r="DB234" s="133"/>
      <c r="DC234" s="66"/>
      <c r="DD234" s="66"/>
      <c r="DE234" s="204"/>
      <c r="DF234" s="66"/>
      <c r="DG234" s="66"/>
      <c r="DH234" s="66"/>
      <c r="DI234" s="204"/>
      <c r="DJ234" s="204"/>
      <c r="DK234" s="66"/>
      <c r="DL234" s="66"/>
      <c r="DM234" s="204"/>
      <c r="DN234" s="204"/>
      <c r="DO234" s="66"/>
      <c r="DP234" s="66"/>
      <c r="DQ234" s="204"/>
      <c r="DR234" s="66"/>
      <c r="DS234" s="66"/>
      <c r="DT234" s="66"/>
      <c r="DU234" s="204"/>
      <c r="DV234" s="204"/>
      <c r="DW234" s="66"/>
      <c r="DX234" s="66"/>
      <c r="DY234" s="204"/>
      <c r="DZ234" s="204"/>
      <c r="EA234" s="66"/>
      <c r="EB234" s="66"/>
      <c r="EC234" s="204"/>
      <c r="ED234" s="204"/>
      <c r="EE234" s="66"/>
      <c r="EF234" s="66"/>
      <c r="EG234" s="204"/>
      <c r="EH234" s="66"/>
      <c r="EI234" s="66"/>
      <c r="EJ234" s="66"/>
      <c r="EK234" s="204"/>
      <c r="EL234" s="66"/>
      <c r="EM234" s="66"/>
      <c r="EN234" s="66"/>
      <c r="EO234" s="66"/>
      <c r="EP234" s="66"/>
      <c r="EQ234" s="66"/>
      <c r="ER234" s="66"/>
      <c r="ES234" s="204"/>
      <c r="ET234" s="66"/>
      <c r="EU234" s="66"/>
      <c r="EV234" s="66"/>
      <c r="EW234" s="66"/>
      <c r="EX234" s="66"/>
      <c r="EY234" s="70"/>
      <c r="EZ234" s="66"/>
      <c r="FA234" s="204"/>
      <c r="FB234" s="204"/>
      <c r="FC234" s="70"/>
      <c r="FD234" s="66"/>
      <c r="FE234" s="204"/>
      <c r="FF234" s="70"/>
      <c r="FG234" s="70"/>
      <c r="FH234" s="66"/>
      <c r="FI234" s="204"/>
      <c r="FJ234" s="70">
        <v>3561</v>
      </c>
      <c r="FK234" s="70">
        <v>3561</v>
      </c>
      <c r="FL234" s="66">
        <v>3561</v>
      </c>
      <c r="FM234" s="66">
        <f t="shared" si="1543"/>
        <v>100</v>
      </c>
      <c r="FN234" s="70"/>
      <c r="FO234" s="70"/>
      <c r="FP234" s="66"/>
      <c r="FQ234" s="204"/>
      <c r="FR234" s="70"/>
      <c r="FS234" s="70"/>
      <c r="FT234" s="66"/>
      <c r="FU234" s="204"/>
      <c r="FV234" s="70"/>
      <c r="FW234" s="70"/>
      <c r="FX234" s="66"/>
      <c r="FY234" s="204"/>
      <c r="FZ234" s="70"/>
      <c r="GA234" s="70"/>
      <c r="GB234" s="66"/>
      <c r="GC234" s="204"/>
      <c r="GD234" s="66"/>
      <c r="GE234" s="66"/>
      <c r="GF234" s="66"/>
      <c r="GG234" s="204"/>
      <c r="GH234" s="66"/>
      <c r="GI234" s="66"/>
      <c r="GJ234" s="66"/>
      <c r="GK234" s="204"/>
      <c r="GL234" s="204"/>
      <c r="GM234" s="70"/>
      <c r="GN234" s="66"/>
      <c r="GO234" s="204"/>
      <c r="GP234" s="204"/>
      <c r="GQ234" s="70"/>
      <c r="GR234" s="66"/>
      <c r="GS234" s="204"/>
      <c r="GT234" s="204"/>
      <c r="GU234" s="70"/>
      <c r="GV234" s="66"/>
      <c r="GW234" s="204"/>
      <c r="GX234" s="204"/>
      <c r="GY234" s="70"/>
      <c r="GZ234" s="66"/>
      <c r="HA234" s="204"/>
      <c r="HB234" s="70"/>
      <c r="HC234" s="70"/>
      <c r="HD234" s="66"/>
      <c r="HE234" s="204"/>
      <c r="HF234" s="66"/>
      <c r="HG234" s="66"/>
      <c r="HH234" s="66"/>
      <c r="HI234" s="204"/>
      <c r="HJ234" s="133"/>
      <c r="HK234" s="70"/>
      <c r="HL234" s="66"/>
      <c r="HM234" s="204"/>
      <c r="HN234" s="66"/>
      <c r="HO234" s="66"/>
      <c r="HP234" s="66"/>
      <c r="HQ234" s="204"/>
      <c r="HR234" s="204"/>
      <c r="HS234" s="66">
        <v>3561</v>
      </c>
      <c r="HT234" s="66">
        <v>3561</v>
      </c>
      <c r="HU234" s="66">
        <f t="shared" ref="HU234:HU245" si="1544">HT234/HS234*100</f>
        <v>100</v>
      </c>
      <c r="HV234" s="123"/>
      <c r="HW234" s="66"/>
      <c r="HX234" s="66"/>
      <c r="HY234" s="204"/>
      <c r="HZ234" s="133"/>
      <c r="IA234" s="66"/>
      <c r="IB234" s="66"/>
      <c r="IC234" s="204"/>
      <c r="ID234" s="204"/>
      <c r="IE234" s="66"/>
      <c r="IF234" s="66"/>
      <c r="IG234" s="204"/>
      <c r="IH234" s="204"/>
      <c r="II234" s="66"/>
      <c r="IJ234" s="66"/>
      <c r="IK234" s="204"/>
      <c r="IL234" s="204"/>
      <c r="IM234" s="66"/>
      <c r="IN234" s="66"/>
      <c r="IO234" s="204"/>
      <c r="IP234" s="204"/>
      <c r="IQ234" s="66"/>
      <c r="IR234" s="66"/>
      <c r="IS234" s="204"/>
      <c r="IT234" s="204"/>
      <c r="IU234" s="66"/>
      <c r="IV234" s="66"/>
      <c r="IW234" s="204"/>
      <c r="IX234" s="204"/>
      <c r="IY234" s="66"/>
      <c r="IZ234" s="66"/>
      <c r="JA234" s="66"/>
      <c r="JB234" s="66"/>
      <c r="JC234" s="66"/>
      <c r="JD234" s="66"/>
      <c r="JE234" s="66"/>
      <c r="JF234" s="66"/>
      <c r="JG234" s="66"/>
      <c r="JH234" s="66"/>
      <c r="JI234" s="66"/>
      <c r="JJ234" s="66"/>
      <c r="JK234" s="66"/>
      <c r="JL234" s="66"/>
      <c r="JM234" s="66"/>
      <c r="JN234" s="66"/>
      <c r="JO234" s="66"/>
      <c r="JP234" s="66"/>
      <c r="JQ234" s="66"/>
    </row>
    <row r="235" spans="1:277" s="29" customFormat="1" ht="15.75" x14ac:dyDescent="0.25">
      <c r="A235" s="39" t="s">
        <v>513</v>
      </c>
      <c r="B235" s="230">
        <f t="shared" si="1349"/>
        <v>2811</v>
      </c>
      <c r="C235" s="230">
        <f t="shared" si="1350"/>
        <v>5622</v>
      </c>
      <c r="D235" s="230">
        <f t="shared" si="1351"/>
        <v>5622</v>
      </c>
      <c r="E235" s="66">
        <f t="shared" si="1542"/>
        <v>100</v>
      </c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123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123"/>
      <c r="AE235" s="66"/>
      <c r="AF235" s="66"/>
      <c r="AG235" s="66"/>
      <c r="AH235" s="66"/>
      <c r="AI235" s="66"/>
      <c r="AJ235" s="66"/>
      <c r="AK235" s="70"/>
      <c r="AL235" s="124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/>
      <c r="BH235" s="66"/>
      <c r="BI235" s="66"/>
      <c r="BJ235" s="123"/>
      <c r="BK235" s="66"/>
      <c r="BL235" s="66"/>
      <c r="BM235" s="66"/>
      <c r="BN235" s="66"/>
      <c r="BO235" s="66"/>
      <c r="BP235" s="66"/>
      <c r="BQ235" s="66"/>
      <c r="BR235" s="66"/>
      <c r="BS235" s="66"/>
      <c r="BT235" s="66"/>
      <c r="BU235" s="66"/>
      <c r="BV235" s="66"/>
      <c r="BW235" s="66"/>
      <c r="BX235" s="66"/>
      <c r="BY235" s="66"/>
      <c r="BZ235" s="66"/>
      <c r="CA235" s="66"/>
      <c r="CB235" s="66"/>
      <c r="CC235" s="66"/>
      <c r="CD235" s="206"/>
      <c r="CE235" s="206"/>
      <c r="CF235" s="206"/>
      <c r="CG235" s="206"/>
      <c r="CH235" s="206"/>
      <c r="CI235" s="206"/>
      <c r="CJ235" s="206"/>
      <c r="CK235" s="206"/>
      <c r="CL235" s="66"/>
      <c r="CM235" s="66"/>
      <c r="CN235" s="66"/>
      <c r="CO235" s="204"/>
      <c r="CP235" s="204"/>
      <c r="CQ235" s="66"/>
      <c r="CR235" s="66"/>
      <c r="CS235" s="204"/>
      <c r="CT235" s="66"/>
      <c r="CU235" s="66"/>
      <c r="CV235" s="66"/>
      <c r="CW235" s="204"/>
      <c r="CX235" s="204"/>
      <c r="CY235" s="66"/>
      <c r="CZ235" s="66"/>
      <c r="DA235" s="204"/>
      <c r="DB235" s="133"/>
      <c r="DC235" s="66"/>
      <c r="DD235" s="66"/>
      <c r="DE235" s="204"/>
      <c r="DF235" s="66"/>
      <c r="DG235" s="66"/>
      <c r="DH235" s="66"/>
      <c r="DI235" s="204"/>
      <c r="DJ235" s="204"/>
      <c r="DK235" s="66"/>
      <c r="DL235" s="66"/>
      <c r="DM235" s="204"/>
      <c r="DN235" s="204"/>
      <c r="DO235" s="66"/>
      <c r="DP235" s="66"/>
      <c r="DQ235" s="204"/>
      <c r="DR235" s="66"/>
      <c r="DS235" s="66"/>
      <c r="DT235" s="66"/>
      <c r="DU235" s="204"/>
      <c r="DV235" s="204"/>
      <c r="DW235" s="66"/>
      <c r="DX235" s="66"/>
      <c r="DY235" s="204"/>
      <c r="DZ235" s="204"/>
      <c r="EA235" s="66"/>
      <c r="EB235" s="66"/>
      <c r="EC235" s="204"/>
      <c r="ED235" s="204"/>
      <c r="EE235" s="66"/>
      <c r="EF235" s="66"/>
      <c r="EG235" s="204"/>
      <c r="EH235" s="66"/>
      <c r="EI235" s="66"/>
      <c r="EJ235" s="66"/>
      <c r="EK235" s="204"/>
      <c r="EL235" s="66"/>
      <c r="EM235" s="66"/>
      <c r="EN235" s="66"/>
      <c r="EO235" s="66"/>
      <c r="EP235" s="66"/>
      <c r="EQ235" s="66"/>
      <c r="ER235" s="66"/>
      <c r="ES235" s="204"/>
      <c r="ET235" s="66"/>
      <c r="EU235" s="66"/>
      <c r="EV235" s="66"/>
      <c r="EW235" s="66"/>
      <c r="EX235" s="66"/>
      <c r="EY235" s="70"/>
      <c r="EZ235" s="66"/>
      <c r="FA235" s="204"/>
      <c r="FB235" s="204"/>
      <c r="FC235" s="70"/>
      <c r="FD235" s="66"/>
      <c r="FE235" s="204"/>
      <c r="FF235" s="70"/>
      <c r="FG235" s="70"/>
      <c r="FH235" s="66"/>
      <c r="FI235" s="204"/>
      <c r="FJ235" s="70">
        <v>2811</v>
      </c>
      <c r="FK235" s="70">
        <v>2811</v>
      </c>
      <c r="FL235" s="66">
        <v>2811</v>
      </c>
      <c r="FM235" s="66">
        <f t="shared" si="1543"/>
        <v>100</v>
      </c>
      <c r="FN235" s="70"/>
      <c r="FO235" s="70"/>
      <c r="FP235" s="66"/>
      <c r="FQ235" s="204"/>
      <c r="FR235" s="70"/>
      <c r="FS235" s="70"/>
      <c r="FT235" s="66"/>
      <c r="FU235" s="204"/>
      <c r="FV235" s="70"/>
      <c r="FW235" s="70"/>
      <c r="FX235" s="66"/>
      <c r="FY235" s="204"/>
      <c r="FZ235" s="70"/>
      <c r="GA235" s="70"/>
      <c r="GB235" s="66"/>
      <c r="GC235" s="204"/>
      <c r="GD235" s="66"/>
      <c r="GE235" s="66"/>
      <c r="GF235" s="66"/>
      <c r="GG235" s="204"/>
      <c r="GH235" s="66"/>
      <c r="GI235" s="66"/>
      <c r="GJ235" s="66"/>
      <c r="GK235" s="204"/>
      <c r="GL235" s="204"/>
      <c r="GM235" s="70"/>
      <c r="GN235" s="66"/>
      <c r="GO235" s="204"/>
      <c r="GP235" s="204"/>
      <c r="GQ235" s="70"/>
      <c r="GR235" s="66"/>
      <c r="GS235" s="204"/>
      <c r="GT235" s="204"/>
      <c r="GU235" s="70"/>
      <c r="GV235" s="66"/>
      <c r="GW235" s="204"/>
      <c r="GX235" s="204"/>
      <c r="GY235" s="70"/>
      <c r="GZ235" s="66"/>
      <c r="HA235" s="204"/>
      <c r="HB235" s="70"/>
      <c r="HC235" s="70"/>
      <c r="HD235" s="66"/>
      <c r="HE235" s="204"/>
      <c r="HF235" s="66"/>
      <c r="HG235" s="66"/>
      <c r="HH235" s="66"/>
      <c r="HI235" s="204"/>
      <c r="HJ235" s="133"/>
      <c r="HK235" s="70"/>
      <c r="HL235" s="66"/>
      <c r="HM235" s="204"/>
      <c r="HN235" s="66"/>
      <c r="HO235" s="66"/>
      <c r="HP235" s="66"/>
      <c r="HQ235" s="204"/>
      <c r="HR235" s="204"/>
      <c r="HS235" s="66">
        <v>2811</v>
      </c>
      <c r="HT235" s="66">
        <v>2811</v>
      </c>
      <c r="HU235" s="66">
        <f t="shared" si="1544"/>
        <v>100</v>
      </c>
      <c r="HV235" s="123"/>
      <c r="HW235" s="66"/>
      <c r="HX235" s="66"/>
      <c r="HY235" s="204"/>
      <c r="HZ235" s="133"/>
      <c r="IA235" s="66"/>
      <c r="IB235" s="66"/>
      <c r="IC235" s="204"/>
      <c r="ID235" s="204"/>
      <c r="IE235" s="66"/>
      <c r="IF235" s="66"/>
      <c r="IG235" s="204"/>
      <c r="IH235" s="204"/>
      <c r="II235" s="66"/>
      <c r="IJ235" s="66"/>
      <c r="IK235" s="204"/>
      <c r="IL235" s="204"/>
      <c r="IM235" s="66"/>
      <c r="IN235" s="66"/>
      <c r="IO235" s="204"/>
      <c r="IP235" s="204"/>
      <c r="IQ235" s="66"/>
      <c r="IR235" s="66"/>
      <c r="IS235" s="204"/>
      <c r="IT235" s="204"/>
      <c r="IU235" s="66"/>
      <c r="IV235" s="66"/>
      <c r="IW235" s="204"/>
      <c r="IX235" s="204"/>
      <c r="IY235" s="66"/>
      <c r="IZ235" s="66"/>
      <c r="JA235" s="66"/>
      <c r="JB235" s="66"/>
      <c r="JC235" s="66"/>
      <c r="JD235" s="66"/>
      <c r="JE235" s="66"/>
      <c r="JF235" s="66"/>
      <c r="JG235" s="66"/>
      <c r="JH235" s="66"/>
      <c r="JI235" s="66"/>
      <c r="JJ235" s="66"/>
      <c r="JK235" s="66"/>
      <c r="JL235" s="66"/>
      <c r="JM235" s="66"/>
      <c r="JN235" s="66"/>
      <c r="JO235" s="66"/>
      <c r="JP235" s="66"/>
      <c r="JQ235" s="66"/>
    </row>
    <row r="236" spans="1:277" s="29" customFormat="1" ht="15.75" x14ac:dyDescent="0.25">
      <c r="A236" s="39" t="s">
        <v>514</v>
      </c>
      <c r="B236" s="230">
        <f t="shared" si="1349"/>
        <v>3045</v>
      </c>
      <c r="C236" s="230">
        <f t="shared" si="1350"/>
        <v>6510</v>
      </c>
      <c r="D236" s="230">
        <f t="shared" si="1351"/>
        <v>6510</v>
      </c>
      <c r="E236" s="66">
        <f t="shared" si="1542"/>
        <v>100</v>
      </c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123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123"/>
      <c r="AE236" s="66"/>
      <c r="AF236" s="66"/>
      <c r="AG236" s="66"/>
      <c r="AH236" s="66"/>
      <c r="AI236" s="66"/>
      <c r="AJ236" s="66"/>
      <c r="AK236" s="70"/>
      <c r="AL236" s="124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123"/>
      <c r="BK236" s="66"/>
      <c r="BL236" s="66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>
        <v>420</v>
      </c>
      <c r="BX236" s="66">
        <v>420</v>
      </c>
      <c r="BY236" s="66">
        <f t="shared" si="1428"/>
        <v>100</v>
      </c>
      <c r="BZ236" s="66"/>
      <c r="CA236" s="66"/>
      <c r="CB236" s="66"/>
      <c r="CC236" s="66"/>
      <c r="CD236" s="206"/>
      <c r="CE236" s="206"/>
      <c r="CF236" s="206"/>
      <c r="CG236" s="206"/>
      <c r="CH236" s="206"/>
      <c r="CI236" s="206"/>
      <c r="CJ236" s="206"/>
      <c r="CK236" s="206"/>
      <c r="CL236" s="66"/>
      <c r="CM236" s="66"/>
      <c r="CN236" s="66"/>
      <c r="CO236" s="204"/>
      <c r="CP236" s="204"/>
      <c r="CQ236" s="66"/>
      <c r="CR236" s="66"/>
      <c r="CS236" s="204"/>
      <c r="CT236" s="66"/>
      <c r="CU236" s="66"/>
      <c r="CV236" s="66"/>
      <c r="CW236" s="204"/>
      <c r="CX236" s="204"/>
      <c r="CY236" s="66"/>
      <c r="CZ236" s="66"/>
      <c r="DA236" s="204"/>
      <c r="DB236" s="133"/>
      <c r="DC236" s="66"/>
      <c r="DD236" s="66"/>
      <c r="DE236" s="204"/>
      <c r="DF236" s="66"/>
      <c r="DG236" s="66"/>
      <c r="DH236" s="66"/>
      <c r="DI236" s="204"/>
      <c r="DJ236" s="204"/>
      <c r="DK236" s="66"/>
      <c r="DL236" s="66"/>
      <c r="DM236" s="204"/>
      <c r="DN236" s="204"/>
      <c r="DO236" s="66"/>
      <c r="DP236" s="66"/>
      <c r="DQ236" s="204"/>
      <c r="DR236" s="66"/>
      <c r="DS236" s="66"/>
      <c r="DT236" s="66"/>
      <c r="DU236" s="204"/>
      <c r="DV236" s="204"/>
      <c r="DW236" s="66"/>
      <c r="DX236" s="66"/>
      <c r="DY236" s="204"/>
      <c r="DZ236" s="204"/>
      <c r="EA236" s="66"/>
      <c r="EB236" s="66"/>
      <c r="EC236" s="204"/>
      <c r="ED236" s="204"/>
      <c r="EE236" s="66"/>
      <c r="EF236" s="66"/>
      <c r="EG236" s="204"/>
      <c r="EH236" s="66"/>
      <c r="EI236" s="66"/>
      <c r="EJ236" s="66"/>
      <c r="EK236" s="204"/>
      <c r="EL236" s="66"/>
      <c r="EM236" s="66"/>
      <c r="EN236" s="66"/>
      <c r="EO236" s="66"/>
      <c r="EP236" s="66"/>
      <c r="EQ236" s="66"/>
      <c r="ER236" s="66"/>
      <c r="ES236" s="204"/>
      <c r="ET236" s="66"/>
      <c r="EU236" s="66"/>
      <c r="EV236" s="66"/>
      <c r="EW236" s="66"/>
      <c r="EX236" s="66"/>
      <c r="EY236" s="70"/>
      <c r="EZ236" s="66"/>
      <c r="FA236" s="204"/>
      <c r="FB236" s="204"/>
      <c r="FC236" s="70"/>
      <c r="FD236" s="66"/>
      <c r="FE236" s="204"/>
      <c r="FF236" s="70"/>
      <c r="FG236" s="70"/>
      <c r="FH236" s="66"/>
      <c r="FI236" s="204"/>
      <c r="FJ236" s="70">
        <v>3045</v>
      </c>
      <c r="FK236" s="70">
        <v>3045</v>
      </c>
      <c r="FL236" s="66">
        <v>3045</v>
      </c>
      <c r="FM236" s="66">
        <f t="shared" si="1543"/>
        <v>100</v>
      </c>
      <c r="FN236" s="70"/>
      <c r="FO236" s="70"/>
      <c r="FP236" s="66"/>
      <c r="FQ236" s="204"/>
      <c r="FR236" s="70"/>
      <c r="FS236" s="70"/>
      <c r="FT236" s="66"/>
      <c r="FU236" s="204"/>
      <c r="FV236" s="70"/>
      <c r="FW236" s="70"/>
      <c r="FX236" s="66"/>
      <c r="FY236" s="204"/>
      <c r="FZ236" s="70"/>
      <c r="GA236" s="70"/>
      <c r="GB236" s="66"/>
      <c r="GC236" s="204"/>
      <c r="GD236" s="66"/>
      <c r="GE236" s="66"/>
      <c r="GF236" s="66"/>
      <c r="GG236" s="204"/>
      <c r="GH236" s="66"/>
      <c r="GI236" s="66"/>
      <c r="GJ236" s="66"/>
      <c r="GK236" s="204"/>
      <c r="GL236" s="204"/>
      <c r="GM236" s="70"/>
      <c r="GN236" s="66"/>
      <c r="GO236" s="204"/>
      <c r="GP236" s="204"/>
      <c r="GQ236" s="70"/>
      <c r="GR236" s="66"/>
      <c r="GS236" s="204"/>
      <c r="GT236" s="204"/>
      <c r="GU236" s="70"/>
      <c r="GV236" s="66"/>
      <c r="GW236" s="204"/>
      <c r="GX236" s="204"/>
      <c r="GY236" s="70"/>
      <c r="GZ236" s="66"/>
      <c r="HA236" s="204"/>
      <c r="HB236" s="70"/>
      <c r="HC236" s="70"/>
      <c r="HD236" s="66"/>
      <c r="HE236" s="204"/>
      <c r="HF236" s="66"/>
      <c r="HG236" s="66"/>
      <c r="HH236" s="66"/>
      <c r="HI236" s="204"/>
      <c r="HJ236" s="133"/>
      <c r="HK236" s="70"/>
      <c r="HL236" s="66"/>
      <c r="HM236" s="204"/>
      <c r="HN236" s="66"/>
      <c r="HO236" s="66"/>
      <c r="HP236" s="66"/>
      <c r="HQ236" s="204"/>
      <c r="HR236" s="204"/>
      <c r="HS236" s="66">
        <v>3045</v>
      </c>
      <c r="HT236" s="66">
        <v>3045</v>
      </c>
      <c r="HU236" s="66">
        <f t="shared" si="1544"/>
        <v>100</v>
      </c>
      <c r="HV236" s="123"/>
      <c r="HW236" s="66"/>
      <c r="HX236" s="66"/>
      <c r="HY236" s="204"/>
      <c r="HZ236" s="133"/>
      <c r="IA236" s="66"/>
      <c r="IB236" s="66"/>
      <c r="IC236" s="204"/>
      <c r="ID236" s="204"/>
      <c r="IE236" s="66"/>
      <c r="IF236" s="66"/>
      <c r="IG236" s="204"/>
      <c r="IH236" s="204"/>
      <c r="II236" s="66"/>
      <c r="IJ236" s="66"/>
      <c r="IK236" s="204"/>
      <c r="IL236" s="204"/>
      <c r="IM236" s="66"/>
      <c r="IN236" s="66"/>
      <c r="IO236" s="204"/>
      <c r="IP236" s="204"/>
      <c r="IQ236" s="66"/>
      <c r="IR236" s="66"/>
      <c r="IS236" s="204"/>
      <c r="IT236" s="204"/>
      <c r="IU236" s="66"/>
      <c r="IV236" s="66"/>
      <c r="IW236" s="204"/>
      <c r="IX236" s="204"/>
      <c r="IY236" s="66"/>
      <c r="IZ236" s="66"/>
      <c r="JA236" s="66"/>
      <c r="JB236" s="66"/>
      <c r="JC236" s="66"/>
      <c r="JD236" s="66"/>
      <c r="JE236" s="66"/>
      <c r="JF236" s="66"/>
      <c r="JG236" s="66"/>
      <c r="JH236" s="66"/>
      <c r="JI236" s="66"/>
      <c r="JJ236" s="66"/>
      <c r="JK236" s="66"/>
      <c r="JL236" s="66"/>
      <c r="JM236" s="66"/>
      <c r="JN236" s="66"/>
      <c r="JO236" s="66"/>
      <c r="JP236" s="66"/>
      <c r="JQ236" s="66"/>
    </row>
    <row r="237" spans="1:277" s="29" customFormat="1" ht="15.75" x14ac:dyDescent="0.25">
      <c r="A237" s="39" t="s">
        <v>332</v>
      </c>
      <c r="B237" s="230">
        <f t="shared" si="1349"/>
        <v>9312.4</v>
      </c>
      <c r="C237" s="230">
        <f t="shared" si="1350"/>
        <v>19188.79</v>
      </c>
      <c r="D237" s="230">
        <f t="shared" si="1351"/>
        <v>19188.79</v>
      </c>
      <c r="E237" s="66">
        <f t="shared" si="1542"/>
        <v>100</v>
      </c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123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123"/>
      <c r="AE237" s="66"/>
      <c r="AF237" s="66"/>
      <c r="AG237" s="66"/>
      <c r="AH237" s="66"/>
      <c r="AI237" s="66"/>
      <c r="AJ237" s="66"/>
      <c r="AK237" s="70"/>
      <c r="AL237" s="124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/>
      <c r="BH237" s="66"/>
      <c r="BI237" s="66"/>
      <c r="BJ237" s="123"/>
      <c r="BK237" s="66"/>
      <c r="BL237" s="66"/>
      <c r="BM237" s="66"/>
      <c r="BN237" s="66"/>
      <c r="BO237" s="66"/>
      <c r="BP237" s="66"/>
      <c r="BQ237" s="66"/>
      <c r="BR237" s="66"/>
      <c r="BS237" s="66"/>
      <c r="BT237" s="66"/>
      <c r="BU237" s="66"/>
      <c r="BV237" s="66"/>
      <c r="BW237" s="66">
        <v>1173.3900000000001</v>
      </c>
      <c r="BX237" s="66">
        <v>1173.3900000000001</v>
      </c>
      <c r="BY237" s="66">
        <f t="shared" si="1428"/>
        <v>100</v>
      </c>
      <c r="BZ237" s="66"/>
      <c r="CA237" s="66"/>
      <c r="CB237" s="66"/>
      <c r="CC237" s="66"/>
      <c r="CD237" s="206"/>
      <c r="CE237" s="206"/>
      <c r="CF237" s="206"/>
      <c r="CG237" s="206"/>
      <c r="CH237" s="206"/>
      <c r="CI237" s="206"/>
      <c r="CJ237" s="206"/>
      <c r="CK237" s="206"/>
      <c r="CL237" s="66"/>
      <c r="CM237" s="66"/>
      <c r="CN237" s="66"/>
      <c r="CO237" s="204"/>
      <c r="CP237" s="204"/>
      <c r="CQ237" s="66"/>
      <c r="CR237" s="66"/>
      <c r="CS237" s="204"/>
      <c r="CT237" s="66"/>
      <c r="CU237" s="66"/>
      <c r="CV237" s="66"/>
      <c r="CW237" s="204"/>
      <c r="CX237" s="204"/>
      <c r="CY237" s="66"/>
      <c r="CZ237" s="66"/>
      <c r="DA237" s="204"/>
      <c r="DB237" s="133"/>
      <c r="DC237" s="66"/>
      <c r="DD237" s="66"/>
      <c r="DE237" s="204"/>
      <c r="DF237" s="66"/>
      <c r="DG237" s="66"/>
      <c r="DH237" s="66"/>
      <c r="DI237" s="204"/>
      <c r="DJ237" s="204"/>
      <c r="DK237" s="66"/>
      <c r="DL237" s="66"/>
      <c r="DM237" s="204"/>
      <c r="DN237" s="204"/>
      <c r="DO237" s="66"/>
      <c r="DP237" s="66"/>
      <c r="DQ237" s="204"/>
      <c r="DR237" s="66"/>
      <c r="DS237" s="66"/>
      <c r="DT237" s="66"/>
      <c r="DU237" s="204"/>
      <c r="DV237" s="204"/>
      <c r="DW237" s="66"/>
      <c r="DX237" s="66"/>
      <c r="DY237" s="204"/>
      <c r="DZ237" s="204"/>
      <c r="EA237" s="66"/>
      <c r="EB237" s="66"/>
      <c r="EC237" s="204"/>
      <c r="ED237" s="204"/>
      <c r="EE237" s="66"/>
      <c r="EF237" s="66"/>
      <c r="EG237" s="204"/>
      <c r="EH237" s="66"/>
      <c r="EI237" s="66"/>
      <c r="EJ237" s="66"/>
      <c r="EK237" s="204"/>
      <c r="EL237" s="66">
        <v>609.4</v>
      </c>
      <c r="EM237" s="66">
        <v>609.4</v>
      </c>
      <c r="EN237" s="66">
        <v>609.4</v>
      </c>
      <c r="EO237" s="66">
        <f>EN237/EM237*100</f>
        <v>100</v>
      </c>
      <c r="EP237" s="66"/>
      <c r="EQ237" s="66"/>
      <c r="ER237" s="66"/>
      <c r="ES237" s="204"/>
      <c r="ET237" s="66"/>
      <c r="EU237" s="66"/>
      <c r="EV237" s="66"/>
      <c r="EW237" s="66"/>
      <c r="EX237" s="66"/>
      <c r="EY237" s="70"/>
      <c r="EZ237" s="66"/>
      <c r="FA237" s="204"/>
      <c r="FB237" s="204"/>
      <c r="FC237" s="70"/>
      <c r="FD237" s="66"/>
      <c r="FE237" s="204"/>
      <c r="FF237" s="70"/>
      <c r="FG237" s="70"/>
      <c r="FH237" s="66"/>
      <c r="FI237" s="204"/>
      <c r="FJ237" s="70">
        <v>8703</v>
      </c>
      <c r="FK237" s="70">
        <v>8703</v>
      </c>
      <c r="FL237" s="66">
        <v>8703</v>
      </c>
      <c r="FM237" s="66">
        <f t="shared" si="1543"/>
        <v>100</v>
      </c>
      <c r="FN237" s="70"/>
      <c r="FO237" s="70"/>
      <c r="FP237" s="66"/>
      <c r="FQ237" s="204"/>
      <c r="FR237" s="70"/>
      <c r="FS237" s="70"/>
      <c r="FT237" s="66"/>
      <c r="FU237" s="204"/>
      <c r="FV237" s="70"/>
      <c r="FW237" s="70"/>
      <c r="FX237" s="66"/>
      <c r="FY237" s="204"/>
      <c r="FZ237" s="70"/>
      <c r="GA237" s="70"/>
      <c r="GB237" s="66"/>
      <c r="GC237" s="204"/>
      <c r="GD237" s="66"/>
      <c r="GE237" s="66"/>
      <c r="GF237" s="66"/>
      <c r="GG237" s="204"/>
      <c r="GH237" s="66"/>
      <c r="GI237" s="66"/>
      <c r="GJ237" s="66"/>
      <c r="GK237" s="204"/>
      <c r="GL237" s="204"/>
      <c r="GM237" s="70"/>
      <c r="GN237" s="66"/>
      <c r="GO237" s="204"/>
      <c r="GP237" s="204"/>
      <c r="GQ237" s="70"/>
      <c r="GR237" s="66"/>
      <c r="GS237" s="204"/>
      <c r="GT237" s="204"/>
      <c r="GU237" s="70"/>
      <c r="GV237" s="66"/>
      <c r="GW237" s="204"/>
      <c r="GX237" s="204"/>
      <c r="GY237" s="70"/>
      <c r="GZ237" s="66"/>
      <c r="HA237" s="204"/>
      <c r="HB237" s="70"/>
      <c r="HC237" s="70"/>
      <c r="HD237" s="66"/>
      <c r="HE237" s="204"/>
      <c r="HF237" s="66"/>
      <c r="HG237" s="66"/>
      <c r="HH237" s="66"/>
      <c r="HI237" s="204"/>
      <c r="HJ237" s="133"/>
      <c r="HK237" s="70"/>
      <c r="HL237" s="66"/>
      <c r="HM237" s="204"/>
      <c r="HN237" s="66"/>
      <c r="HO237" s="66"/>
      <c r="HP237" s="66"/>
      <c r="HQ237" s="204"/>
      <c r="HR237" s="204"/>
      <c r="HS237" s="66">
        <v>8703</v>
      </c>
      <c r="HT237" s="66">
        <v>8703</v>
      </c>
      <c r="HU237" s="66">
        <f t="shared" si="1544"/>
        <v>100</v>
      </c>
      <c r="HV237" s="123"/>
      <c r="HW237" s="66"/>
      <c r="HX237" s="66"/>
      <c r="HY237" s="204"/>
      <c r="HZ237" s="133"/>
      <c r="IA237" s="66"/>
      <c r="IB237" s="66"/>
      <c r="IC237" s="204"/>
      <c r="ID237" s="204"/>
      <c r="IE237" s="66"/>
      <c r="IF237" s="66"/>
      <c r="IG237" s="204"/>
      <c r="IH237" s="204"/>
      <c r="II237" s="66"/>
      <c r="IJ237" s="66"/>
      <c r="IK237" s="204"/>
      <c r="IL237" s="204"/>
      <c r="IM237" s="66"/>
      <c r="IN237" s="66"/>
      <c r="IO237" s="204"/>
      <c r="IP237" s="204"/>
      <c r="IQ237" s="66"/>
      <c r="IR237" s="66"/>
      <c r="IS237" s="204"/>
      <c r="IT237" s="204"/>
      <c r="IU237" s="66"/>
      <c r="IV237" s="66"/>
      <c r="IW237" s="204"/>
      <c r="IX237" s="204"/>
      <c r="IY237" s="66"/>
      <c r="IZ237" s="66"/>
      <c r="JA237" s="66"/>
      <c r="JB237" s="66"/>
      <c r="JC237" s="66"/>
      <c r="JD237" s="66"/>
      <c r="JE237" s="66"/>
      <c r="JF237" s="66"/>
      <c r="JG237" s="66"/>
      <c r="JH237" s="66"/>
      <c r="JI237" s="66"/>
      <c r="JJ237" s="66"/>
      <c r="JK237" s="66"/>
      <c r="JL237" s="66"/>
      <c r="JM237" s="66"/>
      <c r="JN237" s="66"/>
      <c r="JO237" s="66"/>
      <c r="JP237" s="66"/>
      <c r="JQ237" s="66"/>
    </row>
    <row r="238" spans="1:277" s="29" customFormat="1" ht="15.75" x14ac:dyDescent="0.25">
      <c r="A238" s="39" t="s">
        <v>515</v>
      </c>
      <c r="B238" s="230">
        <f t="shared" si="1349"/>
        <v>3468</v>
      </c>
      <c r="C238" s="230">
        <f t="shared" si="1350"/>
        <v>6936</v>
      </c>
      <c r="D238" s="230">
        <f t="shared" si="1351"/>
        <v>6936</v>
      </c>
      <c r="E238" s="66">
        <f t="shared" si="1542"/>
        <v>100</v>
      </c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123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123"/>
      <c r="AE238" s="66"/>
      <c r="AF238" s="66"/>
      <c r="AG238" s="66"/>
      <c r="AH238" s="66"/>
      <c r="AI238" s="66"/>
      <c r="AJ238" s="66"/>
      <c r="AK238" s="70"/>
      <c r="AL238" s="124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123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206"/>
      <c r="CE238" s="206"/>
      <c r="CF238" s="206"/>
      <c r="CG238" s="206"/>
      <c r="CH238" s="206"/>
      <c r="CI238" s="206"/>
      <c r="CJ238" s="206"/>
      <c r="CK238" s="206"/>
      <c r="CL238" s="66"/>
      <c r="CM238" s="66"/>
      <c r="CN238" s="66"/>
      <c r="CO238" s="204"/>
      <c r="CP238" s="204"/>
      <c r="CQ238" s="66"/>
      <c r="CR238" s="66"/>
      <c r="CS238" s="204"/>
      <c r="CT238" s="66"/>
      <c r="CU238" s="66"/>
      <c r="CV238" s="66"/>
      <c r="CW238" s="204"/>
      <c r="CX238" s="204"/>
      <c r="CY238" s="66"/>
      <c r="CZ238" s="66"/>
      <c r="DA238" s="204"/>
      <c r="DB238" s="133"/>
      <c r="DC238" s="66"/>
      <c r="DD238" s="66"/>
      <c r="DE238" s="204"/>
      <c r="DF238" s="66"/>
      <c r="DG238" s="66"/>
      <c r="DH238" s="66"/>
      <c r="DI238" s="204"/>
      <c r="DJ238" s="204"/>
      <c r="DK238" s="66"/>
      <c r="DL238" s="66"/>
      <c r="DM238" s="204"/>
      <c r="DN238" s="204"/>
      <c r="DO238" s="66"/>
      <c r="DP238" s="66"/>
      <c r="DQ238" s="204"/>
      <c r="DR238" s="66"/>
      <c r="DS238" s="66"/>
      <c r="DT238" s="66"/>
      <c r="DU238" s="204"/>
      <c r="DV238" s="204"/>
      <c r="DW238" s="66"/>
      <c r="DX238" s="66"/>
      <c r="DY238" s="204"/>
      <c r="DZ238" s="204"/>
      <c r="EA238" s="66"/>
      <c r="EB238" s="66"/>
      <c r="EC238" s="204"/>
      <c r="ED238" s="204"/>
      <c r="EE238" s="66"/>
      <c r="EF238" s="66"/>
      <c r="EG238" s="204"/>
      <c r="EH238" s="66"/>
      <c r="EI238" s="66"/>
      <c r="EJ238" s="66"/>
      <c r="EK238" s="204"/>
      <c r="EL238" s="66"/>
      <c r="EM238" s="66"/>
      <c r="EN238" s="66"/>
      <c r="EO238" s="204"/>
      <c r="EP238" s="66"/>
      <c r="EQ238" s="66"/>
      <c r="ER238" s="66"/>
      <c r="ES238" s="204"/>
      <c r="ET238" s="66"/>
      <c r="EU238" s="66"/>
      <c r="EV238" s="66"/>
      <c r="EW238" s="66"/>
      <c r="EX238" s="66"/>
      <c r="EY238" s="70"/>
      <c r="EZ238" s="66"/>
      <c r="FA238" s="204"/>
      <c r="FB238" s="204"/>
      <c r="FC238" s="70"/>
      <c r="FD238" s="66"/>
      <c r="FE238" s="204"/>
      <c r="FF238" s="70"/>
      <c r="FG238" s="70"/>
      <c r="FH238" s="66"/>
      <c r="FI238" s="204"/>
      <c r="FJ238" s="70">
        <v>3468</v>
      </c>
      <c r="FK238" s="70">
        <v>3468</v>
      </c>
      <c r="FL238" s="66">
        <v>3468</v>
      </c>
      <c r="FM238" s="66">
        <f t="shared" si="1543"/>
        <v>100</v>
      </c>
      <c r="FN238" s="70"/>
      <c r="FO238" s="70"/>
      <c r="FP238" s="66"/>
      <c r="FQ238" s="204"/>
      <c r="FR238" s="70"/>
      <c r="FS238" s="70"/>
      <c r="FT238" s="66"/>
      <c r="FU238" s="204"/>
      <c r="FV238" s="70"/>
      <c r="FW238" s="70"/>
      <c r="FX238" s="66"/>
      <c r="FY238" s="204"/>
      <c r="FZ238" s="70"/>
      <c r="GA238" s="70"/>
      <c r="GB238" s="66"/>
      <c r="GC238" s="204"/>
      <c r="GD238" s="66"/>
      <c r="GE238" s="66"/>
      <c r="GF238" s="66"/>
      <c r="GG238" s="204"/>
      <c r="GH238" s="66"/>
      <c r="GI238" s="66"/>
      <c r="GJ238" s="66"/>
      <c r="GK238" s="204"/>
      <c r="GL238" s="204"/>
      <c r="GM238" s="70"/>
      <c r="GN238" s="66"/>
      <c r="GO238" s="204"/>
      <c r="GP238" s="204"/>
      <c r="GQ238" s="70"/>
      <c r="GR238" s="66"/>
      <c r="GS238" s="204"/>
      <c r="GT238" s="204"/>
      <c r="GU238" s="70"/>
      <c r="GV238" s="66"/>
      <c r="GW238" s="204"/>
      <c r="GX238" s="204"/>
      <c r="GY238" s="70"/>
      <c r="GZ238" s="66"/>
      <c r="HA238" s="204"/>
      <c r="HB238" s="70"/>
      <c r="HC238" s="70"/>
      <c r="HD238" s="66"/>
      <c r="HE238" s="204"/>
      <c r="HF238" s="66"/>
      <c r="HG238" s="66"/>
      <c r="HH238" s="66"/>
      <c r="HI238" s="204"/>
      <c r="HJ238" s="133"/>
      <c r="HK238" s="70"/>
      <c r="HL238" s="66"/>
      <c r="HM238" s="204"/>
      <c r="HN238" s="66"/>
      <c r="HO238" s="66"/>
      <c r="HP238" s="66"/>
      <c r="HQ238" s="204"/>
      <c r="HR238" s="204"/>
      <c r="HS238" s="66">
        <v>3468</v>
      </c>
      <c r="HT238" s="66">
        <v>3468</v>
      </c>
      <c r="HU238" s="66">
        <f t="shared" si="1544"/>
        <v>100</v>
      </c>
      <c r="HV238" s="123"/>
      <c r="HW238" s="66"/>
      <c r="HX238" s="66"/>
      <c r="HY238" s="204"/>
      <c r="HZ238" s="133"/>
      <c r="IA238" s="66"/>
      <c r="IB238" s="66"/>
      <c r="IC238" s="204"/>
      <c r="ID238" s="204"/>
      <c r="IE238" s="66"/>
      <c r="IF238" s="66"/>
      <c r="IG238" s="204"/>
      <c r="IH238" s="204"/>
      <c r="II238" s="66"/>
      <c r="IJ238" s="66"/>
      <c r="IK238" s="204"/>
      <c r="IL238" s="204"/>
      <c r="IM238" s="66"/>
      <c r="IN238" s="66"/>
      <c r="IO238" s="204"/>
      <c r="IP238" s="204"/>
      <c r="IQ238" s="66"/>
      <c r="IR238" s="66"/>
      <c r="IS238" s="204"/>
      <c r="IT238" s="204"/>
      <c r="IU238" s="66"/>
      <c r="IV238" s="66"/>
      <c r="IW238" s="204"/>
      <c r="IX238" s="204"/>
      <c r="IY238" s="66"/>
      <c r="IZ238" s="66"/>
      <c r="JA238" s="66"/>
      <c r="JB238" s="66"/>
      <c r="JC238" s="66"/>
      <c r="JD238" s="66"/>
      <c r="JE238" s="66"/>
      <c r="JF238" s="66"/>
      <c r="JG238" s="66"/>
      <c r="JH238" s="66"/>
      <c r="JI238" s="66"/>
      <c r="JJ238" s="66"/>
      <c r="JK238" s="66"/>
      <c r="JL238" s="66"/>
      <c r="JM238" s="66"/>
      <c r="JN238" s="66"/>
      <c r="JO238" s="66"/>
      <c r="JP238" s="66"/>
      <c r="JQ238" s="66"/>
    </row>
    <row r="239" spans="1:277" s="29" customFormat="1" ht="15.75" x14ac:dyDescent="0.25">
      <c r="A239" s="39" t="s">
        <v>333</v>
      </c>
      <c r="B239" s="230">
        <f t="shared" si="1349"/>
        <v>2364</v>
      </c>
      <c r="C239" s="230">
        <f t="shared" si="1350"/>
        <v>4728</v>
      </c>
      <c r="D239" s="230">
        <f t="shared" si="1351"/>
        <v>4728</v>
      </c>
      <c r="E239" s="66">
        <f t="shared" si="1542"/>
        <v>100</v>
      </c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123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123"/>
      <c r="AE239" s="66"/>
      <c r="AF239" s="66"/>
      <c r="AG239" s="66"/>
      <c r="AH239" s="66"/>
      <c r="AI239" s="66"/>
      <c r="AJ239" s="66"/>
      <c r="AK239" s="70"/>
      <c r="AL239" s="124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/>
      <c r="BH239" s="66"/>
      <c r="BI239" s="66"/>
      <c r="BJ239" s="123"/>
      <c r="BK239" s="66"/>
      <c r="BL239" s="66"/>
      <c r="BM239" s="66"/>
      <c r="BN239" s="66"/>
      <c r="BO239" s="66"/>
      <c r="BP239" s="66"/>
      <c r="BQ239" s="66"/>
      <c r="BR239" s="66"/>
      <c r="BS239" s="66"/>
      <c r="BT239" s="66"/>
      <c r="BU239" s="66"/>
      <c r="BV239" s="66"/>
      <c r="BW239" s="66"/>
      <c r="BX239" s="66"/>
      <c r="BY239" s="66"/>
      <c r="BZ239" s="66"/>
      <c r="CA239" s="66"/>
      <c r="CB239" s="66"/>
      <c r="CC239" s="66"/>
      <c r="CD239" s="206"/>
      <c r="CE239" s="206"/>
      <c r="CF239" s="206"/>
      <c r="CG239" s="206"/>
      <c r="CH239" s="206"/>
      <c r="CI239" s="206"/>
      <c r="CJ239" s="206"/>
      <c r="CK239" s="206"/>
      <c r="CL239" s="66"/>
      <c r="CM239" s="66"/>
      <c r="CN239" s="66"/>
      <c r="CO239" s="204"/>
      <c r="CP239" s="204"/>
      <c r="CQ239" s="66"/>
      <c r="CR239" s="66"/>
      <c r="CS239" s="204"/>
      <c r="CT239" s="66"/>
      <c r="CU239" s="66"/>
      <c r="CV239" s="66"/>
      <c r="CW239" s="204"/>
      <c r="CX239" s="204"/>
      <c r="CY239" s="66"/>
      <c r="CZ239" s="66"/>
      <c r="DA239" s="204"/>
      <c r="DB239" s="133"/>
      <c r="DC239" s="66"/>
      <c r="DD239" s="66"/>
      <c r="DE239" s="204"/>
      <c r="DF239" s="66"/>
      <c r="DG239" s="66"/>
      <c r="DH239" s="66"/>
      <c r="DI239" s="204"/>
      <c r="DJ239" s="204"/>
      <c r="DK239" s="66"/>
      <c r="DL239" s="66"/>
      <c r="DM239" s="204"/>
      <c r="DN239" s="204"/>
      <c r="DO239" s="66"/>
      <c r="DP239" s="66"/>
      <c r="DQ239" s="204"/>
      <c r="DR239" s="66"/>
      <c r="DS239" s="66"/>
      <c r="DT239" s="66"/>
      <c r="DU239" s="204"/>
      <c r="DV239" s="204"/>
      <c r="DW239" s="66"/>
      <c r="DX239" s="66"/>
      <c r="DY239" s="204"/>
      <c r="DZ239" s="204"/>
      <c r="EA239" s="66"/>
      <c r="EB239" s="66"/>
      <c r="EC239" s="204"/>
      <c r="ED239" s="204"/>
      <c r="EE239" s="66"/>
      <c r="EF239" s="66"/>
      <c r="EG239" s="204"/>
      <c r="EH239" s="66"/>
      <c r="EI239" s="66"/>
      <c r="EJ239" s="66"/>
      <c r="EK239" s="204"/>
      <c r="EL239" s="66"/>
      <c r="EM239" s="66"/>
      <c r="EN239" s="66"/>
      <c r="EO239" s="204"/>
      <c r="EP239" s="66"/>
      <c r="EQ239" s="66"/>
      <c r="ER239" s="66"/>
      <c r="ES239" s="204"/>
      <c r="ET239" s="66"/>
      <c r="EU239" s="66"/>
      <c r="EV239" s="66"/>
      <c r="EW239" s="66"/>
      <c r="EX239" s="66"/>
      <c r="EY239" s="70"/>
      <c r="EZ239" s="66"/>
      <c r="FA239" s="204"/>
      <c r="FB239" s="204"/>
      <c r="FC239" s="70"/>
      <c r="FD239" s="66"/>
      <c r="FE239" s="204"/>
      <c r="FF239" s="70"/>
      <c r="FG239" s="70"/>
      <c r="FH239" s="66"/>
      <c r="FI239" s="204"/>
      <c r="FJ239" s="70">
        <v>2364</v>
      </c>
      <c r="FK239" s="70">
        <v>2364</v>
      </c>
      <c r="FL239" s="66">
        <v>2364</v>
      </c>
      <c r="FM239" s="66">
        <f t="shared" si="1543"/>
        <v>100</v>
      </c>
      <c r="FN239" s="70"/>
      <c r="FO239" s="70"/>
      <c r="FP239" s="66"/>
      <c r="FQ239" s="204"/>
      <c r="FR239" s="70"/>
      <c r="FS239" s="70"/>
      <c r="FT239" s="66"/>
      <c r="FU239" s="204"/>
      <c r="FV239" s="70"/>
      <c r="FW239" s="70"/>
      <c r="FX239" s="66"/>
      <c r="FY239" s="204"/>
      <c r="FZ239" s="70"/>
      <c r="GA239" s="70"/>
      <c r="GB239" s="66"/>
      <c r="GC239" s="204"/>
      <c r="GD239" s="66"/>
      <c r="GE239" s="66"/>
      <c r="GF239" s="66"/>
      <c r="GG239" s="204"/>
      <c r="GH239" s="66"/>
      <c r="GI239" s="66"/>
      <c r="GJ239" s="66"/>
      <c r="GK239" s="204"/>
      <c r="GL239" s="204"/>
      <c r="GM239" s="70"/>
      <c r="GN239" s="66"/>
      <c r="GO239" s="204"/>
      <c r="GP239" s="204"/>
      <c r="GQ239" s="70"/>
      <c r="GR239" s="66"/>
      <c r="GS239" s="204"/>
      <c r="GT239" s="204"/>
      <c r="GU239" s="70"/>
      <c r="GV239" s="66"/>
      <c r="GW239" s="204"/>
      <c r="GX239" s="204"/>
      <c r="GY239" s="70"/>
      <c r="GZ239" s="66"/>
      <c r="HA239" s="204"/>
      <c r="HB239" s="70"/>
      <c r="HC239" s="70"/>
      <c r="HD239" s="66"/>
      <c r="HE239" s="204"/>
      <c r="HF239" s="66"/>
      <c r="HG239" s="66"/>
      <c r="HH239" s="66"/>
      <c r="HI239" s="204"/>
      <c r="HJ239" s="133"/>
      <c r="HK239" s="70"/>
      <c r="HL239" s="66"/>
      <c r="HM239" s="204"/>
      <c r="HN239" s="66"/>
      <c r="HO239" s="66"/>
      <c r="HP239" s="66"/>
      <c r="HQ239" s="204"/>
      <c r="HR239" s="204"/>
      <c r="HS239" s="66">
        <v>2364</v>
      </c>
      <c r="HT239" s="66">
        <v>2364</v>
      </c>
      <c r="HU239" s="66">
        <f t="shared" si="1544"/>
        <v>100</v>
      </c>
      <c r="HV239" s="123"/>
      <c r="HW239" s="66"/>
      <c r="HX239" s="66"/>
      <c r="HY239" s="204"/>
      <c r="HZ239" s="133"/>
      <c r="IA239" s="66"/>
      <c r="IB239" s="66"/>
      <c r="IC239" s="204"/>
      <c r="ID239" s="204"/>
      <c r="IE239" s="66"/>
      <c r="IF239" s="66"/>
      <c r="IG239" s="204"/>
      <c r="IH239" s="204"/>
      <c r="II239" s="66"/>
      <c r="IJ239" s="66"/>
      <c r="IK239" s="204"/>
      <c r="IL239" s="204"/>
      <c r="IM239" s="66"/>
      <c r="IN239" s="66"/>
      <c r="IO239" s="204"/>
      <c r="IP239" s="204"/>
      <c r="IQ239" s="66"/>
      <c r="IR239" s="66"/>
      <c r="IS239" s="204"/>
      <c r="IT239" s="204"/>
      <c r="IU239" s="66"/>
      <c r="IV239" s="66"/>
      <c r="IW239" s="204"/>
      <c r="IX239" s="204"/>
      <c r="IY239" s="66"/>
      <c r="IZ239" s="66"/>
      <c r="JA239" s="66"/>
      <c r="JB239" s="66"/>
      <c r="JC239" s="66"/>
      <c r="JD239" s="66"/>
      <c r="JE239" s="66"/>
      <c r="JF239" s="66"/>
      <c r="JG239" s="66"/>
      <c r="JH239" s="66"/>
      <c r="JI239" s="66"/>
      <c r="JJ239" s="66"/>
      <c r="JK239" s="66"/>
      <c r="JL239" s="66"/>
      <c r="JM239" s="66"/>
      <c r="JN239" s="66"/>
      <c r="JO239" s="66"/>
      <c r="JP239" s="66"/>
      <c r="JQ239" s="66"/>
    </row>
    <row r="240" spans="1:277" s="29" customFormat="1" ht="15.75" x14ac:dyDescent="0.25">
      <c r="A240" s="39" t="s">
        <v>518</v>
      </c>
      <c r="B240" s="230">
        <f t="shared" si="1349"/>
        <v>1788</v>
      </c>
      <c r="C240" s="230">
        <f t="shared" si="1350"/>
        <v>3908.7130000000002</v>
      </c>
      <c r="D240" s="230">
        <f t="shared" si="1351"/>
        <v>3908.7130000000002</v>
      </c>
      <c r="E240" s="66">
        <f t="shared" si="1542"/>
        <v>100</v>
      </c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123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123"/>
      <c r="AE240" s="66"/>
      <c r="AF240" s="66"/>
      <c r="AG240" s="66"/>
      <c r="AH240" s="66"/>
      <c r="AI240" s="66"/>
      <c r="AJ240" s="66"/>
      <c r="AK240" s="70"/>
      <c r="AL240" s="124"/>
      <c r="AM240" s="66"/>
      <c r="AN240" s="66"/>
      <c r="AO240" s="66"/>
      <c r="AP240" s="66"/>
      <c r="AQ240" s="66"/>
      <c r="AR240" s="66"/>
      <c r="AS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/>
      <c r="BH240" s="66"/>
      <c r="BI240" s="66"/>
      <c r="BJ240" s="123"/>
      <c r="BK240" s="66"/>
      <c r="BL240" s="66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>
        <v>332.71300000000002</v>
      </c>
      <c r="BX240" s="66">
        <v>332.71300000000002</v>
      </c>
      <c r="BY240" s="66">
        <f t="shared" si="1428"/>
        <v>100</v>
      </c>
      <c r="BZ240" s="66"/>
      <c r="CA240" s="66"/>
      <c r="CB240" s="66"/>
      <c r="CC240" s="66"/>
      <c r="CD240" s="206"/>
      <c r="CE240" s="206"/>
      <c r="CF240" s="206"/>
      <c r="CG240" s="206"/>
      <c r="CH240" s="206"/>
      <c r="CI240" s="206"/>
      <c r="CJ240" s="206"/>
      <c r="CK240" s="206"/>
      <c r="CL240" s="66"/>
      <c r="CM240" s="66"/>
      <c r="CN240" s="66"/>
      <c r="CO240" s="204"/>
      <c r="CP240" s="204"/>
      <c r="CQ240" s="66"/>
      <c r="CR240" s="66"/>
      <c r="CS240" s="204"/>
      <c r="CT240" s="66"/>
      <c r="CU240" s="66"/>
      <c r="CV240" s="66"/>
      <c r="CW240" s="204"/>
      <c r="CX240" s="204"/>
      <c r="CY240" s="66"/>
      <c r="CZ240" s="66"/>
      <c r="DA240" s="204"/>
      <c r="DB240" s="133"/>
      <c r="DC240" s="66"/>
      <c r="DD240" s="66"/>
      <c r="DE240" s="204"/>
      <c r="DF240" s="66"/>
      <c r="DG240" s="66"/>
      <c r="DH240" s="66"/>
      <c r="DI240" s="204"/>
      <c r="DJ240" s="204"/>
      <c r="DK240" s="66"/>
      <c r="DL240" s="66"/>
      <c r="DM240" s="204"/>
      <c r="DN240" s="204"/>
      <c r="DO240" s="66"/>
      <c r="DP240" s="66"/>
      <c r="DQ240" s="204"/>
      <c r="DR240" s="66"/>
      <c r="DS240" s="66"/>
      <c r="DT240" s="66"/>
      <c r="DU240" s="204"/>
      <c r="DV240" s="204"/>
      <c r="DW240" s="66"/>
      <c r="DX240" s="66"/>
      <c r="DY240" s="204"/>
      <c r="DZ240" s="204"/>
      <c r="EA240" s="66"/>
      <c r="EB240" s="66"/>
      <c r="EC240" s="204"/>
      <c r="ED240" s="204"/>
      <c r="EE240" s="66"/>
      <c r="EF240" s="66"/>
      <c r="EG240" s="204"/>
      <c r="EH240" s="66"/>
      <c r="EI240" s="66"/>
      <c r="EJ240" s="66"/>
      <c r="EK240" s="204"/>
      <c r="EL240" s="66"/>
      <c r="EM240" s="66"/>
      <c r="EN240" s="66"/>
      <c r="EO240" s="204"/>
      <c r="EP240" s="66"/>
      <c r="EQ240" s="66"/>
      <c r="ER240" s="66"/>
      <c r="ES240" s="204"/>
      <c r="ET240" s="66"/>
      <c r="EU240" s="66"/>
      <c r="EV240" s="66"/>
      <c r="EW240" s="66"/>
      <c r="EX240" s="66"/>
      <c r="EY240" s="70"/>
      <c r="EZ240" s="66"/>
      <c r="FA240" s="204"/>
      <c r="FB240" s="204"/>
      <c r="FC240" s="70"/>
      <c r="FD240" s="66"/>
      <c r="FE240" s="204"/>
      <c r="FF240" s="70"/>
      <c r="FG240" s="70"/>
      <c r="FH240" s="66"/>
      <c r="FI240" s="204"/>
      <c r="FJ240" s="70">
        <v>1788</v>
      </c>
      <c r="FK240" s="70">
        <v>1788</v>
      </c>
      <c r="FL240" s="66">
        <v>1788</v>
      </c>
      <c r="FM240" s="66">
        <f t="shared" si="1543"/>
        <v>100</v>
      </c>
      <c r="FN240" s="70"/>
      <c r="FO240" s="70"/>
      <c r="FP240" s="66"/>
      <c r="FQ240" s="204"/>
      <c r="FR240" s="70"/>
      <c r="FS240" s="70"/>
      <c r="FT240" s="66"/>
      <c r="FU240" s="204"/>
      <c r="FV240" s="70"/>
      <c r="FW240" s="70"/>
      <c r="FX240" s="66"/>
      <c r="FY240" s="204"/>
      <c r="FZ240" s="70"/>
      <c r="GA240" s="70"/>
      <c r="GB240" s="66"/>
      <c r="GC240" s="204"/>
      <c r="GD240" s="66"/>
      <c r="GE240" s="66"/>
      <c r="GF240" s="66"/>
      <c r="GG240" s="204"/>
      <c r="GH240" s="66"/>
      <c r="GI240" s="66"/>
      <c r="GJ240" s="66"/>
      <c r="GK240" s="204"/>
      <c r="GL240" s="204"/>
      <c r="GM240" s="70"/>
      <c r="GN240" s="66"/>
      <c r="GO240" s="204"/>
      <c r="GP240" s="204"/>
      <c r="GQ240" s="70"/>
      <c r="GR240" s="66"/>
      <c r="GS240" s="204"/>
      <c r="GT240" s="204"/>
      <c r="GU240" s="70"/>
      <c r="GV240" s="66"/>
      <c r="GW240" s="204"/>
      <c r="GX240" s="204"/>
      <c r="GY240" s="70"/>
      <c r="GZ240" s="66"/>
      <c r="HA240" s="204"/>
      <c r="HB240" s="70"/>
      <c r="HC240" s="70"/>
      <c r="HD240" s="66"/>
      <c r="HE240" s="204"/>
      <c r="HF240" s="66"/>
      <c r="HG240" s="66"/>
      <c r="HH240" s="66"/>
      <c r="HI240" s="204"/>
      <c r="HJ240" s="133"/>
      <c r="HK240" s="70"/>
      <c r="HL240" s="66"/>
      <c r="HM240" s="204"/>
      <c r="HN240" s="66"/>
      <c r="HO240" s="66"/>
      <c r="HP240" s="66"/>
      <c r="HQ240" s="204"/>
      <c r="HR240" s="204"/>
      <c r="HS240" s="66">
        <v>1788</v>
      </c>
      <c r="HT240" s="66">
        <v>1788</v>
      </c>
      <c r="HU240" s="66">
        <f t="shared" si="1544"/>
        <v>100</v>
      </c>
      <c r="HV240" s="123"/>
      <c r="HW240" s="66"/>
      <c r="HX240" s="66"/>
      <c r="HY240" s="204"/>
      <c r="HZ240" s="133"/>
      <c r="IA240" s="66"/>
      <c r="IB240" s="66"/>
      <c r="IC240" s="204"/>
      <c r="ID240" s="204"/>
      <c r="IE240" s="66"/>
      <c r="IF240" s="66"/>
      <c r="IG240" s="204"/>
      <c r="IH240" s="204"/>
      <c r="II240" s="66"/>
      <c r="IJ240" s="66"/>
      <c r="IK240" s="204"/>
      <c r="IL240" s="204"/>
      <c r="IM240" s="66"/>
      <c r="IN240" s="66"/>
      <c r="IO240" s="204"/>
      <c r="IP240" s="204"/>
      <c r="IQ240" s="66"/>
      <c r="IR240" s="66"/>
      <c r="IS240" s="204"/>
      <c r="IT240" s="204"/>
      <c r="IU240" s="66"/>
      <c r="IV240" s="66"/>
      <c r="IW240" s="204"/>
      <c r="IX240" s="204"/>
      <c r="IY240" s="66"/>
      <c r="IZ240" s="66"/>
      <c r="JA240" s="66"/>
      <c r="JB240" s="66"/>
      <c r="JC240" s="66"/>
      <c r="JD240" s="66"/>
      <c r="JE240" s="66"/>
      <c r="JF240" s="66"/>
      <c r="JG240" s="66"/>
      <c r="JH240" s="66"/>
      <c r="JI240" s="66"/>
      <c r="JJ240" s="66"/>
      <c r="JK240" s="66"/>
      <c r="JL240" s="66"/>
      <c r="JM240" s="66"/>
      <c r="JN240" s="66"/>
      <c r="JO240" s="66"/>
      <c r="JP240" s="66"/>
      <c r="JQ240" s="66"/>
    </row>
    <row r="241" spans="1:277" s="29" customFormat="1" ht="15.75" x14ac:dyDescent="0.25">
      <c r="A241" s="39" t="s">
        <v>517</v>
      </c>
      <c r="B241" s="230">
        <f t="shared" si="1349"/>
        <v>5007</v>
      </c>
      <c r="C241" s="230">
        <f t="shared" si="1350"/>
        <v>10923.0108</v>
      </c>
      <c r="D241" s="230">
        <f t="shared" si="1351"/>
        <v>10923.0108</v>
      </c>
      <c r="E241" s="66">
        <f t="shared" si="1542"/>
        <v>100</v>
      </c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123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123"/>
      <c r="AE241" s="66"/>
      <c r="AF241" s="66"/>
      <c r="AG241" s="66"/>
      <c r="AH241" s="66"/>
      <c r="AI241" s="66"/>
      <c r="AJ241" s="66"/>
      <c r="AK241" s="70"/>
      <c r="AL241" s="124"/>
      <c r="AM241" s="66"/>
      <c r="AN241" s="66"/>
      <c r="AO241" s="66"/>
      <c r="AP241" s="66"/>
      <c r="AQ241" s="66"/>
      <c r="AR241" s="66"/>
      <c r="AS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/>
      <c r="BH241" s="66"/>
      <c r="BI241" s="66"/>
      <c r="BJ241" s="123"/>
      <c r="BK241" s="66"/>
      <c r="BL241" s="66"/>
      <c r="BM241" s="66"/>
      <c r="BN241" s="66"/>
      <c r="BO241" s="66"/>
      <c r="BP241" s="66"/>
      <c r="BQ241" s="66"/>
      <c r="BR241" s="66"/>
      <c r="BS241" s="66"/>
      <c r="BT241" s="66"/>
      <c r="BU241" s="66"/>
      <c r="BV241" s="66"/>
      <c r="BW241" s="66">
        <v>909.01080000000002</v>
      </c>
      <c r="BX241" s="66">
        <v>909.01080000000002</v>
      </c>
      <c r="BY241" s="66">
        <f t="shared" si="1428"/>
        <v>100</v>
      </c>
      <c r="BZ241" s="66"/>
      <c r="CA241" s="66"/>
      <c r="CB241" s="66"/>
      <c r="CC241" s="66"/>
      <c r="CD241" s="206"/>
      <c r="CE241" s="206"/>
      <c r="CF241" s="206"/>
      <c r="CG241" s="206"/>
      <c r="CH241" s="206"/>
      <c r="CI241" s="206"/>
      <c r="CJ241" s="206"/>
      <c r="CK241" s="206"/>
      <c r="CL241" s="66"/>
      <c r="CM241" s="66"/>
      <c r="CN241" s="66"/>
      <c r="CO241" s="204"/>
      <c r="CP241" s="204"/>
      <c r="CQ241" s="66"/>
      <c r="CR241" s="66"/>
      <c r="CS241" s="204"/>
      <c r="CT241" s="66"/>
      <c r="CU241" s="66"/>
      <c r="CV241" s="66"/>
      <c r="CW241" s="204"/>
      <c r="CX241" s="204"/>
      <c r="CY241" s="66"/>
      <c r="CZ241" s="66"/>
      <c r="DA241" s="204"/>
      <c r="DB241" s="133"/>
      <c r="DC241" s="66"/>
      <c r="DD241" s="66"/>
      <c r="DE241" s="204"/>
      <c r="DF241" s="66"/>
      <c r="DG241" s="66"/>
      <c r="DH241" s="66"/>
      <c r="DI241" s="204"/>
      <c r="DJ241" s="204"/>
      <c r="DK241" s="66"/>
      <c r="DL241" s="66"/>
      <c r="DM241" s="204"/>
      <c r="DN241" s="204"/>
      <c r="DO241" s="66"/>
      <c r="DP241" s="66"/>
      <c r="DQ241" s="204"/>
      <c r="DR241" s="66"/>
      <c r="DS241" s="66"/>
      <c r="DT241" s="66"/>
      <c r="DU241" s="204"/>
      <c r="DV241" s="204"/>
      <c r="DW241" s="66"/>
      <c r="DX241" s="66"/>
      <c r="DY241" s="204"/>
      <c r="DZ241" s="204"/>
      <c r="EA241" s="66"/>
      <c r="EB241" s="66"/>
      <c r="EC241" s="204"/>
      <c r="ED241" s="204"/>
      <c r="EE241" s="66"/>
      <c r="EF241" s="66"/>
      <c r="EG241" s="204"/>
      <c r="EH241" s="66"/>
      <c r="EI241" s="66"/>
      <c r="EJ241" s="66"/>
      <c r="EK241" s="204"/>
      <c r="EL241" s="66"/>
      <c r="EM241" s="66"/>
      <c r="EN241" s="66"/>
      <c r="EO241" s="204"/>
      <c r="EP241" s="66"/>
      <c r="EQ241" s="66"/>
      <c r="ER241" s="66"/>
      <c r="ES241" s="204"/>
      <c r="ET241" s="66"/>
      <c r="EU241" s="66"/>
      <c r="EV241" s="66"/>
      <c r="EW241" s="66"/>
      <c r="EX241" s="66"/>
      <c r="EY241" s="70"/>
      <c r="EZ241" s="66"/>
      <c r="FA241" s="204"/>
      <c r="FB241" s="204"/>
      <c r="FC241" s="70"/>
      <c r="FD241" s="66"/>
      <c r="FE241" s="204"/>
      <c r="FF241" s="70"/>
      <c r="FG241" s="70"/>
      <c r="FH241" s="66"/>
      <c r="FI241" s="204"/>
      <c r="FJ241" s="70">
        <v>5007</v>
      </c>
      <c r="FK241" s="70">
        <v>5007</v>
      </c>
      <c r="FL241" s="66">
        <v>5007</v>
      </c>
      <c r="FM241" s="66">
        <f t="shared" si="1543"/>
        <v>100</v>
      </c>
      <c r="FN241" s="70"/>
      <c r="FO241" s="70"/>
      <c r="FP241" s="66"/>
      <c r="FQ241" s="204"/>
      <c r="FR241" s="70"/>
      <c r="FS241" s="70"/>
      <c r="FT241" s="66"/>
      <c r="FU241" s="204"/>
      <c r="FV241" s="70"/>
      <c r="FW241" s="70"/>
      <c r="FX241" s="66"/>
      <c r="FY241" s="204"/>
      <c r="FZ241" s="70"/>
      <c r="GA241" s="70"/>
      <c r="GB241" s="66"/>
      <c r="GC241" s="204"/>
      <c r="GD241" s="66"/>
      <c r="GE241" s="66"/>
      <c r="GF241" s="66"/>
      <c r="GG241" s="204"/>
      <c r="GH241" s="66"/>
      <c r="GI241" s="66"/>
      <c r="GJ241" s="66"/>
      <c r="GK241" s="204"/>
      <c r="GL241" s="204"/>
      <c r="GM241" s="70"/>
      <c r="GN241" s="66"/>
      <c r="GO241" s="204"/>
      <c r="GP241" s="204"/>
      <c r="GQ241" s="70"/>
      <c r="GR241" s="66"/>
      <c r="GS241" s="204"/>
      <c r="GT241" s="204"/>
      <c r="GU241" s="70"/>
      <c r="GV241" s="66"/>
      <c r="GW241" s="204"/>
      <c r="GX241" s="204"/>
      <c r="GY241" s="70"/>
      <c r="GZ241" s="66"/>
      <c r="HA241" s="204"/>
      <c r="HB241" s="70"/>
      <c r="HC241" s="70"/>
      <c r="HD241" s="66"/>
      <c r="HE241" s="204"/>
      <c r="HF241" s="66"/>
      <c r="HG241" s="66"/>
      <c r="HH241" s="66"/>
      <c r="HI241" s="204"/>
      <c r="HJ241" s="133"/>
      <c r="HK241" s="70"/>
      <c r="HL241" s="66"/>
      <c r="HM241" s="204"/>
      <c r="HN241" s="66"/>
      <c r="HO241" s="66"/>
      <c r="HP241" s="66"/>
      <c r="HQ241" s="204"/>
      <c r="HR241" s="204"/>
      <c r="HS241" s="66">
        <v>5007</v>
      </c>
      <c r="HT241" s="66">
        <v>5007</v>
      </c>
      <c r="HU241" s="66">
        <f t="shared" si="1544"/>
        <v>100</v>
      </c>
      <c r="HV241" s="123"/>
      <c r="HW241" s="66"/>
      <c r="HX241" s="66"/>
      <c r="HY241" s="204"/>
      <c r="HZ241" s="133"/>
      <c r="IA241" s="66"/>
      <c r="IB241" s="66"/>
      <c r="IC241" s="204"/>
      <c r="ID241" s="204"/>
      <c r="IE241" s="66"/>
      <c r="IF241" s="66"/>
      <c r="IG241" s="204"/>
      <c r="IH241" s="204"/>
      <c r="II241" s="66"/>
      <c r="IJ241" s="66"/>
      <c r="IK241" s="204"/>
      <c r="IL241" s="204"/>
      <c r="IM241" s="66"/>
      <c r="IN241" s="66"/>
      <c r="IO241" s="204"/>
      <c r="IP241" s="204"/>
      <c r="IQ241" s="66"/>
      <c r="IR241" s="66"/>
      <c r="IS241" s="204"/>
      <c r="IT241" s="204"/>
      <c r="IU241" s="66"/>
      <c r="IV241" s="66"/>
      <c r="IW241" s="204"/>
      <c r="IX241" s="204"/>
      <c r="IY241" s="66"/>
      <c r="IZ241" s="66"/>
      <c r="JA241" s="66"/>
      <c r="JB241" s="66"/>
      <c r="JC241" s="66"/>
      <c r="JD241" s="66"/>
      <c r="JE241" s="66"/>
      <c r="JF241" s="66"/>
      <c r="JG241" s="66"/>
      <c r="JH241" s="66"/>
      <c r="JI241" s="66"/>
      <c r="JJ241" s="66"/>
      <c r="JK241" s="66"/>
      <c r="JL241" s="66"/>
      <c r="JM241" s="66"/>
      <c r="JN241" s="66"/>
      <c r="JO241" s="66"/>
      <c r="JP241" s="66"/>
      <c r="JQ241" s="66"/>
    </row>
    <row r="242" spans="1:277" s="30" customFormat="1" ht="31.5" x14ac:dyDescent="0.25">
      <c r="A242" s="38" t="s">
        <v>315</v>
      </c>
      <c r="B242" s="231">
        <f t="shared" si="1349"/>
        <v>78816.49642000001</v>
      </c>
      <c r="C242" s="231">
        <f t="shared" si="1350"/>
        <v>143429.00005999999</v>
      </c>
      <c r="D242" s="231">
        <f t="shared" si="1351"/>
        <v>137995.90159000002</v>
      </c>
      <c r="E242" s="79">
        <f t="shared" ref="E242" si="1545">D242/C242*100</f>
        <v>96.211994458772523</v>
      </c>
      <c r="F242" s="80">
        <f t="shared" ref="F242" si="1546">F243+F244+F245+F246+F247+F248+F249+F250+F251+F252+F253+F254</f>
        <v>0</v>
      </c>
      <c r="G242" s="80">
        <f t="shared" ref="G242:CG242" si="1547">G243+G244+G245+G246+G247+G248+G249+G250+G251+G252+G253+G254</f>
        <v>0</v>
      </c>
      <c r="H242" s="80">
        <f t="shared" si="1547"/>
        <v>0</v>
      </c>
      <c r="I242" s="80"/>
      <c r="J242" s="80">
        <f t="shared" ref="J242" si="1548">J243+J244+J245+J246+J247+J248+J249+J250+J251+J252+J253+J254</f>
        <v>193</v>
      </c>
      <c r="K242" s="80">
        <f t="shared" si="1547"/>
        <v>193</v>
      </c>
      <c r="L242" s="80">
        <f t="shared" si="1547"/>
        <v>193</v>
      </c>
      <c r="M242" s="79">
        <f>L242/K242*100</f>
        <v>100</v>
      </c>
      <c r="N242" s="79"/>
      <c r="O242" s="80">
        <f t="shared" ref="O242:Q242" si="1549">O243+O244+O245+O246+O247+O248+O249+O250+O251+O252+O253+O254</f>
        <v>0</v>
      </c>
      <c r="P242" s="80">
        <f t="shared" si="1549"/>
        <v>0</v>
      </c>
      <c r="Q242" s="80">
        <f t="shared" si="1549"/>
        <v>0</v>
      </c>
      <c r="R242" s="122"/>
      <c r="S242" s="80">
        <f t="shared" ref="S242:U242" si="1550">S243+S244+S245+S246+S247+S248+S249+S250+S251+S252+S253+S254</f>
        <v>0</v>
      </c>
      <c r="T242" s="80">
        <f t="shared" si="1550"/>
        <v>0</v>
      </c>
      <c r="U242" s="80">
        <f t="shared" si="1550"/>
        <v>0</v>
      </c>
      <c r="V242" s="80"/>
      <c r="W242" s="80">
        <f t="shared" ref="W242:Y242" si="1551">W243+W244+W245+W246+W247+W248+W249+W250+W251+W252+W253+W254</f>
        <v>0</v>
      </c>
      <c r="X242" s="80">
        <f t="shared" si="1551"/>
        <v>0</v>
      </c>
      <c r="Y242" s="80">
        <f t="shared" si="1551"/>
        <v>0</v>
      </c>
      <c r="Z242" s="80"/>
      <c r="AA242" s="80">
        <f t="shared" ref="AA242:AC242" si="1552">AA243+AA244+AA245+AA246+AA247+AA248+AA249+AA250+AA251+AA252+AA253+AA254</f>
        <v>0</v>
      </c>
      <c r="AB242" s="80">
        <f t="shared" si="1552"/>
        <v>0</v>
      </c>
      <c r="AC242" s="80">
        <f t="shared" si="1552"/>
        <v>0</v>
      </c>
      <c r="AD242" s="122"/>
      <c r="AE242" s="80">
        <f t="shared" ref="AE242:AH242" si="1553">AE243+AE244+AE245+AE246+AE247+AE248+AE249+AE250+AE251+AE252+AE253+AE254</f>
        <v>0</v>
      </c>
      <c r="AF242" s="80">
        <f t="shared" si="1553"/>
        <v>0</v>
      </c>
      <c r="AG242" s="80">
        <f t="shared" si="1553"/>
        <v>0</v>
      </c>
      <c r="AH242" s="80">
        <f t="shared" si="1553"/>
        <v>433</v>
      </c>
      <c r="AI242" s="80">
        <f t="shared" si="1547"/>
        <v>465.24240000000003</v>
      </c>
      <c r="AJ242" s="80">
        <f t="shared" si="1547"/>
        <v>465.24240000000003</v>
      </c>
      <c r="AK242" s="80">
        <f t="shared" si="1487"/>
        <v>100</v>
      </c>
      <c r="AL242" s="122"/>
      <c r="AM242" s="80">
        <f t="shared" si="1547"/>
        <v>0</v>
      </c>
      <c r="AN242" s="80">
        <f t="shared" si="1547"/>
        <v>0</v>
      </c>
      <c r="AO242" s="80">
        <f t="shared" si="1547"/>
        <v>0</v>
      </c>
      <c r="AP242" s="80">
        <f t="shared" ref="AP242" si="1554">AP243+AP244+AP245+AP246+AP247+AP248+AP249+AP250+AP251+AP252+AP253+AP254</f>
        <v>0</v>
      </c>
      <c r="AQ242" s="80">
        <f t="shared" si="1547"/>
        <v>0</v>
      </c>
      <c r="AR242" s="80">
        <f t="shared" si="1547"/>
        <v>0</v>
      </c>
      <c r="AS242" s="80">
        <f t="shared" si="1547"/>
        <v>0</v>
      </c>
      <c r="AT242" s="80">
        <f t="shared" ref="AT242" si="1555">AT243+AT244+AT245+AT246+AT247+AT248+AT249+AT250+AT251+AT252+AT253+AT254</f>
        <v>0</v>
      </c>
      <c r="AU242" s="80">
        <f t="shared" si="1547"/>
        <v>0</v>
      </c>
      <c r="AV242" s="80">
        <f t="shared" si="1547"/>
        <v>0</v>
      </c>
      <c r="AW242" s="80">
        <f t="shared" si="1547"/>
        <v>0</v>
      </c>
      <c r="AX242" s="80">
        <f t="shared" ref="AX242" si="1556">AX243+AX244+AX245+AX246+AX247+AX248+AX249+AX250+AX251+AX252+AX253+AX254</f>
        <v>0</v>
      </c>
      <c r="AY242" s="80">
        <f t="shared" si="1547"/>
        <v>0</v>
      </c>
      <c r="AZ242" s="80">
        <f t="shared" si="1547"/>
        <v>0</v>
      </c>
      <c r="BA242" s="80">
        <f t="shared" si="1547"/>
        <v>0</v>
      </c>
      <c r="BB242" s="80">
        <v>51.020420000000001</v>
      </c>
      <c r="BC242" s="80">
        <f t="shared" si="1547"/>
        <v>51.020420000000001</v>
      </c>
      <c r="BD242" s="80">
        <f t="shared" si="1547"/>
        <v>51.020420000000001</v>
      </c>
      <c r="BE242" s="79">
        <f>BD242/BC242*100</f>
        <v>100</v>
      </c>
      <c r="BF242" s="80">
        <f t="shared" ref="BF242" si="1557">BF243+BF244+BF245+BF246+BF247+BF248+BF249+BF250+BF251+BF252+BF253+BF254</f>
        <v>73.183999999999997</v>
      </c>
      <c r="BG242" s="80">
        <f t="shared" ref="BG242:BH242" si="1558">BG243+BG244+BG245+BG246+BG247+BG248+BG249+BG250+BG251+BG252+BG253+BG254</f>
        <v>73.183999999999997</v>
      </c>
      <c r="BH242" s="80">
        <f t="shared" si="1558"/>
        <v>73.183999999999997</v>
      </c>
      <c r="BI242" s="79">
        <f>BH242/BG242*100</f>
        <v>100</v>
      </c>
      <c r="BJ242" s="121"/>
      <c r="BK242" s="80"/>
      <c r="BL242" s="80"/>
      <c r="BM242" s="79"/>
      <c r="BN242" s="80"/>
      <c r="BO242" s="80"/>
      <c r="BP242" s="80"/>
      <c r="BQ242" s="79"/>
      <c r="BR242" s="79"/>
      <c r="BS242" s="80">
        <f t="shared" si="1547"/>
        <v>0</v>
      </c>
      <c r="BT242" s="80">
        <f t="shared" si="1547"/>
        <v>0</v>
      </c>
      <c r="BU242" s="80">
        <f t="shared" si="1547"/>
        <v>0</v>
      </c>
      <c r="BV242" s="80"/>
      <c r="BW242" s="80">
        <f t="shared" si="1547"/>
        <v>3644.6594800000003</v>
      </c>
      <c r="BX242" s="80">
        <f t="shared" si="1547"/>
        <v>3644.6594800000003</v>
      </c>
      <c r="BY242" s="79">
        <f t="shared" si="1428"/>
        <v>100</v>
      </c>
      <c r="BZ242" s="80">
        <f t="shared" ref="BZ242" si="1559">BZ243+BZ244+BZ245+BZ246+BZ247+BZ248+BZ249+BZ250+BZ251+BZ252+BZ253+BZ254</f>
        <v>11000</v>
      </c>
      <c r="CA242" s="80">
        <f t="shared" si="1547"/>
        <v>11000</v>
      </c>
      <c r="CB242" s="80">
        <f t="shared" si="1547"/>
        <v>11000</v>
      </c>
      <c r="CC242" s="79">
        <f t="shared" ref="CC242" si="1560">CB242/CA242*100</f>
        <v>100</v>
      </c>
      <c r="CD242" s="80">
        <f t="shared" ref="CD242" si="1561">CD243+CD244+CD245+CD246+CD247+CD248+CD249+CD250+CD251+CD252+CD253+CD254</f>
        <v>18033.5</v>
      </c>
      <c r="CE242" s="80">
        <f t="shared" si="1547"/>
        <v>18033.5</v>
      </c>
      <c r="CF242" s="80">
        <f t="shared" si="1547"/>
        <v>18033.5</v>
      </c>
      <c r="CG242" s="80">
        <f t="shared" si="1547"/>
        <v>100</v>
      </c>
      <c r="CH242" s="80"/>
      <c r="CI242" s="80">
        <f t="shared" ref="CI242:CL242" si="1562">CI243+CI244+CI245+CI246+CI247+CI248+CI249+CI250+CI251+CI252+CI253+CI254</f>
        <v>1705.6</v>
      </c>
      <c r="CJ242" s="80">
        <f t="shared" si="1562"/>
        <v>1705.6</v>
      </c>
      <c r="CK242" s="80">
        <f t="shared" si="1562"/>
        <v>100</v>
      </c>
      <c r="CL242" s="80">
        <f t="shared" si="1562"/>
        <v>0</v>
      </c>
      <c r="CM242" s="80">
        <f t="shared" ref="CM242:EV242" si="1563">CM243+CM244+CM245+CM246+CM247+CM248+CM249+CM250+CM251+CM252+CM253+CM254</f>
        <v>0</v>
      </c>
      <c r="CN242" s="80">
        <f t="shared" si="1563"/>
        <v>0</v>
      </c>
      <c r="CO242" s="80">
        <f t="shared" si="1563"/>
        <v>0</v>
      </c>
      <c r="CP242" s="80"/>
      <c r="CQ242" s="80">
        <f t="shared" ref="CQ242:CT242" si="1564">CQ243+CQ244+CQ245+CQ246+CQ247+CQ248+CQ249+CQ250+CQ251+CQ252+CQ253+CQ254</f>
        <v>0</v>
      </c>
      <c r="CR242" s="80">
        <f t="shared" si="1564"/>
        <v>0</v>
      </c>
      <c r="CS242" s="80">
        <f t="shared" si="1564"/>
        <v>0</v>
      </c>
      <c r="CT242" s="80">
        <f t="shared" si="1564"/>
        <v>3662.9</v>
      </c>
      <c r="CU242" s="80">
        <f t="shared" si="1563"/>
        <v>3102.9</v>
      </c>
      <c r="CV242" s="80">
        <f t="shared" si="1563"/>
        <v>2604.0018100000002</v>
      </c>
      <c r="CW242" s="80">
        <f t="shared" si="1563"/>
        <v>83.921551129588451</v>
      </c>
      <c r="CX242" s="80"/>
      <c r="CY242" s="80"/>
      <c r="CZ242" s="80"/>
      <c r="DA242" s="80"/>
      <c r="DB242" s="122"/>
      <c r="DC242" s="80">
        <f t="shared" ref="DC242:DD242" si="1565">DC243+DC244+DC245+DC246+DC247+DC248+DC249+DC250+DC251+DC252+DC253+DC254</f>
        <v>191</v>
      </c>
      <c r="DD242" s="80">
        <f t="shared" si="1565"/>
        <v>160</v>
      </c>
      <c r="DE242" s="80">
        <f t="shared" ref="DE242:DE243" si="1566">DD242/DC242*100</f>
        <v>83.769633507853399</v>
      </c>
      <c r="DF242" s="80">
        <f t="shared" ref="DF242" si="1567">DF243+DF244+DF245+DF246+DF247+DF248+DF249+DF250+DF251+DF252+DF253+DF254</f>
        <v>0</v>
      </c>
      <c r="DG242" s="80">
        <f t="shared" si="1563"/>
        <v>0</v>
      </c>
      <c r="DH242" s="80">
        <f t="shared" si="1563"/>
        <v>0</v>
      </c>
      <c r="DI242" s="80">
        <f t="shared" si="1563"/>
        <v>0</v>
      </c>
      <c r="DJ242" s="80"/>
      <c r="DK242" s="80">
        <f t="shared" si="1563"/>
        <v>0</v>
      </c>
      <c r="DL242" s="80">
        <f t="shared" si="1563"/>
        <v>0</v>
      </c>
      <c r="DM242" s="80">
        <f t="shared" si="1563"/>
        <v>0</v>
      </c>
      <c r="DN242" s="80"/>
      <c r="DO242" s="80">
        <f t="shared" ref="DO242:DR242" si="1568">DO243+DO244+DO245+DO246+DO247+DO248+DO249+DO250+DO251+DO252+DO253+DO254</f>
        <v>0</v>
      </c>
      <c r="DP242" s="80">
        <f t="shared" si="1568"/>
        <v>0</v>
      </c>
      <c r="DQ242" s="80">
        <f t="shared" si="1568"/>
        <v>0</v>
      </c>
      <c r="DR242" s="80">
        <f t="shared" si="1568"/>
        <v>0</v>
      </c>
      <c r="DS242" s="80">
        <f t="shared" si="1563"/>
        <v>0</v>
      </c>
      <c r="DT242" s="80">
        <f t="shared" si="1563"/>
        <v>0</v>
      </c>
      <c r="DU242" s="80">
        <f t="shared" si="1563"/>
        <v>0</v>
      </c>
      <c r="DV242" s="80"/>
      <c r="DW242" s="80">
        <f t="shared" si="1563"/>
        <v>0</v>
      </c>
      <c r="DX242" s="80">
        <f t="shared" si="1563"/>
        <v>0</v>
      </c>
      <c r="DY242" s="80">
        <f t="shared" si="1563"/>
        <v>0</v>
      </c>
      <c r="DZ242" s="80"/>
      <c r="EA242" s="80">
        <f t="shared" ref="EA242:EC242" si="1569">EA243+EA244+EA245+EA246+EA247+EA248+EA249+EA250+EA251+EA252+EA253+EA254</f>
        <v>0</v>
      </c>
      <c r="EB242" s="80">
        <f t="shared" si="1569"/>
        <v>0</v>
      </c>
      <c r="EC242" s="80">
        <f t="shared" si="1569"/>
        <v>0</v>
      </c>
      <c r="ED242" s="80"/>
      <c r="EE242" s="80">
        <f t="shared" si="1563"/>
        <v>0</v>
      </c>
      <c r="EF242" s="80">
        <f t="shared" si="1563"/>
        <v>0</v>
      </c>
      <c r="EG242" s="80">
        <f t="shared" si="1563"/>
        <v>0</v>
      </c>
      <c r="EH242" s="80">
        <f t="shared" ref="EH242" si="1570">EH243+EH244+EH245+EH246+EH247+EH248+EH249+EH250+EH251+EH252+EH253+EH254</f>
        <v>0</v>
      </c>
      <c r="EI242" s="80">
        <f t="shared" si="1563"/>
        <v>0</v>
      </c>
      <c r="EJ242" s="80">
        <f t="shared" si="1563"/>
        <v>0</v>
      </c>
      <c r="EK242" s="80">
        <f t="shared" si="1563"/>
        <v>0</v>
      </c>
      <c r="EL242" s="80">
        <f t="shared" ref="EL242" si="1571">EL243+EL244+EL245+EL246+EL247+EL248+EL249+EL250+EL251+EL252+EL253+EL254</f>
        <v>0</v>
      </c>
      <c r="EM242" s="80">
        <f t="shared" si="1563"/>
        <v>0</v>
      </c>
      <c r="EN242" s="80">
        <f t="shared" si="1563"/>
        <v>0</v>
      </c>
      <c r="EO242" s="80">
        <f t="shared" si="1563"/>
        <v>0</v>
      </c>
      <c r="EP242" s="80">
        <f t="shared" ref="EP242" si="1572">EP243+EP244+EP245+EP246+EP247+EP248+EP249+EP250+EP251+EP252+EP253+EP254</f>
        <v>211.4</v>
      </c>
      <c r="EQ242" s="80">
        <f t="shared" si="1563"/>
        <v>73.400000000000006</v>
      </c>
      <c r="ER242" s="80">
        <f t="shared" si="1563"/>
        <v>73.36</v>
      </c>
      <c r="ES242" s="80">
        <f>ER242/EQ242*100</f>
        <v>99.945504087193456</v>
      </c>
      <c r="ET242" s="80">
        <f t="shared" ref="ET242" si="1573">ET243+ET244+ET245+ET246+ET247+ET248+ET249+ET250+ET251+ET252+ET253+ET254</f>
        <v>3168.8</v>
      </c>
      <c r="EU242" s="80">
        <f t="shared" si="1563"/>
        <v>4511.6401999999998</v>
      </c>
      <c r="EV242" s="80">
        <f t="shared" si="1563"/>
        <v>4511.6401999999998</v>
      </c>
      <c r="EW242" s="80">
        <f t="shared" ref="EW242:EW255" si="1574">EV242/EU242*100</f>
        <v>100</v>
      </c>
      <c r="EX242" s="80"/>
      <c r="EY242" s="80">
        <f t="shared" ref="EY242:FL242" si="1575">EY243+EY244+EY245+EY246+EY247+EY248+EY249+EY250+EY251+EY252+EY253+EY254</f>
        <v>0</v>
      </c>
      <c r="EZ242" s="80">
        <f t="shared" si="1575"/>
        <v>0</v>
      </c>
      <c r="FA242" s="80">
        <f t="shared" si="1575"/>
        <v>0</v>
      </c>
      <c r="FB242" s="80"/>
      <c r="FC242" s="80">
        <f t="shared" ref="FC242:FE242" si="1576">FC243+FC244+FC245+FC246+FC247+FC248+FC249+FC250+FC251+FC252+FC253+FC254</f>
        <v>0</v>
      </c>
      <c r="FD242" s="80">
        <f t="shared" si="1576"/>
        <v>0</v>
      </c>
      <c r="FE242" s="80">
        <f t="shared" si="1576"/>
        <v>0</v>
      </c>
      <c r="FF242" s="80">
        <f t="shared" ref="FF242" si="1577">FF243+FF244+FF245+FF246+FF247+FF248+FF249+FF250+FF251+FF252+FF253+FF254</f>
        <v>8619.4</v>
      </c>
      <c r="FG242" s="80">
        <f t="shared" si="1575"/>
        <v>8829.4</v>
      </c>
      <c r="FH242" s="80">
        <f t="shared" si="1575"/>
        <v>8829.4</v>
      </c>
      <c r="FI242" s="80">
        <f t="shared" si="204"/>
        <v>100</v>
      </c>
      <c r="FJ242" s="80">
        <f t="shared" ref="FJ242" si="1578">FJ243+FJ244+FJ245+FJ246+FJ247+FJ248+FJ249+FJ250+FJ251+FJ252+FJ253+FJ254</f>
        <v>21591</v>
      </c>
      <c r="FK242" s="80">
        <f t="shared" si="1575"/>
        <v>21591</v>
      </c>
      <c r="FL242" s="80">
        <f t="shared" si="1575"/>
        <v>21591</v>
      </c>
      <c r="FM242" s="79">
        <f t="shared" si="1543"/>
        <v>100</v>
      </c>
      <c r="FN242" s="80">
        <f t="shared" ref="FN242" si="1579">FN243+FN244+FN245+FN246+FN247+FN248+FN249+FN250+FN251+FN252+FN253+FN254</f>
        <v>5017.2</v>
      </c>
      <c r="FO242" s="80">
        <f t="shared" ref="FO242:FP242" si="1580">FO243+FO244+FO245+FO246+FO247+FO248+FO249+FO250+FO251+FO252+FO253+FO254</f>
        <v>4010.9</v>
      </c>
      <c r="FP242" s="80">
        <f t="shared" si="1580"/>
        <v>2917.4162700000002</v>
      </c>
      <c r="FQ242" s="80">
        <f>FP242/FO242*100</f>
        <v>72.737197885761304</v>
      </c>
      <c r="FR242" s="80"/>
      <c r="FS242" s="80">
        <f t="shared" ref="FS242:FT242" si="1581">FS243+FS244+FS245+FS246+FS247+FS248+FS249+FS250+FS251+FS252+FS253+FS254</f>
        <v>214</v>
      </c>
      <c r="FT242" s="80">
        <f t="shared" si="1581"/>
        <v>214</v>
      </c>
      <c r="FU242" s="80">
        <f>FT242/FS242*100</f>
        <v>100</v>
      </c>
      <c r="FV242" s="80">
        <f t="shared" ref="FV242" si="1582">FV243+FV244+FV245+FV246+FV247+FV248+FV249+FV250+FV251+FV252+FV253+FV254</f>
        <v>3137.4920000000002</v>
      </c>
      <c r="FW242" s="80">
        <f t="shared" ref="FW242:FX242" si="1583">FW243+FW244+FW245+FW246+FW247+FW248+FW249+FW250+FW251+FW252+FW253+FW254</f>
        <v>3137.4920000000002</v>
      </c>
      <c r="FX242" s="80">
        <f t="shared" si="1583"/>
        <v>3137.4920000000002</v>
      </c>
      <c r="FY242" s="80">
        <f>FX242/FW242*100</f>
        <v>100</v>
      </c>
      <c r="FZ242" s="80">
        <f t="shared" ref="FZ242" si="1584">FZ243+FZ244+FZ245+FZ246+FZ247+FZ248+FZ249+FZ250+FZ251+FZ252+FZ253+FZ254</f>
        <v>0</v>
      </c>
      <c r="GA242" s="80">
        <f t="shared" ref="GA242:GK242" si="1585">GA243+GA244+GA245+GA246+GA247+GA248+GA249+GA250+GA251+GA252+GA253+GA254</f>
        <v>0</v>
      </c>
      <c r="GB242" s="80">
        <f t="shared" si="1585"/>
        <v>0</v>
      </c>
      <c r="GC242" s="80">
        <f t="shared" si="1585"/>
        <v>0</v>
      </c>
      <c r="GD242" s="80">
        <f t="shared" ref="GD242" si="1586">GD243+GD244+GD245+GD246+GD247+GD248+GD249+GD250+GD251+GD252+GD253+GD254</f>
        <v>1727.3</v>
      </c>
      <c r="GE242" s="80">
        <f t="shared" si="1585"/>
        <v>2000</v>
      </c>
      <c r="GF242" s="80">
        <f t="shared" si="1585"/>
        <v>2000</v>
      </c>
      <c r="GG242" s="80">
        <f t="shared" si="1585"/>
        <v>100</v>
      </c>
      <c r="GH242" s="80">
        <f t="shared" ref="GH242" si="1587">GH243+GH244+GH245+GH246+GH247+GH248+GH249+GH250+GH251+GH252+GH253+GH254</f>
        <v>1897.3</v>
      </c>
      <c r="GI242" s="80">
        <f t="shared" si="1585"/>
        <v>2000</v>
      </c>
      <c r="GJ242" s="80">
        <f t="shared" si="1585"/>
        <v>2000</v>
      </c>
      <c r="GK242" s="80">
        <f t="shared" si="1585"/>
        <v>100</v>
      </c>
      <c r="GL242" s="80"/>
      <c r="GM242" s="80">
        <f t="shared" ref="GM242:GO242" si="1588">GM243+GM244+GM245+GM246+GM247+GM248+GM249+GM250+GM251+GM252+GM253+GM254</f>
        <v>0</v>
      </c>
      <c r="GN242" s="80">
        <f t="shared" si="1588"/>
        <v>0</v>
      </c>
      <c r="GO242" s="80">
        <f t="shared" si="1588"/>
        <v>0</v>
      </c>
      <c r="GP242" s="80"/>
      <c r="GQ242" s="80">
        <f t="shared" ref="GQ242:GS242" si="1589">GQ243+GQ244+GQ245+GQ246+GQ247+GQ248+GQ249+GQ250+GQ251+GQ252+GQ253+GQ254</f>
        <v>0</v>
      </c>
      <c r="GR242" s="80">
        <f t="shared" si="1589"/>
        <v>0</v>
      </c>
      <c r="GS242" s="80">
        <f t="shared" si="1589"/>
        <v>0</v>
      </c>
      <c r="GT242" s="80"/>
      <c r="GU242" s="80">
        <f t="shared" ref="GU242:GW242" si="1590">GU243+GU244+GU245+GU246+GU247+GU248+GU249+GU250+GU251+GU252+GU253+GU254</f>
        <v>0</v>
      </c>
      <c r="GV242" s="80">
        <f t="shared" si="1590"/>
        <v>0</v>
      </c>
      <c r="GW242" s="80">
        <f t="shared" si="1590"/>
        <v>0</v>
      </c>
      <c r="GX242" s="80"/>
      <c r="GY242" s="80">
        <f t="shared" ref="GY242:HB242" si="1591">GY243+GY244+GY245+GY246+GY247+GY248+GY249+GY250+GY251+GY252+GY253+GY254</f>
        <v>0</v>
      </c>
      <c r="GZ242" s="80">
        <f t="shared" si="1591"/>
        <v>0</v>
      </c>
      <c r="HA242" s="80">
        <f t="shared" si="1591"/>
        <v>0</v>
      </c>
      <c r="HB242" s="80">
        <f t="shared" si="1591"/>
        <v>0</v>
      </c>
      <c r="HC242" s="80">
        <f t="shared" ref="HC242:HH242" si="1592">HC243+HC244+HC245+HC246+HC247+HC248+HC249+HC250+HC251+HC252+HC253+HC254</f>
        <v>0</v>
      </c>
      <c r="HD242" s="80">
        <f t="shared" si="1592"/>
        <v>0</v>
      </c>
      <c r="HE242" s="80">
        <f t="shared" si="1592"/>
        <v>0</v>
      </c>
      <c r="HF242" s="80"/>
      <c r="HG242" s="80"/>
      <c r="HH242" s="80">
        <f t="shared" si="1592"/>
        <v>0</v>
      </c>
      <c r="HI242" s="80"/>
      <c r="HJ242" s="122"/>
      <c r="HK242" s="80">
        <f t="shared" ref="HK242:HM242" si="1593">HK243+HK244+HK245+HK246+HK247+HK248+HK249+HK250+HK251+HK252+HK253+HK254</f>
        <v>0</v>
      </c>
      <c r="HL242" s="80">
        <f t="shared" si="1593"/>
        <v>0</v>
      </c>
      <c r="HM242" s="80">
        <f t="shared" si="1593"/>
        <v>0</v>
      </c>
      <c r="HN242" s="80"/>
      <c r="HO242" s="80"/>
      <c r="HP242" s="80">
        <f t="shared" ref="HP242" si="1594">HP243+HP244+HP245+HP246+HP247+HP248+HP249+HP250+HP251+HP252+HP253+HP254</f>
        <v>0</v>
      </c>
      <c r="HQ242" s="80"/>
      <c r="HR242" s="80"/>
      <c r="HS242" s="80">
        <f t="shared" ref="HS242:HX242" si="1595">HS243+HS244+HS245+HS246+HS247+HS248+HS249+HS250+HS251+HS252+HS253+HS254</f>
        <v>21591</v>
      </c>
      <c r="HT242" s="80">
        <f t="shared" si="1595"/>
        <v>18122.991000000002</v>
      </c>
      <c r="HU242" s="79">
        <f t="shared" si="1544"/>
        <v>83.937710157009874</v>
      </c>
      <c r="HV242" s="121"/>
      <c r="HW242" s="80">
        <f t="shared" si="1595"/>
        <v>33538.089890000003</v>
      </c>
      <c r="HX242" s="80">
        <f t="shared" si="1595"/>
        <v>33538.089890000003</v>
      </c>
      <c r="HY242" s="80">
        <f t="shared" ref="HY242:HY243" si="1596">HX242/HW242*100</f>
        <v>100</v>
      </c>
      <c r="HZ242" s="122"/>
      <c r="IA242" s="80">
        <f t="shared" ref="IA242:IB242" si="1597">IA243+IA244+IA245+IA246+IA247+IA248+IA249+IA250+IA251+IA252+IA253+IA254</f>
        <v>1848</v>
      </c>
      <c r="IB242" s="80">
        <f t="shared" si="1597"/>
        <v>1848</v>
      </c>
      <c r="IC242" s="80">
        <f t="shared" ref="IC242:IC243" si="1598">IB242/IA242*100</f>
        <v>100</v>
      </c>
      <c r="ID242" s="80"/>
      <c r="IE242" s="80">
        <f t="shared" ref="IE242:IG242" si="1599">IE243+IE244+IE245+IE246+IE247+IE248+IE249+IE250+IE251+IE252+IE253+IE254</f>
        <v>0</v>
      </c>
      <c r="IF242" s="80">
        <f t="shared" si="1599"/>
        <v>0</v>
      </c>
      <c r="IG242" s="80">
        <f t="shared" si="1599"/>
        <v>0</v>
      </c>
      <c r="IH242" s="80"/>
      <c r="II242" s="80">
        <f t="shared" ref="II242:IK242" si="1600">II243+II244+II245+II246+II247+II248+II249+II250+II251+II252+II253+II254</f>
        <v>0</v>
      </c>
      <c r="IJ242" s="80">
        <f t="shared" si="1600"/>
        <v>0</v>
      </c>
      <c r="IK242" s="80">
        <f t="shared" si="1600"/>
        <v>0</v>
      </c>
      <c r="IL242" s="80"/>
      <c r="IM242" s="80">
        <f t="shared" ref="IM242:JA242" si="1601">IM243+IM244+IM245+IM246+IM247+IM248+IM249+IM250+IM251+IM252+IM253+IM254</f>
        <v>1325.2</v>
      </c>
      <c r="IN242" s="80">
        <f t="shared" si="1601"/>
        <v>1210.1400000000001</v>
      </c>
      <c r="IO242" s="80">
        <f>IN242/IM242*100</f>
        <v>91.317536975550865</v>
      </c>
      <c r="IP242" s="80"/>
      <c r="IQ242" s="80">
        <f t="shared" si="1601"/>
        <v>0</v>
      </c>
      <c r="IR242" s="80">
        <f t="shared" si="1601"/>
        <v>0</v>
      </c>
      <c r="IS242" s="80">
        <f t="shared" si="1601"/>
        <v>0</v>
      </c>
      <c r="IT242" s="80"/>
      <c r="IU242" s="80">
        <f t="shared" si="1601"/>
        <v>0</v>
      </c>
      <c r="IV242" s="80">
        <f t="shared" si="1601"/>
        <v>0</v>
      </c>
      <c r="IW242" s="80">
        <f t="shared" si="1601"/>
        <v>0</v>
      </c>
      <c r="IX242" s="80"/>
      <c r="IY242" s="80">
        <f t="shared" si="1601"/>
        <v>0</v>
      </c>
      <c r="IZ242" s="80">
        <f t="shared" si="1601"/>
        <v>0</v>
      </c>
      <c r="JA242" s="80">
        <f t="shared" si="1601"/>
        <v>0</v>
      </c>
      <c r="JB242" s="80"/>
      <c r="JC242" s="80">
        <f t="shared" ref="JC242:JE242" si="1602">JC243+JC244+JC245+JC246+JC247+JC248+JC249+JC250+JC251+JC252+JC253+JC254</f>
        <v>0</v>
      </c>
      <c r="JD242" s="80">
        <f t="shared" si="1602"/>
        <v>0</v>
      </c>
      <c r="JE242" s="80">
        <f t="shared" si="1602"/>
        <v>0</v>
      </c>
      <c r="JF242" s="80"/>
      <c r="JG242" s="80">
        <f t="shared" ref="JG242:JL242" si="1603">JG243+JG244+JG245+JG246+JG247+JG248+JG249+JG250+JG251+JG252+JG253+JG254</f>
        <v>0</v>
      </c>
      <c r="JH242" s="80">
        <f t="shared" si="1603"/>
        <v>0</v>
      </c>
      <c r="JI242" s="80">
        <f t="shared" si="1603"/>
        <v>0</v>
      </c>
      <c r="JJ242" s="80"/>
      <c r="JK242" s="80">
        <f t="shared" si="1603"/>
        <v>298.77166999999997</v>
      </c>
      <c r="JL242" s="80">
        <f t="shared" si="1603"/>
        <v>72.164119999999997</v>
      </c>
      <c r="JM242" s="79">
        <f t="shared" ref="JM242" si="1604">JL242/JK242*100</f>
        <v>24.153601979732549</v>
      </c>
      <c r="JN242" s="79"/>
      <c r="JO242" s="80"/>
      <c r="JP242" s="80"/>
      <c r="JQ242" s="79"/>
    </row>
    <row r="243" spans="1:277" s="29" customFormat="1" ht="15.75" x14ac:dyDescent="0.25">
      <c r="A243" s="39" t="s">
        <v>313</v>
      </c>
      <c r="B243" s="230">
        <f t="shared" si="1349"/>
        <v>46225.496420000003</v>
      </c>
      <c r="C243" s="230">
        <f t="shared" si="1350"/>
        <v>85602.340580000004</v>
      </c>
      <c r="D243" s="230">
        <f t="shared" si="1351"/>
        <v>83637.251109999997</v>
      </c>
      <c r="E243" s="66">
        <f t="shared" si="163"/>
        <v>97.704397500482457</v>
      </c>
      <c r="F243" s="66"/>
      <c r="G243" s="66"/>
      <c r="H243" s="66"/>
      <c r="I243" s="66"/>
      <c r="J243" s="70">
        <v>193</v>
      </c>
      <c r="K243" s="70">
        <v>193</v>
      </c>
      <c r="L243" s="70">
        <v>193</v>
      </c>
      <c r="M243" s="66">
        <f>L243/K243*100</f>
        <v>100</v>
      </c>
      <c r="N243" s="66"/>
      <c r="O243" s="70"/>
      <c r="P243" s="70"/>
      <c r="Q243" s="66"/>
      <c r="R243" s="123"/>
      <c r="S243" s="70"/>
      <c r="T243" s="70"/>
      <c r="U243" s="66"/>
      <c r="V243" s="66"/>
      <c r="W243" s="70"/>
      <c r="X243" s="70"/>
      <c r="Y243" s="66"/>
      <c r="Z243" s="66"/>
      <c r="AA243" s="70"/>
      <c r="AB243" s="70"/>
      <c r="AC243" s="66"/>
      <c r="AD243" s="123"/>
      <c r="AE243" s="70"/>
      <c r="AF243" s="70"/>
      <c r="AG243" s="66"/>
      <c r="AH243" s="66">
        <v>433</v>
      </c>
      <c r="AI243" s="66">
        <v>465.24240000000003</v>
      </c>
      <c r="AJ243" s="66">
        <v>465.24240000000003</v>
      </c>
      <c r="AK243" s="70">
        <f>AJ243/AI243*100</f>
        <v>100</v>
      </c>
      <c r="AL243" s="124"/>
      <c r="AM243" s="66"/>
      <c r="AN243" s="66"/>
      <c r="AO243" s="70"/>
      <c r="AP243" s="70">
        <v>0</v>
      </c>
      <c r="AQ243" s="70">
        <v>0</v>
      </c>
      <c r="AR243" s="70">
        <v>0</v>
      </c>
      <c r="AS243" s="66"/>
      <c r="AT243" s="70"/>
      <c r="AU243" s="70"/>
      <c r="AV243" s="70"/>
      <c r="AW243" s="70"/>
      <c r="AX243" s="70"/>
      <c r="AY243" s="70"/>
      <c r="AZ243" s="70"/>
      <c r="BA243" s="66"/>
      <c r="BB243" s="66">
        <v>51.020420000000001</v>
      </c>
      <c r="BC243" s="70">
        <v>51.020420000000001</v>
      </c>
      <c r="BD243" s="70">
        <v>51.020420000000001</v>
      </c>
      <c r="BE243" s="66">
        <f>BD243/BC243*100</f>
        <v>100</v>
      </c>
      <c r="BF243" s="70">
        <v>73.183999999999997</v>
      </c>
      <c r="BG243" s="70">
        <v>73.183999999999997</v>
      </c>
      <c r="BH243" s="70">
        <v>73.183999999999997</v>
      </c>
      <c r="BI243" s="66">
        <f>BH243/BG243*100</f>
        <v>100</v>
      </c>
      <c r="BJ243" s="123"/>
      <c r="BK243" s="70"/>
      <c r="BL243" s="70"/>
      <c r="BM243" s="66"/>
      <c r="BN243" s="70"/>
      <c r="BO243" s="70"/>
      <c r="BP243" s="70"/>
      <c r="BQ243" s="66"/>
      <c r="BR243" s="66"/>
      <c r="BS243" s="70"/>
      <c r="BT243" s="70"/>
      <c r="BU243" s="66"/>
      <c r="BV243" s="66"/>
      <c r="BW243" s="66"/>
      <c r="BX243" s="66"/>
      <c r="BY243" s="66"/>
      <c r="BZ243" s="70">
        <v>0</v>
      </c>
      <c r="CA243" s="70">
        <v>0</v>
      </c>
      <c r="CB243" s="70"/>
      <c r="CC243" s="66"/>
      <c r="CD243" s="70">
        <v>18033.5</v>
      </c>
      <c r="CE243" s="70">
        <v>18033.5</v>
      </c>
      <c r="CF243" s="66">
        <v>18033.5</v>
      </c>
      <c r="CG243" s="70">
        <f t="shared" si="185"/>
        <v>100</v>
      </c>
      <c r="CH243" s="70"/>
      <c r="CI243" s="70">
        <v>1705.6</v>
      </c>
      <c r="CJ243" s="66">
        <v>1705.6</v>
      </c>
      <c r="CK243" s="70">
        <f t="shared" ref="CK243" si="1605">CJ243/CI243*100</f>
        <v>100</v>
      </c>
      <c r="CL243" s="70"/>
      <c r="CM243" s="70"/>
      <c r="CN243" s="70"/>
      <c r="CO243" s="70"/>
      <c r="CP243" s="70"/>
      <c r="CQ243" s="70"/>
      <c r="CR243" s="70"/>
      <c r="CS243" s="70"/>
      <c r="CT243" s="70">
        <v>3662.9</v>
      </c>
      <c r="CU243" s="70">
        <v>3102.9</v>
      </c>
      <c r="CV243" s="70">
        <v>2604.0018100000002</v>
      </c>
      <c r="CW243" s="70">
        <f t="shared" si="191"/>
        <v>83.921551129588451</v>
      </c>
      <c r="CX243" s="70"/>
      <c r="CY243" s="70"/>
      <c r="CZ243" s="70"/>
      <c r="DA243" s="70"/>
      <c r="DB243" s="124"/>
      <c r="DC243" s="70">
        <v>191</v>
      </c>
      <c r="DD243" s="70">
        <v>160</v>
      </c>
      <c r="DE243" s="70">
        <f t="shared" si="1566"/>
        <v>83.769633507853399</v>
      </c>
      <c r="DF243" s="70"/>
      <c r="DG243" s="70"/>
      <c r="DH243" s="200"/>
      <c r="DI243" s="200"/>
      <c r="DJ243" s="200"/>
      <c r="DK243" s="70"/>
      <c r="DL243" s="200"/>
      <c r="DM243" s="200"/>
      <c r="DN243" s="200"/>
      <c r="DO243" s="70"/>
      <c r="DP243" s="200"/>
      <c r="DQ243" s="200"/>
      <c r="DR243" s="70"/>
      <c r="DS243" s="70"/>
      <c r="DT243" s="200"/>
      <c r="DU243" s="200"/>
      <c r="DV243" s="200"/>
      <c r="DW243" s="70"/>
      <c r="DX243" s="200"/>
      <c r="DY243" s="200"/>
      <c r="DZ243" s="200"/>
      <c r="EA243" s="70"/>
      <c r="EB243" s="200"/>
      <c r="EC243" s="200"/>
      <c r="ED243" s="200"/>
      <c r="EE243" s="70"/>
      <c r="EF243" s="200"/>
      <c r="EG243" s="200"/>
      <c r="EH243" s="70"/>
      <c r="EI243" s="70"/>
      <c r="EJ243" s="200"/>
      <c r="EK243" s="200"/>
      <c r="EL243" s="70"/>
      <c r="EM243" s="70"/>
      <c r="EN243" s="224"/>
      <c r="EO243" s="200"/>
      <c r="EP243" s="70">
        <v>211.4</v>
      </c>
      <c r="EQ243" s="70">
        <v>73.400000000000006</v>
      </c>
      <c r="ER243" s="70">
        <v>73.36</v>
      </c>
      <c r="ES243" s="70">
        <f>ER243/EQ243*100</f>
        <v>99.945504087193456</v>
      </c>
      <c r="ET243" s="70">
        <v>3168.8</v>
      </c>
      <c r="EU243" s="70">
        <v>4511.6401999999998</v>
      </c>
      <c r="EV243" s="70">
        <v>4511.6401999999998</v>
      </c>
      <c r="EW243" s="70">
        <f t="shared" si="1574"/>
        <v>100</v>
      </c>
      <c r="EX243" s="70"/>
      <c r="EY243" s="70"/>
      <c r="EZ243" s="200"/>
      <c r="FA243" s="200"/>
      <c r="FB243" s="200"/>
      <c r="FC243" s="70"/>
      <c r="FD243" s="200"/>
      <c r="FE243" s="200"/>
      <c r="FF243" s="70">
        <v>8619.4</v>
      </c>
      <c r="FG243" s="70">
        <v>8829.4</v>
      </c>
      <c r="FH243" s="70">
        <v>8829.4</v>
      </c>
      <c r="FI243" s="70">
        <f t="shared" si="204"/>
        <v>100</v>
      </c>
      <c r="FJ243" s="70"/>
      <c r="FK243" s="70"/>
      <c r="FL243" s="200"/>
      <c r="FM243" s="66"/>
      <c r="FN243" s="70">
        <v>5017.2</v>
      </c>
      <c r="FO243" s="70">
        <v>4010.9</v>
      </c>
      <c r="FP243" s="70">
        <v>2917.4162700000002</v>
      </c>
      <c r="FQ243" s="70">
        <f>FP243/FO243*100</f>
        <v>72.737197885761304</v>
      </c>
      <c r="FR243" s="70"/>
      <c r="FS243" s="70">
        <v>214</v>
      </c>
      <c r="FT243" s="70">
        <v>214</v>
      </c>
      <c r="FU243" s="70">
        <f>FT243/FS243*100</f>
        <v>100</v>
      </c>
      <c r="FV243" s="70">
        <v>3137.4920000000002</v>
      </c>
      <c r="FW243" s="70">
        <v>3137.4920000000002</v>
      </c>
      <c r="FX243" s="70">
        <v>3137.4920000000002</v>
      </c>
      <c r="FY243" s="70">
        <f>FX243/FW243*100</f>
        <v>100</v>
      </c>
      <c r="FZ243" s="70"/>
      <c r="GA243" s="70"/>
      <c r="GB243" s="200"/>
      <c r="GC243" s="200"/>
      <c r="GD243" s="70">
        <v>1727.3</v>
      </c>
      <c r="GE243" s="70">
        <v>2000</v>
      </c>
      <c r="GF243" s="70">
        <v>2000</v>
      </c>
      <c r="GG243" s="70">
        <f t="shared" ref="GG243" si="1606">GF243/GE243*100</f>
        <v>100</v>
      </c>
      <c r="GH243" s="70">
        <v>1897.3</v>
      </c>
      <c r="GI243" s="70">
        <v>2000</v>
      </c>
      <c r="GJ243" s="70">
        <v>2000</v>
      </c>
      <c r="GK243" s="70">
        <f>GJ243/GI243*100</f>
        <v>100</v>
      </c>
      <c r="GL243" s="70"/>
      <c r="GM243" s="70"/>
      <c r="GN243" s="200"/>
      <c r="GO243" s="200"/>
      <c r="GP243" s="200"/>
      <c r="GQ243" s="70"/>
      <c r="GR243" s="200"/>
      <c r="GS243" s="200"/>
      <c r="GT243" s="200"/>
      <c r="GU243" s="70"/>
      <c r="GV243" s="200"/>
      <c r="GW243" s="200"/>
      <c r="GX243" s="200"/>
      <c r="GY243" s="70"/>
      <c r="GZ243" s="200"/>
      <c r="HA243" s="200"/>
      <c r="HB243" s="70"/>
      <c r="HC243" s="70"/>
      <c r="HD243" s="200"/>
      <c r="HE243" s="200"/>
      <c r="HF243" s="70"/>
      <c r="HG243" s="70"/>
      <c r="HH243" s="70"/>
      <c r="HI243" s="70"/>
      <c r="HJ243" s="124"/>
      <c r="HK243" s="70"/>
      <c r="HL243" s="200"/>
      <c r="HM243" s="200"/>
      <c r="HN243" s="70"/>
      <c r="HO243" s="70"/>
      <c r="HP243" s="70"/>
      <c r="HQ243" s="70"/>
      <c r="HR243" s="70"/>
      <c r="HS243" s="70"/>
      <c r="HT243" s="70"/>
      <c r="HU243" s="66"/>
      <c r="HV243" s="123"/>
      <c r="HW243" s="70">
        <v>33538.089890000003</v>
      </c>
      <c r="HX243" s="70">
        <v>33538.089890000003</v>
      </c>
      <c r="HY243" s="70">
        <f t="shared" si="1596"/>
        <v>100</v>
      </c>
      <c r="HZ243" s="124"/>
      <c r="IA243" s="70">
        <v>1848</v>
      </c>
      <c r="IB243" s="70">
        <v>1848</v>
      </c>
      <c r="IC243" s="70">
        <f t="shared" si="1598"/>
        <v>100</v>
      </c>
      <c r="ID243" s="70"/>
      <c r="IE243" s="70"/>
      <c r="IF243" s="70"/>
      <c r="IG243" s="70"/>
      <c r="IH243" s="70"/>
      <c r="II243" s="70"/>
      <c r="IJ243" s="70"/>
      <c r="IK243" s="70"/>
      <c r="IL243" s="70"/>
      <c r="IM243" s="70">
        <v>1325.2</v>
      </c>
      <c r="IN243" s="70">
        <v>1210.1400000000001</v>
      </c>
      <c r="IO243" s="70">
        <f>IN243/IM243*100</f>
        <v>91.317536975550865</v>
      </c>
      <c r="IP243" s="70"/>
      <c r="IQ243" s="70"/>
      <c r="IR243" s="70"/>
      <c r="IS243" s="70"/>
      <c r="IT243" s="70"/>
      <c r="IU243" s="70"/>
      <c r="IV243" s="70"/>
      <c r="IW243" s="70"/>
      <c r="IX243" s="70"/>
      <c r="IY243" s="70">
        <v>0</v>
      </c>
      <c r="IZ243" s="70">
        <v>0</v>
      </c>
      <c r="JA243" s="66"/>
      <c r="JB243" s="66"/>
      <c r="JC243" s="70">
        <v>0</v>
      </c>
      <c r="JD243" s="70">
        <v>0</v>
      </c>
      <c r="JE243" s="66"/>
      <c r="JF243" s="66"/>
      <c r="JG243" s="70">
        <v>0</v>
      </c>
      <c r="JH243" s="70">
        <v>0</v>
      </c>
      <c r="JI243" s="66"/>
      <c r="JJ243" s="66"/>
      <c r="JK243" s="70">
        <v>298.77166999999997</v>
      </c>
      <c r="JL243" s="70">
        <v>72.164119999999997</v>
      </c>
      <c r="JM243" s="66">
        <f t="shared" ref="JM243" si="1607">JL243/JK243*100</f>
        <v>24.153601979732549</v>
      </c>
      <c r="JN243" s="66"/>
      <c r="JO243" s="70"/>
      <c r="JP243" s="70"/>
      <c r="JQ243" s="66"/>
    </row>
    <row r="244" spans="1:277" s="29" customFormat="1" ht="15.75" x14ac:dyDescent="0.25">
      <c r="A244" s="39" t="s">
        <v>519</v>
      </c>
      <c r="B244" s="230">
        <f t="shared" si="1349"/>
        <v>2295</v>
      </c>
      <c r="C244" s="230">
        <f t="shared" si="1350"/>
        <v>4590</v>
      </c>
      <c r="D244" s="230">
        <f t="shared" si="1351"/>
        <v>4590</v>
      </c>
      <c r="E244" s="66">
        <f t="shared" si="163"/>
        <v>100</v>
      </c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123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123"/>
      <c r="AE244" s="66"/>
      <c r="AF244" s="66"/>
      <c r="AG244" s="66"/>
      <c r="AH244" s="66"/>
      <c r="AI244" s="66"/>
      <c r="AJ244" s="66"/>
      <c r="AK244" s="66"/>
      <c r="AL244" s="123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6"/>
      <c r="BI244" s="66"/>
      <c r="BJ244" s="123"/>
      <c r="BK244" s="66"/>
      <c r="BL244" s="66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206"/>
      <c r="CE244" s="206"/>
      <c r="CF244" s="206"/>
      <c r="CG244" s="206"/>
      <c r="CH244" s="206"/>
      <c r="CI244" s="206"/>
      <c r="CJ244" s="206"/>
      <c r="CK244" s="206"/>
      <c r="CL244" s="66"/>
      <c r="CM244" s="66"/>
      <c r="CN244" s="66"/>
      <c r="CO244" s="204"/>
      <c r="CP244" s="204"/>
      <c r="CQ244" s="66"/>
      <c r="CR244" s="66"/>
      <c r="CS244" s="204"/>
      <c r="CT244" s="66"/>
      <c r="CU244" s="66"/>
      <c r="CV244" s="66"/>
      <c r="CW244" s="204"/>
      <c r="CX244" s="204"/>
      <c r="CY244" s="66"/>
      <c r="CZ244" s="66"/>
      <c r="DA244" s="204"/>
      <c r="DB244" s="133"/>
      <c r="DC244" s="66"/>
      <c r="DD244" s="66"/>
      <c r="DE244" s="204"/>
      <c r="DF244" s="66"/>
      <c r="DG244" s="66"/>
      <c r="DH244" s="66"/>
      <c r="DI244" s="66"/>
      <c r="DJ244" s="66"/>
      <c r="DK244" s="66"/>
      <c r="DL244" s="66"/>
      <c r="DM244" s="66"/>
      <c r="DN244" s="66"/>
      <c r="DO244" s="66"/>
      <c r="DP244" s="66"/>
      <c r="DQ244" s="66"/>
      <c r="DR244" s="66"/>
      <c r="DS244" s="66"/>
      <c r="DT244" s="66"/>
      <c r="DU244" s="66"/>
      <c r="DV244" s="66"/>
      <c r="DW244" s="66"/>
      <c r="DX244" s="66"/>
      <c r="DY244" s="204"/>
      <c r="DZ244" s="204"/>
      <c r="EA244" s="66"/>
      <c r="EB244" s="66"/>
      <c r="EC244" s="204"/>
      <c r="ED244" s="204"/>
      <c r="EE244" s="66"/>
      <c r="EF244" s="66"/>
      <c r="EG244" s="204"/>
      <c r="EH244" s="66"/>
      <c r="EI244" s="66"/>
      <c r="EJ244" s="66"/>
      <c r="EK244" s="204"/>
      <c r="EL244" s="66"/>
      <c r="EM244" s="66"/>
      <c r="EN244" s="66"/>
      <c r="EO244" s="204"/>
      <c r="EP244" s="66"/>
      <c r="EQ244" s="66"/>
      <c r="ER244" s="66"/>
      <c r="ES244" s="70"/>
      <c r="ET244" s="66"/>
      <c r="EU244" s="66"/>
      <c r="EV244" s="66"/>
      <c r="EW244" s="70"/>
      <c r="EX244" s="70"/>
      <c r="EY244" s="70"/>
      <c r="EZ244" s="66"/>
      <c r="FA244" s="204"/>
      <c r="FB244" s="204"/>
      <c r="FC244" s="70"/>
      <c r="FD244" s="66"/>
      <c r="FE244" s="204"/>
      <c r="FF244" s="70"/>
      <c r="FG244" s="70"/>
      <c r="FH244" s="66"/>
      <c r="FI244" s="204"/>
      <c r="FJ244" s="70">
        <v>2295</v>
      </c>
      <c r="FK244" s="70">
        <v>2295</v>
      </c>
      <c r="FL244" s="66">
        <v>2295</v>
      </c>
      <c r="FM244" s="66">
        <f t="shared" si="1543"/>
        <v>100</v>
      </c>
      <c r="FN244" s="70"/>
      <c r="FO244" s="70"/>
      <c r="FP244" s="66"/>
      <c r="FQ244" s="204"/>
      <c r="FR244" s="204"/>
      <c r="FS244" s="70"/>
      <c r="FT244" s="66"/>
      <c r="FU244" s="204"/>
      <c r="FV244" s="70"/>
      <c r="FW244" s="70"/>
      <c r="FX244" s="66"/>
      <c r="FY244" s="204"/>
      <c r="FZ244" s="70"/>
      <c r="GA244" s="70"/>
      <c r="GB244" s="66"/>
      <c r="GC244" s="204"/>
      <c r="GD244" s="66"/>
      <c r="GE244" s="66"/>
      <c r="GF244" s="66"/>
      <c r="GG244" s="204"/>
      <c r="GH244" s="66"/>
      <c r="GI244" s="66"/>
      <c r="GJ244" s="66"/>
      <c r="GK244" s="204"/>
      <c r="GL244" s="204"/>
      <c r="GM244" s="70"/>
      <c r="GN244" s="66"/>
      <c r="GO244" s="204"/>
      <c r="GP244" s="204"/>
      <c r="GQ244" s="70"/>
      <c r="GR244" s="66"/>
      <c r="GS244" s="204"/>
      <c r="GT244" s="204"/>
      <c r="GU244" s="70"/>
      <c r="GV244" s="66"/>
      <c r="GW244" s="204"/>
      <c r="GX244" s="204"/>
      <c r="GY244" s="70"/>
      <c r="GZ244" s="66"/>
      <c r="HA244" s="204"/>
      <c r="HB244" s="70"/>
      <c r="HC244" s="70"/>
      <c r="HD244" s="66"/>
      <c r="HE244" s="204"/>
      <c r="HF244" s="66"/>
      <c r="HG244" s="66"/>
      <c r="HH244" s="66"/>
      <c r="HI244" s="204"/>
      <c r="HJ244" s="133"/>
      <c r="HK244" s="70"/>
      <c r="HL244" s="66"/>
      <c r="HM244" s="204"/>
      <c r="HN244" s="66"/>
      <c r="HO244" s="66"/>
      <c r="HP244" s="66"/>
      <c r="HQ244" s="204"/>
      <c r="HR244" s="204"/>
      <c r="HS244" s="66">
        <v>2295</v>
      </c>
      <c r="HT244" s="66">
        <v>2295</v>
      </c>
      <c r="HU244" s="66">
        <f t="shared" si="1544"/>
        <v>100</v>
      </c>
      <c r="HV244" s="123"/>
      <c r="HW244" s="66"/>
      <c r="HX244" s="66"/>
      <c r="HY244" s="204"/>
      <c r="HZ244" s="133"/>
      <c r="IA244" s="66"/>
      <c r="IB244" s="66"/>
      <c r="IC244" s="204"/>
      <c r="ID244" s="204"/>
      <c r="IE244" s="66"/>
      <c r="IF244" s="66"/>
      <c r="IG244" s="204"/>
      <c r="IH244" s="204"/>
      <c r="II244" s="66"/>
      <c r="IJ244" s="66"/>
      <c r="IK244" s="204"/>
      <c r="IL244" s="204"/>
      <c r="IM244" s="66"/>
      <c r="IN244" s="66"/>
      <c r="IO244" s="204"/>
      <c r="IP244" s="204"/>
      <c r="IQ244" s="66"/>
      <c r="IR244" s="66"/>
      <c r="IS244" s="204"/>
      <c r="IT244" s="204"/>
      <c r="IU244" s="66"/>
      <c r="IV244" s="66"/>
      <c r="IW244" s="204"/>
      <c r="IX244" s="204"/>
      <c r="IY244" s="66"/>
      <c r="IZ244" s="66"/>
      <c r="JA244" s="66"/>
      <c r="JB244" s="66"/>
      <c r="JC244" s="66"/>
      <c r="JD244" s="66"/>
      <c r="JE244" s="66"/>
      <c r="JF244" s="66"/>
      <c r="JG244" s="66"/>
      <c r="JH244" s="66"/>
      <c r="JI244" s="66"/>
      <c r="JJ244" s="66"/>
      <c r="JK244" s="66"/>
      <c r="JL244" s="66"/>
      <c r="JM244" s="66"/>
      <c r="JN244" s="66"/>
      <c r="JO244" s="66"/>
      <c r="JP244" s="66"/>
      <c r="JQ244" s="66"/>
    </row>
    <row r="245" spans="1:277" s="29" customFormat="1" ht="15.75" x14ac:dyDescent="0.25">
      <c r="A245" s="39" t="s">
        <v>361</v>
      </c>
      <c r="B245" s="230">
        <f t="shared" si="1349"/>
        <v>1362</v>
      </c>
      <c r="C245" s="230">
        <f t="shared" si="1350"/>
        <v>2724</v>
      </c>
      <c r="D245" s="230">
        <f t="shared" si="1351"/>
        <v>2724</v>
      </c>
      <c r="E245" s="66">
        <f t="shared" si="163"/>
        <v>100</v>
      </c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123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123"/>
      <c r="AE245" s="66"/>
      <c r="AF245" s="66"/>
      <c r="AG245" s="66"/>
      <c r="AH245" s="66"/>
      <c r="AI245" s="66"/>
      <c r="AJ245" s="66"/>
      <c r="AK245" s="66"/>
      <c r="AL245" s="123"/>
      <c r="AM245" s="66"/>
      <c r="AN245" s="66"/>
      <c r="AO245" s="66"/>
      <c r="AP245" s="66"/>
      <c r="AQ245" s="66"/>
      <c r="AR245" s="66"/>
      <c r="AS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/>
      <c r="BH245" s="66"/>
      <c r="BI245" s="66"/>
      <c r="BJ245" s="123"/>
      <c r="BK245" s="66"/>
      <c r="BL245" s="66"/>
      <c r="BM245" s="66"/>
      <c r="BN245" s="66"/>
      <c r="BO245" s="66"/>
      <c r="BP245" s="66"/>
      <c r="BQ245" s="66"/>
      <c r="BR245" s="66"/>
      <c r="BS245" s="66"/>
      <c r="BT245" s="66"/>
      <c r="BU245" s="66"/>
      <c r="BV245" s="66"/>
      <c r="BW245" s="66"/>
      <c r="BX245" s="66"/>
      <c r="BY245" s="66"/>
      <c r="BZ245" s="66"/>
      <c r="CA245" s="66"/>
      <c r="CB245" s="66"/>
      <c r="CC245" s="66"/>
      <c r="CD245" s="206"/>
      <c r="CE245" s="206"/>
      <c r="CF245" s="206"/>
      <c r="CG245" s="206"/>
      <c r="CH245" s="206"/>
      <c r="CI245" s="206"/>
      <c r="CJ245" s="206"/>
      <c r="CK245" s="206"/>
      <c r="CL245" s="66"/>
      <c r="CM245" s="66"/>
      <c r="CN245" s="66"/>
      <c r="CO245" s="204"/>
      <c r="CP245" s="204"/>
      <c r="CQ245" s="66"/>
      <c r="CR245" s="66"/>
      <c r="CS245" s="204"/>
      <c r="CT245" s="66"/>
      <c r="CU245" s="66"/>
      <c r="CV245" s="66"/>
      <c r="CW245" s="204"/>
      <c r="CX245" s="204"/>
      <c r="CY245" s="66"/>
      <c r="CZ245" s="66"/>
      <c r="DA245" s="204"/>
      <c r="DB245" s="133"/>
      <c r="DC245" s="66"/>
      <c r="DD245" s="66"/>
      <c r="DE245" s="204"/>
      <c r="DF245" s="66"/>
      <c r="DG245" s="66"/>
      <c r="DH245" s="66"/>
      <c r="DI245" s="66"/>
      <c r="DJ245" s="66"/>
      <c r="DK245" s="66"/>
      <c r="DL245" s="66"/>
      <c r="DM245" s="66"/>
      <c r="DN245" s="66"/>
      <c r="DO245" s="66"/>
      <c r="DP245" s="66"/>
      <c r="DQ245" s="66"/>
      <c r="DR245" s="66"/>
      <c r="DS245" s="66"/>
      <c r="DT245" s="66"/>
      <c r="DU245" s="66"/>
      <c r="DV245" s="66"/>
      <c r="DW245" s="66"/>
      <c r="DX245" s="66"/>
      <c r="DY245" s="204"/>
      <c r="DZ245" s="204"/>
      <c r="EA245" s="66"/>
      <c r="EB245" s="66"/>
      <c r="EC245" s="204"/>
      <c r="ED245" s="204"/>
      <c r="EE245" s="66"/>
      <c r="EF245" s="66"/>
      <c r="EG245" s="204"/>
      <c r="EH245" s="66"/>
      <c r="EI245" s="66"/>
      <c r="EJ245" s="66"/>
      <c r="EK245" s="204"/>
      <c r="EL245" s="66"/>
      <c r="EM245" s="66"/>
      <c r="EN245" s="66"/>
      <c r="EO245" s="204"/>
      <c r="EP245" s="66"/>
      <c r="EQ245" s="66"/>
      <c r="ER245" s="66"/>
      <c r="ES245" s="70"/>
      <c r="ET245" s="66"/>
      <c r="EU245" s="66"/>
      <c r="EV245" s="66"/>
      <c r="EW245" s="70"/>
      <c r="EX245" s="70"/>
      <c r="EY245" s="70"/>
      <c r="EZ245" s="66"/>
      <c r="FA245" s="204"/>
      <c r="FB245" s="204"/>
      <c r="FC245" s="70"/>
      <c r="FD245" s="66"/>
      <c r="FE245" s="204"/>
      <c r="FF245" s="70"/>
      <c r="FG245" s="70"/>
      <c r="FH245" s="66"/>
      <c r="FI245" s="204"/>
      <c r="FJ245" s="70">
        <v>1362</v>
      </c>
      <c r="FK245" s="70">
        <v>1362</v>
      </c>
      <c r="FL245" s="66">
        <v>1362</v>
      </c>
      <c r="FM245" s="66">
        <f t="shared" si="1543"/>
        <v>100</v>
      </c>
      <c r="FN245" s="70"/>
      <c r="FO245" s="70"/>
      <c r="FP245" s="66"/>
      <c r="FQ245" s="204"/>
      <c r="FR245" s="204"/>
      <c r="FS245" s="70"/>
      <c r="FT245" s="66"/>
      <c r="FU245" s="204"/>
      <c r="FV245" s="70"/>
      <c r="FW245" s="70"/>
      <c r="FX245" s="66"/>
      <c r="FY245" s="204"/>
      <c r="FZ245" s="70"/>
      <c r="GA245" s="70"/>
      <c r="GB245" s="66"/>
      <c r="GC245" s="204"/>
      <c r="GD245" s="66"/>
      <c r="GE245" s="66"/>
      <c r="GF245" s="66"/>
      <c r="GG245" s="204"/>
      <c r="GH245" s="66"/>
      <c r="GI245" s="66"/>
      <c r="GJ245" s="66"/>
      <c r="GK245" s="204"/>
      <c r="GL245" s="204"/>
      <c r="GM245" s="70"/>
      <c r="GN245" s="66"/>
      <c r="GO245" s="204"/>
      <c r="GP245" s="204"/>
      <c r="GQ245" s="70"/>
      <c r="GR245" s="66"/>
      <c r="GS245" s="204"/>
      <c r="GT245" s="204"/>
      <c r="GU245" s="70"/>
      <c r="GV245" s="66"/>
      <c r="GW245" s="204"/>
      <c r="GX245" s="204"/>
      <c r="GY245" s="70"/>
      <c r="GZ245" s="66"/>
      <c r="HA245" s="204"/>
      <c r="HB245" s="70"/>
      <c r="HC245" s="70"/>
      <c r="HD245" s="66"/>
      <c r="HE245" s="204"/>
      <c r="HF245" s="66"/>
      <c r="HG245" s="66"/>
      <c r="HH245" s="66"/>
      <c r="HI245" s="204"/>
      <c r="HJ245" s="133"/>
      <c r="HK245" s="70"/>
      <c r="HL245" s="66"/>
      <c r="HM245" s="204"/>
      <c r="HN245" s="66"/>
      <c r="HO245" s="66"/>
      <c r="HP245" s="66"/>
      <c r="HQ245" s="204"/>
      <c r="HR245" s="204"/>
      <c r="HS245" s="66">
        <v>1362</v>
      </c>
      <c r="HT245" s="66">
        <v>1362</v>
      </c>
      <c r="HU245" s="66">
        <f t="shared" si="1544"/>
        <v>100</v>
      </c>
      <c r="HV245" s="123"/>
      <c r="HW245" s="66"/>
      <c r="HX245" s="66"/>
      <c r="HY245" s="204"/>
      <c r="HZ245" s="133"/>
      <c r="IA245" s="66"/>
      <c r="IB245" s="66"/>
      <c r="IC245" s="204"/>
      <c r="ID245" s="204"/>
      <c r="IE245" s="66"/>
      <c r="IF245" s="66"/>
      <c r="IG245" s="204"/>
      <c r="IH245" s="204"/>
      <c r="II245" s="66"/>
      <c r="IJ245" s="66"/>
      <c r="IK245" s="204"/>
      <c r="IL245" s="204"/>
      <c r="IM245" s="66"/>
      <c r="IN245" s="66"/>
      <c r="IO245" s="204"/>
      <c r="IP245" s="204"/>
      <c r="IQ245" s="66"/>
      <c r="IR245" s="66"/>
      <c r="IS245" s="204"/>
      <c r="IT245" s="204"/>
      <c r="IU245" s="66"/>
      <c r="IV245" s="66"/>
      <c r="IW245" s="204"/>
      <c r="IX245" s="204"/>
      <c r="IY245" s="66"/>
      <c r="IZ245" s="66"/>
      <c r="JA245" s="66"/>
      <c r="JB245" s="66"/>
      <c r="JC245" s="66"/>
      <c r="JD245" s="66"/>
      <c r="JE245" s="66"/>
      <c r="JF245" s="66"/>
      <c r="JG245" s="66"/>
      <c r="JH245" s="66"/>
      <c r="JI245" s="66"/>
      <c r="JJ245" s="66"/>
      <c r="JK245" s="66"/>
      <c r="JL245" s="66"/>
      <c r="JM245" s="66"/>
      <c r="JN245" s="66"/>
      <c r="JO245" s="66"/>
      <c r="JP245" s="66"/>
      <c r="JQ245" s="66"/>
    </row>
    <row r="246" spans="1:277" s="29" customFormat="1" ht="15.75" x14ac:dyDescent="0.25">
      <c r="A246" s="39" t="s">
        <v>520</v>
      </c>
      <c r="B246" s="230">
        <f t="shared" si="1349"/>
        <v>2397</v>
      </c>
      <c r="C246" s="230">
        <f t="shared" si="1350"/>
        <v>4794</v>
      </c>
      <c r="D246" s="230">
        <f t="shared" si="1351"/>
        <v>4794</v>
      </c>
      <c r="E246" s="66">
        <f t="shared" si="163"/>
        <v>100</v>
      </c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123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  <c r="AD246" s="123"/>
      <c r="AE246" s="66"/>
      <c r="AF246" s="66"/>
      <c r="AG246" s="66"/>
      <c r="AH246" s="66"/>
      <c r="AI246" s="66"/>
      <c r="AJ246" s="66"/>
      <c r="AK246" s="66"/>
      <c r="AL246" s="123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/>
      <c r="BH246" s="66"/>
      <c r="BI246" s="66"/>
      <c r="BJ246" s="123"/>
      <c r="BK246" s="66"/>
      <c r="BL246" s="66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206"/>
      <c r="CE246" s="206"/>
      <c r="CF246" s="206"/>
      <c r="CG246" s="206"/>
      <c r="CH246" s="206"/>
      <c r="CI246" s="206"/>
      <c r="CJ246" s="206"/>
      <c r="CK246" s="206"/>
      <c r="CL246" s="66"/>
      <c r="CM246" s="66"/>
      <c r="CN246" s="66"/>
      <c r="CO246" s="204"/>
      <c r="CP246" s="204"/>
      <c r="CQ246" s="66"/>
      <c r="CR246" s="66"/>
      <c r="CS246" s="204"/>
      <c r="CT246" s="66"/>
      <c r="CU246" s="66"/>
      <c r="CV246" s="66"/>
      <c r="CW246" s="204"/>
      <c r="CX246" s="204"/>
      <c r="CY246" s="66"/>
      <c r="CZ246" s="66"/>
      <c r="DA246" s="204"/>
      <c r="DB246" s="133"/>
      <c r="DC246" s="66"/>
      <c r="DD246" s="66"/>
      <c r="DE246" s="204"/>
      <c r="DF246" s="66"/>
      <c r="DG246" s="66"/>
      <c r="DH246" s="66"/>
      <c r="DI246" s="66"/>
      <c r="DJ246" s="66"/>
      <c r="DK246" s="66"/>
      <c r="DL246" s="66"/>
      <c r="DM246" s="66"/>
      <c r="DN246" s="66"/>
      <c r="DO246" s="66"/>
      <c r="DP246" s="66"/>
      <c r="DQ246" s="66"/>
      <c r="DR246" s="66"/>
      <c r="DS246" s="66"/>
      <c r="DT246" s="66"/>
      <c r="DU246" s="66"/>
      <c r="DV246" s="66"/>
      <c r="DW246" s="66"/>
      <c r="DX246" s="66"/>
      <c r="DY246" s="204"/>
      <c r="DZ246" s="204"/>
      <c r="EA246" s="66"/>
      <c r="EB246" s="66"/>
      <c r="EC246" s="204"/>
      <c r="ED246" s="204"/>
      <c r="EE246" s="66"/>
      <c r="EF246" s="66"/>
      <c r="EG246" s="204"/>
      <c r="EH246" s="66"/>
      <c r="EI246" s="66"/>
      <c r="EJ246" s="66"/>
      <c r="EK246" s="204"/>
      <c r="EL246" s="66"/>
      <c r="EM246" s="66"/>
      <c r="EN246" s="66"/>
      <c r="EO246" s="66"/>
      <c r="EP246" s="66"/>
      <c r="EQ246" s="66"/>
      <c r="ER246" s="66"/>
      <c r="ES246" s="70"/>
      <c r="ET246" s="66"/>
      <c r="EU246" s="66"/>
      <c r="EV246" s="66"/>
      <c r="EW246" s="70"/>
      <c r="EX246" s="70"/>
      <c r="EY246" s="70"/>
      <c r="EZ246" s="66"/>
      <c r="FA246" s="204"/>
      <c r="FB246" s="204"/>
      <c r="FC246" s="70"/>
      <c r="FD246" s="66"/>
      <c r="FE246" s="204"/>
      <c r="FF246" s="70"/>
      <c r="FG246" s="70"/>
      <c r="FH246" s="66"/>
      <c r="FI246" s="204"/>
      <c r="FJ246" s="70">
        <v>2397</v>
      </c>
      <c r="FK246" s="70">
        <v>2397</v>
      </c>
      <c r="FL246" s="66">
        <v>2397</v>
      </c>
      <c r="FM246" s="66">
        <f t="shared" si="1543"/>
        <v>100</v>
      </c>
      <c r="FN246" s="70"/>
      <c r="FO246" s="70"/>
      <c r="FP246" s="66"/>
      <c r="FQ246" s="204"/>
      <c r="FR246" s="204"/>
      <c r="FS246" s="70"/>
      <c r="FT246" s="66"/>
      <c r="FU246" s="204"/>
      <c r="FV246" s="70"/>
      <c r="FW246" s="70"/>
      <c r="FX246" s="66"/>
      <c r="FY246" s="204"/>
      <c r="FZ246" s="70"/>
      <c r="GA246" s="70"/>
      <c r="GB246" s="66"/>
      <c r="GC246" s="204"/>
      <c r="GD246" s="66"/>
      <c r="GE246" s="66"/>
      <c r="GF246" s="66"/>
      <c r="GG246" s="204"/>
      <c r="GH246" s="66"/>
      <c r="GI246" s="66"/>
      <c r="GJ246" s="66"/>
      <c r="GK246" s="204"/>
      <c r="GL246" s="204"/>
      <c r="GM246" s="70"/>
      <c r="GN246" s="66"/>
      <c r="GO246" s="204"/>
      <c r="GP246" s="204"/>
      <c r="GQ246" s="70"/>
      <c r="GR246" s="66"/>
      <c r="GS246" s="204"/>
      <c r="GT246" s="204"/>
      <c r="GU246" s="70"/>
      <c r="GV246" s="66"/>
      <c r="GW246" s="204"/>
      <c r="GX246" s="204"/>
      <c r="GY246" s="70"/>
      <c r="GZ246" s="66"/>
      <c r="HA246" s="204"/>
      <c r="HB246" s="70"/>
      <c r="HC246" s="70"/>
      <c r="HD246" s="66"/>
      <c r="HE246" s="204"/>
      <c r="HF246" s="66"/>
      <c r="HG246" s="66"/>
      <c r="HH246" s="66"/>
      <c r="HI246" s="204"/>
      <c r="HJ246" s="133"/>
      <c r="HK246" s="70"/>
      <c r="HL246" s="66"/>
      <c r="HM246" s="204"/>
      <c r="HN246" s="66"/>
      <c r="HO246" s="66"/>
      <c r="HP246" s="66"/>
      <c r="HQ246" s="204"/>
      <c r="HR246" s="204"/>
      <c r="HS246" s="66">
        <v>2397</v>
      </c>
      <c r="HT246" s="66">
        <v>2397</v>
      </c>
      <c r="HU246" s="66">
        <f t="shared" ref="HU246:HU254" si="1608">HT246/HS246*100</f>
        <v>100</v>
      </c>
      <c r="HV246" s="123"/>
      <c r="HW246" s="66"/>
      <c r="HX246" s="66"/>
      <c r="HY246" s="204"/>
      <c r="HZ246" s="133"/>
      <c r="IA246" s="66"/>
      <c r="IB246" s="66"/>
      <c r="IC246" s="204"/>
      <c r="ID246" s="204"/>
      <c r="IE246" s="66"/>
      <c r="IF246" s="66"/>
      <c r="IG246" s="204"/>
      <c r="IH246" s="204"/>
      <c r="II246" s="66"/>
      <c r="IJ246" s="66"/>
      <c r="IK246" s="204"/>
      <c r="IL246" s="204"/>
      <c r="IM246" s="66"/>
      <c r="IN246" s="66"/>
      <c r="IO246" s="204"/>
      <c r="IP246" s="204"/>
      <c r="IQ246" s="66"/>
      <c r="IR246" s="66"/>
      <c r="IS246" s="204"/>
      <c r="IT246" s="204"/>
      <c r="IU246" s="66"/>
      <c r="IV246" s="66"/>
      <c r="IW246" s="204"/>
      <c r="IX246" s="204"/>
      <c r="IY246" s="66"/>
      <c r="IZ246" s="66"/>
      <c r="JA246" s="66"/>
      <c r="JB246" s="66"/>
      <c r="JC246" s="66"/>
      <c r="JD246" s="66"/>
      <c r="JE246" s="66"/>
      <c r="JF246" s="66"/>
      <c r="JG246" s="66"/>
      <c r="JH246" s="66"/>
      <c r="JI246" s="66"/>
      <c r="JJ246" s="66"/>
      <c r="JK246" s="66"/>
      <c r="JL246" s="66"/>
      <c r="JM246" s="66"/>
      <c r="JN246" s="66"/>
      <c r="JO246" s="66"/>
      <c r="JP246" s="66"/>
      <c r="JQ246" s="66"/>
    </row>
    <row r="247" spans="1:277" s="29" customFormat="1" ht="15.75" x14ac:dyDescent="0.25">
      <c r="A247" s="39" t="s">
        <v>325</v>
      </c>
      <c r="B247" s="230">
        <f t="shared" si="1349"/>
        <v>2352</v>
      </c>
      <c r="C247" s="230">
        <f t="shared" si="1350"/>
        <v>5948.79468</v>
      </c>
      <c r="D247" s="230">
        <f t="shared" si="1351"/>
        <v>5948.79468</v>
      </c>
      <c r="E247" s="66">
        <f t="shared" si="163"/>
        <v>100</v>
      </c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123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  <c r="AD247" s="123"/>
      <c r="AE247" s="66"/>
      <c r="AF247" s="66"/>
      <c r="AG247" s="66"/>
      <c r="AH247" s="66"/>
      <c r="AI247" s="66"/>
      <c r="AJ247" s="66"/>
      <c r="AK247" s="66"/>
      <c r="AL247" s="123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/>
      <c r="BH247" s="66"/>
      <c r="BI247" s="66"/>
      <c r="BJ247" s="123"/>
      <c r="BK247" s="66"/>
      <c r="BL247" s="66"/>
      <c r="BM247" s="66"/>
      <c r="BN247" s="66"/>
      <c r="BO247" s="66"/>
      <c r="BP247" s="66"/>
      <c r="BQ247" s="66"/>
      <c r="BR247" s="66"/>
      <c r="BS247" s="66"/>
      <c r="BT247" s="66"/>
      <c r="BU247" s="66"/>
      <c r="BV247" s="66"/>
      <c r="BW247" s="66">
        <v>1244.79468</v>
      </c>
      <c r="BX247" s="66">
        <v>1244.79468</v>
      </c>
      <c r="BY247" s="66">
        <f t="shared" si="1428"/>
        <v>100</v>
      </c>
      <c r="BZ247" s="66"/>
      <c r="CA247" s="66"/>
      <c r="CB247" s="66"/>
      <c r="CC247" s="66"/>
      <c r="CD247" s="206"/>
      <c r="CE247" s="206"/>
      <c r="CF247" s="206"/>
      <c r="CG247" s="206"/>
      <c r="CH247" s="206"/>
      <c r="CI247" s="206"/>
      <c r="CJ247" s="206"/>
      <c r="CK247" s="206"/>
      <c r="CL247" s="66"/>
      <c r="CM247" s="66"/>
      <c r="CN247" s="66"/>
      <c r="CO247" s="204"/>
      <c r="CP247" s="204"/>
      <c r="CQ247" s="66"/>
      <c r="CR247" s="66"/>
      <c r="CS247" s="204"/>
      <c r="CT247" s="66"/>
      <c r="CU247" s="66"/>
      <c r="CV247" s="66"/>
      <c r="CW247" s="204"/>
      <c r="CX247" s="204"/>
      <c r="CY247" s="66"/>
      <c r="CZ247" s="66"/>
      <c r="DA247" s="204"/>
      <c r="DB247" s="133"/>
      <c r="DC247" s="66"/>
      <c r="DD247" s="66"/>
      <c r="DE247" s="204"/>
      <c r="DF247" s="66"/>
      <c r="DG247" s="66"/>
      <c r="DH247" s="66"/>
      <c r="DI247" s="66"/>
      <c r="DJ247" s="66"/>
      <c r="DK247" s="66"/>
      <c r="DL247" s="66"/>
      <c r="DM247" s="66"/>
      <c r="DN247" s="66"/>
      <c r="DO247" s="66"/>
      <c r="DP247" s="66"/>
      <c r="DQ247" s="66"/>
      <c r="DR247" s="66"/>
      <c r="DS247" s="66"/>
      <c r="DT247" s="66"/>
      <c r="DU247" s="66"/>
      <c r="DV247" s="66"/>
      <c r="DW247" s="66"/>
      <c r="DX247" s="66"/>
      <c r="DY247" s="204"/>
      <c r="DZ247" s="204"/>
      <c r="EA247" s="66"/>
      <c r="EB247" s="66"/>
      <c r="EC247" s="204"/>
      <c r="ED247" s="204"/>
      <c r="EE247" s="66"/>
      <c r="EF247" s="66"/>
      <c r="EG247" s="204"/>
      <c r="EH247" s="66"/>
      <c r="EI247" s="66"/>
      <c r="EJ247" s="66"/>
      <c r="EK247" s="204"/>
      <c r="EL247" s="66"/>
      <c r="EM247" s="66"/>
      <c r="EN247" s="66"/>
      <c r="EO247" s="204"/>
      <c r="EP247" s="66"/>
      <c r="EQ247" s="66"/>
      <c r="ER247" s="66"/>
      <c r="ES247" s="70"/>
      <c r="ET247" s="66"/>
      <c r="EU247" s="66"/>
      <c r="EV247" s="66"/>
      <c r="EW247" s="70"/>
      <c r="EX247" s="70"/>
      <c r="EY247" s="70"/>
      <c r="EZ247" s="66"/>
      <c r="FA247" s="204"/>
      <c r="FB247" s="204"/>
      <c r="FC247" s="70"/>
      <c r="FD247" s="66"/>
      <c r="FE247" s="204"/>
      <c r="FF247" s="70"/>
      <c r="FG247" s="70"/>
      <c r="FH247" s="66"/>
      <c r="FI247" s="204"/>
      <c r="FJ247" s="70">
        <v>2352</v>
      </c>
      <c r="FK247" s="70">
        <v>2352</v>
      </c>
      <c r="FL247" s="66">
        <v>2352</v>
      </c>
      <c r="FM247" s="66">
        <f t="shared" si="1543"/>
        <v>100</v>
      </c>
      <c r="FN247" s="70"/>
      <c r="FO247" s="70"/>
      <c r="FP247" s="66"/>
      <c r="FQ247" s="204"/>
      <c r="FR247" s="204"/>
      <c r="FS247" s="70"/>
      <c r="FT247" s="66"/>
      <c r="FU247" s="204"/>
      <c r="FV247" s="70"/>
      <c r="FW247" s="70"/>
      <c r="FX247" s="66"/>
      <c r="FY247" s="204"/>
      <c r="FZ247" s="70"/>
      <c r="GA247" s="70"/>
      <c r="GB247" s="66"/>
      <c r="GC247" s="204"/>
      <c r="GD247" s="66"/>
      <c r="GE247" s="66"/>
      <c r="GF247" s="66"/>
      <c r="GG247" s="204"/>
      <c r="GH247" s="66"/>
      <c r="GI247" s="66"/>
      <c r="GJ247" s="66"/>
      <c r="GK247" s="204"/>
      <c r="GL247" s="204"/>
      <c r="GM247" s="70"/>
      <c r="GN247" s="66"/>
      <c r="GO247" s="204"/>
      <c r="GP247" s="204"/>
      <c r="GQ247" s="70"/>
      <c r="GR247" s="66"/>
      <c r="GS247" s="204"/>
      <c r="GT247" s="204"/>
      <c r="GU247" s="70"/>
      <c r="GV247" s="66"/>
      <c r="GW247" s="204"/>
      <c r="GX247" s="204"/>
      <c r="GY247" s="70"/>
      <c r="GZ247" s="66"/>
      <c r="HA247" s="204"/>
      <c r="HB247" s="70"/>
      <c r="HC247" s="70"/>
      <c r="HD247" s="66"/>
      <c r="HE247" s="204"/>
      <c r="HF247" s="66"/>
      <c r="HG247" s="66"/>
      <c r="HH247" s="66"/>
      <c r="HI247" s="204"/>
      <c r="HJ247" s="133"/>
      <c r="HK247" s="70"/>
      <c r="HL247" s="66"/>
      <c r="HM247" s="204"/>
      <c r="HN247" s="66"/>
      <c r="HO247" s="66"/>
      <c r="HP247" s="66"/>
      <c r="HQ247" s="204"/>
      <c r="HR247" s="204"/>
      <c r="HS247" s="66">
        <v>2352</v>
      </c>
      <c r="HT247" s="66">
        <v>2352</v>
      </c>
      <c r="HU247" s="66">
        <f t="shared" si="1608"/>
        <v>100</v>
      </c>
      <c r="HV247" s="123"/>
      <c r="HW247" s="66"/>
      <c r="HX247" s="66"/>
      <c r="HY247" s="204"/>
      <c r="HZ247" s="133"/>
      <c r="IA247" s="66"/>
      <c r="IB247" s="66"/>
      <c r="IC247" s="204"/>
      <c r="ID247" s="204"/>
      <c r="IE247" s="66"/>
      <c r="IF247" s="66"/>
      <c r="IG247" s="204"/>
      <c r="IH247" s="204"/>
      <c r="II247" s="66"/>
      <c r="IJ247" s="66"/>
      <c r="IK247" s="204"/>
      <c r="IL247" s="204"/>
      <c r="IM247" s="66"/>
      <c r="IN247" s="66"/>
      <c r="IO247" s="204"/>
      <c r="IP247" s="204"/>
      <c r="IQ247" s="66"/>
      <c r="IR247" s="66"/>
      <c r="IS247" s="204"/>
      <c r="IT247" s="204"/>
      <c r="IU247" s="66"/>
      <c r="IV247" s="66"/>
      <c r="IW247" s="204"/>
      <c r="IX247" s="204"/>
      <c r="IY247" s="66"/>
      <c r="IZ247" s="66"/>
      <c r="JA247" s="66"/>
      <c r="JB247" s="66"/>
      <c r="JC247" s="66"/>
      <c r="JD247" s="66"/>
      <c r="JE247" s="66"/>
      <c r="JF247" s="66"/>
      <c r="JG247" s="66"/>
      <c r="JH247" s="66"/>
      <c r="JI247" s="66"/>
      <c r="JJ247" s="66"/>
      <c r="JK247" s="66"/>
      <c r="JL247" s="66"/>
      <c r="JM247" s="66"/>
      <c r="JN247" s="66"/>
      <c r="JO247" s="66"/>
      <c r="JP247" s="66"/>
      <c r="JQ247" s="66"/>
    </row>
    <row r="248" spans="1:277" s="29" customFormat="1" ht="15.75" x14ac:dyDescent="0.25">
      <c r="A248" s="39" t="s">
        <v>473</v>
      </c>
      <c r="B248" s="230">
        <f t="shared" si="1349"/>
        <v>2142</v>
      </c>
      <c r="C248" s="230">
        <f t="shared" si="1350"/>
        <v>4284</v>
      </c>
      <c r="D248" s="230">
        <f t="shared" si="1351"/>
        <v>4283.991</v>
      </c>
      <c r="E248" s="66">
        <f t="shared" si="163"/>
        <v>99.999789915966389</v>
      </c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123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123"/>
      <c r="AE248" s="66"/>
      <c r="AF248" s="66"/>
      <c r="AG248" s="66"/>
      <c r="AH248" s="66"/>
      <c r="AI248" s="66"/>
      <c r="AJ248" s="66"/>
      <c r="AK248" s="66"/>
      <c r="AL248" s="123"/>
      <c r="AM248" s="66"/>
      <c r="AN248" s="66"/>
      <c r="AO248" s="66"/>
      <c r="AP248" s="66"/>
      <c r="AQ248" s="66"/>
      <c r="AR248" s="66"/>
      <c r="AS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/>
      <c r="BH248" s="66"/>
      <c r="BI248" s="66"/>
      <c r="BJ248" s="123"/>
      <c r="BK248" s="66"/>
      <c r="BL248" s="66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206"/>
      <c r="CE248" s="206"/>
      <c r="CF248" s="206"/>
      <c r="CG248" s="206"/>
      <c r="CH248" s="206"/>
      <c r="CI248" s="206"/>
      <c r="CJ248" s="206"/>
      <c r="CK248" s="206"/>
      <c r="CL248" s="66"/>
      <c r="CM248" s="66"/>
      <c r="CN248" s="66"/>
      <c r="CO248" s="204"/>
      <c r="CP248" s="204"/>
      <c r="CQ248" s="66"/>
      <c r="CR248" s="66"/>
      <c r="CS248" s="204"/>
      <c r="CT248" s="66"/>
      <c r="CU248" s="66"/>
      <c r="CV248" s="66"/>
      <c r="CW248" s="204"/>
      <c r="CX248" s="204"/>
      <c r="CY248" s="66"/>
      <c r="CZ248" s="66"/>
      <c r="DA248" s="204"/>
      <c r="DB248" s="133"/>
      <c r="DC248" s="66"/>
      <c r="DD248" s="66"/>
      <c r="DE248" s="204"/>
      <c r="DF248" s="66"/>
      <c r="DG248" s="66"/>
      <c r="DH248" s="66"/>
      <c r="DI248" s="66"/>
      <c r="DJ248" s="66"/>
      <c r="DK248" s="66"/>
      <c r="DL248" s="66"/>
      <c r="DM248" s="66"/>
      <c r="DN248" s="66"/>
      <c r="DO248" s="66"/>
      <c r="DP248" s="66"/>
      <c r="DQ248" s="66"/>
      <c r="DR248" s="66"/>
      <c r="DS248" s="66"/>
      <c r="DT248" s="66"/>
      <c r="DU248" s="66"/>
      <c r="DV248" s="66"/>
      <c r="DW248" s="66"/>
      <c r="DX248" s="66"/>
      <c r="DY248" s="204"/>
      <c r="DZ248" s="204"/>
      <c r="EA248" s="66"/>
      <c r="EB248" s="66"/>
      <c r="EC248" s="204"/>
      <c r="ED248" s="204"/>
      <c r="EE248" s="66"/>
      <c r="EF248" s="66"/>
      <c r="EG248" s="204"/>
      <c r="EH248" s="66"/>
      <c r="EI248" s="66"/>
      <c r="EJ248" s="66"/>
      <c r="EK248" s="204"/>
      <c r="EL248" s="66"/>
      <c r="EM248" s="66"/>
      <c r="EN248" s="66"/>
      <c r="EO248" s="204"/>
      <c r="EP248" s="66"/>
      <c r="EQ248" s="66"/>
      <c r="ER248" s="66"/>
      <c r="ES248" s="70"/>
      <c r="ET248" s="66"/>
      <c r="EU248" s="66"/>
      <c r="EV248" s="66"/>
      <c r="EW248" s="70"/>
      <c r="EX248" s="70"/>
      <c r="EY248" s="70"/>
      <c r="EZ248" s="66"/>
      <c r="FA248" s="204"/>
      <c r="FB248" s="204"/>
      <c r="FC248" s="70"/>
      <c r="FD248" s="66"/>
      <c r="FE248" s="204"/>
      <c r="FF248" s="70"/>
      <c r="FG248" s="70"/>
      <c r="FH248" s="66"/>
      <c r="FI248" s="204"/>
      <c r="FJ248" s="70">
        <v>2142</v>
      </c>
      <c r="FK248" s="70">
        <v>2142</v>
      </c>
      <c r="FL248" s="66">
        <v>2142</v>
      </c>
      <c r="FM248" s="66">
        <f t="shared" si="1543"/>
        <v>100</v>
      </c>
      <c r="FN248" s="70"/>
      <c r="FO248" s="70"/>
      <c r="FP248" s="66"/>
      <c r="FQ248" s="204"/>
      <c r="FR248" s="204"/>
      <c r="FS248" s="70"/>
      <c r="FT248" s="66"/>
      <c r="FU248" s="204"/>
      <c r="FV248" s="70"/>
      <c r="FW248" s="70"/>
      <c r="FX248" s="66"/>
      <c r="FY248" s="204"/>
      <c r="FZ248" s="70"/>
      <c r="GA248" s="70"/>
      <c r="GB248" s="66"/>
      <c r="GC248" s="204"/>
      <c r="GD248" s="66"/>
      <c r="GE248" s="66"/>
      <c r="GF248" s="66"/>
      <c r="GG248" s="204"/>
      <c r="GH248" s="66"/>
      <c r="GI248" s="66"/>
      <c r="GJ248" s="66"/>
      <c r="GK248" s="204"/>
      <c r="GL248" s="204"/>
      <c r="GM248" s="70"/>
      <c r="GN248" s="66"/>
      <c r="GO248" s="204"/>
      <c r="GP248" s="204"/>
      <c r="GQ248" s="70"/>
      <c r="GR248" s="66"/>
      <c r="GS248" s="204"/>
      <c r="GT248" s="204"/>
      <c r="GU248" s="70"/>
      <c r="GV248" s="66"/>
      <c r="GW248" s="204"/>
      <c r="GX248" s="204"/>
      <c r="GY248" s="70"/>
      <c r="GZ248" s="66"/>
      <c r="HA248" s="204"/>
      <c r="HB248" s="70"/>
      <c r="HC248" s="70"/>
      <c r="HD248" s="66"/>
      <c r="HE248" s="204"/>
      <c r="HF248" s="66"/>
      <c r="HG248" s="66"/>
      <c r="HH248" s="66"/>
      <c r="HI248" s="204"/>
      <c r="HJ248" s="133"/>
      <c r="HK248" s="70"/>
      <c r="HL248" s="66"/>
      <c r="HM248" s="204"/>
      <c r="HN248" s="66"/>
      <c r="HO248" s="66"/>
      <c r="HP248" s="66"/>
      <c r="HQ248" s="204"/>
      <c r="HR248" s="204"/>
      <c r="HS248" s="66">
        <v>2142</v>
      </c>
      <c r="HT248" s="66">
        <v>2141.991</v>
      </c>
      <c r="HU248" s="66">
        <f t="shared" si="1608"/>
        <v>99.999579831932778</v>
      </c>
      <c r="HV248" s="123"/>
      <c r="HW248" s="66"/>
      <c r="HX248" s="66"/>
      <c r="HY248" s="204"/>
      <c r="HZ248" s="133"/>
      <c r="IA248" s="66"/>
      <c r="IB248" s="66"/>
      <c r="IC248" s="204"/>
      <c r="ID248" s="204"/>
      <c r="IE248" s="66"/>
      <c r="IF248" s="66"/>
      <c r="IG248" s="204"/>
      <c r="IH248" s="204"/>
      <c r="II248" s="66"/>
      <c r="IJ248" s="66"/>
      <c r="IK248" s="204"/>
      <c r="IL248" s="204"/>
      <c r="IM248" s="66"/>
      <c r="IN248" s="66"/>
      <c r="IO248" s="204"/>
      <c r="IP248" s="204"/>
      <c r="IQ248" s="66"/>
      <c r="IR248" s="66"/>
      <c r="IS248" s="204"/>
      <c r="IT248" s="204"/>
      <c r="IU248" s="66"/>
      <c r="IV248" s="66"/>
      <c r="IW248" s="204"/>
      <c r="IX248" s="204"/>
      <c r="IY248" s="66"/>
      <c r="IZ248" s="66"/>
      <c r="JA248" s="66"/>
      <c r="JB248" s="66"/>
      <c r="JC248" s="66"/>
      <c r="JD248" s="66"/>
      <c r="JE248" s="66"/>
      <c r="JF248" s="66"/>
      <c r="JG248" s="66"/>
      <c r="JH248" s="66"/>
      <c r="JI248" s="66"/>
      <c r="JJ248" s="66"/>
      <c r="JK248" s="66"/>
      <c r="JL248" s="66"/>
      <c r="JM248" s="66"/>
      <c r="JN248" s="66"/>
      <c r="JO248" s="66"/>
      <c r="JP248" s="66"/>
      <c r="JQ248" s="66"/>
    </row>
    <row r="249" spans="1:277" s="29" customFormat="1" ht="15.75" x14ac:dyDescent="0.25">
      <c r="A249" s="39" t="s">
        <v>311</v>
      </c>
      <c r="B249" s="230">
        <f t="shared" si="1349"/>
        <v>11000</v>
      </c>
      <c r="C249" s="230">
        <f t="shared" si="1350"/>
        <v>12234.4172</v>
      </c>
      <c r="D249" s="230">
        <f t="shared" si="1351"/>
        <v>12234.4172</v>
      </c>
      <c r="E249" s="66">
        <f t="shared" si="163"/>
        <v>100</v>
      </c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123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  <c r="AD249" s="123"/>
      <c r="AE249" s="66"/>
      <c r="AF249" s="66"/>
      <c r="AG249" s="66"/>
      <c r="AH249" s="66"/>
      <c r="AI249" s="66"/>
      <c r="AJ249" s="66"/>
      <c r="AK249" s="66"/>
      <c r="AL249" s="123"/>
      <c r="AM249" s="66"/>
      <c r="AN249" s="66"/>
      <c r="AO249" s="66"/>
      <c r="AP249" s="66"/>
      <c r="AQ249" s="66"/>
      <c r="AR249" s="66"/>
      <c r="AS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/>
      <c r="BH249" s="66"/>
      <c r="BI249" s="66"/>
      <c r="BJ249" s="123"/>
      <c r="BK249" s="66"/>
      <c r="BL249" s="66"/>
      <c r="BM249" s="66"/>
      <c r="BN249" s="66"/>
      <c r="BO249" s="66"/>
      <c r="BP249" s="66"/>
      <c r="BQ249" s="66"/>
      <c r="BR249" s="66"/>
      <c r="BS249" s="66"/>
      <c r="BT249" s="66"/>
      <c r="BU249" s="66"/>
      <c r="BV249" s="66"/>
      <c r="BW249" s="66">
        <v>1234.4171999999999</v>
      </c>
      <c r="BX249" s="66">
        <v>1234.4171999999999</v>
      </c>
      <c r="BY249" s="66">
        <f t="shared" si="1428"/>
        <v>100</v>
      </c>
      <c r="BZ249" s="66">
        <v>11000</v>
      </c>
      <c r="CA249" s="66">
        <v>11000</v>
      </c>
      <c r="CB249" s="66">
        <v>11000</v>
      </c>
      <c r="CC249" s="66">
        <f>CB249/CA249*100</f>
        <v>100</v>
      </c>
      <c r="CD249" s="206"/>
      <c r="CE249" s="206"/>
      <c r="CF249" s="206"/>
      <c r="CG249" s="206"/>
      <c r="CH249" s="206"/>
      <c r="CI249" s="206"/>
      <c r="CJ249" s="206"/>
      <c r="CK249" s="206"/>
      <c r="CL249" s="66"/>
      <c r="CM249" s="66"/>
      <c r="CN249" s="66"/>
      <c r="CO249" s="204"/>
      <c r="CP249" s="204"/>
      <c r="CQ249" s="66"/>
      <c r="CR249" s="66"/>
      <c r="CS249" s="204"/>
      <c r="CT249" s="66"/>
      <c r="CU249" s="66"/>
      <c r="CV249" s="66"/>
      <c r="CW249" s="204"/>
      <c r="CX249" s="204"/>
      <c r="CY249" s="66"/>
      <c r="CZ249" s="66"/>
      <c r="DA249" s="204"/>
      <c r="DB249" s="133"/>
      <c r="DC249" s="66"/>
      <c r="DD249" s="66"/>
      <c r="DE249" s="204"/>
      <c r="DF249" s="66"/>
      <c r="DG249" s="66"/>
      <c r="DH249" s="66"/>
      <c r="DI249" s="66"/>
      <c r="DJ249" s="66"/>
      <c r="DK249" s="66"/>
      <c r="DL249" s="66"/>
      <c r="DM249" s="66"/>
      <c r="DN249" s="66"/>
      <c r="DO249" s="66"/>
      <c r="DP249" s="66"/>
      <c r="DQ249" s="66"/>
      <c r="DR249" s="66"/>
      <c r="DS249" s="66"/>
      <c r="DT249" s="66"/>
      <c r="DU249" s="66"/>
      <c r="DV249" s="66"/>
      <c r="DW249" s="66"/>
      <c r="DX249" s="66"/>
      <c r="DY249" s="204"/>
      <c r="DZ249" s="204"/>
      <c r="EA249" s="66"/>
      <c r="EB249" s="66"/>
      <c r="EC249" s="204"/>
      <c r="ED249" s="204"/>
      <c r="EE249" s="66"/>
      <c r="EF249" s="66"/>
      <c r="EG249" s="204"/>
      <c r="EH249" s="66"/>
      <c r="EI249" s="66"/>
      <c r="EJ249" s="66"/>
      <c r="EK249" s="204"/>
      <c r="EL249" s="70"/>
      <c r="EM249" s="70"/>
      <c r="EN249" s="66"/>
      <c r="EO249" s="204"/>
      <c r="EP249" s="66"/>
      <c r="EQ249" s="66"/>
      <c r="ER249" s="66"/>
      <c r="ES249" s="70"/>
      <c r="ET249" s="66"/>
      <c r="EU249" s="66"/>
      <c r="EV249" s="66"/>
      <c r="EW249" s="70"/>
      <c r="EX249" s="70"/>
      <c r="EY249" s="70"/>
      <c r="EZ249" s="66"/>
      <c r="FA249" s="204"/>
      <c r="FB249" s="204"/>
      <c r="FC249" s="70"/>
      <c r="FD249" s="66"/>
      <c r="FE249" s="204"/>
      <c r="FF249" s="70"/>
      <c r="FG249" s="70"/>
      <c r="FH249" s="66"/>
      <c r="FI249" s="204"/>
      <c r="FJ249" s="70"/>
      <c r="FK249" s="70"/>
      <c r="FL249" s="66"/>
      <c r="FM249" s="66"/>
      <c r="FN249" s="70"/>
      <c r="FO249" s="70"/>
      <c r="FP249" s="66"/>
      <c r="FQ249" s="204"/>
      <c r="FR249" s="204"/>
      <c r="FS249" s="70"/>
      <c r="FT249" s="66"/>
      <c r="FU249" s="204"/>
      <c r="FV249" s="70"/>
      <c r="FW249" s="70"/>
      <c r="FX249" s="66"/>
      <c r="FY249" s="204"/>
      <c r="FZ249" s="70"/>
      <c r="GA249" s="70"/>
      <c r="GB249" s="66"/>
      <c r="GC249" s="204"/>
      <c r="GD249" s="66"/>
      <c r="GE249" s="66"/>
      <c r="GF249" s="66"/>
      <c r="GG249" s="204"/>
      <c r="GH249" s="66"/>
      <c r="GI249" s="66"/>
      <c r="GJ249" s="66"/>
      <c r="GK249" s="204"/>
      <c r="GL249" s="204"/>
      <c r="GM249" s="70"/>
      <c r="GN249" s="66"/>
      <c r="GO249" s="204"/>
      <c r="GP249" s="204"/>
      <c r="GQ249" s="70"/>
      <c r="GR249" s="66"/>
      <c r="GS249" s="204"/>
      <c r="GT249" s="204"/>
      <c r="GU249" s="70"/>
      <c r="GV249" s="66"/>
      <c r="GW249" s="204"/>
      <c r="GX249" s="204"/>
      <c r="GY249" s="70"/>
      <c r="GZ249" s="66"/>
      <c r="HA249" s="204"/>
      <c r="HB249" s="70"/>
      <c r="HC249" s="70"/>
      <c r="HD249" s="66"/>
      <c r="HE249" s="204"/>
      <c r="HF249" s="66"/>
      <c r="HG249" s="66"/>
      <c r="HH249" s="66"/>
      <c r="HI249" s="204"/>
      <c r="HJ249" s="133"/>
      <c r="HK249" s="70"/>
      <c r="HL249" s="66"/>
      <c r="HM249" s="204"/>
      <c r="HN249" s="66"/>
      <c r="HO249" s="66"/>
      <c r="HP249" s="66"/>
      <c r="HQ249" s="204"/>
      <c r="HR249" s="204"/>
      <c r="HS249" s="66"/>
      <c r="HT249" s="66"/>
      <c r="HU249" s="66"/>
      <c r="HV249" s="123"/>
      <c r="HW249" s="66"/>
      <c r="HX249" s="66"/>
      <c r="HY249" s="204"/>
      <c r="HZ249" s="133"/>
      <c r="IA249" s="66"/>
      <c r="IB249" s="66"/>
      <c r="IC249" s="204"/>
      <c r="ID249" s="204"/>
      <c r="IE249" s="66"/>
      <c r="IF249" s="66"/>
      <c r="IG249" s="204"/>
      <c r="IH249" s="204"/>
      <c r="II249" s="66"/>
      <c r="IJ249" s="66"/>
      <c r="IK249" s="204"/>
      <c r="IL249" s="204"/>
      <c r="IM249" s="66"/>
      <c r="IN249" s="66"/>
      <c r="IO249" s="204"/>
      <c r="IP249" s="204"/>
      <c r="IQ249" s="66"/>
      <c r="IR249" s="66"/>
      <c r="IS249" s="204"/>
      <c r="IT249" s="204"/>
      <c r="IU249" s="66"/>
      <c r="IV249" s="66"/>
      <c r="IW249" s="204"/>
      <c r="IX249" s="204"/>
      <c r="IY249" s="66"/>
      <c r="IZ249" s="66"/>
      <c r="JA249" s="66"/>
      <c r="JB249" s="66"/>
      <c r="JC249" s="66"/>
      <c r="JD249" s="66"/>
      <c r="JE249" s="66"/>
      <c r="JF249" s="66"/>
      <c r="JG249" s="66"/>
      <c r="JH249" s="66"/>
      <c r="JI249" s="66"/>
      <c r="JJ249" s="66"/>
      <c r="JK249" s="66"/>
      <c r="JL249" s="66"/>
      <c r="JM249" s="66"/>
      <c r="JN249" s="66"/>
      <c r="JO249" s="66"/>
      <c r="JP249" s="66"/>
      <c r="JQ249" s="66"/>
    </row>
    <row r="250" spans="1:277" s="29" customFormat="1" ht="15.75" x14ac:dyDescent="0.25">
      <c r="A250" s="39" t="s">
        <v>521</v>
      </c>
      <c r="B250" s="230">
        <f t="shared" si="1349"/>
        <v>1956</v>
      </c>
      <c r="C250" s="230">
        <f t="shared" si="1350"/>
        <v>3912</v>
      </c>
      <c r="D250" s="230">
        <f t="shared" si="1351"/>
        <v>3912</v>
      </c>
      <c r="E250" s="66">
        <f t="shared" si="163"/>
        <v>100</v>
      </c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123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123"/>
      <c r="AE250" s="66"/>
      <c r="AF250" s="66"/>
      <c r="AG250" s="66"/>
      <c r="AH250" s="66"/>
      <c r="AI250" s="66"/>
      <c r="AJ250" s="66"/>
      <c r="AK250" s="66"/>
      <c r="AL250" s="123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/>
      <c r="BH250" s="66"/>
      <c r="BI250" s="66"/>
      <c r="BJ250" s="123"/>
      <c r="BK250" s="66"/>
      <c r="BL250" s="66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206"/>
      <c r="CE250" s="206"/>
      <c r="CF250" s="206"/>
      <c r="CG250" s="206"/>
      <c r="CH250" s="206"/>
      <c r="CI250" s="206"/>
      <c r="CJ250" s="206"/>
      <c r="CK250" s="206"/>
      <c r="CL250" s="66"/>
      <c r="CM250" s="66"/>
      <c r="CN250" s="66"/>
      <c r="CO250" s="204"/>
      <c r="CP250" s="204"/>
      <c r="CQ250" s="66"/>
      <c r="CR250" s="66"/>
      <c r="CS250" s="204"/>
      <c r="CT250" s="66"/>
      <c r="CU250" s="66"/>
      <c r="CV250" s="66"/>
      <c r="CW250" s="204"/>
      <c r="CX250" s="204"/>
      <c r="CY250" s="66"/>
      <c r="CZ250" s="66"/>
      <c r="DA250" s="204"/>
      <c r="DB250" s="133"/>
      <c r="DC250" s="66"/>
      <c r="DD250" s="66"/>
      <c r="DE250" s="204"/>
      <c r="DF250" s="66"/>
      <c r="DG250" s="66"/>
      <c r="DH250" s="66"/>
      <c r="DI250" s="66"/>
      <c r="DJ250" s="66"/>
      <c r="DK250" s="66"/>
      <c r="DL250" s="66"/>
      <c r="DM250" s="66"/>
      <c r="DN250" s="66"/>
      <c r="DO250" s="66"/>
      <c r="DP250" s="66"/>
      <c r="DQ250" s="66"/>
      <c r="DR250" s="66"/>
      <c r="DS250" s="66"/>
      <c r="DT250" s="66"/>
      <c r="DU250" s="66"/>
      <c r="DV250" s="66"/>
      <c r="DW250" s="66"/>
      <c r="DX250" s="66"/>
      <c r="DY250" s="204"/>
      <c r="DZ250" s="204"/>
      <c r="EA250" s="66"/>
      <c r="EB250" s="66"/>
      <c r="EC250" s="204"/>
      <c r="ED250" s="204"/>
      <c r="EE250" s="66"/>
      <c r="EF250" s="66"/>
      <c r="EG250" s="204"/>
      <c r="EH250" s="66"/>
      <c r="EI250" s="66"/>
      <c r="EJ250" s="66"/>
      <c r="EK250" s="204"/>
      <c r="EL250" s="66"/>
      <c r="EM250" s="66"/>
      <c r="EN250" s="66"/>
      <c r="EO250" s="204"/>
      <c r="EP250" s="66"/>
      <c r="EQ250" s="66"/>
      <c r="ER250" s="66"/>
      <c r="ES250" s="70"/>
      <c r="ET250" s="66"/>
      <c r="EU250" s="66"/>
      <c r="EV250" s="66"/>
      <c r="EW250" s="70"/>
      <c r="EX250" s="70"/>
      <c r="EY250" s="70"/>
      <c r="EZ250" s="66"/>
      <c r="FA250" s="204"/>
      <c r="FB250" s="204"/>
      <c r="FC250" s="70"/>
      <c r="FD250" s="66"/>
      <c r="FE250" s="204"/>
      <c r="FF250" s="70"/>
      <c r="FG250" s="70"/>
      <c r="FH250" s="66"/>
      <c r="FI250" s="204"/>
      <c r="FJ250" s="70">
        <v>1956</v>
      </c>
      <c r="FK250" s="70">
        <v>1956</v>
      </c>
      <c r="FL250" s="66">
        <v>1956</v>
      </c>
      <c r="FM250" s="66">
        <f t="shared" si="1543"/>
        <v>100</v>
      </c>
      <c r="FN250" s="70"/>
      <c r="FO250" s="70"/>
      <c r="FP250" s="66"/>
      <c r="FQ250" s="204"/>
      <c r="FR250" s="204"/>
      <c r="FS250" s="70"/>
      <c r="FT250" s="66"/>
      <c r="FU250" s="204"/>
      <c r="FV250" s="70"/>
      <c r="FW250" s="70"/>
      <c r="FX250" s="66"/>
      <c r="FY250" s="204"/>
      <c r="FZ250" s="70"/>
      <c r="GA250" s="70"/>
      <c r="GB250" s="66"/>
      <c r="GC250" s="204"/>
      <c r="GD250" s="66"/>
      <c r="GE250" s="66"/>
      <c r="GF250" s="66"/>
      <c r="GG250" s="204"/>
      <c r="GH250" s="66"/>
      <c r="GI250" s="66"/>
      <c r="GJ250" s="66"/>
      <c r="GK250" s="204"/>
      <c r="GL250" s="204"/>
      <c r="GM250" s="70"/>
      <c r="GN250" s="66"/>
      <c r="GO250" s="204"/>
      <c r="GP250" s="204"/>
      <c r="GQ250" s="70"/>
      <c r="GR250" s="66"/>
      <c r="GS250" s="204"/>
      <c r="GT250" s="204"/>
      <c r="GU250" s="70"/>
      <c r="GV250" s="66"/>
      <c r="GW250" s="204"/>
      <c r="GX250" s="204"/>
      <c r="GY250" s="70"/>
      <c r="GZ250" s="66"/>
      <c r="HA250" s="204"/>
      <c r="HB250" s="70"/>
      <c r="HC250" s="70"/>
      <c r="HD250" s="66"/>
      <c r="HE250" s="204"/>
      <c r="HF250" s="66"/>
      <c r="HG250" s="66"/>
      <c r="HH250" s="66"/>
      <c r="HI250" s="204"/>
      <c r="HJ250" s="133"/>
      <c r="HK250" s="70"/>
      <c r="HL250" s="66"/>
      <c r="HM250" s="204"/>
      <c r="HN250" s="66"/>
      <c r="HO250" s="66"/>
      <c r="HP250" s="66"/>
      <c r="HQ250" s="204"/>
      <c r="HR250" s="204"/>
      <c r="HS250" s="66">
        <v>1956</v>
      </c>
      <c r="HT250" s="66">
        <v>1956</v>
      </c>
      <c r="HU250" s="66">
        <f t="shared" si="1608"/>
        <v>100</v>
      </c>
      <c r="HV250" s="123"/>
      <c r="HW250" s="66"/>
      <c r="HX250" s="66"/>
      <c r="HY250" s="204"/>
      <c r="HZ250" s="133"/>
      <c r="IA250" s="66"/>
      <c r="IB250" s="66"/>
      <c r="IC250" s="204"/>
      <c r="ID250" s="204"/>
      <c r="IE250" s="66"/>
      <c r="IF250" s="66"/>
      <c r="IG250" s="204"/>
      <c r="IH250" s="204"/>
      <c r="II250" s="66"/>
      <c r="IJ250" s="66"/>
      <c r="IK250" s="204"/>
      <c r="IL250" s="204"/>
      <c r="IM250" s="66"/>
      <c r="IN250" s="66"/>
      <c r="IO250" s="204"/>
      <c r="IP250" s="204"/>
      <c r="IQ250" s="66"/>
      <c r="IR250" s="66"/>
      <c r="IS250" s="204"/>
      <c r="IT250" s="204"/>
      <c r="IU250" s="66"/>
      <c r="IV250" s="66"/>
      <c r="IW250" s="204"/>
      <c r="IX250" s="204"/>
      <c r="IY250" s="66"/>
      <c r="IZ250" s="66"/>
      <c r="JA250" s="66"/>
      <c r="JB250" s="66"/>
      <c r="JC250" s="66"/>
      <c r="JD250" s="66"/>
      <c r="JE250" s="66"/>
      <c r="JF250" s="66"/>
      <c r="JG250" s="66"/>
      <c r="JH250" s="66"/>
      <c r="JI250" s="66"/>
      <c r="JJ250" s="66"/>
      <c r="JK250" s="66"/>
      <c r="JL250" s="66"/>
      <c r="JM250" s="66"/>
      <c r="JN250" s="66"/>
      <c r="JO250" s="66"/>
      <c r="JP250" s="66"/>
      <c r="JQ250" s="66"/>
    </row>
    <row r="251" spans="1:277" s="29" customFormat="1" ht="15.75" x14ac:dyDescent="0.25">
      <c r="A251" s="39" t="s">
        <v>522</v>
      </c>
      <c r="B251" s="230">
        <f t="shared" si="1349"/>
        <v>1566</v>
      </c>
      <c r="C251" s="230">
        <f t="shared" si="1350"/>
        <v>3132</v>
      </c>
      <c r="D251" s="230">
        <f t="shared" si="1351"/>
        <v>3132</v>
      </c>
      <c r="E251" s="66">
        <f t="shared" si="163"/>
        <v>100</v>
      </c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123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123"/>
      <c r="AE251" s="66"/>
      <c r="AF251" s="66"/>
      <c r="AG251" s="66"/>
      <c r="AH251" s="66"/>
      <c r="AI251" s="66"/>
      <c r="AJ251" s="66"/>
      <c r="AK251" s="66"/>
      <c r="AL251" s="123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/>
      <c r="BH251" s="66"/>
      <c r="BI251" s="66"/>
      <c r="BJ251" s="123"/>
      <c r="BK251" s="66"/>
      <c r="BL251" s="66"/>
      <c r="BM251" s="66"/>
      <c r="BN251" s="66"/>
      <c r="BO251" s="66"/>
      <c r="BP251" s="66"/>
      <c r="BQ251" s="66"/>
      <c r="BR251" s="66"/>
      <c r="BS251" s="66"/>
      <c r="BT251" s="66"/>
      <c r="BU251" s="66"/>
      <c r="BV251" s="66"/>
      <c r="BW251" s="66"/>
      <c r="BX251" s="66"/>
      <c r="BY251" s="66"/>
      <c r="BZ251" s="66"/>
      <c r="CA251" s="66"/>
      <c r="CB251" s="66"/>
      <c r="CC251" s="66"/>
      <c r="CD251" s="206"/>
      <c r="CE251" s="206"/>
      <c r="CF251" s="206"/>
      <c r="CG251" s="206"/>
      <c r="CH251" s="206"/>
      <c r="CI251" s="206"/>
      <c r="CJ251" s="206"/>
      <c r="CK251" s="206"/>
      <c r="CL251" s="66"/>
      <c r="CM251" s="66"/>
      <c r="CN251" s="66"/>
      <c r="CO251" s="204"/>
      <c r="CP251" s="204"/>
      <c r="CQ251" s="66"/>
      <c r="CR251" s="66"/>
      <c r="CS251" s="204"/>
      <c r="CT251" s="66"/>
      <c r="CU251" s="66"/>
      <c r="CV251" s="66"/>
      <c r="CW251" s="204"/>
      <c r="CX251" s="204"/>
      <c r="CY251" s="66"/>
      <c r="CZ251" s="66"/>
      <c r="DA251" s="204"/>
      <c r="DB251" s="133"/>
      <c r="DC251" s="66"/>
      <c r="DD251" s="66"/>
      <c r="DE251" s="204"/>
      <c r="DF251" s="66"/>
      <c r="DG251" s="66"/>
      <c r="DH251" s="66"/>
      <c r="DI251" s="66"/>
      <c r="DJ251" s="66"/>
      <c r="DK251" s="66"/>
      <c r="DL251" s="66"/>
      <c r="DM251" s="66"/>
      <c r="DN251" s="66"/>
      <c r="DO251" s="66"/>
      <c r="DP251" s="66"/>
      <c r="DQ251" s="66"/>
      <c r="DR251" s="66"/>
      <c r="DS251" s="66"/>
      <c r="DT251" s="66"/>
      <c r="DU251" s="66"/>
      <c r="DV251" s="66"/>
      <c r="DW251" s="66"/>
      <c r="DX251" s="66"/>
      <c r="DY251" s="204"/>
      <c r="DZ251" s="204"/>
      <c r="EA251" s="66"/>
      <c r="EB251" s="66"/>
      <c r="EC251" s="204"/>
      <c r="ED251" s="204"/>
      <c r="EE251" s="66"/>
      <c r="EF251" s="66"/>
      <c r="EG251" s="204"/>
      <c r="EH251" s="66"/>
      <c r="EI251" s="66"/>
      <c r="EJ251" s="66"/>
      <c r="EK251" s="204"/>
      <c r="EL251" s="66"/>
      <c r="EM251" s="66"/>
      <c r="EN251" s="66"/>
      <c r="EO251" s="204"/>
      <c r="EP251" s="66"/>
      <c r="EQ251" s="66"/>
      <c r="ER251" s="66"/>
      <c r="ES251" s="70"/>
      <c r="ET251" s="66"/>
      <c r="EU251" s="66"/>
      <c r="EV251" s="66"/>
      <c r="EW251" s="70"/>
      <c r="EX251" s="70"/>
      <c r="EY251" s="70"/>
      <c r="EZ251" s="66"/>
      <c r="FA251" s="204"/>
      <c r="FB251" s="204"/>
      <c r="FC251" s="70"/>
      <c r="FD251" s="66"/>
      <c r="FE251" s="204"/>
      <c r="FF251" s="70"/>
      <c r="FG251" s="70"/>
      <c r="FH251" s="66"/>
      <c r="FI251" s="204"/>
      <c r="FJ251" s="70">
        <v>1566</v>
      </c>
      <c r="FK251" s="70">
        <v>1566</v>
      </c>
      <c r="FL251" s="66">
        <v>1566</v>
      </c>
      <c r="FM251" s="66">
        <f t="shared" si="1543"/>
        <v>100</v>
      </c>
      <c r="FN251" s="70"/>
      <c r="FO251" s="70"/>
      <c r="FP251" s="66"/>
      <c r="FQ251" s="204"/>
      <c r="FR251" s="204"/>
      <c r="FS251" s="70"/>
      <c r="FT251" s="66"/>
      <c r="FU251" s="204"/>
      <c r="FV251" s="70"/>
      <c r="FW251" s="70"/>
      <c r="FX251" s="66"/>
      <c r="FY251" s="204"/>
      <c r="FZ251" s="70"/>
      <c r="GA251" s="70"/>
      <c r="GB251" s="66"/>
      <c r="GC251" s="204"/>
      <c r="GD251" s="66"/>
      <c r="GE251" s="66"/>
      <c r="GF251" s="66"/>
      <c r="GG251" s="204"/>
      <c r="GH251" s="66"/>
      <c r="GI251" s="66"/>
      <c r="GJ251" s="66"/>
      <c r="GK251" s="204"/>
      <c r="GL251" s="204"/>
      <c r="GM251" s="70"/>
      <c r="GN251" s="66"/>
      <c r="GO251" s="204"/>
      <c r="GP251" s="204"/>
      <c r="GQ251" s="70"/>
      <c r="GR251" s="66"/>
      <c r="GS251" s="204"/>
      <c r="GT251" s="204"/>
      <c r="GU251" s="70"/>
      <c r="GV251" s="66"/>
      <c r="GW251" s="204"/>
      <c r="GX251" s="204"/>
      <c r="GY251" s="70"/>
      <c r="GZ251" s="66"/>
      <c r="HA251" s="204"/>
      <c r="HB251" s="70"/>
      <c r="HC251" s="70"/>
      <c r="HD251" s="66"/>
      <c r="HE251" s="204"/>
      <c r="HF251" s="66"/>
      <c r="HG251" s="66"/>
      <c r="HH251" s="66"/>
      <c r="HI251" s="204"/>
      <c r="HJ251" s="133"/>
      <c r="HK251" s="70"/>
      <c r="HL251" s="66"/>
      <c r="HM251" s="204"/>
      <c r="HN251" s="66"/>
      <c r="HO251" s="66"/>
      <c r="HP251" s="66"/>
      <c r="HQ251" s="204"/>
      <c r="HR251" s="204"/>
      <c r="HS251" s="66">
        <v>1566</v>
      </c>
      <c r="HT251" s="66">
        <v>1566</v>
      </c>
      <c r="HU251" s="66">
        <f t="shared" si="1608"/>
        <v>100</v>
      </c>
      <c r="HV251" s="123"/>
      <c r="HW251" s="66"/>
      <c r="HX251" s="66"/>
      <c r="HY251" s="204"/>
      <c r="HZ251" s="133"/>
      <c r="IA251" s="66"/>
      <c r="IB251" s="66"/>
      <c r="IC251" s="204"/>
      <c r="ID251" s="204"/>
      <c r="IE251" s="66"/>
      <c r="IF251" s="66"/>
      <c r="IG251" s="204"/>
      <c r="IH251" s="204"/>
      <c r="II251" s="66"/>
      <c r="IJ251" s="66"/>
      <c r="IK251" s="204"/>
      <c r="IL251" s="204"/>
      <c r="IM251" s="66"/>
      <c r="IN251" s="66"/>
      <c r="IO251" s="204"/>
      <c r="IP251" s="204"/>
      <c r="IQ251" s="66"/>
      <c r="IR251" s="66"/>
      <c r="IS251" s="204"/>
      <c r="IT251" s="204"/>
      <c r="IU251" s="66"/>
      <c r="IV251" s="66"/>
      <c r="IW251" s="204"/>
      <c r="IX251" s="204"/>
      <c r="IY251" s="66"/>
      <c r="IZ251" s="66"/>
      <c r="JA251" s="66"/>
      <c r="JB251" s="66"/>
      <c r="JC251" s="66"/>
      <c r="JD251" s="66"/>
      <c r="JE251" s="66"/>
      <c r="JF251" s="66"/>
      <c r="JG251" s="66"/>
      <c r="JH251" s="66"/>
      <c r="JI251" s="66"/>
      <c r="JJ251" s="66"/>
      <c r="JK251" s="66"/>
      <c r="JL251" s="66"/>
      <c r="JM251" s="66"/>
      <c r="JN251" s="66"/>
      <c r="JO251" s="66"/>
      <c r="JP251" s="66"/>
      <c r="JQ251" s="66"/>
    </row>
    <row r="252" spans="1:277" s="29" customFormat="1" ht="15.75" x14ac:dyDescent="0.25">
      <c r="A252" s="39" t="s">
        <v>310</v>
      </c>
      <c r="B252" s="230">
        <f t="shared" si="1349"/>
        <v>3468</v>
      </c>
      <c r="C252" s="230">
        <f t="shared" si="1350"/>
        <v>6936</v>
      </c>
      <c r="D252" s="230">
        <f t="shared" si="1351"/>
        <v>3468</v>
      </c>
      <c r="E252" s="66">
        <f t="shared" si="163"/>
        <v>50</v>
      </c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123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123"/>
      <c r="AE252" s="66"/>
      <c r="AF252" s="66"/>
      <c r="AG252" s="66"/>
      <c r="AH252" s="66"/>
      <c r="AI252" s="66"/>
      <c r="AJ252" s="66"/>
      <c r="AK252" s="66"/>
      <c r="AL252" s="123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66"/>
      <c r="BJ252" s="123"/>
      <c r="BK252" s="66"/>
      <c r="BL252" s="66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206"/>
      <c r="CE252" s="206"/>
      <c r="CF252" s="206"/>
      <c r="CG252" s="206"/>
      <c r="CH252" s="206"/>
      <c r="CI252" s="206"/>
      <c r="CJ252" s="206"/>
      <c r="CK252" s="206"/>
      <c r="CL252" s="66"/>
      <c r="CM252" s="66"/>
      <c r="CN252" s="66"/>
      <c r="CO252" s="204"/>
      <c r="CP252" s="204"/>
      <c r="CQ252" s="66"/>
      <c r="CR252" s="66"/>
      <c r="CS252" s="204"/>
      <c r="CT252" s="66"/>
      <c r="CU252" s="66"/>
      <c r="CV252" s="66"/>
      <c r="CW252" s="204"/>
      <c r="CX252" s="204"/>
      <c r="CY252" s="66"/>
      <c r="CZ252" s="66"/>
      <c r="DA252" s="204"/>
      <c r="DB252" s="133"/>
      <c r="DC252" s="66"/>
      <c r="DD252" s="66"/>
      <c r="DE252" s="204"/>
      <c r="DF252" s="66"/>
      <c r="DG252" s="66"/>
      <c r="DH252" s="66"/>
      <c r="DI252" s="66"/>
      <c r="DJ252" s="66"/>
      <c r="DK252" s="66"/>
      <c r="DL252" s="66"/>
      <c r="DM252" s="66"/>
      <c r="DN252" s="66"/>
      <c r="DO252" s="66"/>
      <c r="DP252" s="66"/>
      <c r="DQ252" s="66"/>
      <c r="DR252" s="66"/>
      <c r="DS252" s="66"/>
      <c r="DT252" s="66"/>
      <c r="DU252" s="66"/>
      <c r="DV252" s="66"/>
      <c r="DW252" s="66"/>
      <c r="DX252" s="66"/>
      <c r="DY252" s="204"/>
      <c r="DZ252" s="204"/>
      <c r="EA252" s="66"/>
      <c r="EB252" s="66"/>
      <c r="EC252" s="204"/>
      <c r="ED252" s="204"/>
      <c r="EE252" s="66"/>
      <c r="EF252" s="66"/>
      <c r="EG252" s="204"/>
      <c r="EH252" s="66"/>
      <c r="EI252" s="66"/>
      <c r="EJ252" s="66"/>
      <c r="EK252" s="204"/>
      <c r="EL252" s="66"/>
      <c r="EM252" s="66"/>
      <c r="EN252" s="66"/>
      <c r="EO252" s="204"/>
      <c r="EP252" s="66"/>
      <c r="EQ252" s="66"/>
      <c r="ER252" s="66"/>
      <c r="ES252" s="70"/>
      <c r="ET252" s="66"/>
      <c r="EU252" s="66"/>
      <c r="EV252" s="66"/>
      <c r="EW252" s="70"/>
      <c r="EX252" s="70"/>
      <c r="EY252" s="70"/>
      <c r="EZ252" s="66"/>
      <c r="FA252" s="204"/>
      <c r="FB252" s="204"/>
      <c r="FC252" s="70"/>
      <c r="FD252" s="66"/>
      <c r="FE252" s="204"/>
      <c r="FF252" s="70"/>
      <c r="FG252" s="70"/>
      <c r="FH252" s="66"/>
      <c r="FI252" s="204"/>
      <c r="FJ252" s="70">
        <v>3468</v>
      </c>
      <c r="FK252" s="70">
        <v>3468</v>
      </c>
      <c r="FL252" s="66">
        <v>3468</v>
      </c>
      <c r="FM252" s="66">
        <f t="shared" si="1543"/>
        <v>100</v>
      </c>
      <c r="FN252" s="70"/>
      <c r="FO252" s="70"/>
      <c r="FP252" s="66"/>
      <c r="FQ252" s="204"/>
      <c r="FR252" s="204"/>
      <c r="FS252" s="70"/>
      <c r="FT252" s="66"/>
      <c r="FU252" s="204"/>
      <c r="FV252" s="70"/>
      <c r="FW252" s="70"/>
      <c r="FX252" s="66"/>
      <c r="FY252" s="204"/>
      <c r="FZ252" s="70"/>
      <c r="GA252" s="70"/>
      <c r="GB252" s="66"/>
      <c r="GC252" s="204"/>
      <c r="GD252" s="66"/>
      <c r="GE252" s="66"/>
      <c r="GF252" s="66"/>
      <c r="GG252" s="204"/>
      <c r="GH252" s="66"/>
      <c r="GI252" s="66"/>
      <c r="GJ252" s="66"/>
      <c r="GK252" s="204"/>
      <c r="GL252" s="204"/>
      <c r="GM252" s="70"/>
      <c r="GN252" s="66"/>
      <c r="GO252" s="204"/>
      <c r="GP252" s="204"/>
      <c r="GQ252" s="70"/>
      <c r="GR252" s="66"/>
      <c r="GS252" s="204"/>
      <c r="GT252" s="204"/>
      <c r="GU252" s="70"/>
      <c r="GV252" s="66"/>
      <c r="GW252" s="204"/>
      <c r="GX252" s="204"/>
      <c r="GY252" s="70"/>
      <c r="GZ252" s="66"/>
      <c r="HA252" s="204"/>
      <c r="HB252" s="70"/>
      <c r="HC252" s="70"/>
      <c r="HD252" s="66"/>
      <c r="HE252" s="204"/>
      <c r="HF252" s="66"/>
      <c r="HG252" s="66"/>
      <c r="HH252" s="66"/>
      <c r="HI252" s="204"/>
      <c r="HJ252" s="133"/>
      <c r="HK252" s="70"/>
      <c r="HL252" s="66"/>
      <c r="HM252" s="204"/>
      <c r="HN252" s="66"/>
      <c r="HO252" s="66"/>
      <c r="HP252" s="66"/>
      <c r="HQ252" s="204"/>
      <c r="HR252" s="204"/>
      <c r="HS252" s="66">
        <v>3468</v>
      </c>
      <c r="HT252" s="66">
        <v>0</v>
      </c>
      <c r="HU252" s="66">
        <f t="shared" si="1608"/>
        <v>0</v>
      </c>
      <c r="HV252" s="123"/>
      <c r="HW252" s="66"/>
      <c r="HX252" s="66"/>
      <c r="HY252" s="204"/>
      <c r="HZ252" s="133"/>
      <c r="IA252" s="66"/>
      <c r="IB252" s="66"/>
      <c r="IC252" s="204"/>
      <c r="ID252" s="204"/>
      <c r="IE252" s="66"/>
      <c r="IF252" s="66"/>
      <c r="IG252" s="204"/>
      <c r="IH252" s="204"/>
      <c r="II252" s="66"/>
      <c r="IJ252" s="66"/>
      <c r="IK252" s="204"/>
      <c r="IL252" s="204"/>
      <c r="IM252" s="66"/>
      <c r="IN252" s="66"/>
      <c r="IO252" s="204"/>
      <c r="IP252" s="204"/>
      <c r="IQ252" s="66"/>
      <c r="IR252" s="66"/>
      <c r="IS252" s="204"/>
      <c r="IT252" s="204"/>
      <c r="IU252" s="66"/>
      <c r="IV252" s="66"/>
      <c r="IW252" s="204"/>
      <c r="IX252" s="204"/>
      <c r="IY252" s="66"/>
      <c r="IZ252" s="66"/>
      <c r="JA252" s="66"/>
      <c r="JB252" s="66"/>
      <c r="JC252" s="66"/>
      <c r="JD252" s="66"/>
      <c r="JE252" s="66"/>
      <c r="JF252" s="66"/>
      <c r="JG252" s="66"/>
      <c r="JH252" s="66"/>
      <c r="JI252" s="66"/>
      <c r="JJ252" s="66"/>
      <c r="JK252" s="66"/>
      <c r="JL252" s="66"/>
      <c r="JM252" s="66"/>
      <c r="JN252" s="66"/>
      <c r="JO252" s="66"/>
      <c r="JP252" s="66"/>
      <c r="JQ252" s="66"/>
    </row>
    <row r="253" spans="1:277" s="29" customFormat="1" ht="15.75" x14ac:dyDescent="0.25">
      <c r="A253" s="39" t="s">
        <v>523</v>
      </c>
      <c r="B253" s="230">
        <f t="shared" si="1349"/>
        <v>2586</v>
      </c>
      <c r="C253" s="230">
        <f t="shared" si="1350"/>
        <v>6337.4476000000004</v>
      </c>
      <c r="D253" s="230">
        <f t="shared" si="1351"/>
        <v>6337.4476000000004</v>
      </c>
      <c r="E253" s="66">
        <f t="shared" si="163"/>
        <v>100</v>
      </c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123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123"/>
      <c r="AE253" s="66"/>
      <c r="AF253" s="66"/>
      <c r="AG253" s="66"/>
      <c r="AH253" s="66"/>
      <c r="AI253" s="66"/>
      <c r="AJ253" s="66"/>
      <c r="AK253" s="66"/>
      <c r="AL253" s="123"/>
      <c r="AM253" s="66"/>
      <c r="AN253" s="66"/>
      <c r="AO253" s="66"/>
      <c r="AP253" s="66"/>
      <c r="AQ253" s="66"/>
      <c r="AR253" s="66"/>
      <c r="AS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/>
      <c r="BH253" s="66"/>
      <c r="BI253" s="66"/>
      <c r="BJ253" s="123"/>
      <c r="BK253" s="66"/>
      <c r="BL253" s="66"/>
      <c r="BM253" s="66"/>
      <c r="BN253" s="66"/>
      <c r="BO253" s="66"/>
      <c r="BP253" s="66"/>
      <c r="BQ253" s="66"/>
      <c r="BR253" s="66"/>
      <c r="BS253" s="66"/>
      <c r="BT253" s="66"/>
      <c r="BU253" s="66"/>
      <c r="BV253" s="66"/>
      <c r="BW253" s="66">
        <v>1165.4476000000002</v>
      </c>
      <c r="BX253" s="66">
        <v>1165.4476000000002</v>
      </c>
      <c r="BY253" s="66">
        <f t="shared" si="1428"/>
        <v>100</v>
      </c>
      <c r="BZ253" s="66"/>
      <c r="CA253" s="66"/>
      <c r="CB253" s="66"/>
      <c r="CC253" s="66"/>
      <c r="CD253" s="206"/>
      <c r="CE253" s="206"/>
      <c r="CF253" s="206"/>
      <c r="CG253" s="206"/>
      <c r="CH253" s="206"/>
      <c r="CI253" s="206"/>
      <c r="CJ253" s="206"/>
      <c r="CK253" s="206"/>
      <c r="CL253" s="66"/>
      <c r="CM253" s="66"/>
      <c r="CN253" s="66"/>
      <c r="CO253" s="204"/>
      <c r="CP253" s="204"/>
      <c r="CQ253" s="66"/>
      <c r="CR253" s="66"/>
      <c r="CS253" s="204"/>
      <c r="CT253" s="66"/>
      <c r="CU253" s="66"/>
      <c r="CV253" s="66"/>
      <c r="CW253" s="204"/>
      <c r="CX253" s="204"/>
      <c r="CY253" s="66"/>
      <c r="CZ253" s="66"/>
      <c r="DA253" s="204"/>
      <c r="DB253" s="133"/>
      <c r="DC253" s="66"/>
      <c r="DD253" s="66"/>
      <c r="DE253" s="204"/>
      <c r="DF253" s="66"/>
      <c r="DG253" s="66"/>
      <c r="DH253" s="66"/>
      <c r="DI253" s="66"/>
      <c r="DJ253" s="66"/>
      <c r="DK253" s="66"/>
      <c r="DL253" s="66"/>
      <c r="DM253" s="66"/>
      <c r="DN253" s="66"/>
      <c r="DO253" s="66"/>
      <c r="DP253" s="66"/>
      <c r="DQ253" s="66"/>
      <c r="DR253" s="66"/>
      <c r="DS253" s="66"/>
      <c r="DT253" s="66"/>
      <c r="DU253" s="66"/>
      <c r="DV253" s="66"/>
      <c r="DW253" s="66"/>
      <c r="DX253" s="66"/>
      <c r="DY253" s="204"/>
      <c r="DZ253" s="204"/>
      <c r="EA253" s="66"/>
      <c r="EB253" s="66"/>
      <c r="EC253" s="204"/>
      <c r="ED253" s="204"/>
      <c r="EE253" s="66"/>
      <c r="EF253" s="66"/>
      <c r="EG253" s="204"/>
      <c r="EH253" s="66"/>
      <c r="EI253" s="66"/>
      <c r="EJ253" s="66"/>
      <c r="EK253" s="204"/>
      <c r="EL253" s="66"/>
      <c r="EM253" s="66"/>
      <c r="EN253" s="66"/>
      <c r="EO253" s="204"/>
      <c r="EP253" s="66"/>
      <c r="EQ253" s="66"/>
      <c r="ER253" s="66"/>
      <c r="ES253" s="70"/>
      <c r="ET253" s="66"/>
      <c r="EU253" s="66"/>
      <c r="EV253" s="66"/>
      <c r="EW253" s="70"/>
      <c r="EX253" s="70"/>
      <c r="EY253" s="70"/>
      <c r="EZ253" s="66"/>
      <c r="FA253" s="204"/>
      <c r="FB253" s="204"/>
      <c r="FC253" s="70"/>
      <c r="FD253" s="66"/>
      <c r="FE253" s="204"/>
      <c r="FF253" s="70"/>
      <c r="FG253" s="70"/>
      <c r="FH253" s="66"/>
      <c r="FI253" s="204"/>
      <c r="FJ253" s="70">
        <v>2586</v>
      </c>
      <c r="FK253" s="70">
        <v>2586</v>
      </c>
      <c r="FL253" s="66">
        <v>2586</v>
      </c>
      <c r="FM253" s="66">
        <f t="shared" si="1543"/>
        <v>100</v>
      </c>
      <c r="FN253" s="70"/>
      <c r="FO253" s="70"/>
      <c r="FP253" s="66"/>
      <c r="FQ253" s="204"/>
      <c r="FR253" s="204"/>
      <c r="FS253" s="70"/>
      <c r="FT253" s="66"/>
      <c r="FU253" s="204"/>
      <c r="FV253" s="70"/>
      <c r="FW253" s="70"/>
      <c r="FX253" s="66"/>
      <c r="FY253" s="204"/>
      <c r="FZ253" s="70"/>
      <c r="GA253" s="70"/>
      <c r="GB253" s="66"/>
      <c r="GC253" s="204"/>
      <c r="GD253" s="66"/>
      <c r="GE253" s="66"/>
      <c r="GF253" s="66"/>
      <c r="GG253" s="204"/>
      <c r="GH253" s="66"/>
      <c r="GI253" s="66"/>
      <c r="GJ253" s="66"/>
      <c r="GK253" s="204"/>
      <c r="GL253" s="204"/>
      <c r="GM253" s="70"/>
      <c r="GN253" s="66"/>
      <c r="GO253" s="204"/>
      <c r="GP253" s="204"/>
      <c r="GQ253" s="70"/>
      <c r="GR253" s="66"/>
      <c r="GS253" s="204"/>
      <c r="GT253" s="204"/>
      <c r="GU253" s="70"/>
      <c r="GV253" s="66"/>
      <c r="GW253" s="204"/>
      <c r="GX253" s="204"/>
      <c r="GY253" s="70"/>
      <c r="GZ253" s="66"/>
      <c r="HA253" s="204"/>
      <c r="HB253" s="70"/>
      <c r="HC253" s="70"/>
      <c r="HD253" s="66"/>
      <c r="HE253" s="204"/>
      <c r="HF253" s="66"/>
      <c r="HG253" s="66"/>
      <c r="HH253" s="66"/>
      <c r="HI253" s="204"/>
      <c r="HJ253" s="133"/>
      <c r="HK253" s="70"/>
      <c r="HL253" s="66"/>
      <c r="HM253" s="204"/>
      <c r="HN253" s="66"/>
      <c r="HO253" s="66"/>
      <c r="HP253" s="66"/>
      <c r="HQ253" s="204"/>
      <c r="HR253" s="204"/>
      <c r="HS253" s="66">
        <v>2586</v>
      </c>
      <c r="HT253" s="66">
        <v>2586</v>
      </c>
      <c r="HU253" s="66">
        <f t="shared" si="1608"/>
        <v>100</v>
      </c>
      <c r="HV253" s="123"/>
      <c r="HW253" s="66"/>
      <c r="HX253" s="66"/>
      <c r="HY253" s="204"/>
      <c r="HZ253" s="133"/>
      <c r="IA253" s="66"/>
      <c r="IB253" s="66"/>
      <c r="IC253" s="204"/>
      <c r="ID253" s="204"/>
      <c r="IE253" s="66"/>
      <c r="IF253" s="66"/>
      <c r="IG253" s="204"/>
      <c r="IH253" s="204"/>
      <c r="II253" s="66"/>
      <c r="IJ253" s="66"/>
      <c r="IK253" s="204"/>
      <c r="IL253" s="204"/>
      <c r="IM253" s="66"/>
      <c r="IN253" s="66"/>
      <c r="IO253" s="204"/>
      <c r="IP253" s="204"/>
      <c r="IQ253" s="66"/>
      <c r="IR253" s="66"/>
      <c r="IS253" s="204"/>
      <c r="IT253" s="204"/>
      <c r="IU253" s="66"/>
      <c r="IV253" s="66"/>
      <c r="IW253" s="204"/>
      <c r="IX253" s="204"/>
      <c r="IY253" s="66"/>
      <c r="IZ253" s="66"/>
      <c r="JA253" s="66"/>
      <c r="JB253" s="66"/>
      <c r="JC253" s="66"/>
      <c r="JD253" s="66"/>
      <c r="JE253" s="66"/>
      <c r="JF253" s="66"/>
      <c r="JG253" s="66"/>
      <c r="JH253" s="66"/>
      <c r="JI253" s="66"/>
      <c r="JJ253" s="66"/>
      <c r="JK253" s="66"/>
      <c r="JL253" s="66"/>
      <c r="JM253" s="66"/>
      <c r="JN253" s="66"/>
      <c r="JO253" s="66"/>
      <c r="JP253" s="66"/>
      <c r="JQ253" s="66"/>
    </row>
    <row r="254" spans="1:277" s="29" customFormat="1" ht="15.75" x14ac:dyDescent="0.25">
      <c r="A254" s="39" t="s">
        <v>524</v>
      </c>
      <c r="B254" s="230">
        <f t="shared" si="1349"/>
        <v>1467</v>
      </c>
      <c r="C254" s="230">
        <f t="shared" si="1350"/>
        <v>2934</v>
      </c>
      <c r="D254" s="230">
        <f t="shared" si="1351"/>
        <v>2934</v>
      </c>
      <c r="E254" s="66">
        <f t="shared" si="163"/>
        <v>100</v>
      </c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123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123"/>
      <c r="AE254" s="66"/>
      <c r="AF254" s="66"/>
      <c r="AG254" s="66"/>
      <c r="AH254" s="66"/>
      <c r="AI254" s="66"/>
      <c r="AJ254" s="66"/>
      <c r="AK254" s="66"/>
      <c r="AL254" s="123"/>
      <c r="AM254" s="66"/>
      <c r="AN254" s="66"/>
      <c r="AO254" s="66"/>
      <c r="AP254" s="66"/>
      <c r="AQ254" s="66"/>
      <c r="AR254" s="66"/>
      <c r="AS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/>
      <c r="BH254" s="66"/>
      <c r="BI254" s="66"/>
      <c r="BJ254" s="123"/>
      <c r="BK254" s="66"/>
      <c r="BL254" s="66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206"/>
      <c r="CE254" s="206"/>
      <c r="CF254" s="206"/>
      <c r="CG254" s="206"/>
      <c r="CH254" s="206"/>
      <c r="CI254" s="206"/>
      <c r="CJ254" s="206"/>
      <c r="CK254" s="206"/>
      <c r="CL254" s="66"/>
      <c r="CM254" s="66"/>
      <c r="CN254" s="66"/>
      <c r="CO254" s="204"/>
      <c r="CP254" s="204"/>
      <c r="CQ254" s="66"/>
      <c r="CR254" s="66"/>
      <c r="CS254" s="204"/>
      <c r="CT254" s="66"/>
      <c r="CU254" s="66"/>
      <c r="CV254" s="66"/>
      <c r="CW254" s="204"/>
      <c r="CX254" s="204"/>
      <c r="CY254" s="66"/>
      <c r="CZ254" s="66"/>
      <c r="DA254" s="204"/>
      <c r="DB254" s="133"/>
      <c r="DC254" s="66"/>
      <c r="DD254" s="66"/>
      <c r="DE254" s="204"/>
      <c r="DF254" s="66"/>
      <c r="DG254" s="66"/>
      <c r="DH254" s="66"/>
      <c r="DI254" s="204"/>
      <c r="DJ254" s="204"/>
      <c r="DK254" s="66"/>
      <c r="DL254" s="66"/>
      <c r="DM254" s="204"/>
      <c r="DN254" s="204"/>
      <c r="DO254" s="66"/>
      <c r="DP254" s="66"/>
      <c r="DQ254" s="204"/>
      <c r="DR254" s="66"/>
      <c r="DS254" s="66"/>
      <c r="DT254" s="66"/>
      <c r="DU254" s="204"/>
      <c r="DV254" s="204"/>
      <c r="DW254" s="66"/>
      <c r="DX254" s="66"/>
      <c r="DY254" s="204"/>
      <c r="DZ254" s="204"/>
      <c r="EA254" s="66"/>
      <c r="EB254" s="66"/>
      <c r="EC254" s="204"/>
      <c r="ED254" s="204"/>
      <c r="EE254" s="66"/>
      <c r="EF254" s="66"/>
      <c r="EG254" s="204"/>
      <c r="EH254" s="66"/>
      <c r="EI254" s="66"/>
      <c r="EJ254" s="66"/>
      <c r="EK254" s="204"/>
      <c r="EL254" s="66"/>
      <c r="EM254" s="66"/>
      <c r="EN254" s="66"/>
      <c r="EO254" s="204"/>
      <c r="EP254" s="66"/>
      <c r="EQ254" s="66"/>
      <c r="ER254" s="66"/>
      <c r="ES254" s="70"/>
      <c r="ET254" s="66"/>
      <c r="EU254" s="66"/>
      <c r="EV254" s="66"/>
      <c r="EW254" s="70"/>
      <c r="EX254" s="70"/>
      <c r="EY254" s="70"/>
      <c r="EZ254" s="66"/>
      <c r="FA254" s="204"/>
      <c r="FB254" s="204"/>
      <c r="FC254" s="70"/>
      <c r="FD254" s="66"/>
      <c r="FE254" s="204"/>
      <c r="FF254" s="70"/>
      <c r="FG254" s="70"/>
      <c r="FH254" s="66"/>
      <c r="FI254" s="204"/>
      <c r="FJ254" s="70">
        <v>1467</v>
      </c>
      <c r="FK254" s="70">
        <v>1467</v>
      </c>
      <c r="FL254" s="66">
        <v>1467</v>
      </c>
      <c r="FM254" s="66">
        <f t="shared" si="1543"/>
        <v>100</v>
      </c>
      <c r="FN254" s="70"/>
      <c r="FO254" s="70"/>
      <c r="FP254" s="66"/>
      <c r="FQ254" s="204"/>
      <c r="FR254" s="204"/>
      <c r="FS254" s="70"/>
      <c r="FT254" s="66"/>
      <c r="FU254" s="204"/>
      <c r="FV254" s="70"/>
      <c r="FW254" s="70"/>
      <c r="FX254" s="66"/>
      <c r="FY254" s="204"/>
      <c r="FZ254" s="70"/>
      <c r="GA254" s="70"/>
      <c r="GB254" s="66"/>
      <c r="GC254" s="204"/>
      <c r="GD254" s="66"/>
      <c r="GE254" s="66"/>
      <c r="GF254" s="66"/>
      <c r="GG254" s="204"/>
      <c r="GH254" s="66"/>
      <c r="GI254" s="66"/>
      <c r="GJ254" s="66"/>
      <c r="GK254" s="204"/>
      <c r="GL254" s="204"/>
      <c r="GM254" s="70"/>
      <c r="GN254" s="66"/>
      <c r="GO254" s="204"/>
      <c r="GP254" s="204"/>
      <c r="GQ254" s="70"/>
      <c r="GR254" s="66"/>
      <c r="GS254" s="204"/>
      <c r="GT254" s="204"/>
      <c r="GU254" s="70"/>
      <c r="GV254" s="66"/>
      <c r="GW254" s="204"/>
      <c r="GX254" s="204"/>
      <c r="GY254" s="70"/>
      <c r="GZ254" s="66"/>
      <c r="HA254" s="204"/>
      <c r="HB254" s="70"/>
      <c r="HC254" s="70"/>
      <c r="HD254" s="66"/>
      <c r="HE254" s="204"/>
      <c r="HF254" s="66"/>
      <c r="HG254" s="66"/>
      <c r="HH254" s="66"/>
      <c r="HI254" s="204"/>
      <c r="HJ254" s="133"/>
      <c r="HK254" s="70"/>
      <c r="HL254" s="66"/>
      <c r="HM254" s="204"/>
      <c r="HN254" s="66"/>
      <c r="HO254" s="66"/>
      <c r="HP254" s="66"/>
      <c r="HQ254" s="204"/>
      <c r="HR254" s="204"/>
      <c r="HS254" s="66">
        <v>1467</v>
      </c>
      <c r="HT254" s="66">
        <v>1467</v>
      </c>
      <c r="HU254" s="66">
        <f t="shared" si="1608"/>
        <v>100</v>
      </c>
      <c r="HV254" s="123"/>
      <c r="HW254" s="66"/>
      <c r="HX254" s="66"/>
      <c r="HY254" s="204"/>
      <c r="HZ254" s="133"/>
      <c r="IA254" s="66"/>
      <c r="IB254" s="66"/>
      <c r="IC254" s="204"/>
      <c r="ID254" s="204"/>
      <c r="IE254" s="66"/>
      <c r="IF254" s="66"/>
      <c r="IG254" s="204"/>
      <c r="IH254" s="204"/>
      <c r="II254" s="66"/>
      <c r="IJ254" s="66"/>
      <c r="IK254" s="204"/>
      <c r="IL254" s="204"/>
      <c r="IM254" s="66"/>
      <c r="IN254" s="66"/>
      <c r="IO254" s="204"/>
      <c r="IP254" s="204"/>
      <c r="IQ254" s="66"/>
      <c r="IR254" s="66"/>
      <c r="IS254" s="204"/>
      <c r="IT254" s="204"/>
      <c r="IU254" s="66"/>
      <c r="IV254" s="66"/>
      <c r="IW254" s="204"/>
      <c r="IX254" s="204"/>
      <c r="IY254" s="66"/>
      <c r="IZ254" s="66"/>
      <c r="JA254" s="66"/>
      <c r="JB254" s="66"/>
      <c r="JC254" s="66"/>
      <c r="JD254" s="66"/>
      <c r="JE254" s="66"/>
      <c r="JF254" s="66"/>
      <c r="JG254" s="66"/>
      <c r="JH254" s="66"/>
      <c r="JI254" s="66"/>
      <c r="JJ254" s="66"/>
      <c r="JK254" s="66"/>
      <c r="JL254" s="66"/>
      <c r="JM254" s="66"/>
      <c r="JN254" s="66"/>
      <c r="JO254" s="66"/>
      <c r="JP254" s="66"/>
      <c r="JQ254" s="66"/>
    </row>
    <row r="255" spans="1:277" s="30" customFormat="1" ht="31.5" x14ac:dyDescent="0.25">
      <c r="A255" s="38" t="s">
        <v>348</v>
      </c>
      <c r="B255" s="231">
        <f t="shared" si="1349"/>
        <v>91873.241940000007</v>
      </c>
      <c r="C255" s="231">
        <f t="shared" si="1350"/>
        <v>178079.58327999999</v>
      </c>
      <c r="D255" s="231">
        <f t="shared" si="1351"/>
        <v>177844.49934000001</v>
      </c>
      <c r="E255" s="79">
        <f t="shared" ref="E255" si="1609">D255/C255*100</f>
        <v>99.86798939234356</v>
      </c>
      <c r="F255" s="80">
        <f t="shared" ref="F255" si="1610">F256+F257+F258+F259+F260+F261+F262+F263+F264+F265</f>
        <v>1516.2527</v>
      </c>
      <c r="G255" s="80">
        <f t="shared" ref="G255:CG255" si="1611">G256+G257+G258+G259+G260+G261+G262+G263+G264+G265</f>
        <v>1516.2527</v>
      </c>
      <c r="H255" s="80">
        <f t="shared" si="1611"/>
        <v>1516.2527</v>
      </c>
      <c r="I255" s="79">
        <f>H255/G255*100</f>
        <v>100</v>
      </c>
      <c r="J255" s="80">
        <f t="shared" ref="J255" si="1612">J256+J257+J258+J259+J260+J261+J262+J263+J264+J265</f>
        <v>0</v>
      </c>
      <c r="K255" s="80">
        <f t="shared" si="1611"/>
        <v>0</v>
      </c>
      <c r="L255" s="80">
        <f t="shared" si="1611"/>
        <v>0</v>
      </c>
      <c r="M255" s="80">
        <f t="shared" si="1611"/>
        <v>0</v>
      </c>
      <c r="N255" s="80"/>
      <c r="O255" s="80">
        <f t="shared" ref="O255:Q255" si="1613">O256+O257+O258+O259+O260+O261+O262+O263+O264+O265</f>
        <v>0</v>
      </c>
      <c r="P255" s="80">
        <f t="shared" si="1613"/>
        <v>0</v>
      </c>
      <c r="Q255" s="80">
        <f t="shared" si="1613"/>
        <v>0</v>
      </c>
      <c r="R255" s="122"/>
      <c r="S255" s="80">
        <f t="shared" ref="S255:U255" si="1614">S256+S257+S258+S259+S260+S261+S262+S263+S264+S265</f>
        <v>0</v>
      </c>
      <c r="T255" s="80">
        <f t="shared" si="1614"/>
        <v>0</v>
      </c>
      <c r="U255" s="80">
        <f t="shared" si="1614"/>
        <v>0</v>
      </c>
      <c r="V255" s="80"/>
      <c r="W255" s="80">
        <f t="shared" ref="W255:Y255" si="1615">W256+W257+W258+W259+W260+W261+W262+W263+W264+W265</f>
        <v>0</v>
      </c>
      <c r="X255" s="80">
        <f t="shared" si="1615"/>
        <v>0</v>
      </c>
      <c r="Y255" s="80">
        <f t="shared" si="1615"/>
        <v>0</v>
      </c>
      <c r="Z255" s="80"/>
      <c r="AA255" s="80">
        <f t="shared" ref="AA255:AC255" si="1616">AA256+AA257+AA258+AA259+AA260+AA261+AA262+AA263+AA264+AA265</f>
        <v>0</v>
      </c>
      <c r="AB255" s="80">
        <f t="shared" si="1616"/>
        <v>0</v>
      </c>
      <c r="AC255" s="80">
        <f t="shared" si="1616"/>
        <v>0</v>
      </c>
      <c r="AD255" s="122"/>
      <c r="AE255" s="80">
        <f t="shared" ref="AE255:AH255" si="1617">AE256+AE257+AE258+AE259+AE260+AE261+AE262+AE263+AE264+AE265</f>
        <v>0</v>
      </c>
      <c r="AF255" s="80">
        <f t="shared" si="1617"/>
        <v>0</v>
      </c>
      <c r="AG255" s="80">
        <f t="shared" si="1617"/>
        <v>0</v>
      </c>
      <c r="AH255" s="80">
        <f t="shared" si="1617"/>
        <v>0</v>
      </c>
      <c r="AI255" s="80">
        <f t="shared" si="1611"/>
        <v>0</v>
      </c>
      <c r="AJ255" s="80">
        <f t="shared" si="1611"/>
        <v>0</v>
      </c>
      <c r="AK255" s="80">
        <f t="shared" si="1611"/>
        <v>0</v>
      </c>
      <c r="AL255" s="122"/>
      <c r="AM255" s="80">
        <f t="shared" si="1611"/>
        <v>0</v>
      </c>
      <c r="AN255" s="80">
        <f t="shared" si="1611"/>
        <v>0</v>
      </c>
      <c r="AO255" s="80">
        <f t="shared" si="1611"/>
        <v>0</v>
      </c>
      <c r="AP255" s="80">
        <f t="shared" ref="AP255" si="1618">AP256+AP257+AP258+AP259+AP260+AP261+AP262+AP263+AP264+AP265</f>
        <v>0</v>
      </c>
      <c r="AQ255" s="80">
        <f t="shared" si="1611"/>
        <v>0</v>
      </c>
      <c r="AR255" s="80">
        <f t="shared" si="1611"/>
        <v>0</v>
      </c>
      <c r="AS255" s="80">
        <f t="shared" si="1611"/>
        <v>0</v>
      </c>
      <c r="AT255" s="80">
        <f t="shared" ref="AT255" si="1619">AT256+AT257+AT258+AT259+AT260+AT261+AT262+AT263+AT264+AT265</f>
        <v>0</v>
      </c>
      <c r="AU255" s="80">
        <f t="shared" si="1611"/>
        <v>0</v>
      </c>
      <c r="AV255" s="80">
        <f t="shared" si="1611"/>
        <v>0</v>
      </c>
      <c r="AW255" s="80"/>
      <c r="AX255" s="80">
        <f t="shared" ref="AX255" si="1620">AX256+AX257+AX258+AX259+AX260+AX261+AX262+AX263+AX264+AX265</f>
        <v>102.04082</v>
      </c>
      <c r="AY255" s="80">
        <f t="shared" si="1611"/>
        <v>102.04082</v>
      </c>
      <c r="AZ255" s="80">
        <f t="shared" si="1611"/>
        <v>102.04083</v>
      </c>
      <c r="BA255" s="79">
        <f>AZ255/AY255*100</f>
        <v>100.00000979999966</v>
      </c>
      <c r="BB255" s="79">
        <v>51.020420000000001</v>
      </c>
      <c r="BC255" s="80">
        <f t="shared" si="1611"/>
        <v>51.020420000000001</v>
      </c>
      <c r="BD255" s="80">
        <f t="shared" si="1611"/>
        <v>51.020420000000001</v>
      </c>
      <c r="BE255" s="79">
        <f>BD255/BC255*100</f>
        <v>100</v>
      </c>
      <c r="BF255" s="80">
        <f t="shared" ref="BF255" si="1621">BF256+BF257+BF258+BF259+BF260+BF261+BF262+BF263+BF264+BF265</f>
        <v>57.881999999999998</v>
      </c>
      <c r="BG255" s="80">
        <f t="shared" ref="BG255:BH255" si="1622">BG256+BG257+BG258+BG259+BG260+BG261+BG262+BG263+BG264+BG265</f>
        <v>57.881999999999998</v>
      </c>
      <c r="BH255" s="80">
        <f t="shared" si="1622"/>
        <v>57.881999999999998</v>
      </c>
      <c r="BI255" s="79">
        <f>BH255/BG255*100</f>
        <v>100</v>
      </c>
      <c r="BJ255" s="121"/>
      <c r="BK255" s="80"/>
      <c r="BL255" s="80"/>
      <c r="BM255" s="79"/>
      <c r="BN255" s="80"/>
      <c r="BO255" s="80"/>
      <c r="BP255" s="80"/>
      <c r="BQ255" s="79"/>
      <c r="BR255" s="79"/>
      <c r="BS255" s="80">
        <f t="shared" si="1611"/>
        <v>0</v>
      </c>
      <c r="BT255" s="80">
        <f t="shared" si="1611"/>
        <v>0</v>
      </c>
      <c r="BU255" s="80">
        <f t="shared" si="1611"/>
        <v>0</v>
      </c>
      <c r="BV255" s="80"/>
      <c r="BW255" s="80">
        <f t="shared" si="1611"/>
        <v>4428.8359</v>
      </c>
      <c r="BX255" s="80">
        <f t="shared" si="1611"/>
        <v>4428.8359</v>
      </c>
      <c r="BY255" s="79">
        <f t="shared" si="1428"/>
        <v>100</v>
      </c>
      <c r="BZ255" s="80">
        <f t="shared" ref="BZ255" si="1623">BZ256+BZ257+BZ258+BZ259+BZ260+BZ261+BZ262+BZ263+BZ264+BZ265</f>
        <v>11000</v>
      </c>
      <c r="CA255" s="80">
        <f t="shared" si="1611"/>
        <v>11000</v>
      </c>
      <c r="CB255" s="80">
        <f t="shared" si="1611"/>
        <v>11000</v>
      </c>
      <c r="CC255" s="79">
        <f t="shared" ref="CC255" si="1624">CB255/CA255*100</f>
        <v>100</v>
      </c>
      <c r="CD255" s="80">
        <f t="shared" ref="CD255" si="1625">CD256+CD257+CD258+CD259+CD260+CD261+CD262+CD263+CD264+CD265</f>
        <v>16501</v>
      </c>
      <c r="CE255" s="80">
        <f t="shared" si="1611"/>
        <v>16501</v>
      </c>
      <c r="CF255" s="80">
        <f t="shared" si="1611"/>
        <v>16501</v>
      </c>
      <c r="CG255" s="80">
        <f t="shared" si="1611"/>
        <v>100</v>
      </c>
      <c r="CH255" s="80"/>
      <c r="CI255" s="80">
        <f t="shared" ref="CI255:CL255" si="1626">CI256+CI257+CI258+CI259+CI260+CI261+CI262+CI263+CI264+CI265</f>
        <v>1809.8</v>
      </c>
      <c r="CJ255" s="80">
        <f t="shared" si="1626"/>
        <v>1809.8</v>
      </c>
      <c r="CK255" s="80">
        <f t="shared" si="1626"/>
        <v>100</v>
      </c>
      <c r="CL255" s="80">
        <f t="shared" si="1626"/>
        <v>0</v>
      </c>
      <c r="CM255" s="80">
        <f t="shared" ref="CM255:EV255" si="1627">CM256+CM257+CM258+CM259+CM260+CM261+CM262+CM263+CM264+CM265</f>
        <v>0</v>
      </c>
      <c r="CN255" s="80">
        <f t="shared" si="1627"/>
        <v>0</v>
      </c>
      <c r="CO255" s="80">
        <f t="shared" si="1627"/>
        <v>0</v>
      </c>
      <c r="CP255" s="80"/>
      <c r="CQ255" s="80">
        <f t="shared" ref="CQ255:CT255" si="1628">CQ256+CQ257+CQ258+CQ259+CQ260+CQ261+CQ262+CQ263+CQ264+CQ265</f>
        <v>0</v>
      </c>
      <c r="CR255" s="80">
        <f t="shared" si="1628"/>
        <v>0</v>
      </c>
      <c r="CS255" s="80">
        <f t="shared" si="1628"/>
        <v>0</v>
      </c>
      <c r="CT255" s="80">
        <f t="shared" si="1628"/>
        <v>3662.9</v>
      </c>
      <c r="CU255" s="80">
        <f t="shared" si="1627"/>
        <v>3102.9</v>
      </c>
      <c r="CV255" s="80">
        <f t="shared" si="1627"/>
        <v>3102.9</v>
      </c>
      <c r="CW255" s="80">
        <f t="shared" si="1627"/>
        <v>100</v>
      </c>
      <c r="CX255" s="80"/>
      <c r="CY255" s="80"/>
      <c r="CZ255" s="80"/>
      <c r="DA255" s="80"/>
      <c r="DB255" s="122"/>
      <c r="DC255" s="80">
        <f t="shared" ref="DC255:DD255" si="1629">DC256+DC257+DC258+DC259+DC260+DC261+DC262+DC263+DC264+DC265</f>
        <v>160</v>
      </c>
      <c r="DD255" s="80">
        <f t="shared" si="1629"/>
        <v>160</v>
      </c>
      <c r="DE255" s="80">
        <f t="shared" ref="DE255:DE256" si="1630">DD255/DC255*100</f>
        <v>100</v>
      </c>
      <c r="DF255" s="80">
        <f t="shared" ref="DF255" si="1631">DF256+DF257+DF258+DF259+DF260+DF261+DF262+DF263+DF264+DF265</f>
        <v>0</v>
      </c>
      <c r="DG255" s="80">
        <f t="shared" si="1627"/>
        <v>0</v>
      </c>
      <c r="DH255" s="80">
        <f t="shared" si="1627"/>
        <v>0</v>
      </c>
      <c r="DI255" s="80">
        <f t="shared" si="1627"/>
        <v>0</v>
      </c>
      <c r="DJ255" s="80"/>
      <c r="DK255" s="80">
        <f t="shared" si="1627"/>
        <v>0</v>
      </c>
      <c r="DL255" s="80">
        <f t="shared" si="1627"/>
        <v>0</v>
      </c>
      <c r="DM255" s="80">
        <f t="shared" si="1627"/>
        <v>0</v>
      </c>
      <c r="DN255" s="80"/>
      <c r="DO255" s="80">
        <f t="shared" ref="DO255:DR255" si="1632">DO256+DO257+DO258+DO259+DO260+DO261+DO262+DO263+DO264+DO265</f>
        <v>0</v>
      </c>
      <c r="DP255" s="80">
        <f t="shared" si="1632"/>
        <v>0</v>
      </c>
      <c r="DQ255" s="80">
        <f t="shared" si="1632"/>
        <v>0</v>
      </c>
      <c r="DR255" s="80">
        <f t="shared" si="1632"/>
        <v>0</v>
      </c>
      <c r="DS255" s="80">
        <f t="shared" si="1627"/>
        <v>0</v>
      </c>
      <c r="DT255" s="80">
        <f t="shared" si="1627"/>
        <v>0</v>
      </c>
      <c r="DU255" s="80">
        <f t="shared" si="1627"/>
        <v>0</v>
      </c>
      <c r="DV255" s="80"/>
      <c r="DW255" s="80">
        <f t="shared" si="1627"/>
        <v>0</v>
      </c>
      <c r="DX255" s="80">
        <f t="shared" si="1627"/>
        <v>0</v>
      </c>
      <c r="DY255" s="80">
        <f t="shared" si="1627"/>
        <v>0</v>
      </c>
      <c r="DZ255" s="80"/>
      <c r="EA255" s="80">
        <f t="shared" ref="EA255:EC255" si="1633">EA256+EA257+EA258+EA259+EA260+EA261+EA262+EA263+EA264+EA265</f>
        <v>0</v>
      </c>
      <c r="EB255" s="80">
        <f t="shared" si="1633"/>
        <v>0</v>
      </c>
      <c r="EC255" s="80">
        <f t="shared" si="1633"/>
        <v>0</v>
      </c>
      <c r="ED255" s="80"/>
      <c r="EE255" s="80">
        <f t="shared" si="1627"/>
        <v>0</v>
      </c>
      <c r="EF255" s="80">
        <f t="shared" si="1627"/>
        <v>0</v>
      </c>
      <c r="EG255" s="80">
        <f t="shared" si="1627"/>
        <v>0</v>
      </c>
      <c r="EH255" s="80">
        <f t="shared" ref="EH255" si="1634">EH256+EH257+EH258+EH259+EH260+EH261+EH262+EH263+EH264+EH265</f>
        <v>0</v>
      </c>
      <c r="EI255" s="80">
        <f t="shared" si="1627"/>
        <v>0</v>
      </c>
      <c r="EJ255" s="80">
        <f t="shared" si="1627"/>
        <v>0</v>
      </c>
      <c r="EK255" s="80">
        <f t="shared" si="1627"/>
        <v>0</v>
      </c>
      <c r="EL255" s="80">
        <f t="shared" ref="EL255" si="1635">EL256+EL257+EL258+EL259+EL260+EL261+EL262+EL263+EL264+EL265</f>
        <v>0</v>
      </c>
      <c r="EM255" s="80">
        <f t="shared" si="1627"/>
        <v>0</v>
      </c>
      <c r="EN255" s="80">
        <f t="shared" si="1627"/>
        <v>0</v>
      </c>
      <c r="EO255" s="80">
        <f t="shared" si="1627"/>
        <v>0</v>
      </c>
      <c r="EP255" s="80">
        <f t="shared" ref="EP255" si="1636">EP256+EP257+EP258+EP259+EP260+EP261+EP262+EP263+EP264+EP265</f>
        <v>398</v>
      </c>
      <c r="EQ255" s="80">
        <f t="shared" si="1627"/>
        <v>358.2</v>
      </c>
      <c r="ER255" s="80">
        <f t="shared" si="1627"/>
        <v>358.18900000000002</v>
      </c>
      <c r="ES255" s="80">
        <f t="shared" ref="ES255:ES256" si="1637">ER255/EQ255*100</f>
        <v>99.996929089893925</v>
      </c>
      <c r="ET255" s="80">
        <f t="shared" ref="ET255" si="1638">ET256+ET257+ET258+ET259+ET260+ET261+ET262+ET263+ET264+ET265</f>
        <v>7922</v>
      </c>
      <c r="EU255" s="80">
        <f t="shared" si="1627"/>
        <v>7619.5005000000001</v>
      </c>
      <c r="EV255" s="80">
        <f t="shared" si="1627"/>
        <v>7619.5005000000001</v>
      </c>
      <c r="EW255" s="80">
        <f t="shared" si="1574"/>
        <v>100</v>
      </c>
      <c r="EX255" s="80"/>
      <c r="EY255" s="80">
        <f t="shared" ref="EY255:FH255" si="1639">EY256+EY257+EY258+EY259+EY260+EY261+EY262+EY263+EY264+EY265</f>
        <v>0</v>
      </c>
      <c r="EZ255" s="80">
        <f t="shared" si="1639"/>
        <v>0</v>
      </c>
      <c r="FA255" s="80">
        <f t="shared" si="1639"/>
        <v>0</v>
      </c>
      <c r="FB255" s="80"/>
      <c r="FC255" s="80">
        <f t="shared" ref="FC255:FE255" si="1640">FC256+FC257+FC258+FC259+FC260+FC261+FC262+FC263+FC264+FC265</f>
        <v>0</v>
      </c>
      <c r="FD255" s="80">
        <f t="shared" si="1640"/>
        <v>0</v>
      </c>
      <c r="FE255" s="80">
        <f t="shared" si="1640"/>
        <v>0</v>
      </c>
      <c r="FF255" s="80">
        <f t="shared" ref="FF255" si="1641">FF256+FF257+FF258+FF259+FF260+FF261+FF262+FF263+FF264+FF265</f>
        <v>6570.8</v>
      </c>
      <c r="FG255" s="80">
        <f t="shared" si="1639"/>
        <v>6730.9</v>
      </c>
      <c r="FH255" s="80">
        <f t="shared" si="1639"/>
        <v>6730.9</v>
      </c>
      <c r="FI255" s="80">
        <f t="shared" si="204"/>
        <v>100</v>
      </c>
      <c r="FJ255" s="80">
        <f>SUM(FJ256:FJ268)</f>
        <v>37158</v>
      </c>
      <c r="FK255" s="80">
        <f>SUM(FK256:FK268)</f>
        <v>37158</v>
      </c>
      <c r="FL255" s="80">
        <f>SUM(FL256:FL268)</f>
        <v>37158</v>
      </c>
      <c r="FM255" s="79">
        <f t="shared" si="1543"/>
        <v>100</v>
      </c>
      <c r="FN255" s="80">
        <f t="shared" ref="FN255" si="1642">FN256+FN257+FN258+FN259+FN260+FN261+FN262+FN263+FN264+FN265</f>
        <v>2508.6999999999998</v>
      </c>
      <c r="FO255" s="80">
        <f t="shared" ref="FO255:FP255" si="1643">FO256+FO257+FO258+FO259+FO260+FO261+FO262+FO263+FO264+FO265</f>
        <v>1836.8</v>
      </c>
      <c r="FP255" s="80">
        <f t="shared" si="1643"/>
        <v>1836.7904099999998</v>
      </c>
      <c r="FQ255" s="80">
        <f>FP255/FO255*100</f>
        <v>99.99947789634146</v>
      </c>
      <c r="FR255" s="80"/>
      <c r="FS255" s="80">
        <f t="shared" ref="FS255:FT255" si="1644">FS256+FS257+FS258+FS259+FS260+FS261+FS262+FS263+FS264+FS265</f>
        <v>107</v>
      </c>
      <c r="FT255" s="80">
        <f t="shared" si="1644"/>
        <v>107</v>
      </c>
      <c r="FU255" s="80">
        <f>FT255/FS255*100</f>
        <v>100</v>
      </c>
      <c r="FV255" s="80">
        <f t="shared" ref="FV255" si="1645">FV256+FV257+FV258+FV259+FV260+FV261+FV262+FV263+FV264+FV265</f>
        <v>1568.7460000000001</v>
      </c>
      <c r="FW255" s="80">
        <f t="shared" ref="FW255:FX255" si="1646">FW256+FW257+FW258+FW259+FW260+FW261+FW262+FW263+FW264+FW265</f>
        <v>1568.7460000000001</v>
      </c>
      <c r="FX255" s="80">
        <f t="shared" si="1646"/>
        <v>1568.7460000000001</v>
      </c>
      <c r="FY255" s="80">
        <f>FX255/FW255*100</f>
        <v>100</v>
      </c>
      <c r="FZ255" s="80">
        <f t="shared" ref="FZ255" si="1647">FZ256+FZ257+FZ258+FZ259+FZ260+FZ261+FZ262+FZ263+FZ264+FZ265</f>
        <v>0</v>
      </c>
      <c r="GA255" s="80">
        <f t="shared" ref="GA255:GK255" si="1648">GA256+GA257+GA258+GA259+GA260+GA261+GA262+GA263+GA264+GA265</f>
        <v>0</v>
      </c>
      <c r="GB255" s="80">
        <f t="shared" si="1648"/>
        <v>0</v>
      </c>
      <c r="GC255" s="80">
        <f t="shared" si="1648"/>
        <v>0</v>
      </c>
      <c r="GD255" s="80">
        <f t="shared" ref="GD255" si="1649">GD256+GD257+GD258+GD259+GD260+GD261+GD262+GD263+GD264+GD265</f>
        <v>1181.8</v>
      </c>
      <c r="GE255" s="80">
        <f t="shared" si="1648"/>
        <v>2204.3000000000002</v>
      </c>
      <c r="GF255" s="80">
        <f t="shared" si="1648"/>
        <v>2204.3308199999997</v>
      </c>
      <c r="GG255" s="80">
        <f t="shared" si="1648"/>
        <v>100.00139817629177</v>
      </c>
      <c r="GH255" s="80">
        <f t="shared" ref="GH255" si="1650">GH256+GH257+GH258+GH259+GH260+GH261+GH262+GH263+GH264+GH265</f>
        <v>1674.1</v>
      </c>
      <c r="GI255" s="80">
        <f t="shared" si="1648"/>
        <v>3795.7</v>
      </c>
      <c r="GJ255" s="80">
        <f t="shared" si="1648"/>
        <v>3795.6691800000003</v>
      </c>
      <c r="GK255" s="80">
        <f t="shared" si="1648"/>
        <v>99.999188028558649</v>
      </c>
      <c r="GL255" s="80"/>
      <c r="GM255" s="80">
        <f t="shared" ref="GM255:GO255" si="1651">GM256+GM257+GM258+GM259+GM260+GM261+GM262+GM263+GM264+GM265</f>
        <v>0</v>
      </c>
      <c r="GN255" s="80">
        <f t="shared" si="1651"/>
        <v>0</v>
      </c>
      <c r="GO255" s="80">
        <f t="shared" si="1651"/>
        <v>0</v>
      </c>
      <c r="GP255" s="80"/>
      <c r="GQ255" s="80">
        <f t="shared" ref="GQ255:GS255" si="1652">GQ256+GQ257+GQ258+GQ259+GQ260+GQ261+GQ262+GQ263+GQ264+GQ265</f>
        <v>0</v>
      </c>
      <c r="GR255" s="80">
        <f t="shared" si="1652"/>
        <v>0</v>
      </c>
      <c r="GS255" s="80">
        <f t="shared" si="1652"/>
        <v>0</v>
      </c>
      <c r="GT255" s="80"/>
      <c r="GU255" s="80">
        <f t="shared" ref="GU255:GW255" si="1653">GU256+GU257+GU258+GU259+GU260+GU261+GU262+GU263+GU264+GU265</f>
        <v>0</v>
      </c>
      <c r="GV255" s="80">
        <f t="shared" si="1653"/>
        <v>0</v>
      </c>
      <c r="GW255" s="80">
        <f t="shared" si="1653"/>
        <v>0</v>
      </c>
      <c r="GX255" s="80"/>
      <c r="GY255" s="80">
        <f t="shared" ref="GY255:HB255" si="1654">GY256+GY257+GY258+GY259+GY260+GY261+GY262+GY263+GY264+GY265</f>
        <v>0</v>
      </c>
      <c r="GZ255" s="80">
        <f t="shared" si="1654"/>
        <v>0</v>
      </c>
      <c r="HA255" s="80">
        <f t="shared" si="1654"/>
        <v>0</v>
      </c>
      <c r="HB255" s="80">
        <f t="shared" si="1654"/>
        <v>0</v>
      </c>
      <c r="HC255" s="80">
        <f t="shared" ref="HC255:HH255" si="1655">HC256+HC257+HC258+HC259+HC260+HC261+HC262+HC263+HC264+HC265</f>
        <v>0</v>
      </c>
      <c r="HD255" s="80">
        <f t="shared" si="1655"/>
        <v>0</v>
      </c>
      <c r="HE255" s="80">
        <f t="shared" si="1655"/>
        <v>0</v>
      </c>
      <c r="HF255" s="80"/>
      <c r="HG255" s="80"/>
      <c r="HH255" s="80">
        <f t="shared" si="1655"/>
        <v>0</v>
      </c>
      <c r="HI255" s="80"/>
      <c r="HJ255" s="122"/>
      <c r="HK255" s="80">
        <f t="shared" ref="HK255:HM255" si="1656">HK256+HK257+HK258+HK259+HK260+HK261+HK262+HK263+HK264+HK265</f>
        <v>0</v>
      </c>
      <c r="HL255" s="80">
        <f t="shared" si="1656"/>
        <v>0</v>
      </c>
      <c r="HM255" s="80">
        <f t="shared" si="1656"/>
        <v>0</v>
      </c>
      <c r="HN255" s="80"/>
      <c r="HO255" s="80"/>
      <c r="HP255" s="80">
        <f t="shared" ref="HP255" si="1657">HP256+HP257+HP258+HP259+HP260+HP261+HP262+HP263+HP264+HP265</f>
        <v>0</v>
      </c>
      <c r="HQ255" s="80"/>
      <c r="HR255" s="80"/>
      <c r="HS255" s="80">
        <f>SUM(HS256:HS268)</f>
        <v>37158</v>
      </c>
      <c r="HT255" s="80">
        <f>SUM(HT256:HT268)</f>
        <v>37158</v>
      </c>
      <c r="HU255" s="80">
        <f>HT255/HS255*100</f>
        <v>100</v>
      </c>
      <c r="HV255" s="122"/>
      <c r="HW255" s="80">
        <f t="shared" ref="HW255:HX255" si="1658">HW256+HW257+HW258+HW259+HW260+HW261+HW262+HW263+HW264+HW265</f>
        <v>36386.741580000002</v>
      </c>
      <c r="HX255" s="80">
        <f t="shared" si="1658"/>
        <v>36386.741580000002</v>
      </c>
      <c r="HY255" s="80">
        <f t="shared" ref="HY255:HY256" si="1659">HX255/HW255*100</f>
        <v>100</v>
      </c>
      <c r="HZ255" s="122"/>
      <c r="IA255" s="80">
        <f t="shared" ref="IA255:IB255" si="1660">IA256+IA257+IA258+IA259+IA260+IA261+IA262+IA263+IA264+IA265</f>
        <v>4190.8999999999996</v>
      </c>
      <c r="IB255" s="80">
        <f t="shared" si="1660"/>
        <v>4190.8999999999996</v>
      </c>
      <c r="IC255" s="80">
        <f t="shared" ref="IC255:IC256" si="1661">IB255/IA255*100</f>
        <v>100</v>
      </c>
      <c r="ID255" s="80"/>
      <c r="IE255" s="80">
        <f t="shared" ref="IE255:IG255" si="1662">IE256+IE257+IE258+IE259+IE260+IE261+IE262+IE263+IE264+IE265</f>
        <v>0</v>
      </c>
      <c r="IF255" s="80">
        <f t="shared" si="1662"/>
        <v>0</v>
      </c>
      <c r="IG255" s="80">
        <f t="shared" si="1662"/>
        <v>0</v>
      </c>
      <c r="IH255" s="80"/>
      <c r="II255" s="80">
        <f t="shared" ref="II255:IK255" si="1663">II256+II257+II258+II259+II260+II261+II262+II263+II264+II265</f>
        <v>0</v>
      </c>
      <c r="IJ255" s="80">
        <f t="shared" si="1663"/>
        <v>0</v>
      </c>
      <c r="IK255" s="80">
        <f t="shared" si="1663"/>
        <v>0</v>
      </c>
      <c r="IL255" s="80"/>
      <c r="IM255" s="80">
        <f t="shared" ref="IM255:JA255" si="1664">IM256+IM257+IM258+IM259+IM260+IM261+IM262+IM263+IM264+IM265</f>
        <v>0</v>
      </c>
      <c r="IN255" s="80">
        <f t="shared" si="1664"/>
        <v>0</v>
      </c>
      <c r="IO255" s="80">
        <f t="shared" si="1664"/>
        <v>0</v>
      </c>
      <c r="IP255" s="80"/>
      <c r="IQ255" s="80">
        <f t="shared" si="1664"/>
        <v>0</v>
      </c>
      <c r="IR255" s="80">
        <f t="shared" si="1664"/>
        <v>0</v>
      </c>
      <c r="IS255" s="80">
        <f t="shared" si="1664"/>
        <v>0</v>
      </c>
      <c r="IT255" s="80"/>
      <c r="IU255" s="80">
        <f t="shared" si="1664"/>
        <v>0</v>
      </c>
      <c r="IV255" s="80">
        <f t="shared" si="1664"/>
        <v>0</v>
      </c>
      <c r="IW255" s="80">
        <f t="shared" si="1664"/>
        <v>0</v>
      </c>
      <c r="IX255" s="80"/>
      <c r="IY255" s="80">
        <f t="shared" si="1664"/>
        <v>0</v>
      </c>
      <c r="IZ255" s="80">
        <f t="shared" si="1664"/>
        <v>0</v>
      </c>
      <c r="JA255" s="80">
        <f t="shared" si="1664"/>
        <v>0</v>
      </c>
      <c r="JB255" s="80"/>
      <c r="JC255" s="80">
        <f t="shared" ref="JC255:JE255" si="1665">JC256+JC257+JC258+JC259+JC260+JC261+JC262+JC263+JC264+JC265</f>
        <v>0</v>
      </c>
      <c r="JD255" s="80">
        <f t="shared" si="1665"/>
        <v>0</v>
      </c>
      <c r="JE255" s="80">
        <f t="shared" si="1665"/>
        <v>0</v>
      </c>
      <c r="JF255" s="80"/>
      <c r="JG255" s="80">
        <f t="shared" ref="JG255:JL255" si="1666">JG256+JG257+JG258+JG259+JG260+JG261+JG262+JG263+JG264+JG265</f>
        <v>0</v>
      </c>
      <c r="JH255" s="80">
        <f t="shared" si="1666"/>
        <v>0</v>
      </c>
      <c r="JI255" s="80">
        <f t="shared" si="1666"/>
        <v>0</v>
      </c>
      <c r="JJ255" s="80"/>
      <c r="JK255" s="80">
        <f t="shared" si="1666"/>
        <v>235.06335999999999</v>
      </c>
      <c r="JL255" s="80">
        <f t="shared" si="1666"/>
        <v>0</v>
      </c>
      <c r="JM255" s="79">
        <f t="shared" ref="JM255:JM256" si="1667">JL255/JK255*100</f>
        <v>0</v>
      </c>
      <c r="JN255" s="79"/>
      <c r="JO255" s="80"/>
      <c r="JP255" s="80"/>
      <c r="JQ255" s="79"/>
    </row>
    <row r="256" spans="1:277" s="29" customFormat="1" ht="31.5" x14ac:dyDescent="0.25">
      <c r="A256" s="39" t="s">
        <v>309</v>
      </c>
      <c r="B256" s="230">
        <f t="shared" si="1349"/>
        <v>43715.24194</v>
      </c>
      <c r="C256" s="230">
        <f t="shared" si="1350"/>
        <v>88334.747380000001</v>
      </c>
      <c r="D256" s="230">
        <f t="shared" si="1351"/>
        <v>88099.663440000004</v>
      </c>
      <c r="E256" s="66">
        <f t="shared" si="163"/>
        <v>99.733871497940996</v>
      </c>
      <c r="F256" s="66">
        <v>1516.2527</v>
      </c>
      <c r="G256" s="66">
        <v>1516.2527</v>
      </c>
      <c r="H256" s="66">
        <v>1516.2527</v>
      </c>
      <c r="I256" s="66">
        <f>H256/G256*100</f>
        <v>100</v>
      </c>
      <c r="J256" s="70"/>
      <c r="K256" s="70"/>
      <c r="L256" s="70"/>
      <c r="M256" s="66"/>
      <c r="N256" s="66"/>
      <c r="O256" s="70"/>
      <c r="P256" s="70"/>
      <c r="Q256" s="66"/>
      <c r="R256" s="123"/>
      <c r="S256" s="70"/>
      <c r="T256" s="70"/>
      <c r="U256" s="66"/>
      <c r="V256" s="66"/>
      <c r="W256" s="70"/>
      <c r="X256" s="70"/>
      <c r="Y256" s="66"/>
      <c r="Z256" s="66"/>
      <c r="AA256" s="70"/>
      <c r="AB256" s="70"/>
      <c r="AC256" s="66"/>
      <c r="AD256" s="123"/>
      <c r="AE256" s="70"/>
      <c r="AF256" s="70"/>
      <c r="AG256" s="66"/>
      <c r="AH256" s="66"/>
      <c r="AI256" s="66"/>
      <c r="AJ256" s="66"/>
      <c r="AK256" s="70"/>
      <c r="AL256" s="124"/>
      <c r="AM256" s="66"/>
      <c r="AN256" s="66"/>
      <c r="AO256" s="70"/>
      <c r="AP256" s="70">
        <v>0</v>
      </c>
      <c r="AQ256" s="70">
        <v>0</v>
      </c>
      <c r="AR256" s="70">
        <v>0</v>
      </c>
      <c r="AS256" s="66"/>
      <c r="AT256" s="70"/>
      <c r="AU256" s="70"/>
      <c r="AV256" s="70"/>
      <c r="AW256" s="70"/>
      <c r="AX256" s="70">
        <v>102.04082</v>
      </c>
      <c r="AY256" s="70">
        <v>102.04082</v>
      </c>
      <c r="AZ256" s="70">
        <v>102.04083</v>
      </c>
      <c r="BA256" s="66">
        <f>AZ256/AY256*100</f>
        <v>100.00000979999966</v>
      </c>
      <c r="BB256" s="66">
        <v>51.020420000000001</v>
      </c>
      <c r="BC256" s="70">
        <v>51.020420000000001</v>
      </c>
      <c r="BD256" s="70">
        <v>51.020420000000001</v>
      </c>
      <c r="BE256" s="66">
        <f>BD256/BC256*100</f>
        <v>100</v>
      </c>
      <c r="BF256" s="70">
        <v>57.881999999999998</v>
      </c>
      <c r="BG256" s="70">
        <v>57.881999999999998</v>
      </c>
      <c r="BH256" s="70">
        <v>57.881999999999998</v>
      </c>
      <c r="BI256" s="66">
        <f>BH256/BG256*100</f>
        <v>100</v>
      </c>
      <c r="BJ256" s="123"/>
      <c r="BK256" s="70"/>
      <c r="BL256" s="70"/>
      <c r="BM256" s="66"/>
      <c r="BN256" s="70"/>
      <c r="BO256" s="70"/>
      <c r="BP256" s="70"/>
      <c r="BQ256" s="66"/>
      <c r="BR256" s="66"/>
      <c r="BS256" s="70"/>
      <c r="BT256" s="70"/>
      <c r="BU256" s="66"/>
      <c r="BV256" s="66"/>
      <c r="BW256" s="66"/>
      <c r="BX256" s="66"/>
      <c r="BY256" s="66"/>
      <c r="BZ256" s="70">
        <v>0</v>
      </c>
      <c r="CA256" s="70">
        <v>0</v>
      </c>
      <c r="CB256" s="70"/>
      <c r="CC256" s="66"/>
      <c r="CD256" s="70">
        <v>16501</v>
      </c>
      <c r="CE256" s="70">
        <v>16501</v>
      </c>
      <c r="CF256" s="66">
        <v>16501</v>
      </c>
      <c r="CG256" s="70">
        <f t="shared" si="185"/>
        <v>100</v>
      </c>
      <c r="CH256" s="70"/>
      <c r="CI256" s="70">
        <v>1809.8</v>
      </c>
      <c r="CJ256" s="66">
        <v>1809.8</v>
      </c>
      <c r="CK256" s="70">
        <f t="shared" ref="CK256" si="1668">CJ256/CI256*100</f>
        <v>100</v>
      </c>
      <c r="CL256" s="70"/>
      <c r="CM256" s="70"/>
      <c r="CN256" s="70"/>
      <c r="CO256" s="70"/>
      <c r="CP256" s="70"/>
      <c r="CQ256" s="70"/>
      <c r="CR256" s="70"/>
      <c r="CS256" s="70"/>
      <c r="CT256" s="70">
        <v>3662.9</v>
      </c>
      <c r="CU256" s="70">
        <v>3102.9</v>
      </c>
      <c r="CV256" s="70">
        <v>3102.9</v>
      </c>
      <c r="CW256" s="70">
        <f t="shared" si="191"/>
        <v>100</v>
      </c>
      <c r="CX256" s="70"/>
      <c r="CY256" s="70"/>
      <c r="CZ256" s="70"/>
      <c r="DA256" s="70"/>
      <c r="DB256" s="124"/>
      <c r="DC256" s="70">
        <v>160</v>
      </c>
      <c r="DD256" s="70">
        <v>160</v>
      </c>
      <c r="DE256" s="70">
        <f t="shared" si="1630"/>
        <v>100</v>
      </c>
      <c r="DF256" s="70"/>
      <c r="DG256" s="70"/>
      <c r="DH256" s="200"/>
      <c r="DI256" s="200"/>
      <c r="DJ256" s="200"/>
      <c r="DK256" s="70"/>
      <c r="DL256" s="200"/>
      <c r="DM256" s="200"/>
      <c r="DN256" s="200"/>
      <c r="DO256" s="70"/>
      <c r="DP256" s="200"/>
      <c r="DQ256" s="200"/>
      <c r="DR256" s="70"/>
      <c r="DS256" s="70"/>
      <c r="DT256" s="200"/>
      <c r="DU256" s="200"/>
      <c r="DV256" s="200"/>
      <c r="DW256" s="70"/>
      <c r="DX256" s="200"/>
      <c r="DY256" s="200"/>
      <c r="DZ256" s="200"/>
      <c r="EA256" s="70"/>
      <c r="EB256" s="200"/>
      <c r="EC256" s="200"/>
      <c r="ED256" s="200"/>
      <c r="EE256" s="70"/>
      <c r="EF256" s="200"/>
      <c r="EG256" s="200"/>
      <c r="EH256" s="70"/>
      <c r="EI256" s="70"/>
      <c r="EJ256" s="200"/>
      <c r="EK256" s="200"/>
      <c r="EL256" s="70"/>
      <c r="EM256" s="70"/>
      <c r="EN256" s="224"/>
      <c r="EO256" s="200"/>
      <c r="EP256" s="70">
        <v>398</v>
      </c>
      <c r="EQ256" s="70">
        <v>358.2</v>
      </c>
      <c r="ER256" s="70">
        <v>358.18900000000002</v>
      </c>
      <c r="ES256" s="70">
        <f t="shared" si="1637"/>
        <v>99.996929089893925</v>
      </c>
      <c r="ET256" s="70">
        <v>7922</v>
      </c>
      <c r="EU256" s="70">
        <v>7619.5005000000001</v>
      </c>
      <c r="EV256" s="70">
        <v>7619.5005000000001</v>
      </c>
      <c r="EW256" s="70">
        <f>EV256/EU256*100</f>
        <v>100</v>
      </c>
      <c r="EX256" s="70"/>
      <c r="EY256" s="70"/>
      <c r="EZ256" s="200"/>
      <c r="FA256" s="200"/>
      <c r="FB256" s="200"/>
      <c r="FC256" s="70"/>
      <c r="FD256" s="200"/>
      <c r="FE256" s="200"/>
      <c r="FF256" s="70">
        <v>6570.8</v>
      </c>
      <c r="FG256" s="70">
        <v>6730.9</v>
      </c>
      <c r="FH256" s="70">
        <v>6730.9</v>
      </c>
      <c r="FI256" s="70">
        <f t="shared" si="204"/>
        <v>100</v>
      </c>
      <c r="FJ256" s="70"/>
      <c r="FK256" s="70"/>
      <c r="FL256" s="200"/>
      <c r="FM256" s="66"/>
      <c r="FN256" s="70">
        <v>2508.6999999999998</v>
      </c>
      <c r="FO256" s="70">
        <v>1836.8</v>
      </c>
      <c r="FP256" s="70">
        <v>1836.7904099999998</v>
      </c>
      <c r="FQ256" s="70">
        <f>FP256/FO256*100</f>
        <v>99.99947789634146</v>
      </c>
      <c r="FR256" s="70"/>
      <c r="FS256" s="70">
        <v>107</v>
      </c>
      <c r="FT256" s="70">
        <v>107</v>
      </c>
      <c r="FU256" s="70">
        <f>FT256/FS256*100</f>
        <v>100</v>
      </c>
      <c r="FV256" s="70">
        <v>1568.7460000000001</v>
      </c>
      <c r="FW256" s="70">
        <v>1568.7460000000001</v>
      </c>
      <c r="FX256" s="70">
        <v>1568.7460000000001</v>
      </c>
      <c r="FY256" s="70">
        <f>FX256/FW256*100</f>
        <v>100</v>
      </c>
      <c r="FZ256" s="70"/>
      <c r="GA256" s="70"/>
      <c r="GB256" s="200"/>
      <c r="GC256" s="200"/>
      <c r="GD256" s="70">
        <v>1181.8</v>
      </c>
      <c r="GE256" s="70">
        <v>2204.3000000000002</v>
      </c>
      <c r="GF256" s="70">
        <v>2204.3308199999997</v>
      </c>
      <c r="GG256" s="70">
        <f t="shared" ref="GG256" si="1669">GF256/GE256*100</f>
        <v>100.00139817629177</v>
      </c>
      <c r="GH256" s="70">
        <v>1674.1</v>
      </c>
      <c r="GI256" s="70">
        <v>3795.7</v>
      </c>
      <c r="GJ256" s="70">
        <v>3795.6691800000003</v>
      </c>
      <c r="GK256" s="70">
        <f t="shared" ref="GK256" si="1670">GJ256/GI256*100</f>
        <v>99.999188028558649</v>
      </c>
      <c r="GL256" s="70"/>
      <c r="GM256" s="70"/>
      <c r="GN256" s="200"/>
      <c r="GO256" s="200"/>
      <c r="GP256" s="200"/>
      <c r="GQ256" s="70"/>
      <c r="GR256" s="200"/>
      <c r="GS256" s="200"/>
      <c r="GT256" s="200"/>
      <c r="GU256" s="70"/>
      <c r="GV256" s="200"/>
      <c r="GW256" s="200"/>
      <c r="GX256" s="200"/>
      <c r="GY256" s="70"/>
      <c r="GZ256" s="200"/>
      <c r="HA256" s="200"/>
      <c r="HB256" s="70"/>
      <c r="HC256" s="70"/>
      <c r="HD256" s="200"/>
      <c r="HE256" s="200"/>
      <c r="HF256" s="70"/>
      <c r="HG256" s="70"/>
      <c r="HH256" s="70"/>
      <c r="HI256" s="70"/>
      <c r="HJ256" s="124"/>
      <c r="HK256" s="70"/>
      <c r="HL256" s="200"/>
      <c r="HM256" s="200"/>
      <c r="HN256" s="70"/>
      <c r="HO256" s="70"/>
      <c r="HP256" s="70"/>
      <c r="HQ256" s="70"/>
      <c r="HR256" s="70"/>
      <c r="HS256" s="70"/>
      <c r="HT256" s="70"/>
      <c r="HU256" s="70"/>
      <c r="HV256" s="124"/>
      <c r="HW256" s="70">
        <v>36386.741580000002</v>
      </c>
      <c r="HX256" s="70">
        <v>36386.741580000002</v>
      </c>
      <c r="HY256" s="70">
        <f t="shared" si="1659"/>
        <v>100</v>
      </c>
      <c r="HZ256" s="124"/>
      <c r="IA256" s="70">
        <v>4190.8999999999996</v>
      </c>
      <c r="IB256" s="70">
        <v>4190.8999999999996</v>
      </c>
      <c r="IC256" s="70">
        <f t="shared" si="1661"/>
        <v>100</v>
      </c>
      <c r="ID256" s="70"/>
      <c r="IE256" s="70"/>
      <c r="IF256" s="70"/>
      <c r="IG256" s="70"/>
      <c r="IH256" s="70"/>
      <c r="II256" s="70"/>
      <c r="IJ256" s="70"/>
      <c r="IK256" s="70"/>
      <c r="IL256" s="70"/>
      <c r="IM256" s="70"/>
      <c r="IN256" s="70"/>
      <c r="IO256" s="70"/>
      <c r="IP256" s="70"/>
      <c r="IQ256" s="70"/>
      <c r="IR256" s="70"/>
      <c r="IS256" s="70"/>
      <c r="IT256" s="70"/>
      <c r="IU256" s="70"/>
      <c r="IV256" s="70"/>
      <c r="IW256" s="70"/>
      <c r="IX256" s="70"/>
      <c r="IY256" s="70">
        <v>0</v>
      </c>
      <c r="IZ256" s="70">
        <v>0</v>
      </c>
      <c r="JA256" s="66"/>
      <c r="JB256" s="66"/>
      <c r="JC256" s="70">
        <v>0</v>
      </c>
      <c r="JD256" s="70">
        <v>0</v>
      </c>
      <c r="JE256" s="66"/>
      <c r="JF256" s="66"/>
      <c r="JG256" s="70">
        <v>0</v>
      </c>
      <c r="JH256" s="70">
        <v>0</v>
      </c>
      <c r="JI256" s="66"/>
      <c r="JJ256" s="66"/>
      <c r="JK256" s="70">
        <v>235.06335999999999</v>
      </c>
      <c r="JL256" s="70"/>
      <c r="JM256" s="66">
        <f t="shared" si="1667"/>
        <v>0</v>
      </c>
      <c r="JN256" s="66"/>
      <c r="JO256" s="70"/>
      <c r="JP256" s="70"/>
      <c r="JQ256" s="66"/>
    </row>
    <row r="257" spans="1:277" s="29" customFormat="1" ht="15.75" x14ac:dyDescent="0.25">
      <c r="A257" s="39" t="s">
        <v>337</v>
      </c>
      <c r="B257" s="230">
        <f t="shared" si="1349"/>
        <v>2121</v>
      </c>
      <c r="C257" s="230">
        <f t="shared" si="1350"/>
        <v>4242</v>
      </c>
      <c r="D257" s="230">
        <f t="shared" si="1351"/>
        <v>4242</v>
      </c>
      <c r="E257" s="66">
        <f t="shared" si="163"/>
        <v>100</v>
      </c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123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123"/>
      <c r="AE257" s="66"/>
      <c r="AF257" s="66"/>
      <c r="AG257" s="66"/>
      <c r="AH257" s="66"/>
      <c r="AI257" s="66"/>
      <c r="AJ257" s="66"/>
      <c r="AK257" s="66"/>
      <c r="AL257" s="123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/>
      <c r="BH257" s="66"/>
      <c r="BI257" s="66"/>
      <c r="BJ257" s="123"/>
      <c r="BK257" s="66"/>
      <c r="BL257" s="66"/>
      <c r="BM257" s="66"/>
      <c r="BN257" s="66"/>
      <c r="BO257" s="66"/>
      <c r="BP257" s="66"/>
      <c r="BQ257" s="66"/>
      <c r="BR257" s="66"/>
      <c r="BS257" s="66"/>
      <c r="BT257" s="66"/>
      <c r="BU257" s="66"/>
      <c r="BV257" s="66"/>
      <c r="BW257" s="66"/>
      <c r="BX257" s="66"/>
      <c r="BY257" s="66"/>
      <c r="BZ257" s="66"/>
      <c r="CA257" s="66"/>
      <c r="CB257" s="66"/>
      <c r="CC257" s="66"/>
      <c r="CD257" s="206"/>
      <c r="CE257" s="206"/>
      <c r="CF257" s="206"/>
      <c r="CG257" s="206"/>
      <c r="CH257" s="206"/>
      <c r="CI257" s="206"/>
      <c r="CJ257" s="206"/>
      <c r="CK257" s="206"/>
      <c r="CL257" s="66"/>
      <c r="CM257" s="66"/>
      <c r="CN257" s="66"/>
      <c r="CO257" s="204"/>
      <c r="CP257" s="204"/>
      <c r="CQ257" s="66"/>
      <c r="CR257" s="66"/>
      <c r="CS257" s="204"/>
      <c r="CT257" s="66"/>
      <c r="CU257" s="66"/>
      <c r="CV257" s="66"/>
      <c r="CW257" s="204"/>
      <c r="CX257" s="204"/>
      <c r="CY257" s="66"/>
      <c r="CZ257" s="66"/>
      <c r="DA257" s="204"/>
      <c r="DB257" s="133"/>
      <c r="DC257" s="66"/>
      <c r="DD257" s="66"/>
      <c r="DE257" s="204"/>
      <c r="DF257" s="66"/>
      <c r="DG257" s="66"/>
      <c r="DH257" s="66"/>
      <c r="DI257" s="204"/>
      <c r="DJ257" s="204"/>
      <c r="DK257" s="66"/>
      <c r="DL257" s="66"/>
      <c r="DM257" s="204"/>
      <c r="DN257" s="204"/>
      <c r="DO257" s="66"/>
      <c r="DP257" s="66"/>
      <c r="DQ257" s="204"/>
      <c r="DR257" s="66"/>
      <c r="DS257" s="66"/>
      <c r="DT257" s="66"/>
      <c r="DU257" s="204"/>
      <c r="DV257" s="204"/>
      <c r="DW257" s="66"/>
      <c r="DX257" s="66"/>
      <c r="DY257" s="204"/>
      <c r="DZ257" s="204"/>
      <c r="EA257" s="66"/>
      <c r="EB257" s="66"/>
      <c r="EC257" s="204"/>
      <c r="ED257" s="204"/>
      <c r="EE257" s="66"/>
      <c r="EF257" s="66"/>
      <c r="EG257" s="204"/>
      <c r="EH257" s="66"/>
      <c r="EI257" s="66"/>
      <c r="EJ257" s="66"/>
      <c r="EK257" s="204"/>
      <c r="EL257" s="66"/>
      <c r="EM257" s="66"/>
      <c r="EN257" s="66"/>
      <c r="EO257" s="204"/>
      <c r="EP257" s="66"/>
      <c r="EQ257" s="66"/>
      <c r="ER257" s="66"/>
      <c r="ES257" s="204"/>
      <c r="ET257" s="66"/>
      <c r="EU257" s="66"/>
      <c r="EV257" s="66"/>
      <c r="EW257" s="66"/>
      <c r="EX257" s="66"/>
      <c r="EY257" s="70"/>
      <c r="EZ257" s="66"/>
      <c r="FA257" s="204"/>
      <c r="FB257" s="204"/>
      <c r="FC257" s="70"/>
      <c r="FD257" s="66"/>
      <c r="FE257" s="204"/>
      <c r="FF257" s="70"/>
      <c r="FG257" s="70"/>
      <c r="FH257" s="66"/>
      <c r="FI257" s="204"/>
      <c r="FJ257" s="70">
        <v>2121</v>
      </c>
      <c r="FK257" s="70">
        <v>2121</v>
      </c>
      <c r="FL257" s="66">
        <v>2121</v>
      </c>
      <c r="FM257" s="66">
        <f t="shared" si="1543"/>
        <v>100</v>
      </c>
      <c r="FN257" s="70"/>
      <c r="FO257" s="70"/>
      <c r="FP257" s="66"/>
      <c r="FQ257" s="204"/>
      <c r="FR257" s="70"/>
      <c r="FS257" s="70"/>
      <c r="FT257" s="66"/>
      <c r="FU257" s="204"/>
      <c r="FV257" s="70"/>
      <c r="FW257" s="70"/>
      <c r="FX257" s="66"/>
      <c r="FY257" s="204"/>
      <c r="FZ257" s="70"/>
      <c r="GA257" s="70"/>
      <c r="GB257" s="66"/>
      <c r="GC257" s="204"/>
      <c r="GD257" s="66"/>
      <c r="GE257" s="66"/>
      <c r="GF257" s="66"/>
      <c r="GG257" s="204"/>
      <c r="GH257" s="66"/>
      <c r="GI257" s="66"/>
      <c r="GJ257" s="66"/>
      <c r="GK257" s="204"/>
      <c r="GL257" s="204"/>
      <c r="GM257" s="70"/>
      <c r="GN257" s="66"/>
      <c r="GO257" s="204"/>
      <c r="GP257" s="204"/>
      <c r="GQ257" s="70"/>
      <c r="GR257" s="66"/>
      <c r="GS257" s="204"/>
      <c r="GT257" s="204"/>
      <c r="GU257" s="70"/>
      <c r="GV257" s="66"/>
      <c r="GW257" s="204"/>
      <c r="GX257" s="204"/>
      <c r="GY257" s="70"/>
      <c r="GZ257" s="66"/>
      <c r="HA257" s="204"/>
      <c r="HB257" s="70"/>
      <c r="HC257" s="70"/>
      <c r="HD257" s="66"/>
      <c r="HE257" s="204"/>
      <c r="HF257" s="66"/>
      <c r="HG257" s="66"/>
      <c r="HH257" s="66"/>
      <c r="HI257" s="204"/>
      <c r="HJ257" s="133"/>
      <c r="HK257" s="70"/>
      <c r="HL257" s="66"/>
      <c r="HM257" s="204"/>
      <c r="HN257" s="66"/>
      <c r="HO257" s="66"/>
      <c r="HP257" s="66"/>
      <c r="HQ257" s="204"/>
      <c r="HR257" s="204"/>
      <c r="HS257" s="66">
        <v>2121</v>
      </c>
      <c r="HT257" s="66">
        <v>2121</v>
      </c>
      <c r="HU257" s="70">
        <f t="shared" ref="HU257:HU268" si="1671">HT257/HS257*100</f>
        <v>100</v>
      </c>
      <c r="HV257" s="124"/>
      <c r="HW257" s="66"/>
      <c r="HX257" s="66"/>
      <c r="HY257" s="204"/>
      <c r="HZ257" s="133"/>
      <c r="IA257" s="66"/>
      <c r="IB257" s="66"/>
      <c r="IC257" s="204"/>
      <c r="ID257" s="204"/>
      <c r="IE257" s="66"/>
      <c r="IF257" s="66"/>
      <c r="IG257" s="204"/>
      <c r="IH257" s="204"/>
      <c r="II257" s="66"/>
      <c r="IJ257" s="66"/>
      <c r="IK257" s="204"/>
      <c r="IL257" s="204"/>
      <c r="IM257" s="66"/>
      <c r="IN257" s="66"/>
      <c r="IO257" s="204"/>
      <c r="IP257" s="204"/>
      <c r="IQ257" s="66"/>
      <c r="IR257" s="66"/>
      <c r="IS257" s="204"/>
      <c r="IT257" s="204"/>
      <c r="IU257" s="66"/>
      <c r="IV257" s="66"/>
      <c r="IW257" s="204"/>
      <c r="IX257" s="204"/>
      <c r="IY257" s="66"/>
      <c r="IZ257" s="66"/>
      <c r="JA257" s="66"/>
      <c r="JB257" s="66"/>
      <c r="JC257" s="66"/>
      <c r="JD257" s="66"/>
      <c r="JE257" s="66"/>
      <c r="JF257" s="66"/>
      <c r="JG257" s="66"/>
      <c r="JH257" s="66"/>
      <c r="JI257" s="66"/>
      <c r="JJ257" s="66"/>
      <c r="JK257" s="66"/>
      <c r="JL257" s="66"/>
      <c r="JM257" s="66"/>
      <c r="JN257" s="66"/>
      <c r="JO257" s="66"/>
      <c r="JP257" s="66"/>
      <c r="JQ257" s="66"/>
    </row>
    <row r="258" spans="1:277" s="29" customFormat="1" ht="15.75" x14ac:dyDescent="0.25">
      <c r="A258" s="39" t="s">
        <v>338</v>
      </c>
      <c r="B258" s="230">
        <f t="shared" si="1349"/>
        <v>2025</v>
      </c>
      <c r="C258" s="230">
        <f t="shared" si="1350"/>
        <v>4050</v>
      </c>
      <c r="D258" s="230">
        <f t="shared" si="1351"/>
        <v>4050</v>
      </c>
      <c r="E258" s="66">
        <f t="shared" si="163"/>
        <v>100</v>
      </c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123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123"/>
      <c r="AE258" s="66"/>
      <c r="AF258" s="66"/>
      <c r="AG258" s="66"/>
      <c r="AH258" s="66"/>
      <c r="AI258" s="66"/>
      <c r="AJ258" s="66"/>
      <c r="AK258" s="66"/>
      <c r="AL258" s="123"/>
      <c r="AM258" s="66"/>
      <c r="AN258" s="66"/>
      <c r="AO258" s="66"/>
      <c r="AP258" s="66"/>
      <c r="AQ258" s="66"/>
      <c r="AR258" s="66"/>
      <c r="AS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/>
      <c r="BH258" s="66"/>
      <c r="BI258" s="66"/>
      <c r="BJ258" s="123"/>
      <c r="BK258" s="66"/>
      <c r="BL258" s="66"/>
      <c r="BM258" s="66"/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  <c r="CB258" s="66"/>
      <c r="CC258" s="66"/>
      <c r="CD258" s="206"/>
      <c r="CE258" s="206"/>
      <c r="CF258" s="206"/>
      <c r="CG258" s="206"/>
      <c r="CH258" s="206"/>
      <c r="CI258" s="206"/>
      <c r="CJ258" s="206"/>
      <c r="CK258" s="206"/>
      <c r="CL258" s="66"/>
      <c r="CM258" s="66"/>
      <c r="CN258" s="66"/>
      <c r="CO258" s="204"/>
      <c r="CP258" s="204"/>
      <c r="CQ258" s="66"/>
      <c r="CR258" s="66"/>
      <c r="CS258" s="204"/>
      <c r="CT258" s="66"/>
      <c r="CU258" s="66"/>
      <c r="CV258" s="66"/>
      <c r="CW258" s="204"/>
      <c r="CX258" s="204"/>
      <c r="CY258" s="66"/>
      <c r="CZ258" s="66"/>
      <c r="DA258" s="204"/>
      <c r="DB258" s="133"/>
      <c r="DC258" s="66"/>
      <c r="DD258" s="66"/>
      <c r="DE258" s="204"/>
      <c r="DF258" s="66"/>
      <c r="DG258" s="66"/>
      <c r="DH258" s="66"/>
      <c r="DI258" s="204"/>
      <c r="DJ258" s="204"/>
      <c r="DK258" s="66"/>
      <c r="DL258" s="66"/>
      <c r="DM258" s="204"/>
      <c r="DN258" s="204"/>
      <c r="DO258" s="66"/>
      <c r="DP258" s="66"/>
      <c r="DQ258" s="204"/>
      <c r="DR258" s="66"/>
      <c r="DS258" s="66"/>
      <c r="DT258" s="66"/>
      <c r="DU258" s="204"/>
      <c r="DV258" s="204"/>
      <c r="DW258" s="66"/>
      <c r="DX258" s="66"/>
      <c r="DY258" s="204"/>
      <c r="DZ258" s="204"/>
      <c r="EA258" s="66"/>
      <c r="EB258" s="66"/>
      <c r="EC258" s="204"/>
      <c r="ED258" s="204"/>
      <c r="EE258" s="66"/>
      <c r="EF258" s="66"/>
      <c r="EG258" s="204"/>
      <c r="EH258" s="66"/>
      <c r="EI258" s="66"/>
      <c r="EJ258" s="66"/>
      <c r="EK258" s="204"/>
      <c r="EL258" s="66"/>
      <c r="EM258" s="66"/>
      <c r="EN258" s="66"/>
      <c r="EO258" s="204"/>
      <c r="EP258" s="66"/>
      <c r="EQ258" s="66"/>
      <c r="ER258" s="66"/>
      <c r="ES258" s="204"/>
      <c r="ET258" s="66"/>
      <c r="EU258" s="66"/>
      <c r="EV258" s="66"/>
      <c r="EW258" s="66"/>
      <c r="EX258" s="66"/>
      <c r="EY258" s="70"/>
      <c r="EZ258" s="66"/>
      <c r="FA258" s="204"/>
      <c r="FB258" s="204"/>
      <c r="FC258" s="70"/>
      <c r="FD258" s="66"/>
      <c r="FE258" s="204"/>
      <c r="FF258" s="70"/>
      <c r="FG258" s="70"/>
      <c r="FH258" s="66"/>
      <c r="FI258" s="204"/>
      <c r="FJ258" s="70">
        <v>2025</v>
      </c>
      <c r="FK258" s="70">
        <v>2025</v>
      </c>
      <c r="FL258" s="66">
        <v>2025</v>
      </c>
      <c r="FM258" s="66">
        <f t="shared" si="1543"/>
        <v>100</v>
      </c>
      <c r="FN258" s="70"/>
      <c r="FO258" s="70"/>
      <c r="FP258" s="66"/>
      <c r="FQ258" s="204"/>
      <c r="FR258" s="70"/>
      <c r="FS258" s="70"/>
      <c r="FT258" s="66"/>
      <c r="FU258" s="204"/>
      <c r="FV258" s="70"/>
      <c r="FW258" s="70"/>
      <c r="FX258" s="66"/>
      <c r="FY258" s="204"/>
      <c r="FZ258" s="70"/>
      <c r="GA258" s="70"/>
      <c r="GB258" s="66"/>
      <c r="GC258" s="204"/>
      <c r="GD258" s="66"/>
      <c r="GE258" s="66"/>
      <c r="GF258" s="66"/>
      <c r="GG258" s="204"/>
      <c r="GH258" s="66"/>
      <c r="GI258" s="66"/>
      <c r="GJ258" s="66"/>
      <c r="GK258" s="204"/>
      <c r="GL258" s="204"/>
      <c r="GM258" s="70"/>
      <c r="GN258" s="66"/>
      <c r="GO258" s="204"/>
      <c r="GP258" s="204"/>
      <c r="GQ258" s="70"/>
      <c r="GR258" s="66"/>
      <c r="GS258" s="204"/>
      <c r="GT258" s="204"/>
      <c r="GU258" s="70"/>
      <c r="GV258" s="66"/>
      <c r="GW258" s="204"/>
      <c r="GX258" s="204"/>
      <c r="GY258" s="70"/>
      <c r="GZ258" s="66"/>
      <c r="HA258" s="204"/>
      <c r="HB258" s="70"/>
      <c r="HC258" s="70"/>
      <c r="HD258" s="66"/>
      <c r="HE258" s="204"/>
      <c r="HF258" s="66"/>
      <c r="HG258" s="66"/>
      <c r="HH258" s="66"/>
      <c r="HI258" s="204"/>
      <c r="HJ258" s="133"/>
      <c r="HK258" s="70"/>
      <c r="HL258" s="66"/>
      <c r="HM258" s="204"/>
      <c r="HN258" s="66"/>
      <c r="HO258" s="66"/>
      <c r="HP258" s="66"/>
      <c r="HQ258" s="204"/>
      <c r="HR258" s="204"/>
      <c r="HS258" s="66">
        <v>2025</v>
      </c>
      <c r="HT258" s="66">
        <v>2025</v>
      </c>
      <c r="HU258" s="70">
        <f t="shared" si="1671"/>
        <v>100</v>
      </c>
      <c r="HV258" s="124"/>
      <c r="HW258" s="66"/>
      <c r="HX258" s="66"/>
      <c r="HY258" s="204"/>
      <c r="HZ258" s="133"/>
      <c r="IA258" s="66"/>
      <c r="IB258" s="66"/>
      <c r="IC258" s="204"/>
      <c r="ID258" s="204"/>
      <c r="IE258" s="66"/>
      <c r="IF258" s="66"/>
      <c r="IG258" s="204"/>
      <c r="IH258" s="204"/>
      <c r="II258" s="66"/>
      <c r="IJ258" s="66"/>
      <c r="IK258" s="204"/>
      <c r="IL258" s="204"/>
      <c r="IM258" s="66"/>
      <c r="IN258" s="66"/>
      <c r="IO258" s="204"/>
      <c r="IP258" s="204"/>
      <c r="IQ258" s="66"/>
      <c r="IR258" s="66"/>
      <c r="IS258" s="204"/>
      <c r="IT258" s="204"/>
      <c r="IU258" s="66"/>
      <c r="IV258" s="66"/>
      <c r="IW258" s="204"/>
      <c r="IX258" s="204"/>
      <c r="IY258" s="66"/>
      <c r="IZ258" s="66"/>
      <c r="JA258" s="66"/>
      <c r="JB258" s="66"/>
      <c r="JC258" s="66"/>
      <c r="JD258" s="66"/>
      <c r="JE258" s="66"/>
      <c r="JF258" s="66"/>
      <c r="JG258" s="66"/>
      <c r="JH258" s="66"/>
      <c r="JI258" s="66"/>
      <c r="JJ258" s="66"/>
      <c r="JK258" s="66"/>
      <c r="JL258" s="66"/>
      <c r="JM258" s="66"/>
      <c r="JN258" s="66"/>
      <c r="JO258" s="66"/>
      <c r="JP258" s="66"/>
      <c r="JQ258" s="66"/>
    </row>
    <row r="259" spans="1:277" s="29" customFormat="1" ht="15.75" x14ac:dyDescent="0.25">
      <c r="A259" s="39" t="s">
        <v>339</v>
      </c>
      <c r="B259" s="230">
        <f t="shared" si="1349"/>
        <v>1557</v>
      </c>
      <c r="C259" s="230">
        <f t="shared" si="1350"/>
        <v>3994.1</v>
      </c>
      <c r="D259" s="230">
        <f t="shared" si="1351"/>
        <v>3994.1</v>
      </c>
      <c r="E259" s="66">
        <f t="shared" si="163"/>
        <v>100</v>
      </c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123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123"/>
      <c r="AE259" s="66"/>
      <c r="AF259" s="66"/>
      <c r="AG259" s="66"/>
      <c r="AH259" s="66"/>
      <c r="AI259" s="66"/>
      <c r="AJ259" s="66"/>
      <c r="AK259" s="66"/>
      <c r="AL259" s="123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/>
      <c r="BH259" s="66"/>
      <c r="BI259" s="66"/>
      <c r="BJ259" s="123"/>
      <c r="BK259" s="66"/>
      <c r="BL259" s="66"/>
      <c r="BM259" s="66"/>
      <c r="BN259" s="66"/>
      <c r="BO259" s="66"/>
      <c r="BP259" s="66"/>
      <c r="BQ259" s="66"/>
      <c r="BR259" s="66"/>
      <c r="BS259" s="66"/>
      <c r="BT259" s="66"/>
      <c r="BU259" s="66"/>
      <c r="BV259" s="66"/>
      <c r="BW259" s="66">
        <v>880.1</v>
      </c>
      <c r="BX259" s="66">
        <v>880.1</v>
      </c>
      <c r="BY259" s="66">
        <f t="shared" si="1428"/>
        <v>100</v>
      </c>
      <c r="BZ259" s="66"/>
      <c r="CA259" s="66"/>
      <c r="CB259" s="66"/>
      <c r="CC259" s="66"/>
      <c r="CD259" s="206"/>
      <c r="CE259" s="206"/>
      <c r="CF259" s="206"/>
      <c r="CG259" s="206"/>
      <c r="CH259" s="206"/>
      <c r="CI259" s="206"/>
      <c r="CJ259" s="206"/>
      <c r="CK259" s="206"/>
      <c r="CL259" s="66"/>
      <c r="CM259" s="66"/>
      <c r="CN259" s="66"/>
      <c r="CO259" s="204"/>
      <c r="CP259" s="204"/>
      <c r="CQ259" s="66"/>
      <c r="CR259" s="66"/>
      <c r="CS259" s="204"/>
      <c r="CT259" s="66"/>
      <c r="CU259" s="66"/>
      <c r="CV259" s="66"/>
      <c r="CW259" s="204"/>
      <c r="CX259" s="204"/>
      <c r="CY259" s="66"/>
      <c r="CZ259" s="66"/>
      <c r="DA259" s="204"/>
      <c r="DB259" s="133"/>
      <c r="DC259" s="66"/>
      <c r="DD259" s="66"/>
      <c r="DE259" s="204"/>
      <c r="DF259" s="66"/>
      <c r="DG259" s="66"/>
      <c r="DH259" s="66"/>
      <c r="DI259" s="204"/>
      <c r="DJ259" s="204"/>
      <c r="DK259" s="66"/>
      <c r="DL259" s="66"/>
      <c r="DM259" s="204"/>
      <c r="DN259" s="204"/>
      <c r="DO259" s="66"/>
      <c r="DP259" s="66"/>
      <c r="DQ259" s="204"/>
      <c r="DR259" s="66"/>
      <c r="DS259" s="66"/>
      <c r="DT259" s="66"/>
      <c r="DU259" s="204"/>
      <c r="DV259" s="204"/>
      <c r="DW259" s="66"/>
      <c r="DX259" s="66"/>
      <c r="DY259" s="204"/>
      <c r="DZ259" s="204"/>
      <c r="EA259" s="66"/>
      <c r="EB259" s="66"/>
      <c r="EC259" s="204"/>
      <c r="ED259" s="204"/>
      <c r="EE259" s="66"/>
      <c r="EF259" s="66"/>
      <c r="EG259" s="204"/>
      <c r="EH259" s="66"/>
      <c r="EI259" s="66"/>
      <c r="EJ259" s="66"/>
      <c r="EK259" s="204"/>
      <c r="EL259" s="66"/>
      <c r="EM259" s="66"/>
      <c r="EN259" s="66"/>
      <c r="EO259" s="66"/>
      <c r="EP259" s="66"/>
      <c r="EQ259" s="66"/>
      <c r="ER259" s="66"/>
      <c r="ES259" s="204"/>
      <c r="ET259" s="66"/>
      <c r="EU259" s="66"/>
      <c r="EV259" s="66"/>
      <c r="EW259" s="66"/>
      <c r="EX259" s="66"/>
      <c r="EY259" s="70"/>
      <c r="EZ259" s="66"/>
      <c r="FA259" s="204"/>
      <c r="FB259" s="204"/>
      <c r="FC259" s="70"/>
      <c r="FD259" s="66"/>
      <c r="FE259" s="204"/>
      <c r="FF259" s="70"/>
      <c r="FG259" s="70"/>
      <c r="FH259" s="66"/>
      <c r="FI259" s="204"/>
      <c r="FJ259" s="70">
        <v>1557</v>
      </c>
      <c r="FK259" s="70">
        <v>1557</v>
      </c>
      <c r="FL259" s="66">
        <v>1557</v>
      </c>
      <c r="FM259" s="66">
        <f t="shared" si="1543"/>
        <v>100</v>
      </c>
      <c r="FN259" s="70"/>
      <c r="FO259" s="70"/>
      <c r="FP259" s="66"/>
      <c r="FQ259" s="204"/>
      <c r="FR259" s="70"/>
      <c r="FS259" s="70"/>
      <c r="FT259" s="66"/>
      <c r="FU259" s="204"/>
      <c r="FV259" s="70"/>
      <c r="FW259" s="70"/>
      <c r="FX259" s="66"/>
      <c r="FY259" s="204"/>
      <c r="FZ259" s="70"/>
      <c r="GA259" s="70"/>
      <c r="GB259" s="66"/>
      <c r="GC259" s="204"/>
      <c r="GD259" s="66"/>
      <c r="GE259" s="66"/>
      <c r="GF259" s="66"/>
      <c r="GG259" s="204"/>
      <c r="GH259" s="66"/>
      <c r="GI259" s="66"/>
      <c r="GJ259" s="66"/>
      <c r="GK259" s="204"/>
      <c r="GL259" s="204"/>
      <c r="GM259" s="70"/>
      <c r="GN259" s="66"/>
      <c r="GO259" s="204"/>
      <c r="GP259" s="204"/>
      <c r="GQ259" s="70"/>
      <c r="GR259" s="66"/>
      <c r="GS259" s="204"/>
      <c r="GT259" s="204"/>
      <c r="GU259" s="70"/>
      <c r="GV259" s="66"/>
      <c r="GW259" s="204"/>
      <c r="GX259" s="204"/>
      <c r="GY259" s="70"/>
      <c r="GZ259" s="66"/>
      <c r="HA259" s="204"/>
      <c r="HB259" s="70"/>
      <c r="HC259" s="70"/>
      <c r="HD259" s="66"/>
      <c r="HE259" s="204"/>
      <c r="HF259" s="66"/>
      <c r="HG259" s="66"/>
      <c r="HH259" s="66"/>
      <c r="HI259" s="204"/>
      <c r="HJ259" s="133"/>
      <c r="HK259" s="70"/>
      <c r="HL259" s="66"/>
      <c r="HM259" s="204"/>
      <c r="HN259" s="66"/>
      <c r="HO259" s="66"/>
      <c r="HP259" s="66"/>
      <c r="HQ259" s="204"/>
      <c r="HR259" s="204"/>
      <c r="HS259" s="66">
        <v>1557</v>
      </c>
      <c r="HT259" s="66">
        <v>1557</v>
      </c>
      <c r="HU259" s="70">
        <f t="shared" si="1671"/>
        <v>100</v>
      </c>
      <c r="HV259" s="124"/>
      <c r="HW259" s="66"/>
      <c r="HX259" s="66"/>
      <c r="HY259" s="204"/>
      <c r="HZ259" s="133"/>
      <c r="IA259" s="66"/>
      <c r="IB259" s="66"/>
      <c r="IC259" s="204"/>
      <c r="ID259" s="204"/>
      <c r="IE259" s="66"/>
      <c r="IF259" s="66"/>
      <c r="IG259" s="204"/>
      <c r="IH259" s="204"/>
      <c r="II259" s="66"/>
      <c r="IJ259" s="66"/>
      <c r="IK259" s="204"/>
      <c r="IL259" s="204"/>
      <c r="IM259" s="66"/>
      <c r="IN259" s="66"/>
      <c r="IO259" s="204"/>
      <c r="IP259" s="204"/>
      <c r="IQ259" s="66"/>
      <c r="IR259" s="66"/>
      <c r="IS259" s="204"/>
      <c r="IT259" s="204"/>
      <c r="IU259" s="66"/>
      <c r="IV259" s="66"/>
      <c r="IW259" s="204"/>
      <c r="IX259" s="204"/>
      <c r="IY259" s="66"/>
      <c r="IZ259" s="66"/>
      <c r="JA259" s="66"/>
      <c r="JB259" s="66"/>
      <c r="JC259" s="66"/>
      <c r="JD259" s="66"/>
      <c r="JE259" s="66"/>
      <c r="JF259" s="66"/>
      <c r="JG259" s="66"/>
      <c r="JH259" s="66"/>
      <c r="JI259" s="66"/>
      <c r="JJ259" s="66"/>
      <c r="JK259" s="66"/>
      <c r="JL259" s="66"/>
      <c r="JM259" s="66"/>
      <c r="JN259" s="66"/>
      <c r="JO259" s="66"/>
      <c r="JP259" s="66"/>
      <c r="JQ259" s="66"/>
    </row>
    <row r="260" spans="1:277" s="29" customFormat="1" ht="15.75" x14ac:dyDescent="0.25">
      <c r="A260" s="39" t="s">
        <v>340</v>
      </c>
      <c r="B260" s="230">
        <f t="shared" si="1349"/>
        <v>2811</v>
      </c>
      <c r="C260" s="230">
        <f t="shared" si="1350"/>
        <v>6822</v>
      </c>
      <c r="D260" s="230">
        <f t="shared" si="1351"/>
        <v>6822</v>
      </c>
      <c r="E260" s="66">
        <f t="shared" si="163"/>
        <v>100</v>
      </c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123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123"/>
      <c r="AE260" s="66"/>
      <c r="AF260" s="66"/>
      <c r="AG260" s="66"/>
      <c r="AH260" s="66"/>
      <c r="AI260" s="66"/>
      <c r="AJ260" s="66"/>
      <c r="AK260" s="66"/>
      <c r="AL260" s="123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6"/>
      <c r="BI260" s="66"/>
      <c r="BJ260" s="123"/>
      <c r="BK260" s="66"/>
      <c r="BL260" s="66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>
        <v>1200</v>
      </c>
      <c r="BX260" s="66">
        <v>1200</v>
      </c>
      <c r="BY260" s="66">
        <f t="shared" si="1428"/>
        <v>100</v>
      </c>
      <c r="BZ260" s="66"/>
      <c r="CA260" s="66"/>
      <c r="CB260" s="66"/>
      <c r="CC260" s="66"/>
      <c r="CD260" s="206"/>
      <c r="CE260" s="206"/>
      <c r="CF260" s="206"/>
      <c r="CG260" s="206"/>
      <c r="CH260" s="206"/>
      <c r="CI260" s="206"/>
      <c r="CJ260" s="206"/>
      <c r="CK260" s="206"/>
      <c r="CL260" s="66"/>
      <c r="CM260" s="66"/>
      <c r="CN260" s="66"/>
      <c r="CO260" s="204"/>
      <c r="CP260" s="204"/>
      <c r="CQ260" s="66"/>
      <c r="CR260" s="66"/>
      <c r="CS260" s="204"/>
      <c r="CT260" s="66"/>
      <c r="CU260" s="66"/>
      <c r="CV260" s="66"/>
      <c r="CW260" s="204"/>
      <c r="CX260" s="204"/>
      <c r="CY260" s="66"/>
      <c r="CZ260" s="66"/>
      <c r="DA260" s="204"/>
      <c r="DB260" s="133"/>
      <c r="DC260" s="66"/>
      <c r="DD260" s="66"/>
      <c r="DE260" s="204"/>
      <c r="DF260" s="66"/>
      <c r="DG260" s="66"/>
      <c r="DH260" s="66"/>
      <c r="DI260" s="204"/>
      <c r="DJ260" s="204"/>
      <c r="DK260" s="66"/>
      <c r="DL260" s="66"/>
      <c r="DM260" s="204"/>
      <c r="DN260" s="204"/>
      <c r="DO260" s="66"/>
      <c r="DP260" s="66"/>
      <c r="DQ260" s="204"/>
      <c r="DR260" s="66"/>
      <c r="DS260" s="66"/>
      <c r="DT260" s="66"/>
      <c r="DU260" s="204"/>
      <c r="DV260" s="204"/>
      <c r="DW260" s="66"/>
      <c r="DX260" s="66"/>
      <c r="DY260" s="204"/>
      <c r="DZ260" s="204"/>
      <c r="EA260" s="66"/>
      <c r="EB260" s="66"/>
      <c r="EC260" s="204"/>
      <c r="ED260" s="204"/>
      <c r="EE260" s="66"/>
      <c r="EF260" s="66"/>
      <c r="EG260" s="204"/>
      <c r="EH260" s="66"/>
      <c r="EI260" s="66"/>
      <c r="EJ260" s="66"/>
      <c r="EK260" s="204"/>
      <c r="EL260" s="66"/>
      <c r="EM260" s="66"/>
      <c r="EN260" s="66"/>
      <c r="EO260" s="66"/>
      <c r="EP260" s="66"/>
      <c r="EQ260" s="66"/>
      <c r="ER260" s="66"/>
      <c r="ES260" s="204"/>
      <c r="ET260" s="66"/>
      <c r="EU260" s="66"/>
      <c r="EV260" s="66"/>
      <c r="EW260" s="66"/>
      <c r="EX260" s="66"/>
      <c r="EY260" s="70"/>
      <c r="EZ260" s="66"/>
      <c r="FA260" s="204"/>
      <c r="FB260" s="204"/>
      <c r="FC260" s="70"/>
      <c r="FD260" s="66"/>
      <c r="FE260" s="204"/>
      <c r="FF260" s="70"/>
      <c r="FG260" s="70"/>
      <c r="FH260" s="66"/>
      <c r="FI260" s="204"/>
      <c r="FJ260" s="70">
        <v>2811</v>
      </c>
      <c r="FK260" s="70">
        <v>2811</v>
      </c>
      <c r="FL260" s="66">
        <v>2811</v>
      </c>
      <c r="FM260" s="66">
        <f t="shared" si="1543"/>
        <v>100</v>
      </c>
      <c r="FN260" s="70"/>
      <c r="FO260" s="70"/>
      <c r="FP260" s="66"/>
      <c r="FQ260" s="204"/>
      <c r="FR260" s="70"/>
      <c r="FS260" s="70"/>
      <c r="FT260" s="66"/>
      <c r="FU260" s="204"/>
      <c r="FV260" s="70"/>
      <c r="FW260" s="70"/>
      <c r="FX260" s="66"/>
      <c r="FY260" s="204"/>
      <c r="FZ260" s="70"/>
      <c r="GA260" s="70"/>
      <c r="GB260" s="66"/>
      <c r="GC260" s="204"/>
      <c r="GD260" s="66"/>
      <c r="GE260" s="66"/>
      <c r="GF260" s="66"/>
      <c r="GG260" s="204"/>
      <c r="GH260" s="66"/>
      <c r="GI260" s="66"/>
      <c r="GJ260" s="66"/>
      <c r="GK260" s="204"/>
      <c r="GL260" s="204"/>
      <c r="GM260" s="70"/>
      <c r="GN260" s="66"/>
      <c r="GO260" s="204"/>
      <c r="GP260" s="204"/>
      <c r="GQ260" s="70"/>
      <c r="GR260" s="66"/>
      <c r="GS260" s="204"/>
      <c r="GT260" s="204"/>
      <c r="GU260" s="70"/>
      <c r="GV260" s="66"/>
      <c r="GW260" s="204"/>
      <c r="GX260" s="204"/>
      <c r="GY260" s="70"/>
      <c r="GZ260" s="66"/>
      <c r="HA260" s="204"/>
      <c r="HB260" s="70"/>
      <c r="HC260" s="70"/>
      <c r="HD260" s="66"/>
      <c r="HE260" s="204"/>
      <c r="HF260" s="66"/>
      <c r="HG260" s="66"/>
      <c r="HH260" s="66"/>
      <c r="HI260" s="204"/>
      <c r="HJ260" s="133"/>
      <c r="HK260" s="70"/>
      <c r="HL260" s="66"/>
      <c r="HM260" s="204"/>
      <c r="HN260" s="66"/>
      <c r="HO260" s="66"/>
      <c r="HP260" s="66"/>
      <c r="HQ260" s="204"/>
      <c r="HR260" s="204"/>
      <c r="HS260" s="66">
        <v>2811</v>
      </c>
      <c r="HT260" s="66">
        <v>2811</v>
      </c>
      <c r="HU260" s="70">
        <f t="shared" si="1671"/>
        <v>100</v>
      </c>
      <c r="HV260" s="124"/>
      <c r="HW260" s="66"/>
      <c r="HX260" s="66"/>
      <c r="HY260" s="204"/>
      <c r="HZ260" s="133"/>
      <c r="IA260" s="66"/>
      <c r="IB260" s="66"/>
      <c r="IC260" s="204"/>
      <c r="ID260" s="204"/>
      <c r="IE260" s="66"/>
      <c r="IF260" s="66"/>
      <c r="IG260" s="204"/>
      <c r="IH260" s="204"/>
      <c r="II260" s="66"/>
      <c r="IJ260" s="66"/>
      <c r="IK260" s="204"/>
      <c r="IL260" s="204"/>
      <c r="IM260" s="66"/>
      <c r="IN260" s="66"/>
      <c r="IO260" s="204"/>
      <c r="IP260" s="204"/>
      <c r="IQ260" s="66"/>
      <c r="IR260" s="66"/>
      <c r="IS260" s="204"/>
      <c r="IT260" s="204"/>
      <c r="IU260" s="66"/>
      <c r="IV260" s="66"/>
      <c r="IW260" s="204"/>
      <c r="IX260" s="204"/>
      <c r="IY260" s="66"/>
      <c r="IZ260" s="66"/>
      <c r="JA260" s="66"/>
      <c r="JB260" s="66"/>
      <c r="JC260" s="66"/>
      <c r="JD260" s="66"/>
      <c r="JE260" s="66"/>
      <c r="JF260" s="66"/>
      <c r="JG260" s="66"/>
      <c r="JH260" s="66"/>
      <c r="JI260" s="66"/>
      <c r="JJ260" s="66"/>
      <c r="JK260" s="66"/>
      <c r="JL260" s="66"/>
      <c r="JM260" s="66"/>
      <c r="JN260" s="66"/>
      <c r="JO260" s="66"/>
      <c r="JP260" s="66"/>
      <c r="JQ260" s="66"/>
    </row>
    <row r="261" spans="1:277" s="29" customFormat="1" ht="15.75" x14ac:dyDescent="0.25">
      <c r="A261" s="39" t="s">
        <v>341</v>
      </c>
      <c r="B261" s="230">
        <f t="shared" si="1349"/>
        <v>2775</v>
      </c>
      <c r="C261" s="230">
        <f t="shared" si="1350"/>
        <v>5550</v>
      </c>
      <c r="D261" s="230">
        <f t="shared" si="1351"/>
        <v>5550</v>
      </c>
      <c r="E261" s="66">
        <f t="shared" si="163"/>
        <v>100</v>
      </c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123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123"/>
      <c r="AE261" s="66"/>
      <c r="AF261" s="66"/>
      <c r="AG261" s="66"/>
      <c r="AH261" s="66"/>
      <c r="AI261" s="66"/>
      <c r="AJ261" s="66"/>
      <c r="AK261" s="66"/>
      <c r="AL261" s="123"/>
      <c r="AM261" s="66"/>
      <c r="AN261" s="66"/>
      <c r="AO261" s="66"/>
      <c r="AP261" s="66"/>
      <c r="AQ261" s="66"/>
      <c r="AR261" s="66"/>
      <c r="AS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/>
      <c r="BH261" s="66"/>
      <c r="BI261" s="66"/>
      <c r="BJ261" s="123"/>
      <c r="BK261" s="66"/>
      <c r="BL261" s="66"/>
      <c r="BM261" s="66"/>
      <c r="BN261" s="66"/>
      <c r="BO261" s="66"/>
      <c r="BP261" s="66"/>
      <c r="BQ261" s="66"/>
      <c r="BR261" s="66"/>
      <c r="BS261" s="66"/>
      <c r="BT261" s="66"/>
      <c r="BU261" s="66"/>
      <c r="BV261" s="66"/>
      <c r="BW261" s="66"/>
      <c r="BX261" s="66"/>
      <c r="BY261" s="66"/>
      <c r="BZ261" s="66"/>
      <c r="CA261" s="66"/>
      <c r="CB261" s="66"/>
      <c r="CC261" s="66"/>
      <c r="CD261" s="206"/>
      <c r="CE261" s="206"/>
      <c r="CF261" s="206"/>
      <c r="CG261" s="206"/>
      <c r="CH261" s="206"/>
      <c r="CI261" s="206"/>
      <c r="CJ261" s="206"/>
      <c r="CK261" s="206"/>
      <c r="CL261" s="66"/>
      <c r="CM261" s="66"/>
      <c r="CN261" s="66"/>
      <c r="CO261" s="204"/>
      <c r="CP261" s="204"/>
      <c r="CQ261" s="66"/>
      <c r="CR261" s="66"/>
      <c r="CS261" s="204"/>
      <c r="CT261" s="66"/>
      <c r="CU261" s="66"/>
      <c r="CV261" s="66"/>
      <c r="CW261" s="204"/>
      <c r="CX261" s="204"/>
      <c r="CY261" s="66"/>
      <c r="CZ261" s="66"/>
      <c r="DA261" s="204"/>
      <c r="DB261" s="133"/>
      <c r="DC261" s="66"/>
      <c r="DD261" s="66"/>
      <c r="DE261" s="204"/>
      <c r="DF261" s="66"/>
      <c r="DG261" s="66"/>
      <c r="DH261" s="66"/>
      <c r="DI261" s="204"/>
      <c r="DJ261" s="204"/>
      <c r="DK261" s="66"/>
      <c r="DL261" s="66"/>
      <c r="DM261" s="204"/>
      <c r="DN261" s="204"/>
      <c r="DO261" s="66"/>
      <c r="DP261" s="66"/>
      <c r="DQ261" s="204"/>
      <c r="DR261" s="66"/>
      <c r="DS261" s="66"/>
      <c r="DT261" s="66"/>
      <c r="DU261" s="204"/>
      <c r="DV261" s="204"/>
      <c r="DW261" s="66"/>
      <c r="DX261" s="66"/>
      <c r="DY261" s="204"/>
      <c r="DZ261" s="204"/>
      <c r="EA261" s="66"/>
      <c r="EB261" s="66"/>
      <c r="EC261" s="204"/>
      <c r="ED261" s="204"/>
      <c r="EE261" s="66"/>
      <c r="EF261" s="66"/>
      <c r="EG261" s="204"/>
      <c r="EH261" s="66"/>
      <c r="EI261" s="66"/>
      <c r="EJ261" s="66"/>
      <c r="EK261" s="204"/>
      <c r="EL261" s="66"/>
      <c r="EM261" s="66"/>
      <c r="EN261" s="66"/>
      <c r="EO261" s="66"/>
      <c r="EP261" s="66"/>
      <c r="EQ261" s="66"/>
      <c r="ER261" s="66"/>
      <c r="ES261" s="204"/>
      <c r="ET261" s="66"/>
      <c r="EU261" s="66"/>
      <c r="EV261" s="66"/>
      <c r="EW261" s="66"/>
      <c r="EX261" s="66"/>
      <c r="EY261" s="70"/>
      <c r="EZ261" s="66"/>
      <c r="FA261" s="204"/>
      <c r="FB261" s="204"/>
      <c r="FC261" s="70"/>
      <c r="FD261" s="66"/>
      <c r="FE261" s="204"/>
      <c r="FF261" s="70"/>
      <c r="FG261" s="70"/>
      <c r="FH261" s="66"/>
      <c r="FI261" s="204"/>
      <c r="FJ261" s="70">
        <v>2775</v>
      </c>
      <c r="FK261" s="70">
        <v>2775</v>
      </c>
      <c r="FL261" s="66">
        <v>2775</v>
      </c>
      <c r="FM261" s="66">
        <f t="shared" si="1543"/>
        <v>100</v>
      </c>
      <c r="FN261" s="70"/>
      <c r="FO261" s="70"/>
      <c r="FP261" s="66"/>
      <c r="FQ261" s="204"/>
      <c r="FR261" s="70"/>
      <c r="FS261" s="70"/>
      <c r="FT261" s="66"/>
      <c r="FU261" s="204"/>
      <c r="FV261" s="70"/>
      <c r="FW261" s="70"/>
      <c r="FX261" s="66"/>
      <c r="FY261" s="204"/>
      <c r="FZ261" s="70"/>
      <c r="GA261" s="70"/>
      <c r="GB261" s="66"/>
      <c r="GC261" s="204"/>
      <c r="GD261" s="66"/>
      <c r="GE261" s="66"/>
      <c r="GF261" s="66"/>
      <c r="GG261" s="204"/>
      <c r="GH261" s="66"/>
      <c r="GI261" s="66"/>
      <c r="GJ261" s="66"/>
      <c r="GK261" s="204"/>
      <c r="GL261" s="204"/>
      <c r="GM261" s="70"/>
      <c r="GN261" s="66"/>
      <c r="GO261" s="204"/>
      <c r="GP261" s="204"/>
      <c r="GQ261" s="70"/>
      <c r="GR261" s="66"/>
      <c r="GS261" s="204"/>
      <c r="GT261" s="204"/>
      <c r="GU261" s="70"/>
      <c r="GV261" s="66"/>
      <c r="GW261" s="204"/>
      <c r="GX261" s="204"/>
      <c r="GY261" s="70"/>
      <c r="GZ261" s="66"/>
      <c r="HA261" s="204"/>
      <c r="HB261" s="70"/>
      <c r="HC261" s="70"/>
      <c r="HD261" s="66"/>
      <c r="HE261" s="204"/>
      <c r="HF261" s="66"/>
      <c r="HG261" s="66"/>
      <c r="HH261" s="66"/>
      <c r="HI261" s="204"/>
      <c r="HJ261" s="133"/>
      <c r="HK261" s="70"/>
      <c r="HL261" s="66"/>
      <c r="HM261" s="204"/>
      <c r="HN261" s="66"/>
      <c r="HO261" s="66"/>
      <c r="HP261" s="66"/>
      <c r="HQ261" s="204"/>
      <c r="HR261" s="204"/>
      <c r="HS261" s="66">
        <v>2775</v>
      </c>
      <c r="HT261" s="66">
        <v>2775</v>
      </c>
      <c r="HU261" s="70">
        <f t="shared" si="1671"/>
        <v>100</v>
      </c>
      <c r="HV261" s="124"/>
      <c r="HW261" s="66"/>
      <c r="HX261" s="66"/>
      <c r="HY261" s="204"/>
      <c r="HZ261" s="133"/>
      <c r="IA261" s="66"/>
      <c r="IB261" s="66"/>
      <c r="IC261" s="204"/>
      <c r="ID261" s="204"/>
      <c r="IE261" s="66"/>
      <c r="IF261" s="66"/>
      <c r="IG261" s="204"/>
      <c r="IH261" s="204"/>
      <c r="II261" s="66"/>
      <c r="IJ261" s="66"/>
      <c r="IK261" s="204"/>
      <c r="IL261" s="204"/>
      <c r="IM261" s="66"/>
      <c r="IN261" s="66"/>
      <c r="IO261" s="204"/>
      <c r="IP261" s="204"/>
      <c r="IQ261" s="66"/>
      <c r="IR261" s="66"/>
      <c r="IS261" s="204"/>
      <c r="IT261" s="204"/>
      <c r="IU261" s="66"/>
      <c r="IV261" s="66"/>
      <c r="IW261" s="204"/>
      <c r="IX261" s="204"/>
      <c r="IY261" s="66"/>
      <c r="IZ261" s="66"/>
      <c r="JA261" s="66"/>
      <c r="JB261" s="66"/>
      <c r="JC261" s="66"/>
      <c r="JD261" s="66"/>
      <c r="JE261" s="66"/>
      <c r="JF261" s="66"/>
      <c r="JG261" s="66"/>
      <c r="JH261" s="66"/>
      <c r="JI261" s="66"/>
      <c r="JJ261" s="66"/>
      <c r="JK261" s="66"/>
      <c r="JL261" s="66"/>
      <c r="JM261" s="66"/>
      <c r="JN261" s="66"/>
      <c r="JO261" s="66"/>
      <c r="JP261" s="66"/>
      <c r="JQ261" s="66"/>
    </row>
    <row r="262" spans="1:277" s="29" customFormat="1" ht="15.75" x14ac:dyDescent="0.25">
      <c r="A262" s="39" t="s">
        <v>342</v>
      </c>
      <c r="B262" s="230">
        <f t="shared" si="1349"/>
        <v>1929</v>
      </c>
      <c r="C262" s="230">
        <f t="shared" si="1350"/>
        <v>5256.7358999999997</v>
      </c>
      <c r="D262" s="230">
        <f t="shared" si="1351"/>
        <v>5256.7358999999997</v>
      </c>
      <c r="E262" s="66">
        <f t="shared" si="163"/>
        <v>100</v>
      </c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123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123"/>
      <c r="AE262" s="66"/>
      <c r="AF262" s="66"/>
      <c r="AG262" s="66"/>
      <c r="AH262" s="66"/>
      <c r="AI262" s="66"/>
      <c r="AJ262" s="66"/>
      <c r="AK262" s="66"/>
      <c r="AL262" s="123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/>
      <c r="BH262" s="66"/>
      <c r="BI262" s="66"/>
      <c r="BJ262" s="123"/>
      <c r="BK262" s="66"/>
      <c r="BL262" s="66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>
        <v>1398.7358999999999</v>
      </c>
      <c r="BX262" s="66">
        <v>1398.7358999999999</v>
      </c>
      <c r="BY262" s="66">
        <f t="shared" si="1428"/>
        <v>100</v>
      </c>
      <c r="BZ262" s="66"/>
      <c r="CA262" s="66"/>
      <c r="CB262" s="66"/>
      <c r="CC262" s="66"/>
      <c r="CD262" s="206"/>
      <c r="CE262" s="206"/>
      <c r="CF262" s="206"/>
      <c r="CG262" s="206"/>
      <c r="CH262" s="206"/>
      <c r="CI262" s="206"/>
      <c r="CJ262" s="206"/>
      <c r="CK262" s="206"/>
      <c r="CL262" s="66"/>
      <c r="CM262" s="66"/>
      <c r="CN262" s="66"/>
      <c r="CO262" s="204"/>
      <c r="CP262" s="204"/>
      <c r="CQ262" s="66"/>
      <c r="CR262" s="66"/>
      <c r="CS262" s="204"/>
      <c r="CT262" s="66"/>
      <c r="CU262" s="66"/>
      <c r="CV262" s="66"/>
      <c r="CW262" s="204"/>
      <c r="CX262" s="204"/>
      <c r="CY262" s="66"/>
      <c r="CZ262" s="66"/>
      <c r="DA262" s="204"/>
      <c r="DB262" s="133"/>
      <c r="DC262" s="66"/>
      <c r="DD262" s="66"/>
      <c r="DE262" s="204"/>
      <c r="DF262" s="66"/>
      <c r="DG262" s="66"/>
      <c r="DH262" s="66"/>
      <c r="DI262" s="204"/>
      <c r="DJ262" s="204"/>
      <c r="DK262" s="66"/>
      <c r="DL262" s="66"/>
      <c r="DM262" s="204"/>
      <c r="DN262" s="204"/>
      <c r="DO262" s="66"/>
      <c r="DP262" s="66"/>
      <c r="DQ262" s="204"/>
      <c r="DR262" s="66"/>
      <c r="DS262" s="66"/>
      <c r="DT262" s="66"/>
      <c r="DU262" s="204"/>
      <c r="DV262" s="204"/>
      <c r="DW262" s="66"/>
      <c r="DX262" s="66"/>
      <c r="DY262" s="204"/>
      <c r="DZ262" s="204"/>
      <c r="EA262" s="66"/>
      <c r="EB262" s="66"/>
      <c r="EC262" s="204"/>
      <c r="ED262" s="204"/>
      <c r="EE262" s="66"/>
      <c r="EF262" s="66"/>
      <c r="EG262" s="204"/>
      <c r="EH262" s="66"/>
      <c r="EI262" s="66"/>
      <c r="EJ262" s="66"/>
      <c r="EK262" s="204"/>
      <c r="EL262" s="66"/>
      <c r="EM262" s="66"/>
      <c r="EN262" s="66"/>
      <c r="EO262" s="66"/>
      <c r="EP262" s="66"/>
      <c r="EQ262" s="66"/>
      <c r="ER262" s="66"/>
      <c r="ES262" s="204"/>
      <c r="ET262" s="66"/>
      <c r="EU262" s="66"/>
      <c r="EV262" s="66"/>
      <c r="EW262" s="66"/>
      <c r="EX262" s="66"/>
      <c r="EY262" s="70"/>
      <c r="EZ262" s="66"/>
      <c r="FA262" s="204"/>
      <c r="FB262" s="204"/>
      <c r="FC262" s="70"/>
      <c r="FD262" s="66"/>
      <c r="FE262" s="204"/>
      <c r="FF262" s="70"/>
      <c r="FG262" s="70"/>
      <c r="FH262" s="66"/>
      <c r="FI262" s="204"/>
      <c r="FJ262" s="70">
        <v>1929</v>
      </c>
      <c r="FK262" s="70">
        <v>1929</v>
      </c>
      <c r="FL262" s="66">
        <v>1929</v>
      </c>
      <c r="FM262" s="66">
        <f t="shared" si="1543"/>
        <v>100</v>
      </c>
      <c r="FN262" s="70"/>
      <c r="FO262" s="70"/>
      <c r="FP262" s="66"/>
      <c r="FQ262" s="204"/>
      <c r="FR262" s="70"/>
      <c r="FS262" s="70"/>
      <c r="FT262" s="66"/>
      <c r="FU262" s="204"/>
      <c r="FV262" s="70"/>
      <c r="FW262" s="70"/>
      <c r="FX262" s="66"/>
      <c r="FY262" s="204"/>
      <c r="FZ262" s="70"/>
      <c r="GA262" s="70"/>
      <c r="GB262" s="66"/>
      <c r="GC262" s="204"/>
      <c r="GD262" s="66"/>
      <c r="GE262" s="66"/>
      <c r="GF262" s="66"/>
      <c r="GG262" s="204"/>
      <c r="GH262" s="66"/>
      <c r="GI262" s="66"/>
      <c r="GJ262" s="66"/>
      <c r="GK262" s="204"/>
      <c r="GL262" s="204"/>
      <c r="GM262" s="70"/>
      <c r="GN262" s="66"/>
      <c r="GO262" s="204"/>
      <c r="GP262" s="204"/>
      <c r="GQ262" s="70"/>
      <c r="GR262" s="66"/>
      <c r="GS262" s="204"/>
      <c r="GT262" s="204"/>
      <c r="GU262" s="70"/>
      <c r="GV262" s="66"/>
      <c r="GW262" s="204"/>
      <c r="GX262" s="204"/>
      <c r="GY262" s="70"/>
      <c r="GZ262" s="66"/>
      <c r="HA262" s="204"/>
      <c r="HB262" s="70"/>
      <c r="HC262" s="70"/>
      <c r="HD262" s="66"/>
      <c r="HE262" s="204"/>
      <c r="HF262" s="66"/>
      <c r="HG262" s="66"/>
      <c r="HH262" s="66"/>
      <c r="HI262" s="204"/>
      <c r="HJ262" s="133"/>
      <c r="HK262" s="70"/>
      <c r="HL262" s="66"/>
      <c r="HM262" s="204"/>
      <c r="HN262" s="66"/>
      <c r="HO262" s="66"/>
      <c r="HP262" s="66"/>
      <c r="HQ262" s="204"/>
      <c r="HR262" s="204"/>
      <c r="HS262" s="66">
        <v>1929</v>
      </c>
      <c r="HT262" s="66">
        <v>1929</v>
      </c>
      <c r="HU262" s="70">
        <f t="shared" si="1671"/>
        <v>100</v>
      </c>
      <c r="HV262" s="124"/>
      <c r="HW262" s="66"/>
      <c r="HX262" s="66"/>
      <c r="HY262" s="204"/>
      <c r="HZ262" s="133"/>
      <c r="IA262" s="66"/>
      <c r="IB262" s="66"/>
      <c r="IC262" s="204"/>
      <c r="ID262" s="204"/>
      <c r="IE262" s="66"/>
      <c r="IF262" s="66"/>
      <c r="IG262" s="204"/>
      <c r="IH262" s="204"/>
      <c r="II262" s="66"/>
      <c r="IJ262" s="66"/>
      <c r="IK262" s="204"/>
      <c r="IL262" s="204"/>
      <c r="IM262" s="66"/>
      <c r="IN262" s="66"/>
      <c r="IO262" s="204"/>
      <c r="IP262" s="204"/>
      <c r="IQ262" s="66"/>
      <c r="IR262" s="66"/>
      <c r="IS262" s="204"/>
      <c r="IT262" s="204"/>
      <c r="IU262" s="66"/>
      <c r="IV262" s="66"/>
      <c r="IW262" s="204"/>
      <c r="IX262" s="204"/>
      <c r="IY262" s="66"/>
      <c r="IZ262" s="66"/>
      <c r="JA262" s="66"/>
      <c r="JB262" s="66"/>
      <c r="JC262" s="66"/>
      <c r="JD262" s="66"/>
      <c r="JE262" s="66"/>
      <c r="JF262" s="66"/>
      <c r="JG262" s="66"/>
      <c r="JH262" s="66"/>
      <c r="JI262" s="66"/>
      <c r="JJ262" s="66"/>
      <c r="JK262" s="66"/>
      <c r="JL262" s="66"/>
      <c r="JM262" s="66"/>
      <c r="JN262" s="66"/>
      <c r="JO262" s="66"/>
      <c r="JP262" s="66"/>
      <c r="JQ262" s="66"/>
    </row>
    <row r="263" spans="1:277" s="29" customFormat="1" ht="15.75" x14ac:dyDescent="0.25">
      <c r="A263" s="39" t="s">
        <v>246</v>
      </c>
      <c r="B263" s="230">
        <f t="shared" si="1349"/>
        <v>2073</v>
      </c>
      <c r="C263" s="230">
        <f t="shared" si="1350"/>
        <v>4146</v>
      </c>
      <c r="D263" s="230">
        <f t="shared" si="1351"/>
        <v>4146</v>
      </c>
      <c r="E263" s="66">
        <f t="shared" si="163"/>
        <v>100</v>
      </c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123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123"/>
      <c r="AE263" s="66"/>
      <c r="AF263" s="66"/>
      <c r="AG263" s="66"/>
      <c r="AH263" s="66"/>
      <c r="AI263" s="66"/>
      <c r="AJ263" s="66"/>
      <c r="AK263" s="66"/>
      <c r="AL263" s="123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123"/>
      <c r="BK263" s="66"/>
      <c r="BL263" s="66"/>
      <c r="BM263" s="66"/>
      <c r="BN263" s="66"/>
      <c r="BO263" s="66"/>
      <c r="BP263" s="66"/>
      <c r="BQ263" s="66"/>
      <c r="BR263" s="66"/>
      <c r="BS263" s="66"/>
      <c r="BT263" s="66"/>
      <c r="BU263" s="66"/>
      <c r="BV263" s="66"/>
      <c r="BW263" s="66"/>
      <c r="BX263" s="66"/>
      <c r="BY263" s="66"/>
      <c r="BZ263" s="66"/>
      <c r="CA263" s="66"/>
      <c r="CB263" s="66"/>
      <c r="CC263" s="66"/>
      <c r="CD263" s="206"/>
      <c r="CE263" s="206"/>
      <c r="CF263" s="206"/>
      <c r="CG263" s="206"/>
      <c r="CH263" s="206"/>
      <c r="CI263" s="206"/>
      <c r="CJ263" s="206"/>
      <c r="CK263" s="206"/>
      <c r="CL263" s="66"/>
      <c r="CM263" s="66"/>
      <c r="CN263" s="66"/>
      <c r="CO263" s="204"/>
      <c r="CP263" s="204"/>
      <c r="CQ263" s="66"/>
      <c r="CR263" s="66"/>
      <c r="CS263" s="204"/>
      <c r="CT263" s="66"/>
      <c r="CU263" s="66"/>
      <c r="CV263" s="66"/>
      <c r="CW263" s="204"/>
      <c r="CX263" s="204"/>
      <c r="CY263" s="66"/>
      <c r="CZ263" s="66"/>
      <c r="DA263" s="204"/>
      <c r="DB263" s="133"/>
      <c r="DC263" s="66"/>
      <c r="DD263" s="66"/>
      <c r="DE263" s="204"/>
      <c r="DF263" s="66"/>
      <c r="DG263" s="66"/>
      <c r="DH263" s="66"/>
      <c r="DI263" s="204"/>
      <c r="DJ263" s="204"/>
      <c r="DK263" s="66"/>
      <c r="DL263" s="66"/>
      <c r="DM263" s="204"/>
      <c r="DN263" s="204"/>
      <c r="DO263" s="66"/>
      <c r="DP263" s="66"/>
      <c r="DQ263" s="204"/>
      <c r="DR263" s="66"/>
      <c r="DS263" s="66"/>
      <c r="DT263" s="66"/>
      <c r="DU263" s="204"/>
      <c r="DV263" s="204"/>
      <c r="DW263" s="66"/>
      <c r="DX263" s="66"/>
      <c r="DY263" s="204"/>
      <c r="DZ263" s="204"/>
      <c r="EA263" s="66"/>
      <c r="EB263" s="66"/>
      <c r="EC263" s="204"/>
      <c r="ED263" s="204"/>
      <c r="EE263" s="66"/>
      <c r="EF263" s="66"/>
      <c r="EG263" s="204"/>
      <c r="EH263" s="66"/>
      <c r="EI263" s="66"/>
      <c r="EJ263" s="66"/>
      <c r="EK263" s="204"/>
      <c r="EL263" s="66"/>
      <c r="EM263" s="66"/>
      <c r="EN263" s="66"/>
      <c r="EO263" s="66"/>
      <c r="EP263" s="66"/>
      <c r="EQ263" s="66"/>
      <c r="ER263" s="66"/>
      <c r="ES263" s="204"/>
      <c r="ET263" s="66"/>
      <c r="EU263" s="66"/>
      <c r="EV263" s="66"/>
      <c r="EW263" s="66"/>
      <c r="EX263" s="66"/>
      <c r="EY263" s="70"/>
      <c r="EZ263" s="66"/>
      <c r="FA263" s="204"/>
      <c r="FB263" s="204"/>
      <c r="FC263" s="70"/>
      <c r="FD263" s="66"/>
      <c r="FE263" s="204"/>
      <c r="FF263" s="70"/>
      <c r="FG263" s="70"/>
      <c r="FH263" s="66"/>
      <c r="FI263" s="204"/>
      <c r="FJ263" s="70">
        <v>2073</v>
      </c>
      <c r="FK263" s="70">
        <v>2073</v>
      </c>
      <c r="FL263" s="66">
        <v>2073</v>
      </c>
      <c r="FM263" s="66">
        <f t="shared" si="1543"/>
        <v>100</v>
      </c>
      <c r="FN263" s="70"/>
      <c r="FO263" s="70"/>
      <c r="FP263" s="66"/>
      <c r="FQ263" s="204"/>
      <c r="FR263" s="70"/>
      <c r="FS263" s="70"/>
      <c r="FT263" s="66"/>
      <c r="FU263" s="204"/>
      <c r="FV263" s="70"/>
      <c r="FW263" s="70"/>
      <c r="FX263" s="66"/>
      <c r="FY263" s="204"/>
      <c r="FZ263" s="70"/>
      <c r="GA263" s="70"/>
      <c r="GB263" s="66"/>
      <c r="GC263" s="204"/>
      <c r="GD263" s="66"/>
      <c r="GE263" s="66"/>
      <c r="GF263" s="66"/>
      <c r="GG263" s="204"/>
      <c r="GH263" s="66"/>
      <c r="GI263" s="66"/>
      <c r="GJ263" s="66"/>
      <c r="GK263" s="204"/>
      <c r="GL263" s="204"/>
      <c r="GM263" s="70"/>
      <c r="GN263" s="66"/>
      <c r="GO263" s="204"/>
      <c r="GP263" s="204"/>
      <c r="GQ263" s="70"/>
      <c r="GR263" s="66"/>
      <c r="GS263" s="204"/>
      <c r="GT263" s="204"/>
      <c r="GU263" s="70"/>
      <c r="GV263" s="66"/>
      <c r="GW263" s="204"/>
      <c r="GX263" s="204"/>
      <c r="GY263" s="70"/>
      <c r="GZ263" s="66"/>
      <c r="HA263" s="204"/>
      <c r="HB263" s="70"/>
      <c r="HC263" s="70"/>
      <c r="HD263" s="66"/>
      <c r="HE263" s="204"/>
      <c r="HF263" s="66"/>
      <c r="HG263" s="66"/>
      <c r="HH263" s="66"/>
      <c r="HI263" s="204"/>
      <c r="HJ263" s="133"/>
      <c r="HK263" s="70"/>
      <c r="HL263" s="66"/>
      <c r="HM263" s="204"/>
      <c r="HN263" s="66"/>
      <c r="HO263" s="66"/>
      <c r="HP263" s="66"/>
      <c r="HQ263" s="204"/>
      <c r="HR263" s="204"/>
      <c r="HS263" s="66">
        <v>2073</v>
      </c>
      <c r="HT263" s="66">
        <v>2073</v>
      </c>
      <c r="HU263" s="70">
        <f t="shared" si="1671"/>
        <v>100</v>
      </c>
      <c r="HV263" s="124"/>
      <c r="HW263" s="66"/>
      <c r="HX263" s="66"/>
      <c r="HY263" s="204"/>
      <c r="HZ263" s="133"/>
      <c r="IA263" s="66"/>
      <c r="IB263" s="66"/>
      <c r="IC263" s="204"/>
      <c r="ID263" s="204"/>
      <c r="IE263" s="66"/>
      <c r="IF263" s="66"/>
      <c r="IG263" s="204"/>
      <c r="IH263" s="204"/>
      <c r="II263" s="66"/>
      <c r="IJ263" s="66"/>
      <c r="IK263" s="204"/>
      <c r="IL263" s="204"/>
      <c r="IM263" s="66"/>
      <c r="IN263" s="66"/>
      <c r="IO263" s="204"/>
      <c r="IP263" s="204"/>
      <c r="IQ263" s="66"/>
      <c r="IR263" s="66"/>
      <c r="IS263" s="204"/>
      <c r="IT263" s="204"/>
      <c r="IU263" s="66"/>
      <c r="IV263" s="66"/>
      <c r="IW263" s="204"/>
      <c r="IX263" s="204"/>
      <c r="IY263" s="66"/>
      <c r="IZ263" s="66"/>
      <c r="JA263" s="66"/>
      <c r="JB263" s="66"/>
      <c r="JC263" s="66"/>
      <c r="JD263" s="66"/>
      <c r="JE263" s="66"/>
      <c r="JF263" s="66"/>
      <c r="JG263" s="66"/>
      <c r="JH263" s="66"/>
      <c r="JI263" s="66"/>
      <c r="JJ263" s="66"/>
      <c r="JK263" s="66"/>
      <c r="JL263" s="66"/>
      <c r="JM263" s="66"/>
      <c r="JN263" s="66"/>
      <c r="JO263" s="66"/>
      <c r="JP263" s="66"/>
      <c r="JQ263" s="66"/>
    </row>
    <row r="264" spans="1:277" s="29" customFormat="1" ht="15.75" x14ac:dyDescent="0.25">
      <c r="A264" s="39" t="s">
        <v>343</v>
      </c>
      <c r="B264" s="230">
        <f t="shared" si="1349"/>
        <v>1299</v>
      </c>
      <c r="C264" s="230">
        <f t="shared" si="1350"/>
        <v>3548</v>
      </c>
      <c r="D264" s="230">
        <f t="shared" si="1351"/>
        <v>3548</v>
      </c>
      <c r="E264" s="66">
        <f t="shared" si="163"/>
        <v>100</v>
      </c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123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123"/>
      <c r="AE264" s="66"/>
      <c r="AF264" s="66"/>
      <c r="AG264" s="66"/>
      <c r="AH264" s="66"/>
      <c r="AI264" s="66"/>
      <c r="AJ264" s="66"/>
      <c r="AK264" s="66"/>
      <c r="AL264" s="123"/>
      <c r="AM264" s="66"/>
      <c r="AN264" s="66"/>
      <c r="AO264" s="66"/>
      <c r="AP264" s="66"/>
      <c r="AQ264" s="66"/>
      <c r="AR264" s="66"/>
      <c r="AS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/>
      <c r="BH264" s="66"/>
      <c r="BI264" s="66"/>
      <c r="BJ264" s="123"/>
      <c r="BK264" s="66"/>
      <c r="BL264" s="66"/>
      <c r="BM264" s="66"/>
      <c r="BN264" s="66"/>
      <c r="BO264" s="66"/>
      <c r="BP264" s="66"/>
      <c r="BQ264" s="66"/>
      <c r="BR264" s="66"/>
      <c r="BS264" s="66"/>
      <c r="BT264" s="66"/>
      <c r="BU264" s="66"/>
      <c r="BV264" s="66"/>
      <c r="BW264" s="66">
        <v>950</v>
      </c>
      <c r="BX264" s="66">
        <v>950</v>
      </c>
      <c r="BY264" s="66">
        <f t="shared" si="1428"/>
        <v>100</v>
      </c>
      <c r="BZ264" s="66"/>
      <c r="CA264" s="66"/>
      <c r="CB264" s="66"/>
      <c r="CC264" s="66"/>
      <c r="CD264" s="206"/>
      <c r="CE264" s="206"/>
      <c r="CF264" s="206"/>
      <c r="CG264" s="206"/>
      <c r="CH264" s="206"/>
      <c r="CI264" s="206"/>
      <c r="CJ264" s="206"/>
      <c r="CK264" s="206"/>
      <c r="CL264" s="66"/>
      <c r="CM264" s="66"/>
      <c r="CN264" s="66"/>
      <c r="CO264" s="204"/>
      <c r="CP264" s="204"/>
      <c r="CQ264" s="66"/>
      <c r="CR264" s="66"/>
      <c r="CS264" s="204"/>
      <c r="CT264" s="66"/>
      <c r="CU264" s="66"/>
      <c r="CV264" s="66"/>
      <c r="CW264" s="204"/>
      <c r="CX264" s="204"/>
      <c r="CY264" s="66"/>
      <c r="CZ264" s="66"/>
      <c r="DA264" s="204"/>
      <c r="DB264" s="133"/>
      <c r="DC264" s="66"/>
      <c r="DD264" s="66"/>
      <c r="DE264" s="204"/>
      <c r="DF264" s="66"/>
      <c r="DG264" s="66"/>
      <c r="DH264" s="66"/>
      <c r="DI264" s="204"/>
      <c r="DJ264" s="204"/>
      <c r="DK264" s="66"/>
      <c r="DL264" s="66"/>
      <c r="DM264" s="204"/>
      <c r="DN264" s="204"/>
      <c r="DO264" s="66"/>
      <c r="DP264" s="66"/>
      <c r="DQ264" s="204"/>
      <c r="DR264" s="66"/>
      <c r="DS264" s="66"/>
      <c r="DT264" s="66"/>
      <c r="DU264" s="204"/>
      <c r="DV264" s="204"/>
      <c r="DW264" s="66"/>
      <c r="DX264" s="66"/>
      <c r="DY264" s="204"/>
      <c r="DZ264" s="204"/>
      <c r="EA264" s="66"/>
      <c r="EB264" s="66"/>
      <c r="EC264" s="204"/>
      <c r="ED264" s="204"/>
      <c r="EE264" s="66"/>
      <c r="EF264" s="66"/>
      <c r="EG264" s="204"/>
      <c r="EH264" s="66"/>
      <c r="EI264" s="66"/>
      <c r="EJ264" s="66"/>
      <c r="EK264" s="204"/>
      <c r="EL264" s="66"/>
      <c r="EM264" s="66"/>
      <c r="EN264" s="66"/>
      <c r="EO264" s="66"/>
      <c r="EP264" s="66"/>
      <c r="EQ264" s="66"/>
      <c r="ER264" s="66"/>
      <c r="ES264" s="204"/>
      <c r="ET264" s="66"/>
      <c r="EU264" s="66"/>
      <c r="EV264" s="66"/>
      <c r="EW264" s="66"/>
      <c r="EX264" s="66"/>
      <c r="EY264" s="70"/>
      <c r="EZ264" s="66"/>
      <c r="FA264" s="204"/>
      <c r="FB264" s="204"/>
      <c r="FC264" s="70"/>
      <c r="FD264" s="66"/>
      <c r="FE264" s="204"/>
      <c r="FF264" s="70"/>
      <c r="FG264" s="70"/>
      <c r="FH264" s="66"/>
      <c r="FI264" s="204"/>
      <c r="FJ264" s="70">
        <v>1299</v>
      </c>
      <c r="FK264" s="70">
        <v>1299</v>
      </c>
      <c r="FL264" s="66">
        <v>1299</v>
      </c>
      <c r="FM264" s="66">
        <f t="shared" si="1543"/>
        <v>100</v>
      </c>
      <c r="FN264" s="70"/>
      <c r="FO264" s="70"/>
      <c r="FP264" s="66"/>
      <c r="FQ264" s="204"/>
      <c r="FR264" s="70"/>
      <c r="FS264" s="70"/>
      <c r="FT264" s="66"/>
      <c r="FU264" s="204"/>
      <c r="FV264" s="70"/>
      <c r="FW264" s="70"/>
      <c r="FX264" s="66"/>
      <c r="FY264" s="204"/>
      <c r="FZ264" s="70"/>
      <c r="GA264" s="70"/>
      <c r="GB264" s="66"/>
      <c r="GC264" s="204"/>
      <c r="GD264" s="66"/>
      <c r="GE264" s="66"/>
      <c r="GF264" s="66"/>
      <c r="GG264" s="204"/>
      <c r="GH264" s="66"/>
      <c r="GI264" s="66"/>
      <c r="GJ264" s="66"/>
      <c r="GK264" s="204"/>
      <c r="GL264" s="204"/>
      <c r="GM264" s="70"/>
      <c r="GN264" s="66"/>
      <c r="GO264" s="204"/>
      <c r="GP264" s="204"/>
      <c r="GQ264" s="70"/>
      <c r="GR264" s="66"/>
      <c r="GS264" s="204"/>
      <c r="GT264" s="204"/>
      <c r="GU264" s="70"/>
      <c r="GV264" s="66"/>
      <c r="GW264" s="204"/>
      <c r="GX264" s="204"/>
      <c r="GY264" s="70"/>
      <c r="GZ264" s="66"/>
      <c r="HA264" s="204"/>
      <c r="HB264" s="70"/>
      <c r="HC264" s="70"/>
      <c r="HD264" s="66"/>
      <c r="HE264" s="204"/>
      <c r="HF264" s="66"/>
      <c r="HG264" s="66"/>
      <c r="HH264" s="66"/>
      <c r="HI264" s="204"/>
      <c r="HJ264" s="133"/>
      <c r="HK264" s="70"/>
      <c r="HL264" s="66"/>
      <c r="HM264" s="204"/>
      <c r="HN264" s="66"/>
      <c r="HO264" s="66"/>
      <c r="HP264" s="66"/>
      <c r="HQ264" s="204"/>
      <c r="HR264" s="204"/>
      <c r="HS264" s="66">
        <v>1299</v>
      </c>
      <c r="HT264" s="66">
        <v>1299</v>
      </c>
      <c r="HU264" s="70">
        <f t="shared" si="1671"/>
        <v>100</v>
      </c>
      <c r="HV264" s="124"/>
      <c r="HW264" s="66"/>
      <c r="HX264" s="66"/>
      <c r="HY264" s="204"/>
      <c r="HZ264" s="133"/>
      <c r="IA264" s="66"/>
      <c r="IB264" s="66"/>
      <c r="IC264" s="204"/>
      <c r="ID264" s="204"/>
      <c r="IE264" s="66"/>
      <c r="IF264" s="66"/>
      <c r="IG264" s="204"/>
      <c r="IH264" s="204"/>
      <c r="II264" s="66"/>
      <c r="IJ264" s="66"/>
      <c r="IK264" s="204"/>
      <c r="IL264" s="204"/>
      <c r="IM264" s="66"/>
      <c r="IN264" s="66"/>
      <c r="IO264" s="204"/>
      <c r="IP264" s="204"/>
      <c r="IQ264" s="66"/>
      <c r="IR264" s="66"/>
      <c r="IS264" s="204"/>
      <c r="IT264" s="204"/>
      <c r="IU264" s="66"/>
      <c r="IV264" s="66"/>
      <c r="IW264" s="204"/>
      <c r="IX264" s="204"/>
      <c r="IY264" s="66"/>
      <c r="IZ264" s="66"/>
      <c r="JA264" s="66"/>
      <c r="JB264" s="66"/>
      <c r="JC264" s="66"/>
      <c r="JD264" s="66"/>
      <c r="JE264" s="66"/>
      <c r="JF264" s="66"/>
      <c r="JG264" s="66"/>
      <c r="JH264" s="66"/>
      <c r="JI264" s="66"/>
      <c r="JJ264" s="66"/>
      <c r="JK264" s="66"/>
      <c r="JL264" s="66"/>
      <c r="JM264" s="66"/>
      <c r="JN264" s="66"/>
      <c r="JO264" s="66"/>
      <c r="JP264" s="66"/>
      <c r="JQ264" s="66"/>
    </row>
    <row r="265" spans="1:277" s="29" customFormat="1" ht="15.75" x14ac:dyDescent="0.25">
      <c r="A265" s="39" t="s">
        <v>344</v>
      </c>
      <c r="B265" s="230">
        <f t="shared" si="1349"/>
        <v>25457</v>
      </c>
      <c r="C265" s="230">
        <f t="shared" si="1350"/>
        <v>39914</v>
      </c>
      <c r="D265" s="230">
        <f t="shared" si="1351"/>
        <v>39914</v>
      </c>
      <c r="E265" s="66">
        <f t="shared" si="163"/>
        <v>100</v>
      </c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123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123"/>
      <c r="AE265" s="66"/>
      <c r="AF265" s="66"/>
      <c r="AG265" s="66"/>
      <c r="AH265" s="66"/>
      <c r="AI265" s="66"/>
      <c r="AJ265" s="66"/>
      <c r="AK265" s="66"/>
      <c r="AL265" s="123"/>
      <c r="AM265" s="66"/>
      <c r="AN265" s="66"/>
      <c r="AO265" s="66"/>
      <c r="AP265" s="66"/>
      <c r="AQ265" s="66"/>
      <c r="AR265" s="66"/>
      <c r="AS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/>
      <c r="BH265" s="66"/>
      <c r="BI265" s="66"/>
      <c r="BJ265" s="123"/>
      <c r="BK265" s="66"/>
      <c r="BL265" s="66"/>
      <c r="BM265" s="66"/>
      <c r="BN265" s="66"/>
      <c r="BO265" s="66"/>
      <c r="BP265" s="66"/>
      <c r="BQ265" s="66"/>
      <c r="BR265" s="66"/>
      <c r="BS265" s="66"/>
      <c r="BT265" s="66"/>
      <c r="BU265" s="66"/>
      <c r="BV265" s="66"/>
      <c r="BW265" s="66"/>
      <c r="BX265" s="66"/>
      <c r="BY265" s="66"/>
      <c r="BZ265" s="66">
        <v>11000</v>
      </c>
      <c r="CA265" s="66">
        <v>11000</v>
      </c>
      <c r="CB265" s="66">
        <v>11000</v>
      </c>
      <c r="CC265" s="66">
        <f>CB265/CA265*100</f>
        <v>100</v>
      </c>
      <c r="CD265" s="206"/>
      <c r="CE265" s="206"/>
      <c r="CF265" s="206"/>
      <c r="CG265" s="206"/>
      <c r="CH265" s="206"/>
      <c r="CI265" s="206"/>
      <c r="CJ265" s="206"/>
      <c r="CK265" s="206"/>
      <c r="CL265" s="66"/>
      <c r="CM265" s="66"/>
      <c r="CN265" s="66"/>
      <c r="CO265" s="204"/>
      <c r="CP265" s="204"/>
      <c r="CQ265" s="66"/>
      <c r="CR265" s="66"/>
      <c r="CS265" s="204"/>
      <c r="CT265" s="66"/>
      <c r="CU265" s="66"/>
      <c r="CV265" s="66"/>
      <c r="CW265" s="204"/>
      <c r="CX265" s="204"/>
      <c r="CY265" s="66"/>
      <c r="CZ265" s="66"/>
      <c r="DA265" s="204"/>
      <c r="DB265" s="133"/>
      <c r="DC265" s="66"/>
      <c r="DD265" s="66"/>
      <c r="DE265" s="204"/>
      <c r="DF265" s="66"/>
      <c r="DG265" s="66"/>
      <c r="DH265" s="66"/>
      <c r="DI265" s="204"/>
      <c r="DJ265" s="204"/>
      <c r="DK265" s="66"/>
      <c r="DL265" s="66"/>
      <c r="DM265" s="204"/>
      <c r="DN265" s="204"/>
      <c r="DO265" s="66"/>
      <c r="DP265" s="66"/>
      <c r="DQ265" s="204"/>
      <c r="DR265" s="66"/>
      <c r="DS265" s="66"/>
      <c r="DT265" s="66"/>
      <c r="DU265" s="204"/>
      <c r="DV265" s="204"/>
      <c r="DW265" s="66"/>
      <c r="DX265" s="66"/>
      <c r="DY265" s="204"/>
      <c r="DZ265" s="204"/>
      <c r="EA265" s="66"/>
      <c r="EB265" s="66"/>
      <c r="EC265" s="204"/>
      <c r="ED265" s="204"/>
      <c r="EE265" s="66"/>
      <c r="EF265" s="66"/>
      <c r="EG265" s="204"/>
      <c r="EH265" s="66"/>
      <c r="EI265" s="66"/>
      <c r="EJ265" s="66"/>
      <c r="EK265" s="204"/>
      <c r="EL265" s="66"/>
      <c r="EM265" s="66"/>
      <c r="EN265" s="66"/>
      <c r="EO265" s="66"/>
      <c r="EP265" s="66"/>
      <c r="EQ265" s="66"/>
      <c r="ER265" s="66"/>
      <c r="ES265" s="204"/>
      <c r="ET265" s="66"/>
      <c r="EU265" s="66"/>
      <c r="EV265" s="66"/>
      <c r="EW265" s="66"/>
      <c r="EX265" s="66"/>
      <c r="EY265" s="70"/>
      <c r="EZ265" s="66"/>
      <c r="FA265" s="204"/>
      <c r="FB265" s="204"/>
      <c r="FC265" s="70"/>
      <c r="FD265" s="66"/>
      <c r="FE265" s="204"/>
      <c r="FF265" s="70"/>
      <c r="FG265" s="70"/>
      <c r="FH265" s="66"/>
      <c r="FI265" s="204"/>
      <c r="FJ265" s="70">
        <v>14457</v>
      </c>
      <c r="FK265" s="70">
        <v>14457</v>
      </c>
      <c r="FL265" s="66">
        <v>14457</v>
      </c>
      <c r="FM265" s="66">
        <f t="shared" si="1543"/>
        <v>100</v>
      </c>
      <c r="FN265" s="70"/>
      <c r="FO265" s="70"/>
      <c r="FP265" s="66"/>
      <c r="FQ265" s="204"/>
      <c r="FR265" s="70"/>
      <c r="FS265" s="70"/>
      <c r="FT265" s="66"/>
      <c r="FU265" s="204"/>
      <c r="FV265" s="70"/>
      <c r="FW265" s="70"/>
      <c r="FX265" s="66"/>
      <c r="FY265" s="204"/>
      <c r="FZ265" s="70"/>
      <c r="GA265" s="70"/>
      <c r="GB265" s="66"/>
      <c r="GC265" s="204"/>
      <c r="GD265" s="66"/>
      <c r="GE265" s="66"/>
      <c r="GF265" s="66"/>
      <c r="GG265" s="204"/>
      <c r="GH265" s="66"/>
      <c r="GI265" s="66"/>
      <c r="GJ265" s="66"/>
      <c r="GK265" s="204"/>
      <c r="GL265" s="204"/>
      <c r="GM265" s="70"/>
      <c r="GN265" s="66"/>
      <c r="GO265" s="204"/>
      <c r="GP265" s="204"/>
      <c r="GQ265" s="70"/>
      <c r="GR265" s="66"/>
      <c r="GS265" s="204"/>
      <c r="GT265" s="204"/>
      <c r="GU265" s="70"/>
      <c r="GV265" s="66"/>
      <c r="GW265" s="204"/>
      <c r="GX265" s="204"/>
      <c r="GY265" s="70"/>
      <c r="GZ265" s="66"/>
      <c r="HA265" s="204"/>
      <c r="HB265" s="70"/>
      <c r="HC265" s="70"/>
      <c r="HD265" s="66"/>
      <c r="HE265" s="204"/>
      <c r="HF265" s="66"/>
      <c r="HG265" s="66"/>
      <c r="HH265" s="66"/>
      <c r="HI265" s="204"/>
      <c r="HJ265" s="133"/>
      <c r="HK265" s="70"/>
      <c r="HL265" s="66"/>
      <c r="HM265" s="204"/>
      <c r="HN265" s="66"/>
      <c r="HO265" s="66"/>
      <c r="HP265" s="66"/>
      <c r="HQ265" s="204"/>
      <c r="HR265" s="204"/>
      <c r="HS265" s="66">
        <v>14457</v>
      </c>
      <c r="HT265" s="66">
        <v>14457</v>
      </c>
      <c r="HU265" s="70">
        <f t="shared" si="1671"/>
        <v>100</v>
      </c>
      <c r="HV265" s="124"/>
      <c r="HW265" s="66"/>
      <c r="HX265" s="66"/>
      <c r="HY265" s="204"/>
      <c r="HZ265" s="133"/>
      <c r="IA265" s="66"/>
      <c r="IB265" s="66"/>
      <c r="IC265" s="204"/>
      <c r="ID265" s="204"/>
      <c r="IE265" s="66"/>
      <c r="IF265" s="66"/>
      <c r="IG265" s="204"/>
      <c r="IH265" s="204"/>
      <c r="II265" s="66"/>
      <c r="IJ265" s="66"/>
      <c r="IK265" s="204"/>
      <c r="IL265" s="204"/>
      <c r="IM265" s="66"/>
      <c r="IN265" s="66"/>
      <c r="IO265" s="204"/>
      <c r="IP265" s="204"/>
      <c r="IQ265" s="66"/>
      <c r="IR265" s="66"/>
      <c r="IS265" s="204"/>
      <c r="IT265" s="204"/>
      <c r="IU265" s="66"/>
      <c r="IV265" s="66"/>
      <c r="IW265" s="204"/>
      <c r="IX265" s="204"/>
      <c r="IY265" s="66"/>
      <c r="IZ265" s="66"/>
      <c r="JA265" s="66"/>
      <c r="JB265" s="66"/>
      <c r="JC265" s="66"/>
      <c r="JD265" s="66"/>
      <c r="JE265" s="66"/>
      <c r="JF265" s="66"/>
      <c r="JG265" s="66"/>
      <c r="JH265" s="66"/>
      <c r="JI265" s="66"/>
      <c r="JJ265" s="66"/>
      <c r="JK265" s="66"/>
      <c r="JL265" s="66"/>
      <c r="JM265" s="66"/>
      <c r="JN265" s="66"/>
      <c r="JO265" s="66"/>
      <c r="JP265" s="66"/>
      <c r="JQ265" s="66"/>
    </row>
    <row r="266" spans="1:277" s="29" customFormat="1" ht="15.75" x14ac:dyDescent="0.25">
      <c r="A266" s="39" t="s">
        <v>345</v>
      </c>
      <c r="B266" s="230">
        <f t="shared" si="1349"/>
        <v>2730</v>
      </c>
      <c r="C266" s="230">
        <f t="shared" si="1350"/>
        <v>5460</v>
      </c>
      <c r="D266" s="230">
        <f t="shared" si="1351"/>
        <v>5460</v>
      </c>
      <c r="E266" s="66">
        <f t="shared" si="163"/>
        <v>100</v>
      </c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123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123"/>
      <c r="AE266" s="66"/>
      <c r="AF266" s="66"/>
      <c r="AG266" s="66"/>
      <c r="AH266" s="66"/>
      <c r="AI266" s="66"/>
      <c r="AJ266" s="66"/>
      <c r="AK266" s="66"/>
      <c r="AL266" s="123"/>
      <c r="AM266" s="66"/>
      <c r="AN266" s="66"/>
      <c r="AO266" s="66"/>
      <c r="AP266" s="66"/>
      <c r="AQ266" s="66"/>
      <c r="AR266" s="66"/>
      <c r="AS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/>
      <c r="BH266" s="66"/>
      <c r="BI266" s="66"/>
      <c r="BJ266" s="123"/>
      <c r="BK266" s="66"/>
      <c r="BL266" s="66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206"/>
      <c r="CE266" s="206"/>
      <c r="CF266" s="206"/>
      <c r="CG266" s="206"/>
      <c r="CH266" s="206"/>
      <c r="CI266" s="206"/>
      <c r="CJ266" s="206"/>
      <c r="CK266" s="206"/>
      <c r="CL266" s="66"/>
      <c r="CM266" s="66"/>
      <c r="CN266" s="66"/>
      <c r="CO266" s="204"/>
      <c r="CP266" s="204"/>
      <c r="CQ266" s="66"/>
      <c r="CR266" s="66"/>
      <c r="CS266" s="204"/>
      <c r="CT266" s="66"/>
      <c r="CU266" s="66"/>
      <c r="CV266" s="66"/>
      <c r="CW266" s="204"/>
      <c r="CX266" s="204"/>
      <c r="CY266" s="66"/>
      <c r="CZ266" s="66"/>
      <c r="DA266" s="204"/>
      <c r="DB266" s="133"/>
      <c r="DC266" s="66"/>
      <c r="DD266" s="66"/>
      <c r="DE266" s="204"/>
      <c r="DF266" s="66"/>
      <c r="DG266" s="66"/>
      <c r="DH266" s="66"/>
      <c r="DI266" s="204"/>
      <c r="DJ266" s="204"/>
      <c r="DK266" s="66"/>
      <c r="DL266" s="66"/>
      <c r="DM266" s="204"/>
      <c r="DN266" s="204"/>
      <c r="DO266" s="66"/>
      <c r="DP266" s="66"/>
      <c r="DQ266" s="204"/>
      <c r="DR266" s="66"/>
      <c r="DS266" s="66"/>
      <c r="DT266" s="66"/>
      <c r="DU266" s="204"/>
      <c r="DV266" s="204"/>
      <c r="DW266" s="66"/>
      <c r="DX266" s="66"/>
      <c r="DY266" s="204"/>
      <c r="DZ266" s="204"/>
      <c r="EA266" s="66"/>
      <c r="EB266" s="66"/>
      <c r="EC266" s="204"/>
      <c r="ED266" s="204"/>
      <c r="EE266" s="66"/>
      <c r="EF266" s="66"/>
      <c r="EG266" s="204"/>
      <c r="EH266" s="66"/>
      <c r="EI266" s="66"/>
      <c r="EJ266" s="66"/>
      <c r="EK266" s="204"/>
      <c r="EL266" s="66"/>
      <c r="EM266" s="66"/>
      <c r="EN266" s="66"/>
      <c r="EO266" s="66"/>
      <c r="EP266" s="66"/>
      <c r="EQ266" s="66"/>
      <c r="ER266" s="66"/>
      <c r="ES266" s="204"/>
      <c r="ET266" s="66"/>
      <c r="EU266" s="66"/>
      <c r="EV266" s="66"/>
      <c r="EW266" s="66"/>
      <c r="EX266" s="66"/>
      <c r="EY266" s="70"/>
      <c r="EZ266" s="66"/>
      <c r="FA266" s="204"/>
      <c r="FB266" s="204"/>
      <c r="FC266" s="70"/>
      <c r="FD266" s="66"/>
      <c r="FE266" s="204"/>
      <c r="FF266" s="70"/>
      <c r="FG266" s="70"/>
      <c r="FH266" s="66"/>
      <c r="FI266" s="204"/>
      <c r="FJ266" s="70">
        <v>2730</v>
      </c>
      <c r="FK266" s="70">
        <v>2730</v>
      </c>
      <c r="FL266" s="66">
        <v>2730</v>
      </c>
      <c r="FM266" s="66">
        <f t="shared" si="1543"/>
        <v>100</v>
      </c>
      <c r="FN266" s="70"/>
      <c r="FO266" s="70"/>
      <c r="FP266" s="66"/>
      <c r="FQ266" s="204"/>
      <c r="FR266" s="70"/>
      <c r="FS266" s="70"/>
      <c r="FT266" s="66"/>
      <c r="FU266" s="204"/>
      <c r="FV266" s="70"/>
      <c r="FW266" s="70"/>
      <c r="FX266" s="66"/>
      <c r="FY266" s="204"/>
      <c r="FZ266" s="70"/>
      <c r="GA266" s="70"/>
      <c r="GB266" s="66"/>
      <c r="GC266" s="204"/>
      <c r="GD266" s="66"/>
      <c r="GE266" s="66"/>
      <c r="GF266" s="66"/>
      <c r="GG266" s="204"/>
      <c r="GH266" s="66"/>
      <c r="GI266" s="66"/>
      <c r="GJ266" s="66"/>
      <c r="GK266" s="204"/>
      <c r="GL266" s="204"/>
      <c r="GM266" s="70"/>
      <c r="GN266" s="66"/>
      <c r="GO266" s="204"/>
      <c r="GP266" s="204"/>
      <c r="GQ266" s="70"/>
      <c r="GR266" s="66"/>
      <c r="GS266" s="204"/>
      <c r="GT266" s="204"/>
      <c r="GU266" s="70"/>
      <c r="GV266" s="66"/>
      <c r="GW266" s="204"/>
      <c r="GX266" s="204"/>
      <c r="GY266" s="70"/>
      <c r="GZ266" s="66"/>
      <c r="HA266" s="204"/>
      <c r="HB266" s="70"/>
      <c r="HC266" s="70"/>
      <c r="HD266" s="66"/>
      <c r="HE266" s="204"/>
      <c r="HF266" s="66"/>
      <c r="HG266" s="66"/>
      <c r="HH266" s="66"/>
      <c r="HI266" s="204"/>
      <c r="HJ266" s="133"/>
      <c r="HK266" s="70"/>
      <c r="HL266" s="66"/>
      <c r="HM266" s="204"/>
      <c r="HN266" s="66"/>
      <c r="HO266" s="66"/>
      <c r="HP266" s="66"/>
      <c r="HQ266" s="204"/>
      <c r="HR266" s="204"/>
      <c r="HS266" s="66">
        <v>2730</v>
      </c>
      <c r="HT266" s="66">
        <v>2730</v>
      </c>
      <c r="HU266" s="70">
        <f t="shared" si="1671"/>
        <v>100</v>
      </c>
      <c r="HV266" s="124"/>
      <c r="HW266" s="66"/>
      <c r="HX266" s="66"/>
      <c r="HY266" s="204"/>
      <c r="HZ266" s="133"/>
      <c r="IA266" s="66"/>
      <c r="IB266" s="66"/>
      <c r="IC266" s="204"/>
      <c r="ID266" s="204"/>
      <c r="IE266" s="66"/>
      <c r="IF266" s="66"/>
      <c r="IG266" s="204"/>
      <c r="IH266" s="204"/>
      <c r="II266" s="66"/>
      <c r="IJ266" s="66"/>
      <c r="IK266" s="204"/>
      <c r="IL266" s="204"/>
      <c r="IM266" s="66"/>
      <c r="IN266" s="66"/>
      <c r="IO266" s="204"/>
      <c r="IP266" s="204"/>
      <c r="IQ266" s="66"/>
      <c r="IR266" s="66"/>
      <c r="IS266" s="204"/>
      <c r="IT266" s="204"/>
      <c r="IU266" s="66"/>
      <c r="IV266" s="66"/>
      <c r="IW266" s="204"/>
      <c r="IX266" s="204"/>
      <c r="IY266" s="66"/>
      <c r="IZ266" s="66"/>
      <c r="JA266" s="66"/>
      <c r="JB266" s="66"/>
      <c r="JC266" s="66"/>
      <c r="JD266" s="66"/>
      <c r="JE266" s="66"/>
      <c r="JF266" s="66"/>
      <c r="JG266" s="66"/>
      <c r="JH266" s="66"/>
      <c r="JI266" s="66"/>
      <c r="JJ266" s="66"/>
      <c r="JK266" s="66"/>
      <c r="JL266" s="66"/>
      <c r="JM266" s="66"/>
      <c r="JN266" s="66"/>
      <c r="JO266" s="66"/>
      <c r="JP266" s="66"/>
      <c r="JQ266" s="66"/>
    </row>
    <row r="267" spans="1:277" s="29" customFormat="1" ht="15.75" x14ac:dyDescent="0.25">
      <c r="A267" s="39" t="s">
        <v>346</v>
      </c>
      <c r="B267" s="230">
        <f t="shared" si="1349"/>
        <v>1320</v>
      </c>
      <c r="C267" s="230">
        <f t="shared" si="1350"/>
        <v>2640</v>
      </c>
      <c r="D267" s="230">
        <f t="shared" si="1351"/>
        <v>2640</v>
      </c>
      <c r="E267" s="66">
        <f t="shared" si="163"/>
        <v>100</v>
      </c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123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  <c r="AD267" s="123"/>
      <c r="AE267" s="66"/>
      <c r="AF267" s="66"/>
      <c r="AG267" s="66"/>
      <c r="AH267" s="66"/>
      <c r="AI267" s="66"/>
      <c r="AJ267" s="66"/>
      <c r="AK267" s="66"/>
      <c r="AL267" s="123"/>
      <c r="AM267" s="66"/>
      <c r="AN267" s="66"/>
      <c r="AO267" s="66"/>
      <c r="AP267" s="66"/>
      <c r="AQ267" s="66"/>
      <c r="AR267" s="66"/>
      <c r="AS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/>
      <c r="BH267" s="66"/>
      <c r="BI267" s="66"/>
      <c r="BJ267" s="123"/>
      <c r="BK267" s="66"/>
      <c r="BL267" s="66"/>
      <c r="BM267" s="66"/>
      <c r="BN267" s="66"/>
      <c r="BO267" s="66"/>
      <c r="BP267" s="66"/>
      <c r="BQ267" s="66"/>
      <c r="BR267" s="66"/>
      <c r="BS267" s="66"/>
      <c r="BT267" s="66"/>
      <c r="BU267" s="66"/>
      <c r="BV267" s="66"/>
      <c r="BW267" s="66"/>
      <c r="BX267" s="66"/>
      <c r="BY267" s="66"/>
      <c r="BZ267" s="66"/>
      <c r="CA267" s="66"/>
      <c r="CB267" s="66"/>
      <c r="CC267" s="66"/>
      <c r="CD267" s="206"/>
      <c r="CE267" s="206"/>
      <c r="CF267" s="206"/>
      <c r="CG267" s="206"/>
      <c r="CH267" s="206"/>
      <c r="CI267" s="206"/>
      <c r="CJ267" s="206"/>
      <c r="CK267" s="206"/>
      <c r="CL267" s="66"/>
      <c r="CM267" s="66"/>
      <c r="CN267" s="66"/>
      <c r="CO267" s="204"/>
      <c r="CP267" s="204"/>
      <c r="CQ267" s="66"/>
      <c r="CR267" s="66"/>
      <c r="CS267" s="204"/>
      <c r="CT267" s="66"/>
      <c r="CU267" s="66"/>
      <c r="CV267" s="66"/>
      <c r="CW267" s="204"/>
      <c r="CX267" s="204"/>
      <c r="CY267" s="66"/>
      <c r="CZ267" s="66"/>
      <c r="DA267" s="204"/>
      <c r="DB267" s="133"/>
      <c r="DC267" s="66"/>
      <c r="DD267" s="66"/>
      <c r="DE267" s="204"/>
      <c r="DF267" s="66"/>
      <c r="DG267" s="66"/>
      <c r="DH267" s="66"/>
      <c r="DI267" s="204"/>
      <c r="DJ267" s="204"/>
      <c r="DK267" s="66"/>
      <c r="DL267" s="66"/>
      <c r="DM267" s="204"/>
      <c r="DN267" s="204"/>
      <c r="DO267" s="66"/>
      <c r="DP267" s="66"/>
      <c r="DQ267" s="204"/>
      <c r="DR267" s="66"/>
      <c r="DS267" s="66"/>
      <c r="DT267" s="66"/>
      <c r="DU267" s="204"/>
      <c r="DV267" s="204"/>
      <c r="DW267" s="66"/>
      <c r="DX267" s="66"/>
      <c r="DY267" s="204"/>
      <c r="DZ267" s="204"/>
      <c r="EA267" s="66"/>
      <c r="EB267" s="66"/>
      <c r="EC267" s="204"/>
      <c r="ED267" s="204"/>
      <c r="EE267" s="66"/>
      <c r="EF267" s="66"/>
      <c r="EG267" s="204"/>
      <c r="EH267" s="66"/>
      <c r="EI267" s="66"/>
      <c r="EJ267" s="66"/>
      <c r="EK267" s="204"/>
      <c r="EL267" s="66"/>
      <c r="EM267" s="66"/>
      <c r="EN267" s="66"/>
      <c r="EO267" s="66"/>
      <c r="EP267" s="66"/>
      <c r="EQ267" s="66"/>
      <c r="ER267" s="66"/>
      <c r="ES267" s="204"/>
      <c r="ET267" s="66"/>
      <c r="EU267" s="66"/>
      <c r="EV267" s="66"/>
      <c r="EW267" s="66"/>
      <c r="EX267" s="66"/>
      <c r="EY267" s="70"/>
      <c r="EZ267" s="66"/>
      <c r="FA267" s="204"/>
      <c r="FB267" s="204"/>
      <c r="FC267" s="70"/>
      <c r="FD267" s="66"/>
      <c r="FE267" s="204"/>
      <c r="FF267" s="70"/>
      <c r="FG267" s="70"/>
      <c r="FH267" s="66"/>
      <c r="FI267" s="204"/>
      <c r="FJ267" s="70">
        <v>1320</v>
      </c>
      <c r="FK267" s="70">
        <v>1320</v>
      </c>
      <c r="FL267" s="66">
        <v>1320</v>
      </c>
      <c r="FM267" s="66">
        <f t="shared" si="1543"/>
        <v>100</v>
      </c>
      <c r="FN267" s="70"/>
      <c r="FO267" s="70"/>
      <c r="FP267" s="66"/>
      <c r="FQ267" s="204"/>
      <c r="FR267" s="70"/>
      <c r="FS267" s="70"/>
      <c r="FT267" s="66"/>
      <c r="FU267" s="204"/>
      <c r="FV267" s="70"/>
      <c r="FW267" s="70"/>
      <c r="FX267" s="66"/>
      <c r="FY267" s="204"/>
      <c r="FZ267" s="70"/>
      <c r="GA267" s="70"/>
      <c r="GB267" s="66"/>
      <c r="GC267" s="204"/>
      <c r="GD267" s="66"/>
      <c r="GE267" s="66"/>
      <c r="GF267" s="66"/>
      <c r="GG267" s="204"/>
      <c r="GH267" s="66"/>
      <c r="GI267" s="66"/>
      <c r="GJ267" s="66"/>
      <c r="GK267" s="204"/>
      <c r="GL267" s="204"/>
      <c r="GM267" s="70"/>
      <c r="GN267" s="66"/>
      <c r="GO267" s="204"/>
      <c r="GP267" s="204"/>
      <c r="GQ267" s="70"/>
      <c r="GR267" s="66"/>
      <c r="GS267" s="204"/>
      <c r="GT267" s="204"/>
      <c r="GU267" s="70"/>
      <c r="GV267" s="66"/>
      <c r="GW267" s="204"/>
      <c r="GX267" s="204"/>
      <c r="GY267" s="70"/>
      <c r="GZ267" s="66"/>
      <c r="HA267" s="204"/>
      <c r="HB267" s="70"/>
      <c r="HC267" s="70"/>
      <c r="HD267" s="66"/>
      <c r="HE267" s="204"/>
      <c r="HF267" s="66"/>
      <c r="HG267" s="66"/>
      <c r="HH267" s="66"/>
      <c r="HI267" s="204"/>
      <c r="HJ267" s="133"/>
      <c r="HK267" s="70"/>
      <c r="HL267" s="66"/>
      <c r="HM267" s="204"/>
      <c r="HN267" s="66"/>
      <c r="HO267" s="66"/>
      <c r="HP267" s="66"/>
      <c r="HQ267" s="204"/>
      <c r="HR267" s="204"/>
      <c r="HS267" s="66">
        <v>1320</v>
      </c>
      <c r="HT267" s="66">
        <v>1320</v>
      </c>
      <c r="HU267" s="70">
        <f t="shared" si="1671"/>
        <v>100</v>
      </c>
      <c r="HV267" s="124"/>
      <c r="HW267" s="66"/>
      <c r="HX267" s="66"/>
      <c r="HY267" s="204"/>
      <c r="HZ267" s="133"/>
      <c r="IA267" s="66"/>
      <c r="IB267" s="66"/>
      <c r="IC267" s="204"/>
      <c r="ID267" s="204"/>
      <c r="IE267" s="66"/>
      <c r="IF267" s="66"/>
      <c r="IG267" s="204"/>
      <c r="IH267" s="204"/>
      <c r="II267" s="66"/>
      <c r="IJ267" s="66"/>
      <c r="IK267" s="204"/>
      <c r="IL267" s="204"/>
      <c r="IM267" s="66"/>
      <c r="IN267" s="66"/>
      <c r="IO267" s="204"/>
      <c r="IP267" s="204"/>
      <c r="IQ267" s="66"/>
      <c r="IR267" s="66"/>
      <c r="IS267" s="204"/>
      <c r="IT267" s="204"/>
      <c r="IU267" s="66"/>
      <c r="IV267" s="66"/>
      <c r="IW267" s="204"/>
      <c r="IX267" s="204"/>
      <c r="IY267" s="66"/>
      <c r="IZ267" s="66"/>
      <c r="JA267" s="66"/>
      <c r="JB267" s="66"/>
      <c r="JC267" s="66"/>
      <c r="JD267" s="66"/>
      <c r="JE267" s="66"/>
      <c r="JF267" s="66"/>
      <c r="JG267" s="66"/>
      <c r="JH267" s="66"/>
      <c r="JI267" s="66"/>
      <c r="JJ267" s="66"/>
      <c r="JK267" s="66"/>
      <c r="JL267" s="66"/>
      <c r="JM267" s="66"/>
      <c r="JN267" s="66"/>
      <c r="JO267" s="66"/>
      <c r="JP267" s="66"/>
      <c r="JQ267" s="66"/>
    </row>
    <row r="268" spans="1:277" s="29" customFormat="1" ht="15.75" x14ac:dyDescent="0.25">
      <c r="A268" s="39" t="s">
        <v>347</v>
      </c>
      <c r="B268" s="230">
        <f t="shared" ref="B268:B331" si="1672">F268+J268+N268+R268+V268+Z268+AD268+AH268+AL268+AP268+AT268+AX268+BB268+BF268+BJ268+BN268+BR268+BV268+BZ268+CD268+CH268+CL268+CP268+CT268+CX268+DB268+DF268+DJ268+DN268+DR268+DV268+DZ268+ED268+EH268+EL268+EP268+ET268+EX268+FB268+FF268+FJ268+FN268+FR268+FV268+FZ268+GD268+GH268+GL268+GP268+GT268+GX268+HB268+HF268+HJ268+HN268+HR268+HV268+HZ268+ID268+IH268+IL268+IP268+IT268+IX268+JB268+JF268+JJ268+JN268</f>
        <v>2061</v>
      </c>
      <c r="C268" s="230">
        <f t="shared" ref="C268:C331" si="1673">G268+K268+O268+S268+W268+AA268+AE268+AI268+AM268+AQ268+AU268+AY268+BC268+BG268+BK268+BO268+BS268+BW268+CA268+CE268+CI268+CM268+CQ268+CU268+CY268+DC268+DG268+DK268+DO268+DS268+DW268+EA268+EE268+EI268+EM268+EQ268+EU268+EY268+FC268+FG268+FK268+FO268+FS268+FW268+GA268+GE268+GI268+GM268+GQ268+GU268+GY268+HC268+HG268+HK268+HO268+HS268+HW268+IA268+IE268+II268+IM268+IQ268+IU268+IY268+JC268+JG268+JK268+JO268</f>
        <v>4122</v>
      </c>
      <c r="D268" s="230">
        <f t="shared" ref="D268:D331" si="1674">H268+L268+P268+T268+X268+AB268+AF268+AJ268+AN268+AR268+AV268+AZ268+BD268+BH268+BL268+BP268+BT268+BX268+CB268+CF268+CJ268+CN268+CR268+CV268+CZ268+DD268+DH268+DL268+DP268+DT268+DX268+EB268+EF268+EJ268+EN268+ER268+EV268+EZ268+FD268+FH268+FL268+FP268+FT268+FX268+GB268+GF268+GJ268+GN268+GR268+GV268+GZ268+HD268+HH268+HL268+HP268+HT268+HX268+IB268+IF268+IJ268+IN268+IR268+IV268+IZ268+JD268+JH268+JL268+JP268</f>
        <v>4122</v>
      </c>
      <c r="E268" s="66">
        <f t="shared" si="163"/>
        <v>100</v>
      </c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123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123"/>
      <c r="AE268" s="66"/>
      <c r="AF268" s="66"/>
      <c r="AG268" s="66"/>
      <c r="AH268" s="66"/>
      <c r="AI268" s="66"/>
      <c r="AJ268" s="66"/>
      <c r="AK268" s="66"/>
      <c r="AL268" s="123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6"/>
      <c r="BI268" s="66"/>
      <c r="BJ268" s="123"/>
      <c r="BK268" s="66"/>
      <c r="BL268" s="66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206"/>
      <c r="CE268" s="206"/>
      <c r="CF268" s="206"/>
      <c r="CG268" s="206"/>
      <c r="CH268" s="206"/>
      <c r="CI268" s="206"/>
      <c r="CJ268" s="206"/>
      <c r="CK268" s="206"/>
      <c r="CL268" s="66"/>
      <c r="CM268" s="66"/>
      <c r="CN268" s="66"/>
      <c r="CO268" s="204"/>
      <c r="CP268" s="204"/>
      <c r="CQ268" s="66"/>
      <c r="CR268" s="66"/>
      <c r="CS268" s="204"/>
      <c r="CT268" s="66"/>
      <c r="CU268" s="66"/>
      <c r="CV268" s="66"/>
      <c r="CW268" s="204"/>
      <c r="CX268" s="204"/>
      <c r="CY268" s="66"/>
      <c r="CZ268" s="66"/>
      <c r="DA268" s="204"/>
      <c r="DB268" s="133"/>
      <c r="DC268" s="66"/>
      <c r="DD268" s="66"/>
      <c r="DE268" s="204"/>
      <c r="DF268" s="66"/>
      <c r="DG268" s="66"/>
      <c r="DH268" s="66"/>
      <c r="DI268" s="204"/>
      <c r="DJ268" s="204"/>
      <c r="DK268" s="66"/>
      <c r="DL268" s="66"/>
      <c r="DM268" s="204"/>
      <c r="DN268" s="204"/>
      <c r="DO268" s="66"/>
      <c r="DP268" s="66"/>
      <c r="DQ268" s="204"/>
      <c r="DR268" s="66"/>
      <c r="DS268" s="66"/>
      <c r="DT268" s="66"/>
      <c r="DU268" s="204"/>
      <c r="DV268" s="204"/>
      <c r="DW268" s="66"/>
      <c r="DX268" s="66"/>
      <c r="DY268" s="204"/>
      <c r="DZ268" s="204"/>
      <c r="EA268" s="66"/>
      <c r="EB268" s="66"/>
      <c r="EC268" s="204"/>
      <c r="ED268" s="204"/>
      <c r="EE268" s="66"/>
      <c r="EF268" s="66"/>
      <c r="EG268" s="204"/>
      <c r="EH268" s="66"/>
      <c r="EI268" s="66"/>
      <c r="EJ268" s="66"/>
      <c r="EK268" s="204"/>
      <c r="EL268" s="66"/>
      <c r="EM268" s="66"/>
      <c r="EN268" s="66"/>
      <c r="EO268" s="204"/>
      <c r="EP268" s="66"/>
      <c r="EQ268" s="66"/>
      <c r="ER268" s="66"/>
      <c r="ES268" s="204"/>
      <c r="ET268" s="66"/>
      <c r="EU268" s="66"/>
      <c r="EV268" s="66"/>
      <c r="EW268" s="66"/>
      <c r="EX268" s="66"/>
      <c r="EY268" s="70"/>
      <c r="EZ268" s="66"/>
      <c r="FA268" s="204"/>
      <c r="FB268" s="204"/>
      <c r="FC268" s="70"/>
      <c r="FD268" s="66"/>
      <c r="FE268" s="204"/>
      <c r="FF268" s="70"/>
      <c r="FG268" s="70"/>
      <c r="FH268" s="66"/>
      <c r="FI268" s="204"/>
      <c r="FJ268" s="70">
        <v>2061</v>
      </c>
      <c r="FK268" s="70">
        <v>2061</v>
      </c>
      <c r="FL268" s="66">
        <v>2061</v>
      </c>
      <c r="FM268" s="66">
        <f t="shared" si="1543"/>
        <v>100</v>
      </c>
      <c r="FN268" s="70"/>
      <c r="FO268" s="70"/>
      <c r="FP268" s="66"/>
      <c r="FQ268" s="70"/>
      <c r="FR268" s="70"/>
      <c r="FS268" s="70"/>
      <c r="FT268" s="66"/>
      <c r="FU268" s="204"/>
      <c r="FV268" s="70"/>
      <c r="FW268" s="70"/>
      <c r="FX268" s="66"/>
      <c r="FY268" s="204"/>
      <c r="FZ268" s="70"/>
      <c r="GA268" s="70"/>
      <c r="GB268" s="66"/>
      <c r="GC268" s="204"/>
      <c r="GD268" s="66"/>
      <c r="GE268" s="66"/>
      <c r="GF268" s="66"/>
      <c r="GG268" s="204"/>
      <c r="GH268" s="66"/>
      <c r="GI268" s="66"/>
      <c r="GJ268" s="66"/>
      <c r="GK268" s="204"/>
      <c r="GL268" s="204"/>
      <c r="GM268" s="70"/>
      <c r="GN268" s="66"/>
      <c r="GO268" s="204"/>
      <c r="GP268" s="204"/>
      <c r="GQ268" s="70"/>
      <c r="GR268" s="66"/>
      <c r="GS268" s="204"/>
      <c r="GT268" s="204"/>
      <c r="GU268" s="70"/>
      <c r="GV268" s="66"/>
      <c r="GW268" s="204"/>
      <c r="GX268" s="204"/>
      <c r="GY268" s="70"/>
      <c r="GZ268" s="66"/>
      <c r="HA268" s="204"/>
      <c r="HB268" s="70"/>
      <c r="HC268" s="70"/>
      <c r="HD268" s="66"/>
      <c r="HE268" s="204"/>
      <c r="HF268" s="66"/>
      <c r="HG268" s="66"/>
      <c r="HH268" s="66"/>
      <c r="HI268" s="204"/>
      <c r="HJ268" s="133"/>
      <c r="HK268" s="70"/>
      <c r="HL268" s="66"/>
      <c r="HM268" s="204"/>
      <c r="HN268" s="66"/>
      <c r="HO268" s="66"/>
      <c r="HP268" s="66"/>
      <c r="HQ268" s="204"/>
      <c r="HR268" s="204"/>
      <c r="HS268" s="66">
        <v>2061</v>
      </c>
      <c r="HT268" s="66">
        <v>2061</v>
      </c>
      <c r="HU268" s="70">
        <f t="shared" si="1671"/>
        <v>100</v>
      </c>
      <c r="HV268" s="124"/>
      <c r="HW268" s="66"/>
      <c r="HX268" s="66"/>
      <c r="HY268" s="204"/>
      <c r="HZ268" s="133"/>
      <c r="IA268" s="66"/>
      <c r="IB268" s="66"/>
      <c r="IC268" s="204"/>
      <c r="ID268" s="204"/>
      <c r="IE268" s="66"/>
      <c r="IF268" s="66"/>
      <c r="IG268" s="204"/>
      <c r="IH268" s="204"/>
      <c r="II268" s="66"/>
      <c r="IJ268" s="66"/>
      <c r="IK268" s="204"/>
      <c r="IL268" s="204"/>
      <c r="IM268" s="66"/>
      <c r="IN268" s="66"/>
      <c r="IO268" s="204"/>
      <c r="IP268" s="204"/>
      <c r="IQ268" s="66"/>
      <c r="IR268" s="66"/>
      <c r="IS268" s="204"/>
      <c r="IT268" s="204"/>
      <c r="IU268" s="66"/>
      <c r="IV268" s="66"/>
      <c r="IW268" s="204"/>
      <c r="IX268" s="204"/>
      <c r="IY268" s="66"/>
      <c r="IZ268" s="66"/>
      <c r="JA268" s="66"/>
      <c r="JB268" s="66"/>
      <c r="JC268" s="66"/>
      <c r="JD268" s="66"/>
      <c r="JE268" s="66"/>
      <c r="JF268" s="66"/>
      <c r="JG268" s="66"/>
      <c r="JH268" s="66"/>
      <c r="JI268" s="66"/>
      <c r="JJ268" s="66"/>
      <c r="JK268" s="66"/>
      <c r="JL268" s="66"/>
      <c r="JM268" s="66"/>
      <c r="JN268" s="66"/>
      <c r="JO268" s="66"/>
      <c r="JP268" s="66"/>
      <c r="JQ268" s="66"/>
    </row>
    <row r="269" spans="1:277" s="30" customFormat="1" ht="31.5" x14ac:dyDescent="0.25">
      <c r="A269" s="38" t="s">
        <v>336</v>
      </c>
      <c r="B269" s="231">
        <f t="shared" si="1672"/>
        <v>219588.43595000004</v>
      </c>
      <c r="C269" s="231">
        <f t="shared" si="1673"/>
        <v>276936.41649000003</v>
      </c>
      <c r="D269" s="231">
        <f t="shared" si="1674"/>
        <v>266415.69511000003</v>
      </c>
      <c r="E269" s="79">
        <f t="shared" ref="E269" si="1675">D269/C269*100</f>
        <v>96.201033611489692</v>
      </c>
      <c r="F269" s="80">
        <f t="shared" ref="F269" si="1676">F270+F271+F272+F273+F274+F275+F276</f>
        <v>0</v>
      </c>
      <c r="G269" s="80">
        <f t="shared" ref="G269:CG269" si="1677">G270+G271+G272+G273+G274+G275+G276</f>
        <v>0</v>
      </c>
      <c r="H269" s="80">
        <f t="shared" si="1677"/>
        <v>0</v>
      </c>
      <c r="I269" s="80">
        <f t="shared" si="1677"/>
        <v>0</v>
      </c>
      <c r="J269" s="80">
        <f t="shared" ref="J269" si="1678">J270+J271+J272+J273+J274+J275+J276</f>
        <v>0</v>
      </c>
      <c r="K269" s="80">
        <f t="shared" si="1677"/>
        <v>0</v>
      </c>
      <c r="L269" s="80">
        <f t="shared" si="1677"/>
        <v>0</v>
      </c>
      <c r="M269" s="80">
        <f t="shared" si="1677"/>
        <v>0</v>
      </c>
      <c r="N269" s="80"/>
      <c r="O269" s="80">
        <f t="shared" ref="O269:Q269" si="1679">O270+O271+O272+O273+O274+O275+O276</f>
        <v>0</v>
      </c>
      <c r="P269" s="80">
        <f t="shared" si="1679"/>
        <v>0</v>
      </c>
      <c r="Q269" s="80">
        <f t="shared" si="1679"/>
        <v>0</v>
      </c>
      <c r="R269" s="122"/>
      <c r="S269" s="80">
        <f t="shared" ref="S269:U269" si="1680">S270+S271+S272+S273+S274+S275+S276</f>
        <v>0</v>
      </c>
      <c r="T269" s="80">
        <f t="shared" si="1680"/>
        <v>0</v>
      </c>
      <c r="U269" s="80">
        <f t="shared" si="1680"/>
        <v>0</v>
      </c>
      <c r="V269" s="80"/>
      <c r="W269" s="80">
        <f t="shared" ref="W269:Y269" si="1681">W270+W271+W272+W273+W274+W275+W276</f>
        <v>0</v>
      </c>
      <c r="X269" s="80">
        <f t="shared" si="1681"/>
        <v>0</v>
      </c>
      <c r="Y269" s="80">
        <f t="shared" si="1681"/>
        <v>0</v>
      </c>
      <c r="Z269" s="80"/>
      <c r="AA269" s="80">
        <f t="shared" ref="AA269:AC269" si="1682">AA270+AA271+AA272+AA273+AA274+AA275+AA276</f>
        <v>0</v>
      </c>
      <c r="AB269" s="80">
        <f t="shared" si="1682"/>
        <v>0</v>
      </c>
      <c r="AC269" s="80">
        <f t="shared" si="1682"/>
        <v>0</v>
      </c>
      <c r="AD269" s="122"/>
      <c r="AE269" s="80">
        <f t="shared" ref="AE269:AH269" si="1683">AE270+AE271+AE272+AE273+AE274+AE275+AE276</f>
        <v>0</v>
      </c>
      <c r="AF269" s="80">
        <f t="shared" si="1683"/>
        <v>0</v>
      </c>
      <c r="AG269" s="80">
        <f t="shared" si="1683"/>
        <v>0</v>
      </c>
      <c r="AH269" s="80">
        <f t="shared" si="1683"/>
        <v>3897.2</v>
      </c>
      <c r="AI269" s="80">
        <f t="shared" si="1677"/>
        <v>3545.64</v>
      </c>
      <c r="AJ269" s="80">
        <f t="shared" si="1677"/>
        <v>3545.64</v>
      </c>
      <c r="AK269" s="80">
        <f t="shared" ref="AK269:AK287" si="1684">AJ269/AI269*100</f>
        <v>100</v>
      </c>
      <c r="AL269" s="122"/>
      <c r="AM269" s="80">
        <f t="shared" si="1677"/>
        <v>0</v>
      </c>
      <c r="AN269" s="80">
        <f t="shared" si="1677"/>
        <v>0</v>
      </c>
      <c r="AO269" s="80">
        <f t="shared" si="1677"/>
        <v>0</v>
      </c>
      <c r="AP269" s="80">
        <f t="shared" ref="AP269" si="1685">AP270+AP271+AP272+AP273+AP274+AP275+AP276</f>
        <v>0</v>
      </c>
      <c r="AQ269" s="80">
        <f t="shared" si="1677"/>
        <v>0</v>
      </c>
      <c r="AR269" s="80">
        <f t="shared" si="1677"/>
        <v>0</v>
      </c>
      <c r="AS269" s="80">
        <f t="shared" si="1677"/>
        <v>0</v>
      </c>
      <c r="AT269" s="80">
        <f t="shared" ref="AT269" si="1686">AT270+AT271+AT272+AT273+AT274+AT275+AT276</f>
        <v>0</v>
      </c>
      <c r="AU269" s="80">
        <f t="shared" si="1677"/>
        <v>0</v>
      </c>
      <c r="AV269" s="80">
        <f t="shared" si="1677"/>
        <v>0</v>
      </c>
      <c r="AW269" s="80"/>
      <c r="AX269" s="80">
        <f t="shared" ref="AX269" si="1687">AX270+AX271+AX272+AX273+AX274+AX275+AX276</f>
        <v>102.04082</v>
      </c>
      <c r="AY269" s="80">
        <f t="shared" si="1677"/>
        <v>102.04082</v>
      </c>
      <c r="AZ269" s="80">
        <f t="shared" si="1677"/>
        <v>102.04083</v>
      </c>
      <c r="BA269" s="80">
        <f>AZ269/AY269*100</f>
        <v>100.00000979999966</v>
      </c>
      <c r="BB269" s="80">
        <v>0</v>
      </c>
      <c r="BC269" s="80">
        <f t="shared" si="1677"/>
        <v>0</v>
      </c>
      <c r="BD269" s="80">
        <f t="shared" si="1677"/>
        <v>0</v>
      </c>
      <c r="BE269" s="80">
        <f t="shared" si="1677"/>
        <v>0</v>
      </c>
      <c r="BF269" s="80">
        <f t="shared" si="1677"/>
        <v>184.15700000000001</v>
      </c>
      <c r="BG269" s="80">
        <f t="shared" ref="BG269:BH269" si="1688">BG270+BG271+BG272+BG273+BG274+BG275+BG276</f>
        <v>184.15700000000001</v>
      </c>
      <c r="BH269" s="80">
        <f t="shared" si="1688"/>
        <v>184.15700000000001</v>
      </c>
      <c r="BI269" s="79">
        <f>BH269/BG269*100</f>
        <v>100</v>
      </c>
      <c r="BJ269" s="121"/>
      <c r="BK269" s="80"/>
      <c r="BL269" s="80"/>
      <c r="BM269" s="79"/>
      <c r="BN269" s="80"/>
      <c r="BO269" s="80"/>
      <c r="BP269" s="80"/>
      <c r="BQ269" s="79"/>
      <c r="BR269" s="79"/>
      <c r="BS269" s="80">
        <f t="shared" si="1677"/>
        <v>0</v>
      </c>
      <c r="BT269" s="80">
        <f t="shared" si="1677"/>
        <v>0</v>
      </c>
      <c r="BU269" s="80">
        <f t="shared" si="1677"/>
        <v>0</v>
      </c>
      <c r="BV269" s="80"/>
      <c r="BW269" s="80">
        <f t="shared" si="1677"/>
        <v>3144.9900000000002</v>
      </c>
      <c r="BX269" s="80">
        <f t="shared" si="1677"/>
        <v>3144.9900000000002</v>
      </c>
      <c r="BY269" s="79">
        <f t="shared" si="1428"/>
        <v>100</v>
      </c>
      <c r="BZ269" s="80">
        <f t="shared" ref="BZ269" si="1689">BZ270+BZ271+BZ272+BZ273+BZ274+BZ275+BZ276</f>
        <v>10000</v>
      </c>
      <c r="CA269" s="80">
        <f t="shared" si="1677"/>
        <v>10000</v>
      </c>
      <c r="CB269" s="80">
        <f t="shared" si="1677"/>
        <v>10000</v>
      </c>
      <c r="CC269" s="79">
        <f t="shared" ref="CC269" si="1690">CB269/CA269*100</f>
        <v>100</v>
      </c>
      <c r="CD269" s="80">
        <f t="shared" ref="CD269" si="1691">CD270+CD271+CD272+CD273+CD274+CD275+CD276</f>
        <v>26821.9</v>
      </c>
      <c r="CE269" s="80">
        <f t="shared" si="1677"/>
        <v>26821.9</v>
      </c>
      <c r="CF269" s="80">
        <f t="shared" si="1677"/>
        <v>25850.731690000001</v>
      </c>
      <c r="CG269" s="80">
        <f t="shared" si="1677"/>
        <v>96.379196440222344</v>
      </c>
      <c r="CH269" s="80"/>
      <c r="CI269" s="80">
        <f t="shared" ref="CI269:CL269" si="1692">CI270+CI271+CI272+CI273+CI274+CI275+CI276</f>
        <v>2963</v>
      </c>
      <c r="CJ269" s="80">
        <f t="shared" si="1692"/>
        <v>2962.9628299999999</v>
      </c>
      <c r="CK269" s="80">
        <f t="shared" si="1692"/>
        <v>99.998745528180905</v>
      </c>
      <c r="CL269" s="80">
        <f t="shared" si="1692"/>
        <v>0</v>
      </c>
      <c r="CM269" s="80">
        <f t="shared" ref="CM269:EV269" si="1693">CM270+CM271+CM272+CM273+CM274+CM275+CM276</f>
        <v>0</v>
      </c>
      <c r="CN269" s="80">
        <f t="shared" si="1693"/>
        <v>0</v>
      </c>
      <c r="CO269" s="80">
        <f t="shared" si="1693"/>
        <v>0</v>
      </c>
      <c r="CP269" s="80"/>
      <c r="CQ269" s="80">
        <f t="shared" ref="CQ269:CT269" si="1694">CQ270+CQ271+CQ272+CQ273+CQ274+CQ275+CQ276</f>
        <v>0</v>
      </c>
      <c r="CR269" s="80">
        <f t="shared" si="1694"/>
        <v>0</v>
      </c>
      <c r="CS269" s="80">
        <f t="shared" si="1694"/>
        <v>0</v>
      </c>
      <c r="CT269" s="80">
        <f t="shared" si="1694"/>
        <v>3662.9</v>
      </c>
      <c r="CU269" s="80">
        <f t="shared" si="1693"/>
        <v>3068.7</v>
      </c>
      <c r="CV269" s="80">
        <f t="shared" si="1693"/>
        <v>3059.8302200000003</v>
      </c>
      <c r="CW269" s="80">
        <f t="shared" si="1693"/>
        <v>99.710959689770931</v>
      </c>
      <c r="CX269" s="80"/>
      <c r="CY269" s="80"/>
      <c r="CZ269" s="80"/>
      <c r="DA269" s="80"/>
      <c r="DB269" s="122"/>
      <c r="DC269" s="80">
        <f t="shared" ref="DC269:DD269" si="1695">DC270+DC271+DC272+DC273+DC274+DC275+DC276</f>
        <v>152</v>
      </c>
      <c r="DD269" s="80">
        <f t="shared" si="1695"/>
        <v>152</v>
      </c>
      <c r="DE269" s="80">
        <f t="shared" ref="DE269:DE270" si="1696">DD269/DC269*100</f>
        <v>100</v>
      </c>
      <c r="DF269" s="80">
        <f t="shared" ref="DF269" si="1697">DF270+DF271+DF272+DF273+DF274+DF275+DF276</f>
        <v>106108.70000000001</v>
      </c>
      <c r="DG269" s="80">
        <f t="shared" si="1693"/>
        <v>113222.77858</v>
      </c>
      <c r="DH269" s="80">
        <f t="shared" si="1693"/>
        <v>106554.24118000001</v>
      </c>
      <c r="DI269" s="79">
        <f t="shared" ref="DI269" si="1698">DH269/DG269*100</f>
        <v>94.110251061107647</v>
      </c>
      <c r="DJ269" s="79"/>
      <c r="DK269" s="80">
        <f t="shared" si="1693"/>
        <v>0</v>
      </c>
      <c r="DL269" s="80">
        <f t="shared" si="1693"/>
        <v>0</v>
      </c>
      <c r="DM269" s="80">
        <f t="shared" si="1693"/>
        <v>0</v>
      </c>
      <c r="DN269" s="80"/>
      <c r="DO269" s="80">
        <f t="shared" ref="DO269:DR269" si="1699">DO270+DO271+DO272+DO273+DO274+DO275+DO276</f>
        <v>0</v>
      </c>
      <c r="DP269" s="80">
        <f t="shared" si="1699"/>
        <v>0</v>
      </c>
      <c r="DQ269" s="80">
        <f t="shared" si="1699"/>
        <v>0</v>
      </c>
      <c r="DR269" s="80">
        <f t="shared" si="1699"/>
        <v>0</v>
      </c>
      <c r="DS269" s="80">
        <f t="shared" si="1693"/>
        <v>0</v>
      </c>
      <c r="DT269" s="80">
        <f t="shared" si="1693"/>
        <v>0</v>
      </c>
      <c r="DU269" s="80">
        <f t="shared" si="1693"/>
        <v>0</v>
      </c>
      <c r="DV269" s="80"/>
      <c r="DW269" s="80">
        <f t="shared" si="1693"/>
        <v>0</v>
      </c>
      <c r="DX269" s="80">
        <f t="shared" si="1693"/>
        <v>0</v>
      </c>
      <c r="DY269" s="80">
        <f t="shared" si="1693"/>
        <v>0</v>
      </c>
      <c r="DZ269" s="80"/>
      <c r="EA269" s="80">
        <f t="shared" ref="EA269:EC269" si="1700">EA270+EA271+EA272+EA273+EA274+EA275+EA276</f>
        <v>0</v>
      </c>
      <c r="EB269" s="80">
        <f t="shared" si="1700"/>
        <v>0</v>
      </c>
      <c r="EC269" s="80">
        <f t="shared" si="1700"/>
        <v>0</v>
      </c>
      <c r="ED269" s="80"/>
      <c r="EE269" s="80">
        <f t="shared" si="1693"/>
        <v>0</v>
      </c>
      <c r="EF269" s="80">
        <f t="shared" si="1693"/>
        <v>0</v>
      </c>
      <c r="EG269" s="80">
        <f t="shared" si="1693"/>
        <v>0</v>
      </c>
      <c r="EH269" s="80">
        <f t="shared" ref="EH269" si="1701">EH270+EH271+EH272+EH273+EH274+EH275+EH276</f>
        <v>0</v>
      </c>
      <c r="EI269" s="80">
        <f t="shared" si="1693"/>
        <v>0</v>
      </c>
      <c r="EJ269" s="80">
        <f t="shared" si="1693"/>
        <v>0</v>
      </c>
      <c r="EK269" s="80">
        <f t="shared" si="1693"/>
        <v>0</v>
      </c>
      <c r="EL269" s="80">
        <f t="shared" ref="EL269" si="1702">EL270+EL271+EL272+EL273+EL274+EL275+EL276</f>
        <v>0</v>
      </c>
      <c r="EM269" s="80">
        <f t="shared" si="1693"/>
        <v>0</v>
      </c>
      <c r="EN269" s="80">
        <f t="shared" si="1693"/>
        <v>0</v>
      </c>
      <c r="EO269" s="80">
        <f t="shared" si="1693"/>
        <v>0</v>
      </c>
      <c r="EP269" s="80">
        <f t="shared" ref="EP269" si="1703">EP270+EP271+EP272+EP273+EP274+EP275+EP276</f>
        <v>422.8</v>
      </c>
      <c r="EQ269" s="80">
        <f t="shared" si="1693"/>
        <v>353.6</v>
      </c>
      <c r="ER269" s="80">
        <f t="shared" si="1693"/>
        <v>353.55200000000002</v>
      </c>
      <c r="ES269" s="80">
        <f>ER269/EQ269*100</f>
        <v>99.986425339366519</v>
      </c>
      <c r="ET269" s="80">
        <f t="shared" ref="ET269" si="1704">ET270+ET271+ET272+ET273+ET274+ET275+ET276</f>
        <v>6337.6</v>
      </c>
      <c r="EU269" s="80">
        <f t="shared" si="1693"/>
        <v>7193.4804000000004</v>
      </c>
      <c r="EV269" s="80">
        <f t="shared" si="1693"/>
        <v>7193.4804000000004</v>
      </c>
      <c r="EW269" s="80">
        <f t="shared" ref="EW269:EW270" si="1705">EV269/EU269*100</f>
        <v>100</v>
      </c>
      <c r="EX269" s="80"/>
      <c r="EY269" s="80">
        <f t="shared" ref="EY269:FL269" si="1706">EY270+EY271+EY272+EY273+EY274+EY275+EY276</f>
        <v>0</v>
      </c>
      <c r="EZ269" s="80">
        <f t="shared" si="1706"/>
        <v>0</v>
      </c>
      <c r="FA269" s="80">
        <f t="shared" si="1706"/>
        <v>0</v>
      </c>
      <c r="FB269" s="80"/>
      <c r="FC269" s="80">
        <f t="shared" ref="FC269:FE269" si="1707">FC270+FC271+FC272+FC273+FC274+FC275+FC276</f>
        <v>0</v>
      </c>
      <c r="FD269" s="80">
        <f t="shared" si="1707"/>
        <v>0</v>
      </c>
      <c r="FE269" s="80">
        <f t="shared" si="1707"/>
        <v>0</v>
      </c>
      <c r="FF269" s="80">
        <f t="shared" ref="FF269" si="1708">FF270+FF271+FF272+FF273+FF274+FF275+FF276</f>
        <v>12313.6</v>
      </c>
      <c r="FG269" s="80">
        <f t="shared" si="1706"/>
        <v>12613.7</v>
      </c>
      <c r="FH269" s="80">
        <f t="shared" si="1706"/>
        <v>12613.7</v>
      </c>
      <c r="FI269" s="80">
        <f t="shared" si="204"/>
        <v>100</v>
      </c>
      <c r="FJ269" s="80">
        <f t="shared" ref="FJ269" si="1709">FJ270+FJ271+FJ272+FJ273+FJ274+FJ275+FJ276</f>
        <v>36456</v>
      </c>
      <c r="FK269" s="80">
        <f t="shared" si="1706"/>
        <v>36456</v>
      </c>
      <c r="FL269" s="80">
        <f t="shared" si="1706"/>
        <v>36455.902799999996</v>
      </c>
      <c r="FM269" s="79">
        <f t="shared" si="1543"/>
        <v>99.999733377221844</v>
      </c>
      <c r="FN269" s="80">
        <f t="shared" ref="FN269" si="1710">FN270+FN271+FN272+FN273+FN274+FN275+FN276</f>
        <v>4340.1000000000004</v>
      </c>
      <c r="FO269" s="80">
        <f t="shared" ref="FO269:FP269" si="1711">FO270+FO271+FO272+FO273+FO274+FO275+FO276</f>
        <v>3309.4</v>
      </c>
      <c r="FP269" s="80">
        <f t="shared" si="1711"/>
        <v>2916.4343100000001</v>
      </c>
      <c r="FQ269" s="80">
        <f t="shared" ref="FQ269" si="1712">FP269/FO269*100</f>
        <v>88.125772345440254</v>
      </c>
      <c r="FR269" s="80"/>
      <c r="FS269" s="80">
        <f t="shared" ref="FS269:FT269" si="1713">FS270+FS271+FS272+FS273+FS274+FS275+FS276</f>
        <v>253.7</v>
      </c>
      <c r="FT269" s="80">
        <f t="shared" si="1713"/>
        <v>253.69</v>
      </c>
      <c r="FU269" s="80">
        <f>FT269/FS269*100</f>
        <v>99.996058336618049</v>
      </c>
      <c r="FV269" s="80">
        <f t="shared" ref="FV269" si="1714">FV270+FV271+FV272+FV273+FV274+FV275+FV276</f>
        <v>1568.7460000000001</v>
      </c>
      <c r="FW269" s="80">
        <f t="shared" ref="FW269:FX269" si="1715">FW270+FW271+FW272+FW273+FW274+FW275+FW276</f>
        <v>1568.7460000000001</v>
      </c>
      <c r="FX269" s="80">
        <f t="shared" si="1715"/>
        <v>1568.7460000000001</v>
      </c>
      <c r="FY269" s="80">
        <f>FX269/FW269*100</f>
        <v>100</v>
      </c>
      <c r="FZ269" s="80">
        <f t="shared" ref="FZ269" si="1716">FZ270+FZ271+FZ272+FZ273+FZ274+FZ275+FZ276</f>
        <v>0</v>
      </c>
      <c r="GA269" s="80">
        <f t="shared" ref="GA269:GK269" si="1717">GA270+GA271+GA272+GA273+GA274+GA275+GA276</f>
        <v>0</v>
      </c>
      <c r="GB269" s="80">
        <f t="shared" si="1717"/>
        <v>0</v>
      </c>
      <c r="GC269" s="80">
        <f t="shared" si="1717"/>
        <v>0</v>
      </c>
      <c r="GD269" s="80">
        <f t="shared" ref="GD269" si="1718">GD270+GD271+GD272+GD273+GD274+GD275+GD276</f>
        <v>2545.5</v>
      </c>
      <c r="GE269" s="80">
        <f t="shared" si="1717"/>
        <v>4100</v>
      </c>
      <c r="GF269" s="80">
        <f t="shared" si="1717"/>
        <v>4100</v>
      </c>
      <c r="GG269" s="80">
        <f t="shared" si="1717"/>
        <v>100</v>
      </c>
      <c r="GH269" s="80">
        <f t="shared" ref="GH269" si="1719">GH270+GH271+GH272+GH273+GH274+GH275+GH276</f>
        <v>2790.2</v>
      </c>
      <c r="GI269" s="80">
        <f t="shared" si="1717"/>
        <v>6100</v>
      </c>
      <c r="GJ269" s="80">
        <f t="shared" si="1717"/>
        <v>6100</v>
      </c>
      <c r="GK269" s="80">
        <f t="shared" si="1717"/>
        <v>100</v>
      </c>
      <c r="GL269" s="80"/>
      <c r="GM269" s="80">
        <f t="shared" ref="GM269:GO269" si="1720">GM270+GM271+GM272+GM273+GM274+GM275+GM276</f>
        <v>0</v>
      </c>
      <c r="GN269" s="80">
        <f t="shared" si="1720"/>
        <v>0</v>
      </c>
      <c r="GO269" s="80">
        <f t="shared" si="1720"/>
        <v>0</v>
      </c>
      <c r="GP269" s="80"/>
      <c r="GQ269" s="80">
        <f t="shared" ref="GQ269:GS269" si="1721">GQ270+GQ271+GQ272+GQ273+GQ274+GQ275+GQ276</f>
        <v>0</v>
      </c>
      <c r="GR269" s="80">
        <f t="shared" si="1721"/>
        <v>0</v>
      </c>
      <c r="GS269" s="80">
        <f t="shared" si="1721"/>
        <v>0</v>
      </c>
      <c r="GT269" s="80"/>
      <c r="GU269" s="80">
        <f t="shared" ref="GU269:GW269" si="1722">GU270+GU271+GU272+GU273+GU274+GU275+GU276</f>
        <v>0</v>
      </c>
      <c r="GV269" s="80">
        <f t="shared" si="1722"/>
        <v>0</v>
      </c>
      <c r="GW269" s="80">
        <f t="shared" si="1722"/>
        <v>0</v>
      </c>
      <c r="GX269" s="80">
        <f t="shared" ref="GX269:GZ269" si="1723">GX270+GX271+GX272+GX273+GX274+GX275+GX276</f>
        <v>1707.29213</v>
      </c>
      <c r="GY269" s="80">
        <f t="shared" si="1723"/>
        <v>3498.29585</v>
      </c>
      <c r="GZ269" s="80">
        <f t="shared" si="1723"/>
        <v>3498.29585</v>
      </c>
      <c r="HA269" s="80">
        <f>GZ269/GY269*100</f>
        <v>100</v>
      </c>
      <c r="HB269" s="80">
        <f t="shared" ref="HB269" si="1724">HB270+HB271+HB272+HB273+HB274+HB275+HB276</f>
        <v>0</v>
      </c>
      <c r="HC269" s="80">
        <f t="shared" ref="HC269:HH269" si="1725">HC270+HC271+HC272+HC273+HC274+HC275+HC276</f>
        <v>0</v>
      </c>
      <c r="HD269" s="80">
        <f t="shared" si="1725"/>
        <v>0</v>
      </c>
      <c r="HE269" s="80">
        <f t="shared" si="1725"/>
        <v>0</v>
      </c>
      <c r="HF269" s="80">
        <f t="shared" ref="HF269" si="1726">HF270+HF271+HF272+HF273+HF274+HF275+HF276</f>
        <v>329.7</v>
      </c>
      <c r="HG269" s="80">
        <f t="shared" si="1725"/>
        <v>1049.3</v>
      </c>
      <c r="HH269" s="80">
        <f t="shared" si="1725"/>
        <v>1049.3</v>
      </c>
      <c r="HI269" s="80">
        <f t="shared" ref="HI269:HI270" si="1727">HH269/HG269*100</f>
        <v>100</v>
      </c>
      <c r="HJ269" s="122"/>
      <c r="HK269" s="80">
        <f t="shared" ref="HK269:HY269" si="1728">HK270+HK271+HK272+HK273+HK274+HK275+HK276</f>
        <v>0</v>
      </c>
      <c r="HL269" s="80">
        <f t="shared" si="1728"/>
        <v>0</v>
      </c>
      <c r="HM269" s="80">
        <f t="shared" si="1728"/>
        <v>0</v>
      </c>
      <c r="HN269" s="80">
        <f t="shared" ref="HN269" si="1729">HN270+HN271+HN272+HN273+HN274+HN275+HN276</f>
        <v>0</v>
      </c>
      <c r="HO269" s="80">
        <f t="shared" si="1728"/>
        <v>0</v>
      </c>
      <c r="HP269" s="80">
        <f t="shared" si="1728"/>
        <v>0</v>
      </c>
      <c r="HQ269" s="80">
        <f t="shared" si="1728"/>
        <v>0</v>
      </c>
      <c r="HR269" s="80"/>
      <c r="HS269" s="80">
        <f t="shared" si="1728"/>
        <v>0</v>
      </c>
      <c r="HT269" s="80">
        <f t="shared" si="1728"/>
        <v>0</v>
      </c>
      <c r="HU269" s="80">
        <f t="shared" si="1728"/>
        <v>0</v>
      </c>
      <c r="HV269" s="122"/>
      <c r="HW269" s="80">
        <f t="shared" si="1728"/>
        <v>0</v>
      </c>
      <c r="HX269" s="80">
        <f t="shared" si="1728"/>
        <v>0</v>
      </c>
      <c r="HY269" s="80">
        <f t="shared" si="1728"/>
        <v>0</v>
      </c>
      <c r="HZ269" s="122"/>
      <c r="IA269" s="80">
        <f t="shared" ref="IA269:IC269" si="1730">IA270+IA271+IA272+IA273+IA274+IA275+IA276</f>
        <v>0</v>
      </c>
      <c r="IB269" s="80">
        <f t="shared" si="1730"/>
        <v>0</v>
      </c>
      <c r="IC269" s="80">
        <f t="shared" si="1730"/>
        <v>0</v>
      </c>
      <c r="ID269" s="80"/>
      <c r="IE269" s="80">
        <f t="shared" ref="IE269:IF269" si="1731">IE270+IE271+IE272+IE273+IE274+IE275+IE276</f>
        <v>23873.070780000002</v>
      </c>
      <c r="IF269" s="80">
        <f t="shared" si="1731"/>
        <v>21839.93576</v>
      </c>
      <c r="IG269" s="80">
        <f>IF269/IE269*100</f>
        <v>91.483563054220539</v>
      </c>
      <c r="IH269" s="80"/>
      <c r="II269" s="80">
        <f t="shared" ref="II269:IJ269" si="1732">II270+II271+II272+II273+II274+II275+II276</f>
        <v>13110.772419999999</v>
      </c>
      <c r="IJ269" s="80">
        <f t="shared" si="1732"/>
        <v>12916.06424</v>
      </c>
      <c r="IK269" s="80">
        <f>IJ269/II269*100</f>
        <v>98.514899246493059</v>
      </c>
      <c r="IL269" s="80"/>
      <c r="IM269" s="80">
        <f t="shared" ref="IM269:JA269" si="1733">IM270+IM271+IM272+IM273+IM274+IM275+IM276</f>
        <v>0</v>
      </c>
      <c r="IN269" s="80">
        <f t="shared" si="1733"/>
        <v>0</v>
      </c>
      <c r="IO269" s="80">
        <f t="shared" si="1733"/>
        <v>0</v>
      </c>
      <c r="IP269" s="80"/>
      <c r="IQ269" s="80">
        <f t="shared" si="1733"/>
        <v>0</v>
      </c>
      <c r="IR269" s="80">
        <f t="shared" si="1733"/>
        <v>0</v>
      </c>
      <c r="IS269" s="80">
        <f t="shared" si="1733"/>
        <v>0</v>
      </c>
      <c r="IT269" s="80"/>
      <c r="IU269" s="80">
        <f t="shared" si="1733"/>
        <v>0</v>
      </c>
      <c r="IV269" s="80">
        <f t="shared" si="1733"/>
        <v>0</v>
      </c>
      <c r="IW269" s="80">
        <f t="shared" si="1733"/>
        <v>0</v>
      </c>
      <c r="IX269" s="80"/>
      <c r="IY269" s="80">
        <f t="shared" si="1733"/>
        <v>0</v>
      </c>
      <c r="IZ269" s="80">
        <f t="shared" si="1733"/>
        <v>0</v>
      </c>
      <c r="JA269" s="80">
        <f t="shared" si="1733"/>
        <v>0</v>
      </c>
      <c r="JB269" s="80"/>
      <c r="JC269" s="80">
        <f t="shared" ref="JC269:JE269" si="1734">JC270+JC271+JC272+JC273+JC274+JC275+JC276</f>
        <v>0</v>
      </c>
      <c r="JD269" s="80">
        <f t="shared" si="1734"/>
        <v>0</v>
      </c>
      <c r="JE269" s="80">
        <f t="shared" si="1734"/>
        <v>0</v>
      </c>
      <c r="JF269" s="80"/>
      <c r="JG269" s="80">
        <f t="shared" ref="JG269:JL269" si="1735">JG270+JG271+JG272+JG273+JG274+JG275+JG276</f>
        <v>0</v>
      </c>
      <c r="JH269" s="80">
        <f t="shared" si="1735"/>
        <v>0</v>
      </c>
      <c r="JI269" s="80">
        <f t="shared" si="1735"/>
        <v>0</v>
      </c>
      <c r="JJ269" s="80"/>
      <c r="JK269" s="80">
        <f t="shared" si="1735"/>
        <v>251.14464000000001</v>
      </c>
      <c r="JL269" s="80">
        <f t="shared" si="1735"/>
        <v>0</v>
      </c>
      <c r="JM269" s="79">
        <f t="shared" ref="JM269" si="1736">JL269/JK269*100</f>
        <v>0</v>
      </c>
      <c r="JN269" s="79"/>
      <c r="JO269" s="80"/>
      <c r="JP269" s="80"/>
      <c r="JQ269" s="79"/>
    </row>
    <row r="270" spans="1:277" s="29" customFormat="1" ht="15.75" x14ac:dyDescent="0.25">
      <c r="A270" s="43" t="s">
        <v>308</v>
      </c>
      <c r="B270" s="230">
        <f t="shared" si="1672"/>
        <v>67023.735949999987</v>
      </c>
      <c r="C270" s="230">
        <f t="shared" si="1673"/>
        <v>114112.64790999999</v>
      </c>
      <c r="D270" s="230">
        <f t="shared" si="1674"/>
        <v>110260.56113000002</v>
      </c>
      <c r="E270" s="66">
        <f t="shared" si="163"/>
        <v>96.62431215947413</v>
      </c>
      <c r="F270" s="70"/>
      <c r="G270" s="70"/>
      <c r="H270" s="66"/>
      <c r="I270" s="66"/>
      <c r="J270" s="70"/>
      <c r="K270" s="70"/>
      <c r="L270" s="70"/>
      <c r="M270" s="66"/>
      <c r="N270" s="66"/>
      <c r="O270" s="70"/>
      <c r="P270" s="70"/>
      <c r="Q270" s="66"/>
      <c r="R270" s="123"/>
      <c r="S270" s="70"/>
      <c r="T270" s="70"/>
      <c r="U270" s="66"/>
      <c r="V270" s="66"/>
      <c r="W270" s="70"/>
      <c r="X270" s="70"/>
      <c r="Y270" s="66"/>
      <c r="Z270" s="66"/>
      <c r="AA270" s="70"/>
      <c r="AB270" s="70"/>
      <c r="AC270" s="66"/>
      <c r="AD270" s="123"/>
      <c r="AE270" s="70"/>
      <c r="AF270" s="70"/>
      <c r="AG270" s="66"/>
      <c r="AH270" s="66">
        <v>3897.2</v>
      </c>
      <c r="AI270" s="66">
        <v>3545.64</v>
      </c>
      <c r="AJ270" s="66">
        <v>3545.64</v>
      </c>
      <c r="AK270" s="70">
        <f t="shared" si="1684"/>
        <v>100</v>
      </c>
      <c r="AL270" s="124"/>
      <c r="AM270" s="66"/>
      <c r="AN270" s="66"/>
      <c r="AO270" s="70"/>
      <c r="AP270" s="70">
        <v>0</v>
      </c>
      <c r="AQ270" s="70">
        <v>0</v>
      </c>
      <c r="AR270" s="70">
        <v>0</v>
      </c>
      <c r="AS270" s="66"/>
      <c r="AT270" s="70"/>
      <c r="AU270" s="70"/>
      <c r="AV270" s="70"/>
      <c r="AW270" s="70"/>
      <c r="AX270" s="70">
        <v>102.04082</v>
      </c>
      <c r="AY270" s="70">
        <v>102.04082</v>
      </c>
      <c r="AZ270" s="70">
        <v>102.04083</v>
      </c>
      <c r="BA270" s="70">
        <f>AZ270/AY270*100</f>
        <v>100.00000979999966</v>
      </c>
      <c r="BB270" s="70"/>
      <c r="BC270" s="70"/>
      <c r="BD270" s="70"/>
      <c r="BE270" s="66"/>
      <c r="BF270" s="70">
        <v>184.15700000000001</v>
      </c>
      <c r="BG270" s="70">
        <v>184.15700000000001</v>
      </c>
      <c r="BH270" s="70">
        <v>184.15700000000001</v>
      </c>
      <c r="BI270" s="66">
        <f>BH270/BG270*100</f>
        <v>100</v>
      </c>
      <c r="BJ270" s="123"/>
      <c r="BK270" s="70"/>
      <c r="BL270" s="70"/>
      <c r="BM270" s="66"/>
      <c r="BN270" s="70"/>
      <c r="BO270" s="70"/>
      <c r="BP270" s="70"/>
      <c r="BQ270" s="66"/>
      <c r="BR270" s="66"/>
      <c r="BS270" s="70"/>
      <c r="BT270" s="70"/>
      <c r="BU270" s="66"/>
      <c r="BV270" s="66"/>
      <c r="BW270" s="66"/>
      <c r="BX270" s="66"/>
      <c r="BY270" s="66"/>
      <c r="BZ270" s="70">
        <v>0</v>
      </c>
      <c r="CA270" s="70">
        <v>0</v>
      </c>
      <c r="CB270" s="70"/>
      <c r="CC270" s="66"/>
      <c r="CD270" s="70">
        <v>26821.9</v>
      </c>
      <c r="CE270" s="70">
        <v>26821.9</v>
      </c>
      <c r="CF270" s="66">
        <v>25850.731690000001</v>
      </c>
      <c r="CG270" s="70">
        <f t="shared" si="185"/>
        <v>96.379196440222344</v>
      </c>
      <c r="CH270" s="70"/>
      <c r="CI270" s="70">
        <v>2963</v>
      </c>
      <c r="CJ270" s="66">
        <v>2962.9628299999999</v>
      </c>
      <c r="CK270" s="70">
        <f t="shared" ref="CK270" si="1737">CJ270/CI270*100</f>
        <v>99.998745528180905</v>
      </c>
      <c r="CL270" s="70"/>
      <c r="CM270" s="70"/>
      <c r="CN270" s="70"/>
      <c r="CO270" s="70"/>
      <c r="CP270" s="70"/>
      <c r="CQ270" s="70"/>
      <c r="CR270" s="70"/>
      <c r="CS270" s="70"/>
      <c r="CT270" s="70">
        <v>3662.9</v>
      </c>
      <c r="CU270" s="70">
        <v>3068.7</v>
      </c>
      <c r="CV270" s="70">
        <v>3059.8302200000003</v>
      </c>
      <c r="CW270" s="70">
        <f t="shared" si="191"/>
        <v>99.710959689770931</v>
      </c>
      <c r="CX270" s="70"/>
      <c r="CY270" s="70"/>
      <c r="CZ270" s="70"/>
      <c r="DA270" s="70"/>
      <c r="DB270" s="124"/>
      <c r="DC270" s="70">
        <v>152</v>
      </c>
      <c r="DD270" s="70">
        <v>152</v>
      </c>
      <c r="DE270" s="70">
        <f t="shared" si="1696"/>
        <v>100</v>
      </c>
      <c r="DF270" s="70"/>
      <c r="DG270" s="70"/>
      <c r="DH270" s="200"/>
      <c r="DI270" s="66"/>
      <c r="DJ270" s="66"/>
      <c r="DK270" s="70"/>
      <c r="DL270" s="200"/>
      <c r="DM270" s="200"/>
      <c r="DN270" s="200"/>
      <c r="DO270" s="70"/>
      <c r="DP270" s="200"/>
      <c r="DQ270" s="200"/>
      <c r="DR270" s="70"/>
      <c r="DS270" s="70"/>
      <c r="DT270" s="200"/>
      <c r="DU270" s="200"/>
      <c r="DV270" s="200"/>
      <c r="DW270" s="70"/>
      <c r="DX270" s="200"/>
      <c r="DY270" s="200"/>
      <c r="DZ270" s="200"/>
      <c r="EA270" s="70"/>
      <c r="EB270" s="200"/>
      <c r="EC270" s="200"/>
      <c r="ED270" s="200"/>
      <c r="EE270" s="70"/>
      <c r="EF270" s="200"/>
      <c r="EG270" s="200"/>
      <c r="EH270" s="70"/>
      <c r="EI270" s="70"/>
      <c r="EJ270" s="200"/>
      <c r="EK270" s="200"/>
      <c r="EL270" s="70"/>
      <c r="EM270" s="70"/>
      <c r="EN270" s="224"/>
      <c r="EO270" s="200"/>
      <c r="EP270" s="70">
        <v>422.8</v>
      </c>
      <c r="EQ270" s="70">
        <v>353.6</v>
      </c>
      <c r="ER270" s="70">
        <v>353.55200000000002</v>
      </c>
      <c r="ES270" s="70">
        <f>ER270/EQ270*100</f>
        <v>99.986425339366519</v>
      </c>
      <c r="ET270" s="70">
        <v>6337.6</v>
      </c>
      <c r="EU270" s="70">
        <v>7193.4804000000004</v>
      </c>
      <c r="EV270" s="70">
        <v>7193.4804000000004</v>
      </c>
      <c r="EW270" s="70">
        <f t="shared" si="1705"/>
        <v>100</v>
      </c>
      <c r="EX270" s="70"/>
      <c r="EY270" s="70"/>
      <c r="EZ270" s="200"/>
      <c r="FA270" s="200"/>
      <c r="FB270" s="200"/>
      <c r="FC270" s="70"/>
      <c r="FD270" s="200"/>
      <c r="FE270" s="200"/>
      <c r="FF270" s="70">
        <v>12313.6</v>
      </c>
      <c r="FG270" s="70">
        <v>12613.7</v>
      </c>
      <c r="FH270" s="70">
        <v>12613.7</v>
      </c>
      <c r="FI270" s="70">
        <f t="shared" si="204"/>
        <v>100</v>
      </c>
      <c r="FJ270" s="70"/>
      <c r="FK270" s="70"/>
      <c r="FL270" s="200"/>
      <c r="FM270" s="66"/>
      <c r="FN270" s="70">
        <v>4340.1000000000004</v>
      </c>
      <c r="FO270" s="70">
        <v>3309.4</v>
      </c>
      <c r="FP270" s="70">
        <v>2916.4343100000001</v>
      </c>
      <c r="FQ270" s="70">
        <f>FP270/FO270*100</f>
        <v>88.125772345440254</v>
      </c>
      <c r="FR270" s="70"/>
      <c r="FS270" s="70">
        <v>253.7</v>
      </c>
      <c r="FT270" s="70">
        <v>253.69</v>
      </c>
      <c r="FU270" s="70">
        <f>FT270/FS270*100</f>
        <v>99.996058336618049</v>
      </c>
      <c r="FV270" s="70">
        <v>1568.7460000000001</v>
      </c>
      <c r="FW270" s="70">
        <v>1568.7460000000001</v>
      </c>
      <c r="FX270" s="70">
        <v>1568.7460000000001</v>
      </c>
      <c r="FY270" s="70">
        <f>FX270/FW270*100</f>
        <v>100</v>
      </c>
      <c r="FZ270" s="70"/>
      <c r="GA270" s="70"/>
      <c r="GB270" s="200"/>
      <c r="GC270" s="200"/>
      <c r="GD270" s="70">
        <v>2545.5</v>
      </c>
      <c r="GE270" s="70">
        <v>4100</v>
      </c>
      <c r="GF270" s="70">
        <v>4100</v>
      </c>
      <c r="GG270" s="70">
        <f t="shared" ref="GG270" si="1738">GF270/GE270*100</f>
        <v>100</v>
      </c>
      <c r="GH270" s="70">
        <v>2790.2</v>
      </c>
      <c r="GI270" s="70">
        <v>6100</v>
      </c>
      <c r="GJ270" s="70">
        <v>6100</v>
      </c>
      <c r="GK270" s="70">
        <f t="shared" ref="GK270" si="1739">GJ270/GI270*100</f>
        <v>100</v>
      </c>
      <c r="GL270" s="70"/>
      <c r="GM270" s="70"/>
      <c r="GN270" s="200"/>
      <c r="GO270" s="200"/>
      <c r="GP270" s="200"/>
      <c r="GQ270" s="70"/>
      <c r="GR270" s="200"/>
      <c r="GS270" s="200"/>
      <c r="GT270" s="200"/>
      <c r="GU270" s="70"/>
      <c r="GV270" s="200"/>
      <c r="GW270" s="200"/>
      <c r="GX270" s="70">
        <v>1707.29213</v>
      </c>
      <c r="GY270" s="70">
        <v>3498.29585</v>
      </c>
      <c r="GZ270" s="70">
        <v>3498.29585</v>
      </c>
      <c r="HA270" s="70">
        <f>GZ270/GY270*100</f>
        <v>100</v>
      </c>
      <c r="HB270" s="70"/>
      <c r="HC270" s="70"/>
      <c r="HD270" s="200"/>
      <c r="HE270" s="200"/>
      <c r="HF270" s="70">
        <v>329.7</v>
      </c>
      <c r="HG270" s="70">
        <v>1049.3</v>
      </c>
      <c r="HH270" s="70">
        <v>1049.3</v>
      </c>
      <c r="HI270" s="70">
        <f t="shared" si="1727"/>
        <v>100</v>
      </c>
      <c r="HJ270" s="124"/>
      <c r="HK270" s="70"/>
      <c r="HL270" s="200"/>
      <c r="HM270" s="200"/>
      <c r="HN270" s="70"/>
      <c r="HO270" s="70"/>
      <c r="HP270" s="70"/>
      <c r="HQ270" s="70"/>
      <c r="HR270" s="70"/>
      <c r="HS270" s="70"/>
      <c r="HT270" s="70"/>
      <c r="HU270" s="70"/>
      <c r="HV270" s="124"/>
      <c r="HW270" s="70"/>
      <c r="HX270" s="70"/>
      <c r="HY270" s="70"/>
      <c r="HZ270" s="124"/>
      <c r="IA270" s="70"/>
      <c r="IB270" s="70"/>
      <c r="IC270" s="70"/>
      <c r="ID270" s="70"/>
      <c r="IE270" s="70">
        <v>23873.070780000002</v>
      </c>
      <c r="IF270" s="70">
        <v>21839.93576</v>
      </c>
      <c r="IG270" s="70">
        <f>IF270/IE270*100</f>
        <v>91.483563054220539</v>
      </c>
      <c r="IH270" s="70"/>
      <c r="II270" s="70">
        <v>13110.772419999999</v>
      </c>
      <c r="IJ270" s="70">
        <v>12916.06424</v>
      </c>
      <c r="IK270" s="70">
        <f>IJ270/II270*100</f>
        <v>98.514899246493059</v>
      </c>
      <c r="IL270" s="70"/>
      <c r="IM270" s="70"/>
      <c r="IN270" s="70"/>
      <c r="IO270" s="70"/>
      <c r="IP270" s="70"/>
      <c r="IQ270" s="70"/>
      <c r="IR270" s="70"/>
      <c r="IS270" s="70"/>
      <c r="IT270" s="70"/>
      <c r="IU270" s="70"/>
      <c r="IV270" s="70"/>
      <c r="IW270" s="70"/>
      <c r="IX270" s="70"/>
      <c r="IY270" s="70">
        <v>0</v>
      </c>
      <c r="IZ270" s="70">
        <v>0</v>
      </c>
      <c r="JA270" s="66"/>
      <c r="JB270" s="66"/>
      <c r="JC270" s="70">
        <v>0</v>
      </c>
      <c r="JD270" s="70">
        <v>0</v>
      </c>
      <c r="JE270" s="66"/>
      <c r="JF270" s="66"/>
      <c r="JG270" s="70">
        <v>0</v>
      </c>
      <c r="JH270" s="70">
        <v>0</v>
      </c>
      <c r="JI270" s="66"/>
      <c r="JJ270" s="66"/>
      <c r="JK270" s="70">
        <v>251.14464000000001</v>
      </c>
      <c r="JL270" s="70"/>
      <c r="JM270" s="66">
        <f>JL270/JK270*100</f>
        <v>0</v>
      </c>
      <c r="JN270" s="66"/>
      <c r="JO270" s="70"/>
      <c r="JP270" s="70"/>
      <c r="JQ270" s="66"/>
    </row>
    <row r="271" spans="1:277" s="29" customFormat="1" ht="15.75" x14ac:dyDescent="0.25">
      <c r="A271" s="39" t="s">
        <v>335</v>
      </c>
      <c r="B271" s="230">
        <f t="shared" si="1672"/>
        <v>74959.399999999994</v>
      </c>
      <c r="C271" s="230">
        <f t="shared" si="1673"/>
        <v>76586.45938</v>
      </c>
      <c r="D271" s="230">
        <f t="shared" si="1674"/>
        <v>70120.595300000001</v>
      </c>
      <c r="E271" s="66">
        <f t="shared" ref="E271:E276" si="1740">D271/C271*100</f>
        <v>91.557431780573324</v>
      </c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123"/>
      <c r="S271" s="66"/>
      <c r="T271" s="66"/>
      <c r="U271" s="66"/>
      <c r="V271" s="66"/>
      <c r="W271" s="66"/>
      <c r="X271" s="66"/>
      <c r="Y271" s="66"/>
      <c r="Z271" s="66"/>
      <c r="AA271" s="66"/>
      <c r="AB271" s="66"/>
      <c r="AC271" s="66"/>
      <c r="AD271" s="123"/>
      <c r="AE271" s="66"/>
      <c r="AF271" s="66"/>
      <c r="AG271" s="66"/>
      <c r="AH271" s="66"/>
      <c r="AI271" s="66"/>
      <c r="AJ271" s="66"/>
      <c r="AK271" s="70"/>
      <c r="AL271" s="124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/>
      <c r="BH271" s="66"/>
      <c r="BI271" s="66"/>
      <c r="BJ271" s="123"/>
      <c r="BK271" s="66"/>
      <c r="BL271" s="66"/>
      <c r="BM271" s="66"/>
      <c r="BN271" s="66"/>
      <c r="BO271" s="66"/>
      <c r="BP271" s="66"/>
      <c r="BQ271" s="66"/>
      <c r="BR271" s="66"/>
      <c r="BS271" s="66"/>
      <c r="BT271" s="66"/>
      <c r="BU271" s="66"/>
      <c r="BV271" s="66"/>
      <c r="BW271" s="66">
        <v>1154.9808</v>
      </c>
      <c r="BX271" s="66">
        <v>1154.9808</v>
      </c>
      <c r="BY271" s="66">
        <f t="shared" si="1428"/>
        <v>100</v>
      </c>
      <c r="BZ271" s="66">
        <v>10000</v>
      </c>
      <c r="CA271" s="66">
        <v>10000</v>
      </c>
      <c r="CB271" s="66">
        <v>10000</v>
      </c>
      <c r="CC271" s="66">
        <f>CB271/CA271*100</f>
        <v>100</v>
      </c>
      <c r="CD271" s="206"/>
      <c r="CE271" s="206"/>
      <c r="CF271" s="206"/>
      <c r="CG271" s="206"/>
      <c r="CH271" s="206"/>
      <c r="CI271" s="206"/>
      <c r="CJ271" s="206"/>
      <c r="CK271" s="206"/>
      <c r="CL271" s="66"/>
      <c r="CM271" s="66"/>
      <c r="CN271" s="66"/>
      <c r="CO271" s="204"/>
      <c r="CP271" s="204"/>
      <c r="CQ271" s="66"/>
      <c r="CR271" s="66"/>
      <c r="CS271" s="204"/>
      <c r="CT271" s="66"/>
      <c r="CU271" s="66"/>
      <c r="CV271" s="66"/>
      <c r="CW271" s="204"/>
      <c r="CX271" s="204"/>
      <c r="CY271" s="66"/>
      <c r="CZ271" s="66"/>
      <c r="DA271" s="204"/>
      <c r="DB271" s="133"/>
      <c r="DC271" s="66"/>
      <c r="DD271" s="66"/>
      <c r="DE271" s="204"/>
      <c r="DF271" s="66">
        <v>64959.4</v>
      </c>
      <c r="DG271" s="66">
        <v>65431.478579999995</v>
      </c>
      <c r="DH271" s="66">
        <v>58965.614500000003</v>
      </c>
      <c r="DI271" s="66">
        <f>DH271/DG271*100</f>
        <v>90.118114063257053</v>
      </c>
      <c r="DJ271" s="66"/>
      <c r="DK271" s="66"/>
      <c r="DL271" s="66"/>
      <c r="DM271" s="204"/>
      <c r="DN271" s="204"/>
      <c r="DO271" s="66"/>
      <c r="DP271" s="66"/>
      <c r="DQ271" s="204"/>
      <c r="DR271" s="66"/>
      <c r="DS271" s="66"/>
      <c r="DT271" s="66"/>
      <c r="DU271" s="204"/>
      <c r="DV271" s="204"/>
      <c r="DW271" s="66"/>
      <c r="DX271" s="66"/>
      <c r="DY271" s="204"/>
      <c r="DZ271" s="204"/>
      <c r="EA271" s="66"/>
      <c r="EB271" s="66"/>
      <c r="EC271" s="204"/>
      <c r="ED271" s="204"/>
      <c r="EE271" s="66"/>
      <c r="EF271" s="66"/>
      <c r="EG271" s="204"/>
      <c r="EH271" s="66"/>
      <c r="EI271" s="66"/>
      <c r="EJ271" s="66"/>
      <c r="EK271" s="204"/>
      <c r="EL271" s="66"/>
      <c r="EM271" s="66"/>
      <c r="EN271" s="66"/>
      <c r="EO271" s="204"/>
      <c r="EP271" s="66"/>
      <c r="EQ271" s="66"/>
      <c r="ER271" s="66"/>
      <c r="ES271" s="70"/>
      <c r="ET271" s="66"/>
      <c r="EU271" s="66"/>
      <c r="EV271" s="66"/>
      <c r="EW271" s="70"/>
      <c r="EX271" s="70"/>
      <c r="EY271" s="70"/>
      <c r="EZ271" s="66"/>
      <c r="FA271" s="204"/>
      <c r="FB271" s="204"/>
      <c r="FC271" s="70"/>
      <c r="FD271" s="66"/>
      <c r="FE271" s="204"/>
      <c r="FF271" s="70"/>
      <c r="FG271" s="70"/>
      <c r="FH271" s="66"/>
      <c r="FI271" s="204"/>
      <c r="FJ271" s="70"/>
      <c r="FK271" s="70"/>
      <c r="FL271" s="66"/>
      <c r="FM271" s="66"/>
      <c r="FN271" s="70"/>
      <c r="FO271" s="70"/>
      <c r="FP271" s="66"/>
      <c r="FQ271" s="204"/>
      <c r="FR271" s="204"/>
      <c r="FS271" s="70"/>
      <c r="FT271" s="66"/>
      <c r="FU271" s="204"/>
      <c r="FV271" s="70"/>
      <c r="FW271" s="70"/>
      <c r="FX271" s="66"/>
      <c r="FY271" s="204"/>
      <c r="FZ271" s="70"/>
      <c r="GA271" s="70"/>
      <c r="GB271" s="66"/>
      <c r="GC271" s="204"/>
      <c r="GD271" s="66"/>
      <c r="GE271" s="66"/>
      <c r="GF271" s="66"/>
      <c r="GG271" s="204"/>
      <c r="GH271" s="66"/>
      <c r="GI271" s="66"/>
      <c r="GJ271" s="66"/>
      <c r="GK271" s="204"/>
      <c r="GL271" s="204"/>
      <c r="GM271" s="70"/>
      <c r="GN271" s="66"/>
      <c r="GO271" s="204"/>
      <c r="GP271" s="204"/>
      <c r="GQ271" s="70"/>
      <c r="GR271" s="66"/>
      <c r="GS271" s="204"/>
      <c r="GT271" s="204"/>
      <c r="GU271" s="70"/>
      <c r="GV271" s="66"/>
      <c r="GW271" s="204"/>
      <c r="GX271" s="204"/>
      <c r="GY271" s="70"/>
      <c r="GZ271" s="66"/>
      <c r="HA271" s="204"/>
      <c r="HB271" s="70"/>
      <c r="HC271" s="70"/>
      <c r="HD271" s="66"/>
      <c r="HE271" s="204"/>
      <c r="HF271" s="66"/>
      <c r="HG271" s="66"/>
      <c r="HH271" s="66"/>
      <c r="HI271" s="204"/>
      <c r="HJ271" s="133"/>
      <c r="HK271" s="70"/>
      <c r="HL271" s="66"/>
      <c r="HM271" s="204"/>
      <c r="HN271" s="66"/>
      <c r="HO271" s="66"/>
      <c r="HP271" s="66"/>
      <c r="HQ271" s="204"/>
      <c r="HR271" s="204"/>
      <c r="HS271" s="66"/>
      <c r="HT271" s="66"/>
      <c r="HU271" s="204"/>
      <c r="HV271" s="133"/>
      <c r="HW271" s="66"/>
      <c r="HX271" s="66"/>
      <c r="HY271" s="204"/>
      <c r="HZ271" s="133"/>
      <c r="IA271" s="66"/>
      <c r="IB271" s="66"/>
      <c r="IC271" s="204"/>
      <c r="ID271" s="204"/>
      <c r="IE271" s="66"/>
      <c r="IF271" s="66"/>
      <c r="IG271" s="70"/>
      <c r="IH271" s="204"/>
      <c r="II271" s="66"/>
      <c r="IJ271" s="66"/>
      <c r="IK271" s="70"/>
      <c r="IL271" s="204"/>
      <c r="IM271" s="66"/>
      <c r="IN271" s="66"/>
      <c r="IO271" s="204"/>
      <c r="IP271" s="204"/>
      <c r="IQ271" s="66"/>
      <c r="IR271" s="66"/>
      <c r="IS271" s="204"/>
      <c r="IT271" s="204"/>
      <c r="IU271" s="66"/>
      <c r="IV271" s="66"/>
      <c r="IW271" s="204"/>
      <c r="IX271" s="204"/>
      <c r="IY271" s="66"/>
      <c r="IZ271" s="66"/>
      <c r="JA271" s="66"/>
      <c r="JB271" s="66"/>
      <c r="JC271" s="66"/>
      <c r="JD271" s="66"/>
      <c r="JE271" s="66"/>
      <c r="JF271" s="66"/>
      <c r="JG271" s="66"/>
      <c r="JH271" s="66"/>
      <c r="JI271" s="66"/>
      <c r="JJ271" s="66"/>
      <c r="JK271" s="66"/>
      <c r="JL271" s="66"/>
      <c r="JM271" s="66"/>
      <c r="JN271" s="66"/>
      <c r="JO271" s="66"/>
      <c r="JP271" s="66"/>
      <c r="JQ271" s="66"/>
    </row>
    <row r="272" spans="1:277" s="29" customFormat="1" ht="15.75" x14ac:dyDescent="0.25">
      <c r="A272" s="39" t="s">
        <v>525</v>
      </c>
      <c r="B272" s="230">
        <f t="shared" si="1672"/>
        <v>6402</v>
      </c>
      <c r="C272" s="230">
        <f t="shared" si="1673"/>
        <v>7497.7852000000003</v>
      </c>
      <c r="D272" s="230">
        <f t="shared" si="1674"/>
        <v>7497.6880000000001</v>
      </c>
      <c r="E272" s="66">
        <f t="shared" si="1740"/>
        <v>99.998703617169511</v>
      </c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123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123"/>
      <c r="AE272" s="66"/>
      <c r="AF272" s="66"/>
      <c r="AG272" s="66"/>
      <c r="AH272" s="66"/>
      <c r="AI272" s="66"/>
      <c r="AJ272" s="66"/>
      <c r="AK272" s="70"/>
      <c r="AL272" s="124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123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>
        <v>1095.7852</v>
      </c>
      <c r="BX272" s="66">
        <v>1095.7852</v>
      </c>
      <c r="BY272" s="66">
        <f t="shared" si="1428"/>
        <v>100</v>
      </c>
      <c r="BZ272" s="66"/>
      <c r="CA272" s="66"/>
      <c r="CB272" s="66"/>
      <c r="CC272" s="66"/>
      <c r="CD272" s="206"/>
      <c r="CE272" s="206"/>
      <c r="CF272" s="206"/>
      <c r="CG272" s="206"/>
      <c r="CH272" s="206"/>
      <c r="CI272" s="206"/>
      <c r="CJ272" s="206"/>
      <c r="CK272" s="206"/>
      <c r="CL272" s="66"/>
      <c r="CM272" s="66"/>
      <c r="CN272" s="66"/>
      <c r="CO272" s="204"/>
      <c r="CP272" s="204"/>
      <c r="CQ272" s="66"/>
      <c r="CR272" s="66"/>
      <c r="CS272" s="204"/>
      <c r="CT272" s="66"/>
      <c r="CU272" s="66"/>
      <c r="CV272" s="66"/>
      <c r="CW272" s="204"/>
      <c r="CX272" s="204"/>
      <c r="CY272" s="66"/>
      <c r="CZ272" s="66"/>
      <c r="DA272" s="204"/>
      <c r="DB272" s="133"/>
      <c r="DC272" s="66"/>
      <c r="DD272" s="66"/>
      <c r="DE272" s="204"/>
      <c r="DF272" s="66"/>
      <c r="DG272" s="66"/>
      <c r="DH272" s="66"/>
      <c r="DI272" s="66"/>
      <c r="DJ272" s="66"/>
      <c r="DK272" s="66"/>
      <c r="DL272" s="66"/>
      <c r="DM272" s="204"/>
      <c r="DN272" s="204"/>
      <c r="DO272" s="66"/>
      <c r="DP272" s="66"/>
      <c r="DQ272" s="204"/>
      <c r="DR272" s="66"/>
      <c r="DS272" s="66"/>
      <c r="DT272" s="66"/>
      <c r="DU272" s="204"/>
      <c r="DV272" s="204"/>
      <c r="DW272" s="66"/>
      <c r="DX272" s="66"/>
      <c r="DY272" s="204"/>
      <c r="DZ272" s="204"/>
      <c r="EA272" s="66"/>
      <c r="EB272" s="66"/>
      <c r="EC272" s="204"/>
      <c r="ED272" s="204"/>
      <c r="EE272" s="66"/>
      <c r="EF272" s="66"/>
      <c r="EG272" s="204"/>
      <c r="EH272" s="66"/>
      <c r="EI272" s="66"/>
      <c r="EJ272" s="66"/>
      <c r="EK272" s="204"/>
      <c r="EL272" s="66"/>
      <c r="EM272" s="66"/>
      <c r="EN272" s="66"/>
      <c r="EO272" s="66"/>
      <c r="EP272" s="66"/>
      <c r="EQ272" s="66"/>
      <c r="ER272" s="66"/>
      <c r="ES272" s="70"/>
      <c r="ET272" s="66"/>
      <c r="EU272" s="66"/>
      <c r="EV272" s="66"/>
      <c r="EW272" s="70"/>
      <c r="EX272" s="70"/>
      <c r="EY272" s="70"/>
      <c r="EZ272" s="66"/>
      <c r="FA272" s="204"/>
      <c r="FB272" s="204"/>
      <c r="FC272" s="70"/>
      <c r="FD272" s="66"/>
      <c r="FE272" s="204"/>
      <c r="FF272" s="70"/>
      <c r="FG272" s="70"/>
      <c r="FH272" s="66"/>
      <c r="FI272" s="204"/>
      <c r="FJ272" s="70">
        <v>6402</v>
      </c>
      <c r="FK272" s="70">
        <v>6402</v>
      </c>
      <c r="FL272" s="66">
        <v>6401.9027999999998</v>
      </c>
      <c r="FM272" s="66">
        <f t="shared" si="1543"/>
        <v>99.998481724461101</v>
      </c>
      <c r="FN272" s="70"/>
      <c r="FO272" s="70"/>
      <c r="FP272" s="66"/>
      <c r="FQ272" s="204"/>
      <c r="FR272" s="204"/>
      <c r="FS272" s="70"/>
      <c r="FT272" s="66"/>
      <c r="FU272" s="204"/>
      <c r="FV272" s="70"/>
      <c r="FW272" s="70"/>
      <c r="FX272" s="66"/>
      <c r="FY272" s="204"/>
      <c r="FZ272" s="70"/>
      <c r="GA272" s="70"/>
      <c r="GB272" s="66"/>
      <c r="GC272" s="204"/>
      <c r="GD272" s="66"/>
      <c r="GE272" s="66"/>
      <c r="GF272" s="66"/>
      <c r="GG272" s="204"/>
      <c r="GH272" s="66"/>
      <c r="GI272" s="66"/>
      <c r="GJ272" s="66"/>
      <c r="GK272" s="204"/>
      <c r="GL272" s="204"/>
      <c r="GM272" s="70"/>
      <c r="GN272" s="66"/>
      <c r="GO272" s="204"/>
      <c r="GP272" s="204"/>
      <c r="GQ272" s="70"/>
      <c r="GR272" s="66"/>
      <c r="GS272" s="204"/>
      <c r="GT272" s="204"/>
      <c r="GU272" s="70"/>
      <c r="GV272" s="66"/>
      <c r="GW272" s="204"/>
      <c r="GX272" s="204"/>
      <c r="GY272" s="70"/>
      <c r="GZ272" s="66"/>
      <c r="HA272" s="204"/>
      <c r="HB272" s="70"/>
      <c r="HC272" s="70"/>
      <c r="HD272" s="66"/>
      <c r="HE272" s="204"/>
      <c r="HF272" s="66"/>
      <c r="HG272" s="66"/>
      <c r="HH272" s="66"/>
      <c r="HI272" s="204"/>
      <c r="HJ272" s="133"/>
      <c r="HK272" s="70"/>
      <c r="HL272" s="66"/>
      <c r="HM272" s="204"/>
      <c r="HN272" s="66"/>
      <c r="HO272" s="66"/>
      <c r="HP272" s="66"/>
      <c r="HQ272" s="204"/>
      <c r="HR272" s="204"/>
      <c r="HS272" s="66"/>
      <c r="HT272" s="66"/>
      <c r="HU272" s="204"/>
      <c r="HV272" s="133"/>
      <c r="HW272" s="66"/>
      <c r="HX272" s="66"/>
      <c r="HY272" s="204"/>
      <c r="HZ272" s="133"/>
      <c r="IA272" s="66"/>
      <c r="IB272" s="66"/>
      <c r="IC272" s="204"/>
      <c r="ID272" s="204"/>
      <c r="IE272" s="66"/>
      <c r="IF272" s="66"/>
      <c r="IG272" s="70"/>
      <c r="IH272" s="204"/>
      <c r="II272" s="66"/>
      <c r="IJ272" s="66"/>
      <c r="IK272" s="70"/>
      <c r="IL272" s="204"/>
      <c r="IM272" s="66"/>
      <c r="IN272" s="66"/>
      <c r="IO272" s="204"/>
      <c r="IP272" s="204"/>
      <c r="IQ272" s="66"/>
      <c r="IR272" s="66"/>
      <c r="IS272" s="204"/>
      <c r="IT272" s="204"/>
      <c r="IU272" s="66"/>
      <c r="IV272" s="66"/>
      <c r="IW272" s="204"/>
      <c r="IX272" s="204"/>
      <c r="IY272" s="66"/>
      <c r="IZ272" s="66"/>
      <c r="JA272" s="66"/>
      <c r="JB272" s="66"/>
      <c r="JC272" s="66"/>
      <c r="JD272" s="66"/>
      <c r="JE272" s="66"/>
      <c r="JF272" s="66"/>
      <c r="JG272" s="66"/>
      <c r="JH272" s="66"/>
      <c r="JI272" s="66"/>
      <c r="JJ272" s="66"/>
      <c r="JK272" s="66"/>
      <c r="JL272" s="66"/>
      <c r="JM272" s="66"/>
      <c r="JN272" s="66"/>
      <c r="JO272" s="66"/>
      <c r="JP272" s="66"/>
      <c r="JQ272" s="66"/>
    </row>
    <row r="273" spans="1:277" s="29" customFormat="1" ht="15.75" x14ac:dyDescent="0.25">
      <c r="A273" s="39" t="s">
        <v>526</v>
      </c>
      <c r="B273" s="230">
        <f t="shared" si="1672"/>
        <v>7350</v>
      </c>
      <c r="C273" s="230">
        <f t="shared" si="1673"/>
        <v>7350</v>
      </c>
      <c r="D273" s="230">
        <f t="shared" si="1674"/>
        <v>7350</v>
      </c>
      <c r="E273" s="66">
        <f t="shared" si="1740"/>
        <v>100</v>
      </c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123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  <c r="AD273" s="123"/>
      <c r="AE273" s="66"/>
      <c r="AF273" s="66"/>
      <c r="AG273" s="66"/>
      <c r="AH273" s="66"/>
      <c r="AI273" s="66"/>
      <c r="AJ273" s="66"/>
      <c r="AK273" s="70"/>
      <c r="AL273" s="124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/>
      <c r="BH273" s="66"/>
      <c r="BI273" s="66"/>
      <c r="BJ273" s="123"/>
      <c r="BK273" s="66"/>
      <c r="BL273" s="66"/>
      <c r="BM273" s="66"/>
      <c r="BN273" s="66"/>
      <c r="BO273" s="66"/>
      <c r="BP273" s="66"/>
      <c r="BQ273" s="66"/>
      <c r="BR273" s="66"/>
      <c r="BS273" s="66"/>
      <c r="BT273" s="66"/>
      <c r="BU273" s="66"/>
      <c r="BV273" s="66"/>
      <c r="BW273" s="66"/>
      <c r="BX273" s="66"/>
      <c r="BY273" s="66"/>
      <c r="BZ273" s="66"/>
      <c r="CA273" s="66"/>
      <c r="CB273" s="66"/>
      <c r="CC273" s="66"/>
      <c r="CD273" s="206"/>
      <c r="CE273" s="206"/>
      <c r="CF273" s="206"/>
      <c r="CG273" s="206"/>
      <c r="CH273" s="206"/>
      <c r="CI273" s="206"/>
      <c r="CJ273" s="206"/>
      <c r="CK273" s="206"/>
      <c r="CL273" s="66"/>
      <c r="CM273" s="66"/>
      <c r="CN273" s="66"/>
      <c r="CO273" s="204"/>
      <c r="CP273" s="204"/>
      <c r="CQ273" s="66"/>
      <c r="CR273" s="66"/>
      <c r="CS273" s="204"/>
      <c r="CT273" s="66"/>
      <c r="CU273" s="66"/>
      <c r="CV273" s="66"/>
      <c r="CW273" s="204"/>
      <c r="CX273" s="204"/>
      <c r="CY273" s="66"/>
      <c r="CZ273" s="66"/>
      <c r="DA273" s="204"/>
      <c r="DB273" s="133"/>
      <c r="DC273" s="66"/>
      <c r="DD273" s="66"/>
      <c r="DE273" s="204"/>
      <c r="DF273" s="66"/>
      <c r="DG273" s="66"/>
      <c r="DH273" s="66"/>
      <c r="DI273" s="66"/>
      <c r="DJ273" s="66"/>
      <c r="DK273" s="66"/>
      <c r="DL273" s="66"/>
      <c r="DM273" s="204"/>
      <c r="DN273" s="204"/>
      <c r="DO273" s="66"/>
      <c r="DP273" s="66"/>
      <c r="DQ273" s="204"/>
      <c r="DR273" s="66"/>
      <c r="DS273" s="66"/>
      <c r="DT273" s="66"/>
      <c r="DU273" s="204"/>
      <c r="DV273" s="204"/>
      <c r="DW273" s="66"/>
      <c r="DX273" s="66"/>
      <c r="DY273" s="204"/>
      <c r="DZ273" s="204"/>
      <c r="EA273" s="66"/>
      <c r="EB273" s="66"/>
      <c r="EC273" s="204"/>
      <c r="ED273" s="204"/>
      <c r="EE273" s="66"/>
      <c r="EF273" s="66"/>
      <c r="EG273" s="204"/>
      <c r="EH273" s="66"/>
      <c r="EI273" s="66"/>
      <c r="EJ273" s="66"/>
      <c r="EK273" s="204"/>
      <c r="EL273" s="66"/>
      <c r="EM273" s="66"/>
      <c r="EN273" s="66"/>
      <c r="EO273" s="66"/>
      <c r="EP273" s="66"/>
      <c r="EQ273" s="66"/>
      <c r="ER273" s="66"/>
      <c r="ES273" s="70"/>
      <c r="ET273" s="66"/>
      <c r="EU273" s="66"/>
      <c r="EV273" s="66"/>
      <c r="EW273" s="70"/>
      <c r="EX273" s="70"/>
      <c r="EY273" s="70"/>
      <c r="EZ273" s="66"/>
      <c r="FA273" s="204"/>
      <c r="FB273" s="204"/>
      <c r="FC273" s="70"/>
      <c r="FD273" s="66"/>
      <c r="FE273" s="204"/>
      <c r="FF273" s="70"/>
      <c r="FG273" s="70"/>
      <c r="FH273" s="66"/>
      <c r="FI273" s="204"/>
      <c r="FJ273" s="70">
        <v>7350</v>
      </c>
      <c r="FK273" s="70">
        <v>7350</v>
      </c>
      <c r="FL273" s="66">
        <v>7350</v>
      </c>
      <c r="FM273" s="66">
        <f t="shared" si="1543"/>
        <v>100</v>
      </c>
      <c r="FN273" s="70"/>
      <c r="FO273" s="70"/>
      <c r="FP273" s="66"/>
      <c r="FQ273" s="204"/>
      <c r="FR273" s="204"/>
      <c r="FS273" s="70"/>
      <c r="FT273" s="66"/>
      <c r="FU273" s="204"/>
      <c r="FV273" s="70"/>
      <c r="FW273" s="70"/>
      <c r="FX273" s="66"/>
      <c r="FY273" s="204"/>
      <c r="FZ273" s="70"/>
      <c r="GA273" s="70"/>
      <c r="GB273" s="66"/>
      <c r="GC273" s="204"/>
      <c r="GD273" s="66"/>
      <c r="GE273" s="66"/>
      <c r="GF273" s="66"/>
      <c r="GG273" s="204"/>
      <c r="GH273" s="66"/>
      <c r="GI273" s="66"/>
      <c r="GJ273" s="66"/>
      <c r="GK273" s="204"/>
      <c r="GL273" s="204"/>
      <c r="GM273" s="70"/>
      <c r="GN273" s="66"/>
      <c r="GO273" s="204"/>
      <c r="GP273" s="204"/>
      <c r="GQ273" s="70"/>
      <c r="GR273" s="66"/>
      <c r="GS273" s="204"/>
      <c r="GT273" s="204"/>
      <c r="GU273" s="70"/>
      <c r="GV273" s="66"/>
      <c r="GW273" s="204"/>
      <c r="GX273" s="204"/>
      <c r="GY273" s="70"/>
      <c r="GZ273" s="66"/>
      <c r="HA273" s="204"/>
      <c r="HB273" s="70"/>
      <c r="HC273" s="70"/>
      <c r="HD273" s="66"/>
      <c r="HE273" s="204"/>
      <c r="HF273" s="66"/>
      <c r="HG273" s="66"/>
      <c r="HH273" s="66"/>
      <c r="HI273" s="204"/>
      <c r="HJ273" s="133"/>
      <c r="HK273" s="70"/>
      <c r="HL273" s="66"/>
      <c r="HM273" s="204"/>
      <c r="HN273" s="66"/>
      <c r="HO273" s="66"/>
      <c r="HP273" s="66"/>
      <c r="HQ273" s="204"/>
      <c r="HR273" s="204"/>
      <c r="HS273" s="66"/>
      <c r="HT273" s="66"/>
      <c r="HU273" s="204"/>
      <c r="HV273" s="133"/>
      <c r="HW273" s="66"/>
      <c r="HX273" s="66"/>
      <c r="HY273" s="204"/>
      <c r="HZ273" s="133"/>
      <c r="IA273" s="66"/>
      <c r="IB273" s="66"/>
      <c r="IC273" s="204"/>
      <c r="ID273" s="204"/>
      <c r="IE273" s="66"/>
      <c r="IF273" s="66"/>
      <c r="IG273" s="70"/>
      <c r="IH273" s="204"/>
      <c r="II273" s="66"/>
      <c r="IJ273" s="66"/>
      <c r="IK273" s="70"/>
      <c r="IL273" s="204"/>
      <c r="IM273" s="66"/>
      <c r="IN273" s="66"/>
      <c r="IO273" s="204"/>
      <c r="IP273" s="204"/>
      <c r="IQ273" s="66"/>
      <c r="IR273" s="66"/>
      <c r="IS273" s="204"/>
      <c r="IT273" s="204"/>
      <c r="IU273" s="66"/>
      <c r="IV273" s="66"/>
      <c r="IW273" s="204"/>
      <c r="IX273" s="204"/>
      <c r="IY273" s="66"/>
      <c r="IZ273" s="66"/>
      <c r="JA273" s="66"/>
      <c r="JB273" s="66"/>
      <c r="JC273" s="66"/>
      <c r="JD273" s="66"/>
      <c r="JE273" s="66"/>
      <c r="JF273" s="66"/>
      <c r="JG273" s="66"/>
      <c r="JH273" s="66"/>
      <c r="JI273" s="66"/>
      <c r="JJ273" s="66"/>
      <c r="JK273" s="66"/>
      <c r="JL273" s="66"/>
      <c r="JM273" s="66"/>
      <c r="JN273" s="66"/>
      <c r="JO273" s="66"/>
      <c r="JP273" s="66"/>
      <c r="JQ273" s="66"/>
    </row>
    <row r="274" spans="1:277" s="29" customFormat="1" ht="15.75" x14ac:dyDescent="0.25">
      <c r="A274" s="39" t="s">
        <v>443</v>
      </c>
      <c r="B274" s="230">
        <f t="shared" si="1672"/>
        <v>8118</v>
      </c>
      <c r="C274" s="230">
        <f t="shared" si="1673"/>
        <v>8118</v>
      </c>
      <c r="D274" s="230">
        <f t="shared" si="1674"/>
        <v>8118</v>
      </c>
      <c r="E274" s="66">
        <f t="shared" si="1740"/>
        <v>100</v>
      </c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123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123"/>
      <c r="AE274" s="66"/>
      <c r="AF274" s="66"/>
      <c r="AG274" s="66"/>
      <c r="AH274" s="66"/>
      <c r="AI274" s="66"/>
      <c r="AJ274" s="66"/>
      <c r="AK274" s="70"/>
      <c r="AL274" s="124"/>
      <c r="AM274" s="66"/>
      <c r="AN274" s="66"/>
      <c r="AO274" s="66"/>
      <c r="AP274" s="66"/>
      <c r="AQ274" s="66"/>
      <c r="AR274" s="66"/>
      <c r="AS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/>
      <c r="BH274" s="66"/>
      <c r="BI274" s="66"/>
      <c r="BJ274" s="123"/>
      <c r="BK274" s="66"/>
      <c r="BL274" s="66"/>
      <c r="BM274" s="66"/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  <c r="CB274" s="66"/>
      <c r="CC274" s="66"/>
      <c r="CD274" s="206"/>
      <c r="CE274" s="206"/>
      <c r="CF274" s="206"/>
      <c r="CG274" s="206"/>
      <c r="CH274" s="206"/>
      <c r="CI274" s="206"/>
      <c r="CJ274" s="206"/>
      <c r="CK274" s="206"/>
      <c r="CL274" s="66"/>
      <c r="CM274" s="66"/>
      <c r="CN274" s="66"/>
      <c r="CO274" s="204"/>
      <c r="CP274" s="204"/>
      <c r="CQ274" s="66"/>
      <c r="CR274" s="66"/>
      <c r="CS274" s="204"/>
      <c r="CT274" s="66"/>
      <c r="CU274" s="66"/>
      <c r="CV274" s="66"/>
      <c r="CW274" s="204"/>
      <c r="CX274" s="204"/>
      <c r="CY274" s="66"/>
      <c r="CZ274" s="66"/>
      <c r="DA274" s="204"/>
      <c r="DB274" s="133"/>
      <c r="DC274" s="66"/>
      <c r="DD274" s="66"/>
      <c r="DE274" s="204"/>
      <c r="DF274" s="66"/>
      <c r="DG274" s="66"/>
      <c r="DH274" s="66"/>
      <c r="DI274" s="66"/>
      <c r="DJ274" s="66"/>
      <c r="DK274" s="66"/>
      <c r="DL274" s="66"/>
      <c r="DM274" s="204"/>
      <c r="DN274" s="204"/>
      <c r="DO274" s="66"/>
      <c r="DP274" s="66"/>
      <c r="DQ274" s="204"/>
      <c r="DR274" s="66"/>
      <c r="DS274" s="66"/>
      <c r="DT274" s="66"/>
      <c r="DU274" s="204"/>
      <c r="DV274" s="204"/>
      <c r="DW274" s="66"/>
      <c r="DX274" s="66"/>
      <c r="DY274" s="204"/>
      <c r="DZ274" s="204"/>
      <c r="EA274" s="66"/>
      <c r="EB274" s="66"/>
      <c r="EC274" s="204"/>
      <c r="ED274" s="204"/>
      <c r="EE274" s="66"/>
      <c r="EF274" s="66"/>
      <c r="EG274" s="204"/>
      <c r="EH274" s="66"/>
      <c r="EI274" s="66"/>
      <c r="EJ274" s="66"/>
      <c r="EK274" s="204"/>
      <c r="EL274" s="70"/>
      <c r="EM274" s="70"/>
      <c r="EN274" s="66"/>
      <c r="EO274" s="66"/>
      <c r="EP274" s="66"/>
      <c r="EQ274" s="66"/>
      <c r="ER274" s="66"/>
      <c r="ES274" s="70"/>
      <c r="ET274" s="66"/>
      <c r="EU274" s="66"/>
      <c r="EV274" s="66"/>
      <c r="EW274" s="70"/>
      <c r="EX274" s="70"/>
      <c r="EY274" s="70"/>
      <c r="EZ274" s="66"/>
      <c r="FA274" s="204"/>
      <c r="FB274" s="204"/>
      <c r="FC274" s="70"/>
      <c r="FD274" s="66"/>
      <c r="FE274" s="204"/>
      <c r="FF274" s="70"/>
      <c r="FG274" s="70"/>
      <c r="FH274" s="66"/>
      <c r="FI274" s="204"/>
      <c r="FJ274" s="70">
        <v>8118</v>
      </c>
      <c r="FK274" s="70">
        <v>8118</v>
      </c>
      <c r="FL274" s="66">
        <v>8118</v>
      </c>
      <c r="FM274" s="66">
        <f t="shared" si="1543"/>
        <v>100</v>
      </c>
      <c r="FN274" s="70"/>
      <c r="FO274" s="70"/>
      <c r="FP274" s="66"/>
      <c r="FQ274" s="204"/>
      <c r="FR274" s="204"/>
      <c r="FS274" s="70"/>
      <c r="FT274" s="66"/>
      <c r="FU274" s="204"/>
      <c r="FV274" s="70"/>
      <c r="FW274" s="70"/>
      <c r="FX274" s="66"/>
      <c r="FY274" s="204"/>
      <c r="FZ274" s="70"/>
      <c r="GA274" s="70"/>
      <c r="GB274" s="66"/>
      <c r="GC274" s="204"/>
      <c r="GD274" s="66"/>
      <c r="GE274" s="66"/>
      <c r="GF274" s="66"/>
      <c r="GG274" s="204"/>
      <c r="GH274" s="66"/>
      <c r="GI274" s="66"/>
      <c r="GJ274" s="66"/>
      <c r="GK274" s="204"/>
      <c r="GL274" s="204"/>
      <c r="GM274" s="70"/>
      <c r="GN274" s="66"/>
      <c r="GO274" s="204"/>
      <c r="GP274" s="204"/>
      <c r="GQ274" s="70"/>
      <c r="GR274" s="66"/>
      <c r="GS274" s="204"/>
      <c r="GT274" s="204"/>
      <c r="GU274" s="70"/>
      <c r="GV274" s="66"/>
      <c r="GW274" s="204"/>
      <c r="GX274" s="204"/>
      <c r="GY274" s="70"/>
      <c r="GZ274" s="66"/>
      <c r="HA274" s="204"/>
      <c r="HB274" s="70"/>
      <c r="HC274" s="70"/>
      <c r="HD274" s="66"/>
      <c r="HE274" s="204"/>
      <c r="HF274" s="66"/>
      <c r="HG274" s="66"/>
      <c r="HH274" s="66"/>
      <c r="HI274" s="204"/>
      <c r="HJ274" s="133"/>
      <c r="HK274" s="70"/>
      <c r="HL274" s="66"/>
      <c r="HM274" s="204"/>
      <c r="HN274" s="66"/>
      <c r="HO274" s="66"/>
      <c r="HP274" s="66"/>
      <c r="HQ274" s="204"/>
      <c r="HR274" s="204"/>
      <c r="HS274" s="66"/>
      <c r="HT274" s="66"/>
      <c r="HU274" s="204"/>
      <c r="HV274" s="133"/>
      <c r="HW274" s="66"/>
      <c r="HX274" s="66"/>
      <c r="HY274" s="204"/>
      <c r="HZ274" s="133"/>
      <c r="IA274" s="66"/>
      <c r="IB274" s="66"/>
      <c r="IC274" s="204"/>
      <c r="ID274" s="204"/>
      <c r="IE274" s="66"/>
      <c r="IF274" s="66"/>
      <c r="IG274" s="70"/>
      <c r="IH274" s="204"/>
      <c r="II274" s="66"/>
      <c r="IJ274" s="66"/>
      <c r="IK274" s="70"/>
      <c r="IL274" s="204"/>
      <c r="IM274" s="66"/>
      <c r="IN274" s="66"/>
      <c r="IO274" s="204"/>
      <c r="IP274" s="204"/>
      <c r="IQ274" s="66"/>
      <c r="IR274" s="66"/>
      <c r="IS274" s="204"/>
      <c r="IT274" s="204"/>
      <c r="IU274" s="66"/>
      <c r="IV274" s="66"/>
      <c r="IW274" s="204"/>
      <c r="IX274" s="204"/>
      <c r="IY274" s="66"/>
      <c r="IZ274" s="66"/>
      <c r="JA274" s="66"/>
      <c r="JB274" s="66"/>
      <c r="JC274" s="66"/>
      <c r="JD274" s="66"/>
      <c r="JE274" s="66"/>
      <c r="JF274" s="66"/>
      <c r="JG274" s="66"/>
      <c r="JH274" s="66"/>
      <c r="JI274" s="66"/>
      <c r="JJ274" s="66"/>
      <c r="JK274" s="66"/>
      <c r="JL274" s="66"/>
      <c r="JM274" s="66"/>
      <c r="JN274" s="66"/>
      <c r="JO274" s="66"/>
      <c r="JP274" s="66"/>
      <c r="JQ274" s="66"/>
    </row>
    <row r="275" spans="1:277" s="29" customFormat="1" ht="15.75" x14ac:dyDescent="0.25">
      <c r="A275" s="39" t="s">
        <v>527</v>
      </c>
      <c r="B275" s="230">
        <f t="shared" si="1672"/>
        <v>49396.3</v>
      </c>
      <c r="C275" s="230">
        <f t="shared" si="1673"/>
        <v>56932.524000000005</v>
      </c>
      <c r="D275" s="230">
        <f t="shared" si="1674"/>
        <v>56729.850680000003</v>
      </c>
      <c r="E275" s="66">
        <f t="shared" si="1740"/>
        <v>99.644011356320689</v>
      </c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123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123"/>
      <c r="AE275" s="66"/>
      <c r="AF275" s="66"/>
      <c r="AG275" s="66"/>
      <c r="AH275" s="66"/>
      <c r="AI275" s="66"/>
      <c r="AJ275" s="66"/>
      <c r="AK275" s="70"/>
      <c r="AL275" s="124"/>
      <c r="AM275" s="66"/>
      <c r="AN275" s="66"/>
      <c r="AO275" s="66"/>
      <c r="AP275" s="66"/>
      <c r="AQ275" s="66"/>
      <c r="AR275" s="66"/>
      <c r="AS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/>
      <c r="BH275" s="66"/>
      <c r="BI275" s="66"/>
      <c r="BJ275" s="123"/>
      <c r="BK275" s="66"/>
      <c r="BL275" s="66"/>
      <c r="BM275" s="66"/>
      <c r="BN275" s="66"/>
      <c r="BO275" s="66"/>
      <c r="BP275" s="66"/>
      <c r="BQ275" s="66"/>
      <c r="BR275" s="66"/>
      <c r="BS275" s="66"/>
      <c r="BT275" s="66"/>
      <c r="BU275" s="66"/>
      <c r="BV275" s="66"/>
      <c r="BW275" s="66">
        <v>894.22400000000005</v>
      </c>
      <c r="BX275" s="66">
        <v>894.22400000000005</v>
      </c>
      <c r="BY275" s="66">
        <f t="shared" si="1428"/>
        <v>100</v>
      </c>
      <c r="BZ275" s="66"/>
      <c r="CA275" s="66"/>
      <c r="CB275" s="66"/>
      <c r="CC275" s="66"/>
      <c r="CD275" s="206"/>
      <c r="CE275" s="206"/>
      <c r="CF275" s="206"/>
      <c r="CG275" s="206"/>
      <c r="CH275" s="206"/>
      <c r="CI275" s="206"/>
      <c r="CJ275" s="206"/>
      <c r="CK275" s="206"/>
      <c r="CL275" s="66"/>
      <c r="CM275" s="66"/>
      <c r="CN275" s="66"/>
      <c r="CO275" s="204"/>
      <c r="CP275" s="204"/>
      <c r="CQ275" s="66"/>
      <c r="CR275" s="66"/>
      <c r="CS275" s="204"/>
      <c r="CT275" s="66"/>
      <c r="CU275" s="66"/>
      <c r="CV275" s="66"/>
      <c r="CW275" s="204"/>
      <c r="CX275" s="204"/>
      <c r="CY275" s="66"/>
      <c r="CZ275" s="66"/>
      <c r="DA275" s="204"/>
      <c r="DB275" s="133"/>
      <c r="DC275" s="66"/>
      <c r="DD275" s="66"/>
      <c r="DE275" s="204"/>
      <c r="DF275" s="66">
        <v>41149.300000000003</v>
      </c>
      <c r="DG275" s="66">
        <v>47791.3</v>
      </c>
      <c r="DH275" s="66">
        <v>47588.626680000001</v>
      </c>
      <c r="DI275" s="66">
        <f t="shared" ref="DI275" si="1741">DH275/DG275*100</f>
        <v>99.57592005239448</v>
      </c>
      <c r="DJ275" s="66"/>
      <c r="DK275" s="66"/>
      <c r="DL275" s="66"/>
      <c r="DM275" s="204"/>
      <c r="DN275" s="204"/>
      <c r="DO275" s="66"/>
      <c r="DP275" s="66"/>
      <c r="DQ275" s="204"/>
      <c r="DR275" s="66"/>
      <c r="DS275" s="66"/>
      <c r="DT275" s="66"/>
      <c r="DU275" s="204"/>
      <c r="DV275" s="204"/>
      <c r="DW275" s="66"/>
      <c r="DX275" s="66"/>
      <c r="DY275" s="204"/>
      <c r="DZ275" s="204"/>
      <c r="EA275" s="66"/>
      <c r="EB275" s="66"/>
      <c r="EC275" s="204"/>
      <c r="ED275" s="204"/>
      <c r="EE275" s="66"/>
      <c r="EF275" s="66"/>
      <c r="EG275" s="204"/>
      <c r="EH275" s="66"/>
      <c r="EI275" s="66"/>
      <c r="EJ275" s="66"/>
      <c r="EK275" s="204"/>
      <c r="EL275" s="66"/>
      <c r="EM275" s="66"/>
      <c r="EN275" s="66"/>
      <c r="EO275" s="66"/>
      <c r="EP275" s="66"/>
      <c r="EQ275" s="66"/>
      <c r="ER275" s="66"/>
      <c r="ES275" s="70"/>
      <c r="ET275" s="66"/>
      <c r="EU275" s="66"/>
      <c r="EV275" s="66"/>
      <c r="EW275" s="70"/>
      <c r="EX275" s="70"/>
      <c r="EY275" s="70"/>
      <c r="EZ275" s="66"/>
      <c r="FA275" s="204"/>
      <c r="FB275" s="204"/>
      <c r="FC275" s="70"/>
      <c r="FD275" s="66"/>
      <c r="FE275" s="204"/>
      <c r="FF275" s="70"/>
      <c r="FG275" s="70"/>
      <c r="FH275" s="66"/>
      <c r="FI275" s="204"/>
      <c r="FJ275" s="70">
        <v>8247</v>
      </c>
      <c r="FK275" s="70">
        <v>8247</v>
      </c>
      <c r="FL275" s="66">
        <v>8247</v>
      </c>
      <c r="FM275" s="66">
        <f t="shared" si="1543"/>
        <v>100</v>
      </c>
      <c r="FN275" s="70"/>
      <c r="FO275" s="70"/>
      <c r="FP275" s="66"/>
      <c r="FQ275" s="204"/>
      <c r="FR275" s="204"/>
      <c r="FS275" s="70"/>
      <c r="FT275" s="66"/>
      <c r="FU275" s="204"/>
      <c r="FV275" s="70"/>
      <c r="FW275" s="70"/>
      <c r="FX275" s="66"/>
      <c r="FY275" s="204"/>
      <c r="FZ275" s="70"/>
      <c r="GA275" s="70"/>
      <c r="GB275" s="66"/>
      <c r="GC275" s="204"/>
      <c r="GD275" s="66"/>
      <c r="GE275" s="66"/>
      <c r="GF275" s="66"/>
      <c r="GG275" s="204"/>
      <c r="GH275" s="66"/>
      <c r="GI275" s="66"/>
      <c r="GJ275" s="66"/>
      <c r="GK275" s="204"/>
      <c r="GL275" s="204"/>
      <c r="GM275" s="70"/>
      <c r="GN275" s="66"/>
      <c r="GO275" s="204"/>
      <c r="GP275" s="204"/>
      <c r="GQ275" s="70"/>
      <c r="GR275" s="66"/>
      <c r="GS275" s="204"/>
      <c r="GT275" s="204"/>
      <c r="GU275" s="70"/>
      <c r="GV275" s="66"/>
      <c r="GW275" s="204"/>
      <c r="GX275" s="204"/>
      <c r="GY275" s="70"/>
      <c r="GZ275" s="66"/>
      <c r="HA275" s="204"/>
      <c r="HB275" s="70"/>
      <c r="HC275" s="70"/>
      <c r="HD275" s="66"/>
      <c r="HE275" s="204"/>
      <c r="HF275" s="66"/>
      <c r="HG275" s="66"/>
      <c r="HH275" s="66"/>
      <c r="HI275" s="204"/>
      <c r="HJ275" s="133"/>
      <c r="HK275" s="70"/>
      <c r="HL275" s="66"/>
      <c r="HM275" s="204"/>
      <c r="HN275" s="66"/>
      <c r="HO275" s="66"/>
      <c r="HP275" s="66"/>
      <c r="HQ275" s="204"/>
      <c r="HR275" s="204"/>
      <c r="HS275" s="66"/>
      <c r="HT275" s="66"/>
      <c r="HU275" s="204"/>
      <c r="HV275" s="133"/>
      <c r="HW275" s="66"/>
      <c r="HX275" s="66"/>
      <c r="HY275" s="204"/>
      <c r="HZ275" s="133"/>
      <c r="IA275" s="66"/>
      <c r="IB275" s="66"/>
      <c r="IC275" s="204"/>
      <c r="ID275" s="204"/>
      <c r="IE275" s="66"/>
      <c r="IF275" s="66"/>
      <c r="IG275" s="70"/>
      <c r="IH275" s="204"/>
      <c r="II275" s="66"/>
      <c r="IJ275" s="66"/>
      <c r="IK275" s="70"/>
      <c r="IL275" s="204"/>
      <c r="IM275" s="66"/>
      <c r="IN275" s="66"/>
      <c r="IO275" s="204"/>
      <c r="IP275" s="204"/>
      <c r="IQ275" s="66"/>
      <c r="IR275" s="66"/>
      <c r="IS275" s="204"/>
      <c r="IT275" s="204"/>
      <c r="IU275" s="66"/>
      <c r="IV275" s="66"/>
      <c r="IW275" s="204"/>
      <c r="IX275" s="204"/>
      <c r="IY275" s="66"/>
      <c r="IZ275" s="66"/>
      <c r="JA275" s="66"/>
      <c r="JB275" s="66"/>
      <c r="JC275" s="66"/>
      <c r="JD275" s="66"/>
      <c r="JE275" s="66"/>
      <c r="JF275" s="66"/>
      <c r="JG275" s="66"/>
      <c r="JH275" s="66"/>
      <c r="JI275" s="66"/>
      <c r="JJ275" s="66"/>
      <c r="JK275" s="66"/>
      <c r="JL275" s="66"/>
      <c r="JM275" s="66"/>
      <c r="JN275" s="66"/>
      <c r="JO275" s="66"/>
      <c r="JP275" s="66"/>
      <c r="JQ275" s="66"/>
    </row>
    <row r="276" spans="1:277" s="29" customFormat="1" ht="15.75" x14ac:dyDescent="0.25">
      <c r="A276" s="39" t="s">
        <v>528</v>
      </c>
      <c r="B276" s="230">
        <f t="shared" si="1672"/>
        <v>6339</v>
      </c>
      <c r="C276" s="230">
        <f t="shared" si="1673"/>
        <v>6339</v>
      </c>
      <c r="D276" s="230">
        <f t="shared" si="1674"/>
        <v>6339</v>
      </c>
      <c r="E276" s="66">
        <f t="shared" si="1740"/>
        <v>100</v>
      </c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123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123"/>
      <c r="AE276" s="66"/>
      <c r="AF276" s="66"/>
      <c r="AG276" s="66"/>
      <c r="AH276" s="66"/>
      <c r="AI276" s="66"/>
      <c r="AJ276" s="66"/>
      <c r="AK276" s="70"/>
      <c r="AL276" s="124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  <c r="BJ276" s="123"/>
      <c r="BK276" s="66"/>
      <c r="BL276" s="66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206"/>
      <c r="CE276" s="206"/>
      <c r="CF276" s="206"/>
      <c r="CG276" s="206"/>
      <c r="CH276" s="206"/>
      <c r="CI276" s="206"/>
      <c r="CJ276" s="206"/>
      <c r="CK276" s="206"/>
      <c r="CL276" s="66"/>
      <c r="CM276" s="66"/>
      <c r="CN276" s="66"/>
      <c r="CO276" s="204"/>
      <c r="CP276" s="204"/>
      <c r="CQ276" s="66"/>
      <c r="CR276" s="66"/>
      <c r="CS276" s="204"/>
      <c r="CT276" s="66"/>
      <c r="CU276" s="66"/>
      <c r="CV276" s="66"/>
      <c r="CW276" s="204"/>
      <c r="CX276" s="204"/>
      <c r="CY276" s="66"/>
      <c r="CZ276" s="66"/>
      <c r="DA276" s="204"/>
      <c r="DB276" s="133"/>
      <c r="DC276" s="66"/>
      <c r="DD276" s="66"/>
      <c r="DE276" s="204"/>
      <c r="DF276" s="66"/>
      <c r="DG276" s="66"/>
      <c r="DH276" s="66"/>
      <c r="DI276" s="204"/>
      <c r="DJ276" s="204"/>
      <c r="DK276" s="66"/>
      <c r="DL276" s="66"/>
      <c r="DM276" s="204"/>
      <c r="DN276" s="204"/>
      <c r="DO276" s="66"/>
      <c r="DP276" s="66"/>
      <c r="DQ276" s="204"/>
      <c r="DR276" s="66"/>
      <c r="DS276" s="66"/>
      <c r="DT276" s="66"/>
      <c r="DU276" s="204"/>
      <c r="DV276" s="204"/>
      <c r="DW276" s="66"/>
      <c r="DX276" s="66"/>
      <c r="DY276" s="204"/>
      <c r="DZ276" s="204"/>
      <c r="EA276" s="66"/>
      <c r="EB276" s="66"/>
      <c r="EC276" s="204"/>
      <c r="ED276" s="204"/>
      <c r="EE276" s="66"/>
      <c r="EF276" s="66"/>
      <c r="EG276" s="204"/>
      <c r="EH276" s="66"/>
      <c r="EI276" s="66"/>
      <c r="EJ276" s="66"/>
      <c r="EK276" s="204"/>
      <c r="EL276" s="66"/>
      <c r="EM276" s="66"/>
      <c r="EN276" s="66"/>
      <c r="EO276" s="204"/>
      <c r="EP276" s="66"/>
      <c r="EQ276" s="66"/>
      <c r="ER276" s="66"/>
      <c r="ES276" s="70"/>
      <c r="ET276" s="66"/>
      <c r="EU276" s="66"/>
      <c r="EV276" s="66"/>
      <c r="EW276" s="70"/>
      <c r="EX276" s="70"/>
      <c r="EY276" s="70"/>
      <c r="EZ276" s="66"/>
      <c r="FA276" s="204"/>
      <c r="FB276" s="204"/>
      <c r="FC276" s="70"/>
      <c r="FD276" s="66"/>
      <c r="FE276" s="204"/>
      <c r="FF276" s="70"/>
      <c r="FG276" s="70"/>
      <c r="FH276" s="66"/>
      <c r="FI276" s="204"/>
      <c r="FJ276" s="70">
        <v>6339</v>
      </c>
      <c r="FK276" s="70">
        <v>6339</v>
      </c>
      <c r="FL276" s="66">
        <v>6339</v>
      </c>
      <c r="FM276" s="66">
        <f t="shared" si="1543"/>
        <v>100</v>
      </c>
      <c r="FN276" s="70"/>
      <c r="FO276" s="70"/>
      <c r="FP276" s="66"/>
      <c r="FQ276" s="204"/>
      <c r="FR276" s="204"/>
      <c r="FS276" s="70"/>
      <c r="FT276" s="66"/>
      <c r="FU276" s="204"/>
      <c r="FV276" s="70"/>
      <c r="FW276" s="70"/>
      <c r="FX276" s="66"/>
      <c r="FY276" s="204"/>
      <c r="FZ276" s="70"/>
      <c r="GA276" s="70"/>
      <c r="GB276" s="66"/>
      <c r="GC276" s="204"/>
      <c r="GD276" s="66"/>
      <c r="GE276" s="66"/>
      <c r="GF276" s="66"/>
      <c r="GG276" s="204"/>
      <c r="GH276" s="66"/>
      <c r="GI276" s="66"/>
      <c r="GJ276" s="66"/>
      <c r="GK276" s="204"/>
      <c r="GL276" s="204"/>
      <c r="GM276" s="70"/>
      <c r="GN276" s="66"/>
      <c r="GO276" s="204"/>
      <c r="GP276" s="204"/>
      <c r="GQ276" s="70"/>
      <c r="GR276" s="66"/>
      <c r="GS276" s="204"/>
      <c r="GT276" s="204"/>
      <c r="GU276" s="70"/>
      <c r="GV276" s="66"/>
      <c r="GW276" s="204"/>
      <c r="GX276" s="204"/>
      <c r="GY276" s="70"/>
      <c r="GZ276" s="66"/>
      <c r="HA276" s="204"/>
      <c r="HB276" s="70"/>
      <c r="HC276" s="70"/>
      <c r="HD276" s="66"/>
      <c r="HE276" s="204"/>
      <c r="HF276" s="66"/>
      <c r="HG276" s="66"/>
      <c r="HH276" s="66"/>
      <c r="HI276" s="204"/>
      <c r="HJ276" s="133"/>
      <c r="HK276" s="70"/>
      <c r="HL276" s="66"/>
      <c r="HM276" s="204"/>
      <c r="HN276" s="66"/>
      <c r="HO276" s="66"/>
      <c r="HP276" s="66"/>
      <c r="HQ276" s="204"/>
      <c r="HR276" s="204"/>
      <c r="HS276" s="66"/>
      <c r="HT276" s="66"/>
      <c r="HU276" s="204"/>
      <c r="HV276" s="133"/>
      <c r="HW276" s="66"/>
      <c r="HX276" s="66"/>
      <c r="HY276" s="204"/>
      <c r="HZ276" s="133"/>
      <c r="IA276" s="66"/>
      <c r="IB276" s="66"/>
      <c r="IC276" s="204"/>
      <c r="ID276" s="204"/>
      <c r="IE276" s="66"/>
      <c r="IF276" s="66"/>
      <c r="IG276" s="70"/>
      <c r="IH276" s="204"/>
      <c r="II276" s="66"/>
      <c r="IJ276" s="66"/>
      <c r="IK276" s="70"/>
      <c r="IL276" s="204"/>
      <c r="IM276" s="66"/>
      <c r="IN276" s="66"/>
      <c r="IO276" s="204"/>
      <c r="IP276" s="204"/>
      <c r="IQ276" s="66"/>
      <c r="IR276" s="66"/>
      <c r="IS276" s="204"/>
      <c r="IT276" s="204"/>
      <c r="IU276" s="66"/>
      <c r="IV276" s="66"/>
      <c r="IW276" s="204"/>
      <c r="IX276" s="204"/>
      <c r="IY276" s="66"/>
      <c r="IZ276" s="66"/>
      <c r="JA276" s="66"/>
      <c r="JB276" s="66"/>
      <c r="JC276" s="66"/>
      <c r="JD276" s="66"/>
      <c r="JE276" s="66"/>
      <c r="JF276" s="66"/>
      <c r="JG276" s="66"/>
      <c r="JH276" s="66"/>
      <c r="JI276" s="66"/>
      <c r="JJ276" s="66"/>
      <c r="JK276" s="66"/>
      <c r="JL276" s="66"/>
      <c r="JM276" s="66"/>
      <c r="JN276" s="66"/>
      <c r="JO276" s="66"/>
      <c r="JP276" s="66"/>
      <c r="JQ276" s="66"/>
    </row>
    <row r="277" spans="1:277" s="30" customFormat="1" ht="31.5" x14ac:dyDescent="0.25">
      <c r="A277" s="38" t="s">
        <v>372</v>
      </c>
      <c r="B277" s="231">
        <f t="shared" si="1672"/>
        <v>95099.576419999998</v>
      </c>
      <c r="C277" s="231">
        <f t="shared" si="1673"/>
        <v>148931.33942</v>
      </c>
      <c r="D277" s="231">
        <f t="shared" si="1674"/>
        <v>148783.18951999999</v>
      </c>
      <c r="E277" s="79">
        <f t="shared" ref="E277" si="1742">D277/C277*100</f>
        <v>99.900524697772155</v>
      </c>
      <c r="F277" s="80">
        <f t="shared" ref="F277" si="1743">F278+F279+F280+F281+F282+F284+F285+F286</f>
        <v>0</v>
      </c>
      <c r="G277" s="80">
        <f t="shared" ref="G277:CG277" si="1744">G278+G279+G280+G281+G282+G284+G285+G286</f>
        <v>0</v>
      </c>
      <c r="H277" s="80">
        <f t="shared" si="1744"/>
        <v>0</v>
      </c>
      <c r="I277" s="80">
        <f t="shared" si="1744"/>
        <v>0</v>
      </c>
      <c r="J277" s="80">
        <f t="shared" ref="J277" si="1745">J278+J279+J280+J281+J282+J284+J285+J286</f>
        <v>0</v>
      </c>
      <c r="K277" s="80">
        <f t="shared" si="1744"/>
        <v>0</v>
      </c>
      <c r="L277" s="80">
        <f t="shared" si="1744"/>
        <v>0</v>
      </c>
      <c r="M277" s="80">
        <f t="shared" si="1744"/>
        <v>0</v>
      </c>
      <c r="N277" s="80"/>
      <c r="O277" s="80">
        <f t="shared" ref="O277:Q277" si="1746">O278+O279+O280+O281+O282+O284+O285+O286</f>
        <v>0</v>
      </c>
      <c r="P277" s="80">
        <f t="shared" si="1746"/>
        <v>0</v>
      </c>
      <c r="Q277" s="80">
        <f t="shared" si="1746"/>
        <v>0</v>
      </c>
      <c r="R277" s="122"/>
      <c r="S277" s="80">
        <f t="shared" ref="S277:U277" si="1747">S278+S279+S280+S281+S282+S284+S285+S286</f>
        <v>0</v>
      </c>
      <c r="T277" s="80">
        <f t="shared" si="1747"/>
        <v>0</v>
      </c>
      <c r="U277" s="80">
        <f t="shared" si="1747"/>
        <v>0</v>
      </c>
      <c r="V277" s="80"/>
      <c r="W277" s="80">
        <f t="shared" ref="W277:Y277" si="1748">W278+W279+W280+W281+W282+W284+W285+W286</f>
        <v>0</v>
      </c>
      <c r="X277" s="80">
        <f t="shared" si="1748"/>
        <v>0</v>
      </c>
      <c r="Y277" s="80">
        <f t="shared" si="1748"/>
        <v>0</v>
      </c>
      <c r="Z277" s="80"/>
      <c r="AA277" s="80">
        <f t="shared" ref="AA277:AC277" si="1749">AA278+AA279+AA280+AA281+AA282+AA284+AA285+AA286</f>
        <v>0</v>
      </c>
      <c r="AB277" s="80">
        <f t="shared" si="1749"/>
        <v>0</v>
      </c>
      <c r="AC277" s="80">
        <f t="shared" si="1749"/>
        <v>0</v>
      </c>
      <c r="AD277" s="122"/>
      <c r="AE277" s="80">
        <f t="shared" ref="AE277:AH277" si="1750">AE278+AE279+AE280+AE281+AE282+AE284+AE285+AE286</f>
        <v>0</v>
      </c>
      <c r="AF277" s="80">
        <f t="shared" si="1750"/>
        <v>0</v>
      </c>
      <c r="AG277" s="80">
        <f t="shared" si="1750"/>
        <v>0</v>
      </c>
      <c r="AH277" s="80">
        <f t="shared" si="1750"/>
        <v>405.9</v>
      </c>
      <c r="AI277" s="80">
        <f t="shared" si="1744"/>
        <v>405.95309999999995</v>
      </c>
      <c r="AJ277" s="80">
        <f t="shared" si="1744"/>
        <v>405.95309999999995</v>
      </c>
      <c r="AK277" s="80">
        <f t="shared" si="1684"/>
        <v>100</v>
      </c>
      <c r="AL277" s="122"/>
      <c r="AM277" s="80">
        <f t="shared" si="1744"/>
        <v>0</v>
      </c>
      <c r="AN277" s="80">
        <f t="shared" si="1744"/>
        <v>0</v>
      </c>
      <c r="AO277" s="80">
        <f t="shared" si="1744"/>
        <v>0</v>
      </c>
      <c r="AP277" s="80">
        <f t="shared" ref="AP277" si="1751">AP278+AP279+AP280+AP281+AP282+AP284+AP285+AP286</f>
        <v>0</v>
      </c>
      <c r="AQ277" s="80">
        <f t="shared" si="1744"/>
        <v>0</v>
      </c>
      <c r="AR277" s="80">
        <f t="shared" si="1744"/>
        <v>0</v>
      </c>
      <c r="AS277" s="80">
        <f t="shared" si="1744"/>
        <v>0</v>
      </c>
      <c r="AT277" s="80">
        <f t="shared" ref="AT277" si="1752">AT278+AT279+AT280+AT281+AT282+AT284+AT285+AT286</f>
        <v>3037.56</v>
      </c>
      <c r="AU277" s="80">
        <f t="shared" si="1744"/>
        <v>3037.56</v>
      </c>
      <c r="AV277" s="80">
        <f t="shared" si="1744"/>
        <v>3037.56</v>
      </c>
      <c r="AW277" s="80">
        <f>AV277/AU277*100</f>
        <v>100</v>
      </c>
      <c r="AX277" s="80">
        <f t="shared" ref="AX277" si="1753">AX278+AX279+AX280+AX281+AX282+AX284+AX285+AX286</f>
        <v>0</v>
      </c>
      <c r="AY277" s="80">
        <f t="shared" si="1744"/>
        <v>0</v>
      </c>
      <c r="AZ277" s="80">
        <f t="shared" si="1744"/>
        <v>0</v>
      </c>
      <c r="BA277" s="80">
        <f t="shared" si="1744"/>
        <v>0</v>
      </c>
      <c r="BB277" s="80">
        <v>51.020420000000001</v>
      </c>
      <c r="BC277" s="80">
        <f t="shared" si="1744"/>
        <v>51.020420000000001</v>
      </c>
      <c r="BD277" s="80">
        <f t="shared" si="1744"/>
        <v>51.020420000000001</v>
      </c>
      <c r="BE277" s="79">
        <f>BD277/BC277*100</f>
        <v>100</v>
      </c>
      <c r="BF277" s="80">
        <f t="shared" ref="BF277" si="1754">BF278+BF279+BF280+BF281+BF282+BF284+BF285+BF286</f>
        <v>70.95</v>
      </c>
      <c r="BG277" s="80">
        <f t="shared" ref="BG277:BH277" si="1755">BG278+BG279+BG280+BG281+BG282+BG284+BG285+BG286</f>
        <v>70.95</v>
      </c>
      <c r="BH277" s="80">
        <f t="shared" si="1755"/>
        <v>70.95</v>
      </c>
      <c r="BI277" s="79">
        <f>BH277/BG277*100</f>
        <v>100</v>
      </c>
      <c r="BJ277" s="121"/>
      <c r="BK277" s="80"/>
      <c r="BL277" s="80"/>
      <c r="BM277" s="79"/>
      <c r="BN277" s="80"/>
      <c r="BO277" s="80"/>
      <c r="BP277" s="80"/>
      <c r="BQ277" s="79"/>
      <c r="BR277" s="79"/>
      <c r="BS277" s="80">
        <f t="shared" si="1744"/>
        <v>0</v>
      </c>
      <c r="BT277" s="80">
        <f t="shared" si="1744"/>
        <v>0</v>
      </c>
      <c r="BU277" s="80">
        <f t="shared" si="1744"/>
        <v>0</v>
      </c>
      <c r="BV277" s="80"/>
      <c r="BW277" s="80">
        <f>SUM(BW278:BW286)</f>
        <v>3130</v>
      </c>
      <c r="BX277" s="80">
        <f>SUM(BX278:BX286)</f>
        <v>3130</v>
      </c>
      <c r="BY277" s="79">
        <f t="shared" ref="BY277" si="1756">BX277/BW277*100</f>
        <v>100</v>
      </c>
      <c r="BZ277" s="80">
        <f t="shared" ref="BZ277" si="1757">BZ278+BZ279+BZ280+BZ281+BZ282+BZ284+BZ285+BZ286</f>
        <v>11000</v>
      </c>
      <c r="CA277" s="80">
        <f t="shared" si="1744"/>
        <v>11000</v>
      </c>
      <c r="CB277" s="80">
        <f t="shared" si="1744"/>
        <v>11000</v>
      </c>
      <c r="CC277" s="79">
        <f t="shared" ref="CC277" si="1758">CB277/CA277*100</f>
        <v>100</v>
      </c>
      <c r="CD277" s="80">
        <f t="shared" ref="CD277" si="1759">CD278+CD279+CD280+CD281+CD282+CD284+CD285+CD286</f>
        <v>16880.099999999999</v>
      </c>
      <c r="CE277" s="80">
        <f t="shared" si="1744"/>
        <v>16880.099999999999</v>
      </c>
      <c r="CF277" s="80">
        <f t="shared" si="1744"/>
        <v>16880.099999999999</v>
      </c>
      <c r="CG277" s="80">
        <f t="shared" si="1744"/>
        <v>100</v>
      </c>
      <c r="CH277" s="80"/>
      <c r="CI277" s="80">
        <f t="shared" ref="CI277:CL277" si="1760">CI278+CI279+CI280+CI281+CI282+CI284+CI285+CI286</f>
        <v>1706.4</v>
      </c>
      <c r="CJ277" s="80">
        <f t="shared" si="1760"/>
        <v>1706.4</v>
      </c>
      <c r="CK277" s="80">
        <f t="shared" si="1760"/>
        <v>100</v>
      </c>
      <c r="CL277" s="80">
        <f t="shared" si="1760"/>
        <v>0</v>
      </c>
      <c r="CM277" s="80">
        <f t="shared" ref="CM277:EV277" si="1761">CM278+CM279+CM280+CM281+CM282+CM284+CM285+CM286</f>
        <v>0</v>
      </c>
      <c r="CN277" s="80">
        <f t="shared" si="1761"/>
        <v>0</v>
      </c>
      <c r="CO277" s="80">
        <f t="shared" si="1761"/>
        <v>0</v>
      </c>
      <c r="CP277" s="80"/>
      <c r="CQ277" s="80">
        <f t="shared" ref="CQ277:CT277" si="1762">CQ278+CQ279+CQ280+CQ281+CQ282+CQ284+CQ285+CQ286</f>
        <v>0</v>
      </c>
      <c r="CR277" s="80">
        <f t="shared" si="1762"/>
        <v>0</v>
      </c>
      <c r="CS277" s="80">
        <f t="shared" si="1762"/>
        <v>0</v>
      </c>
      <c r="CT277" s="80">
        <f t="shared" si="1762"/>
        <v>3662.9</v>
      </c>
      <c r="CU277" s="80">
        <f t="shared" si="1761"/>
        <v>3102.9</v>
      </c>
      <c r="CV277" s="80">
        <f t="shared" si="1761"/>
        <v>3102.9</v>
      </c>
      <c r="CW277" s="80">
        <f t="shared" si="1761"/>
        <v>100</v>
      </c>
      <c r="CX277" s="80"/>
      <c r="CY277" s="80"/>
      <c r="CZ277" s="80"/>
      <c r="DA277" s="80"/>
      <c r="DB277" s="122"/>
      <c r="DC277" s="80">
        <f t="shared" ref="DC277:DD277" si="1763">DC278+DC279+DC280+DC281+DC282+DC284+DC285+DC286</f>
        <v>290</v>
      </c>
      <c r="DD277" s="80">
        <f t="shared" si="1763"/>
        <v>290</v>
      </c>
      <c r="DE277" s="80">
        <f t="shared" ref="DE277:DE278" si="1764">DD277/DC277*100</f>
        <v>100</v>
      </c>
      <c r="DF277" s="80">
        <f t="shared" ref="DF277" si="1765">DF278+DF279+DF280+DF281+DF282+DF284+DF285+DF286</f>
        <v>0</v>
      </c>
      <c r="DG277" s="80">
        <f t="shared" si="1761"/>
        <v>0</v>
      </c>
      <c r="DH277" s="80">
        <f t="shared" si="1761"/>
        <v>0</v>
      </c>
      <c r="DI277" s="80">
        <f t="shared" si="1761"/>
        <v>0</v>
      </c>
      <c r="DJ277" s="80"/>
      <c r="DK277" s="80">
        <f t="shared" si="1761"/>
        <v>0</v>
      </c>
      <c r="DL277" s="80">
        <f t="shared" si="1761"/>
        <v>0</v>
      </c>
      <c r="DM277" s="80">
        <f t="shared" si="1761"/>
        <v>0</v>
      </c>
      <c r="DN277" s="80"/>
      <c r="DO277" s="80">
        <f t="shared" ref="DO277:DR277" si="1766">DO278+DO279+DO280+DO281+DO282+DO284+DO285+DO286</f>
        <v>0</v>
      </c>
      <c r="DP277" s="80">
        <f t="shared" si="1766"/>
        <v>0</v>
      </c>
      <c r="DQ277" s="80">
        <f t="shared" si="1766"/>
        <v>0</v>
      </c>
      <c r="DR277" s="80">
        <f t="shared" si="1766"/>
        <v>0</v>
      </c>
      <c r="DS277" s="80">
        <f t="shared" si="1761"/>
        <v>0</v>
      </c>
      <c r="DT277" s="80">
        <f t="shared" si="1761"/>
        <v>0</v>
      </c>
      <c r="DU277" s="80">
        <f t="shared" si="1761"/>
        <v>0</v>
      </c>
      <c r="DV277" s="80"/>
      <c r="DW277" s="80">
        <f t="shared" si="1761"/>
        <v>0</v>
      </c>
      <c r="DX277" s="80">
        <f t="shared" si="1761"/>
        <v>0</v>
      </c>
      <c r="DY277" s="80">
        <f t="shared" si="1761"/>
        <v>0</v>
      </c>
      <c r="DZ277" s="80"/>
      <c r="EA277" s="80">
        <f t="shared" ref="EA277:EC277" si="1767">EA278+EA279+EA280+EA281+EA282+EA284+EA285+EA286</f>
        <v>0</v>
      </c>
      <c r="EB277" s="80">
        <f t="shared" si="1767"/>
        <v>0</v>
      </c>
      <c r="EC277" s="80">
        <f t="shared" si="1767"/>
        <v>0</v>
      </c>
      <c r="ED277" s="80"/>
      <c r="EE277" s="80">
        <f t="shared" si="1761"/>
        <v>0</v>
      </c>
      <c r="EF277" s="80">
        <f t="shared" si="1761"/>
        <v>0</v>
      </c>
      <c r="EG277" s="80">
        <f t="shared" si="1761"/>
        <v>0</v>
      </c>
      <c r="EH277" s="80">
        <f t="shared" ref="EH277" si="1768">EH278+EH279+EH280+EH281+EH282+EH284+EH285+EH286</f>
        <v>0</v>
      </c>
      <c r="EI277" s="80">
        <f t="shared" si="1761"/>
        <v>0</v>
      </c>
      <c r="EJ277" s="80">
        <f t="shared" si="1761"/>
        <v>0</v>
      </c>
      <c r="EK277" s="80">
        <f t="shared" si="1761"/>
        <v>0</v>
      </c>
      <c r="EL277" s="80">
        <f t="shared" ref="EL277" si="1769">EL278+EL279+EL280+EL281+EL282+EL284+EL285+EL286</f>
        <v>397.1</v>
      </c>
      <c r="EM277" s="80">
        <f t="shared" si="1761"/>
        <v>397.1</v>
      </c>
      <c r="EN277" s="80">
        <f t="shared" si="1761"/>
        <v>397.1</v>
      </c>
      <c r="EO277" s="79">
        <f t="shared" ref="EO277" si="1770">EN277/EM277*100</f>
        <v>100</v>
      </c>
      <c r="EP277" s="80">
        <f t="shared" ref="EP277" si="1771">EP278+EP279+EP280+EP281+EP282+EP284+EP285+EP286</f>
        <v>0</v>
      </c>
      <c r="EQ277" s="80">
        <f t="shared" si="1761"/>
        <v>0</v>
      </c>
      <c r="ER277" s="80">
        <f t="shared" si="1761"/>
        <v>0</v>
      </c>
      <c r="ES277" s="80"/>
      <c r="ET277" s="80">
        <f t="shared" ref="ET277" si="1772">ET278+ET279+ET280+ET281+ET282+ET284+ET285+ET286</f>
        <v>0</v>
      </c>
      <c r="EU277" s="80">
        <f t="shared" si="1761"/>
        <v>0</v>
      </c>
      <c r="EV277" s="80">
        <f t="shared" si="1761"/>
        <v>0</v>
      </c>
      <c r="EW277" s="80"/>
      <c r="EX277" s="80"/>
      <c r="EY277" s="80">
        <f t="shared" ref="EY277:FH277" si="1773">EY278+EY279+EY280+EY281+EY282+EY284+EY285+EY286</f>
        <v>0</v>
      </c>
      <c r="EZ277" s="80">
        <f t="shared" si="1773"/>
        <v>0</v>
      </c>
      <c r="FA277" s="80">
        <f t="shared" si="1773"/>
        <v>0</v>
      </c>
      <c r="FB277" s="80"/>
      <c r="FC277" s="80">
        <f t="shared" ref="FC277:FE277" si="1774">FC278+FC279+FC280+FC281+FC282+FC284+FC285+FC286</f>
        <v>0</v>
      </c>
      <c r="FD277" s="80">
        <f t="shared" si="1774"/>
        <v>0</v>
      </c>
      <c r="FE277" s="80">
        <f t="shared" si="1774"/>
        <v>0</v>
      </c>
      <c r="FF277" s="80">
        <f t="shared" ref="FF277" si="1775">FF278+FF279+FF280+FF281+FF282+FF284+FF285+FF286</f>
        <v>4398.5</v>
      </c>
      <c r="FG277" s="80">
        <f t="shared" si="1773"/>
        <v>4505.7</v>
      </c>
      <c r="FH277" s="80">
        <f t="shared" si="1773"/>
        <v>4505.7</v>
      </c>
      <c r="FI277" s="80">
        <f t="shared" si="204"/>
        <v>100</v>
      </c>
      <c r="FJ277" s="80">
        <f>SUM(FJ278:FJ286)</f>
        <v>46311</v>
      </c>
      <c r="FK277" s="80">
        <f>SUM(FK278:FK286)</f>
        <v>46311</v>
      </c>
      <c r="FL277" s="80">
        <f>SUM(FL278:FL286)</f>
        <v>46311</v>
      </c>
      <c r="FM277" s="79">
        <f t="shared" si="1543"/>
        <v>100</v>
      </c>
      <c r="FN277" s="80">
        <f t="shared" ref="FN277" si="1776">FN278+FN279+FN280+FN281+FN282+FN284+FN285+FN286</f>
        <v>4340.1000000000004</v>
      </c>
      <c r="FO277" s="80">
        <f t="shared" ref="FO277:FP277" si="1777">FO278+FO279+FO280+FO281+FO282+FO284+FO285+FO286</f>
        <v>3620.1</v>
      </c>
      <c r="FP277" s="80">
        <f t="shared" si="1777"/>
        <v>3620.1</v>
      </c>
      <c r="FQ277" s="80">
        <f>FP277/FO277*100</f>
        <v>100</v>
      </c>
      <c r="FR277" s="80"/>
      <c r="FS277" s="80">
        <f t="shared" ref="FS277:FT277" si="1778">FS278+FS279+FS280+FS281+FS282+FS284+FS285+FS286</f>
        <v>300</v>
      </c>
      <c r="FT277" s="80">
        <f t="shared" si="1778"/>
        <v>300</v>
      </c>
      <c r="FU277" s="80">
        <f>FT277/FS277*100</f>
        <v>100</v>
      </c>
      <c r="FV277" s="80">
        <f t="shared" ref="FV277" si="1779">FV278+FV279+FV280+FV281+FV282+FV284+FV285+FV286</f>
        <v>1568.7460000000001</v>
      </c>
      <c r="FW277" s="80">
        <f t="shared" ref="FW277:FX277" si="1780">FW278+FW279+FW280+FW281+FW282+FW284+FW285+FW286</f>
        <v>1568.7460000000001</v>
      </c>
      <c r="FX277" s="80">
        <f t="shared" si="1780"/>
        <v>1568.7460000000001</v>
      </c>
      <c r="FY277" s="80">
        <f>FX277/FW277*100</f>
        <v>100</v>
      </c>
      <c r="FZ277" s="80">
        <f t="shared" ref="FZ277" si="1781">FZ278+FZ279+FZ280+FZ281+FZ282+FZ284+FZ285+FZ286</f>
        <v>0</v>
      </c>
      <c r="GA277" s="80">
        <f t="shared" ref="GA277:GK277" si="1782">GA278+GA279+GA280+GA281+GA282+GA284+GA285+GA286</f>
        <v>0</v>
      </c>
      <c r="GB277" s="80">
        <f t="shared" si="1782"/>
        <v>0</v>
      </c>
      <c r="GC277" s="80">
        <f t="shared" si="1782"/>
        <v>0</v>
      </c>
      <c r="GD277" s="80">
        <f t="shared" ref="GD277" si="1783">GD278+GD279+GD280+GD281+GD282+GD284+GD285+GD286</f>
        <v>1636.4</v>
      </c>
      <c r="GE277" s="80">
        <f t="shared" si="1782"/>
        <v>4000</v>
      </c>
      <c r="GF277" s="80">
        <f t="shared" si="1782"/>
        <v>4000</v>
      </c>
      <c r="GG277" s="80">
        <f t="shared" si="1782"/>
        <v>100</v>
      </c>
      <c r="GH277" s="80">
        <f t="shared" ref="GH277" si="1784">GH278+GH279+GH280+GH281+GH282+GH284+GH285+GH286</f>
        <v>1339.3</v>
      </c>
      <c r="GI277" s="80">
        <f t="shared" si="1782"/>
        <v>2000</v>
      </c>
      <c r="GJ277" s="80">
        <f t="shared" si="1782"/>
        <v>2000</v>
      </c>
      <c r="GK277" s="80">
        <f t="shared" si="1782"/>
        <v>100</v>
      </c>
      <c r="GL277" s="80"/>
      <c r="GM277" s="80">
        <f t="shared" ref="GM277:GO277" si="1785">GM278+GM279+GM280+GM281+GM282+GM284+GM285+GM286</f>
        <v>0</v>
      </c>
      <c r="GN277" s="80">
        <f t="shared" si="1785"/>
        <v>0</v>
      </c>
      <c r="GO277" s="80">
        <f t="shared" si="1785"/>
        <v>0</v>
      </c>
      <c r="GP277" s="80"/>
      <c r="GQ277" s="80">
        <f t="shared" ref="GQ277:GS277" si="1786">GQ278+GQ279+GQ280+GQ281+GQ282+GQ284+GQ285+GQ286</f>
        <v>0</v>
      </c>
      <c r="GR277" s="80">
        <f t="shared" si="1786"/>
        <v>0</v>
      </c>
      <c r="GS277" s="80">
        <f t="shared" si="1786"/>
        <v>0</v>
      </c>
      <c r="GT277" s="80"/>
      <c r="GU277" s="80">
        <f t="shared" ref="GU277:GW277" si="1787">GU278+GU279+GU280+GU281+GU282+GU284+GU285+GU286</f>
        <v>0</v>
      </c>
      <c r="GV277" s="80">
        <f t="shared" si="1787"/>
        <v>0</v>
      </c>
      <c r="GW277" s="80">
        <f t="shared" si="1787"/>
        <v>0</v>
      </c>
      <c r="GX277" s="80"/>
      <c r="GY277" s="80">
        <f t="shared" ref="GY277:HB277" si="1788">GY278+GY279+GY280+GY281+GY282+GY284+GY285+GY286</f>
        <v>0</v>
      </c>
      <c r="GZ277" s="80">
        <f t="shared" si="1788"/>
        <v>0</v>
      </c>
      <c r="HA277" s="80">
        <f t="shared" si="1788"/>
        <v>0</v>
      </c>
      <c r="HB277" s="80">
        <f t="shared" si="1788"/>
        <v>0</v>
      </c>
      <c r="HC277" s="80">
        <f t="shared" ref="HC277:HH277" si="1789">HC278+HC279+HC280+HC281+HC282+HC284+HC285+HC286</f>
        <v>0</v>
      </c>
      <c r="HD277" s="80">
        <f t="shared" si="1789"/>
        <v>0</v>
      </c>
      <c r="HE277" s="80">
        <f t="shared" si="1789"/>
        <v>0</v>
      </c>
      <c r="HF277" s="80"/>
      <c r="HG277" s="80"/>
      <c r="HH277" s="80">
        <f t="shared" si="1789"/>
        <v>0</v>
      </c>
      <c r="HI277" s="80"/>
      <c r="HJ277" s="122"/>
      <c r="HK277" s="80">
        <f t="shared" ref="HK277:HM277" si="1790">HK278+HK279+HK280+HK281+HK282+HK284+HK285+HK286</f>
        <v>0</v>
      </c>
      <c r="HL277" s="80">
        <f t="shared" si="1790"/>
        <v>0</v>
      </c>
      <c r="HM277" s="80">
        <f t="shared" si="1790"/>
        <v>0</v>
      </c>
      <c r="HN277" s="80"/>
      <c r="HO277" s="80"/>
      <c r="HP277" s="80">
        <f t="shared" ref="HP277" si="1791">HP278+HP279+HP280+HP281+HP282+HP284+HP285+HP286</f>
        <v>0</v>
      </c>
      <c r="HQ277" s="80"/>
      <c r="HR277" s="80"/>
      <c r="HS277" s="80">
        <f>SUM(HS278:HS286)</f>
        <v>46312</v>
      </c>
      <c r="HT277" s="80">
        <f>SUM(HT278:HT286)</f>
        <v>46312</v>
      </c>
      <c r="HU277" s="79">
        <f t="shared" ref="HU277" si="1792">HT277/HS277*100</f>
        <v>100</v>
      </c>
      <c r="HV277" s="121"/>
      <c r="HW277" s="80">
        <f t="shared" ref="HW277:HY277" si="1793">HW278+HW279+HW280+HW281+HW282+HW284+HW285+HW286</f>
        <v>0</v>
      </c>
      <c r="HX277" s="80">
        <f t="shared" si="1793"/>
        <v>0</v>
      </c>
      <c r="HY277" s="80">
        <f t="shared" si="1793"/>
        <v>0</v>
      </c>
      <c r="HZ277" s="122"/>
      <c r="IA277" s="80">
        <f t="shared" ref="IA277:IC277" si="1794">IA278+IA279+IA280+IA281+IA282+IA284+IA285+IA286</f>
        <v>0</v>
      </c>
      <c r="IB277" s="80">
        <f t="shared" si="1794"/>
        <v>0</v>
      </c>
      <c r="IC277" s="80">
        <f t="shared" si="1794"/>
        <v>0</v>
      </c>
      <c r="ID277" s="80"/>
      <c r="IE277" s="80">
        <f t="shared" ref="IE277:IF277" si="1795">IE278+IE279+IE280+IE281+IE282+IE284+IE285+IE286</f>
        <v>0</v>
      </c>
      <c r="IF277" s="80">
        <f t="shared" si="1795"/>
        <v>0</v>
      </c>
      <c r="IG277" s="80"/>
      <c r="IH277" s="80"/>
      <c r="II277" s="80">
        <f t="shared" ref="II277:IJ277" si="1796">II278+II279+II280+II281+II282+II284+II285+II286</f>
        <v>0</v>
      </c>
      <c r="IJ277" s="80">
        <f t="shared" si="1796"/>
        <v>0</v>
      </c>
      <c r="IK277" s="80"/>
      <c r="IL277" s="80"/>
      <c r="IM277" s="80">
        <f t="shared" ref="IM277:JA277" si="1797">IM278+IM279+IM280+IM281+IM282+IM284+IM285+IM286</f>
        <v>46.2</v>
      </c>
      <c r="IN277" s="80">
        <f t="shared" si="1797"/>
        <v>46.2</v>
      </c>
      <c r="IO277" s="80">
        <f>IN277/IM277*100</f>
        <v>100</v>
      </c>
      <c r="IP277" s="80"/>
      <c r="IQ277" s="80">
        <f t="shared" si="1797"/>
        <v>0</v>
      </c>
      <c r="IR277" s="80">
        <f t="shared" si="1797"/>
        <v>0</v>
      </c>
      <c r="IS277" s="80">
        <f t="shared" si="1797"/>
        <v>0</v>
      </c>
      <c r="IT277" s="80"/>
      <c r="IU277" s="80">
        <f t="shared" si="1797"/>
        <v>0</v>
      </c>
      <c r="IV277" s="80">
        <f t="shared" si="1797"/>
        <v>0</v>
      </c>
      <c r="IW277" s="80">
        <f t="shared" si="1797"/>
        <v>0</v>
      </c>
      <c r="IX277" s="80"/>
      <c r="IY277" s="80">
        <f t="shared" si="1797"/>
        <v>0</v>
      </c>
      <c r="IZ277" s="80">
        <f t="shared" si="1797"/>
        <v>0</v>
      </c>
      <c r="JA277" s="80">
        <f t="shared" si="1797"/>
        <v>0</v>
      </c>
      <c r="JB277" s="80"/>
      <c r="JC277" s="80">
        <f t="shared" ref="JC277:JE277" si="1798">JC278+JC279+JC280+JC281+JC282+JC284+JC285+JC286</f>
        <v>0</v>
      </c>
      <c r="JD277" s="80">
        <f t="shared" si="1798"/>
        <v>0</v>
      </c>
      <c r="JE277" s="80">
        <f t="shared" si="1798"/>
        <v>0</v>
      </c>
      <c r="JF277" s="80"/>
      <c r="JG277" s="80">
        <f t="shared" ref="JG277:JL277" si="1799">JG278+JG279+JG280+JG281+JG282+JG284+JG285+JG286</f>
        <v>0</v>
      </c>
      <c r="JH277" s="80">
        <f t="shared" si="1799"/>
        <v>0</v>
      </c>
      <c r="JI277" s="80">
        <f t="shared" si="1799"/>
        <v>0</v>
      </c>
      <c r="JJ277" s="80"/>
      <c r="JK277" s="80">
        <f t="shared" si="1799"/>
        <v>195.60989999999998</v>
      </c>
      <c r="JL277" s="80">
        <f t="shared" si="1799"/>
        <v>47.46</v>
      </c>
      <c r="JM277" s="79">
        <f t="shared" ref="JM277:JM278" si="1800">JL277/JK277*100</f>
        <v>24.262575667182492</v>
      </c>
      <c r="JN277" s="79"/>
      <c r="JO277" s="80"/>
      <c r="JP277" s="80"/>
      <c r="JQ277" s="79"/>
    </row>
    <row r="278" spans="1:277" s="29" customFormat="1" ht="15.75" x14ac:dyDescent="0.25">
      <c r="A278" s="39" t="s">
        <v>307</v>
      </c>
      <c r="B278" s="230">
        <f t="shared" si="1672"/>
        <v>37391.476420000006</v>
      </c>
      <c r="C278" s="230">
        <f t="shared" si="1673"/>
        <v>41781.239420000005</v>
      </c>
      <c r="D278" s="230">
        <f t="shared" si="1674"/>
        <v>41633.089520000001</v>
      </c>
      <c r="E278" s="66">
        <f t="shared" si="163"/>
        <v>99.64541525800432</v>
      </c>
      <c r="F278" s="66"/>
      <c r="G278" s="66"/>
      <c r="H278" s="66"/>
      <c r="I278" s="66"/>
      <c r="J278" s="70"/>
      <c r="K278" s="70"/>
      <c r="L278" s="70"/>
      <c r="M278" s="66"/>
      <c r="N278" s="66"/>
      <c r="O278" s="70"/>
      <c r="P278" s="70"/>
      <c r="Q278" s="66"/>
      <c r="R278" s="123"/>
      <c r="S278" s="70"/>
      <c r="T278" s="70"/>
      <c r="U278" s="66"/>
      <c r="V278" s="66"/>
      <c r="W278" s="70"/>
      <c r="X278" s="70"/>
      <c r="Y278" s="66"/>
      <c r="Z278" s="66"/>
      <c r="AA278" s="70"/>
      <c r="AB278" s="70"/>
      <c r="AC278" s="66"/>
      <c r="AD278" s="123"/>
      <c r="AE278" s="70"/>
      <c r="AF278" s="70"/>
      <c r="AG278" s="66"/>
      <c r="AH278" s="66">
        <v>405.9</v>
      </c>
      <c r="AI278" s="66">
        <v>405.95309999999995</v>
      </c>
      <c r="AJ278" s="66">
        <v>405.95309999999995</v>
      </c>
      <c r="AK278" s="70">
        <f t="shared" si="1684"/>
        <v>100</v>
      </c>
      <c r="AL278" s="124"/>
      <c r="AM278" s="66"/>
      <c r="AN278" s="66"/>
      <c r="AO278" s="70"/>
      <c r="AP278" s="70">
        <v>0</v>
      </c>
      <c r="AQ278" s="70">
        <v>0</v>
      </c>
      <c r="AR278" s="70">
        <v>0</v>
      </c>
      <c r="AS278" s="66"/>
      <c r="AT278" s="70">
        <v>3037.56</v>
      </c>
      <c r="AU278" s="70">
        <v>3037.56</v>
      </c>
      <c r="AV278" s="70">
        <v>3037.56</v>
      </c>
      <c r="AW278" s="70">
        <f>AV278/AU278*100</f>
        <v>100</v>
      </c>
      <c r="AX278" s="70"/>
      <c r="AY278" s="70"/>
      <c r="AZ278" s="70"/>
      <c r="BA278" s="66"/>
      <c r="BB278" s="66">
        <v>51.020420000000001</v>
      </c>
      <c r="BC278" s="70">
        <v>51.020420000000001</v>
      </c>
      <c r="BD278" s="70">
        <v>51.020420000000001</v>
      </c>
      <c r="BE278" s="66">
        <f>BD278/BC278*100</f>
        <v>100</v>
      </c>
      <c r="BF278" s="70">
        <v>70.95</v>
      </c>
      <c r="BG278" s="70">
        <v>70.95</v>
      </c>
      <c r="BH278" s="70">
        <v>70.95</v>
      </c>
      <c r="BI278" s="66">
        <f>BH278/BG278*100</f>
        <v>100</v>
      </c>
      <c r="BJ278" s="123"/>
      <c r="BK278" s="70"/>
      <c r="BL278" s="70"/>
      <c r="BM278" s="66"/>
      <c r="BN278" s="70"/>
      <c r="BO278" s="70"/>
      <c r="BP278" s="70"/>
      <c r="BQ278" s="66"/>
      <c r="BR278" s="66"/>
      <c r="BS278" s="70"/>
      <c r="BT278" s="70"/>
      <c r="BU278" s="66"/>
      <c r="BV278" s="66"/>
      <c r="BW278" s="66"/>
      <c r="BX278" s="66"/>
      <c r="BY278" s="66"/>
      <c r="BZ278" s="70">
        <v>0</v>
      </c>
      <c r="CA278" s="70">
        <v>0</v>
      </c>
      <c r="CB278" s="70"/>
      <c r="CC278" s="66"/>
      <c r="CD278" s="70">
        <v>16880.099999999999</v>
      </c>
      <c r="CE278" s="70">
        <v>16880.099999999999</v>
      </c>
      <c r="CF278" s="66">
        <v>16880.099999999999</v>
      </c>
      <c r="CG278" s="70">
        <f t="shared" si="185"/>
        <v>100</v>
      </c>
      <c r="CH278" s="70"/>
      <c r="CI278" s="70">
        <v>1706.4</v>
      </c>
      <c r="CJ278" s="66">
        <v>1706.4</v>
      </c>
      <c r="CK278" s="70">
        <f t="shared" ref="CK278" si="1801">CJ278/CI278*100</f>
        <v>100</v>
      </c>
      <c r="CL278" s="70"/>
      <c r="CM278" s="70"/>
      <c r="CN278" s="70"/>
      <c r="CO278" s="70"/>
      <c r="CP278" s="70"/>
      <c r="CQ278" s="70"/>
      <c r="CR278" s="70"/>
      <c r="CS278" s="70"/>
      <c r="CT278" s="70">
        <v>3662.9</v>
      </c>
      <c r="CU278" s="70">
        <v>3102.9</v>
      </c>
      <c r="CV278" s="70">
        <v>3102.9</v>
      </c>
      <c r="CW278" s="70">
        <f t="shared" si="191"/>
        <v>100</v>
      </c>
      <c r="CX278" s="70"/>
      <c r="CY278" s="70"/>
      <c r="CZ278" s="70"/>
      <c r="DA278" s="70"/>
      <c r="DB278" s="124"/>
      <c r="DC278" s="70">
        <v>290</v>
      </c>
      <c r="DD278" s="70">
        <v>290</v>
      </c>
      <c r="DE278" s="70">
        <f t="shared" si="1764"/>
        <v>100</v>
      </c>
      <c r="DF278" s="70"/>
      <c r="DG278" s="70"/>
      <c r="DH278" s="200"/>
      <c r="DI278" s="200"/>
      <c r="DJ278" s="200"/>
      <c r="DK278" s="70"/>
      <c r="DL278" s="200"/>
      <c r="DM278" s="200"/>
      <c r="DN278" s="200"/>
      <c r="DO278" s="70"/>
      <c r="DP278" s="200"/>
      <c r="DQ278" s="200"/>
      <c r="DR278" s="70"/>
      <c r="DS278" s="70"/>
      <c r="DT278" s="200"/>
      <c r="DU278" s="200"/>
      <c r="DV278" s="200"/>
      <c r="DW278" s="70"/>
      <c r="DX278" s="200"/>
      <c r="DY278" s="200"/>
      <c r="DZ278" s="200"/>
      <c r="EA278" s="70"/>
      <c r="EB278" s="200"/>
      <c r="EC278" s="200"/>
      <c r="ED278" s="200"/>
      <c r="EE278" s="70"/>
      <c r="EF278" s="200"/>
      <c r="EG278" s="200"/>
      <c r="EH278" s="70"/>
      <c r="EI278" s="70"/>
      <c r="EJ278" s="200"/>
      <c r="EK278" s="200"/>
      <c r="EL278" s="70"/>
      <c r="EM278" s="70"/>
      <c r="EN278" s="224"/>
      <c r="EO278" s="66"/>
      <c r="EP278" s="70"/>
      <c r="EQ278" s="70"/>
      <c r="ER278" s="200"/>
      <c r="ES278" s="70"/>
      <c r="ET278" s="70"/>
      <c r="EU278" s="70"/>
      <c r="EV278" s="70"/>
      <c r="EW278" s="70"/>
      <c r="EX278" s="70"/>
      <c r="EY278" s="70"/>
      <c r="EZ278" s="200"/>
      <c r="FA278" s="200"/>
      <c r="FB278" s="200"/>
      <c r="FC278" s="70"/>
      <c r="FD278" s="200"/>
      <c r="FE278" s="200"/>
      <c r="FF278" s="70">
        <v>4398.5</v>
      </c>
      <c r="FG278" s="70">
        <v>4505.7</v>
      </c>
      <c r="FH278" s="70">
        <v>4505.7</v>
      </c>
      <c r="FI278" s="70">
        <f t="shared" si="204"/>
        <v>100</v>
      </c>
      <c r="FJ278" s="70"/>
      <c r="FK278" s="70"/>
      <c r="FL278" s="200"/>
      <c r="FM278" s="66"/>
      <c r="FN278" s="70">
        <v>4340.1000000000004</v>
      </c>
      <c r="FO278" s="70">
        <v>3620.1</v>
      </c>
      <c r="FP278" s="70">
        <v>3620.1</v>
      </c>
      <c r="FQ278" s="70">
        <f>FP278/FO278*100</f>
        <v>100</v>
      </c>
      <c r="FR278" s="70"/>
      <c r="FS278" s="70">
        <v>300</v>
      </c>
      <c r="FT278" s="70">
        <v>300</v>
      </c>
      <c r="FU278" s="70">
        <f>FT278/FS278*100</f>
        <v>100</v>
      </c>
      <c r="FV278" s="70">
        <v>1568.7460000000001</v>
      </c>
      <c r="FW278" s="70">
        <v>1568.7460000000001</v>
      </c>
      <c r="FX278" s="70">
        <v>1568.7460000000001</v>
      </c>
      <c r="FY278" s="70">
        <f>FX278/FW278*100</f>
        <v>100</v>
      </c>
      <c r="FZ278" s="70"/>
      <c r="GA278" s="70"/>
      <c r="GB278" s="200"/>
      <c r="GC278" s="200"/>
      <c r="GD278" s="70">
        <v>1636.4</v>
      </c>
      <c r="GE278" s="70">
        <v>4000</v>
      </c>
      <c r="GF278" s="70">
        <v>4000</v>
      </c>
      <c r="GG278" s="70">
        <f t="shared" ref="GG278" si="1802">GF278/GE278*100</f>
        <v>100</v>
      </c>
      <c r="GH278" s="70">
        <v>1339.3</v>
      </c>
      <c r="GI278" s="70">
        <v>2000</v>
      </c>
      <c r="GJ278" s="70">
        <v>2000</v>
      </c>
      <c r="GK278" s="70">
        <f t="shared" ref="GK278" si="1803">GJ278/GI278*100</f>
        <v>100</v>
      </c>
      <c r="GL278" s="70"/>
      <c r="GM278" s="70"/>
      <c r="GN278" s="200"/>
      <c r="GO278" s="200"/>
      <c r="GP278" s="200"/>
      <c r="GQ278" s="70"/>
      <c r="GR278" s="200"/>
      <c r="GS278" s="200"/>
      <c r="GT278" s="200"/>
      <c r="GU278" s="70"/>
      <c r="GV278" s="200"/>
      <c r="GW278" s="200"/>
      <c r="GX278" s="200"/>
      <c r="GY278" s="70"/>
      <c r="GZ278" s="200"/>
      <c r="HA278" s="200"/>
      <c r="HB278" s="70"/>
      <c r="HC278" s="70"/>
      <c r="HD278" s="200"/>
      <c r="HE278" s="200"/>
      <c r="HF278" s="70"/>
      <c r="HG278" s="70"/>
      <c r="HH278" s="70"/>
      <c r="HI278" s="70"/>
      <c r="HJ278" s="124"/>
      <c r="HK278" s="70"/>
      <c r="HL278" s="200"/>
      <c r="HM278" s="200"/>
      <c r="HN278" s="70"/>
      <c r="HO278" s="70"/>
      <c r="HP278" s="70"/>
      <c r="HQ278" s="70"/>
      <c r="HR278" s="70"/>
      <c r="HS278" s="70"/>
      <c r="HT278" s="70"/>
      <c r="HU278" s="66"/>
      <c r="HV278" s="123"/>
      <c r="HW278" s="70"/>
      <c r="HX278" s="70"/>
      <c r="HY278" s="70"/>
      <c r="HZ278" s="124"/>
      <c r="IA278" s="70"/>
      <c r="IB278" s="70"/>
      <c r="IC278" s="70"/>
      <c r="ID278" s="70"/>
      <c r="IE278" s="70"/>
      <c r="IF278" s="70"/>
      <c r="IG278" s="70"/>
      <c r="IH278" s="70"/>
      <c r="II278" s="70"/>
      <c r="IJ278" s="70"/>
      <c r="IK278" s="70"/>
      <c r="IL278" s="70"/>
      <c r="IM278" s="70">
        <v>46.2</v>
      </c>
      <c r="IN278" s="70">
        <v>46.2</v>
      </c>
      <c r="IO278" s="70">
        <f>IN278/IM278*100</f>
        <v>100</v>
      </c>
      <c r="IP278" s="70"/>
      <c r="IQ278" s="70"/>
      <c r="IR278" s="70"/>
      <c r="IS278" s="70"/>
      <c r="IT278" s="70"/>
      <c r="IU278" s="70"/>
      <c r="IV278" s="70"/>
      <c r="IW278" s="70"/>
      <c r="IX278" s="70"/>
      <c r="IY278" s="70">
        <v>0</v>
      </c>
      <c r="IZ278" s="70">
        <v>0</v>
      </c>
      <c r="JA278" s="66"/>
      <c r="JB278" s="66"/>
      <c r="JC278" s="70">
        <v>0</v>
      </c>
      <c r="JD278" s="70">
        <v>0</v>
      </c>
      <c r="JE278" s="66"/>
      <c r="JF278" s="66"/>
      <c r="JG278" s="70">
        <v>0</v>
      </c>
      <c r="JH278" s="70">
        <v>0</v>
      </c>
      <c r="JI278" s="66"/>
      <c r="JJ278" s="66"/>
      <c r="JK278" s="70">
        <v>195.60989999999998</v>
      </c>
      <c r="JL278" s="70">
        <v>47.46</v>
      </c>
      <c r="JM278" s="66">
        <f t="shared" si="1800"/>
        <v>24.262575667182492</v>
      </c>
      <c r="JN278" s="66"/>
      <c r="JO278" s="70"/>
      <c r="JP278" s="70"/>
      <c r="JQ278" s="66"/>
    </row>
    <row r="279" spans="1:277" s="29" customFormat="1" ht="15.75" x14ac:dyDescent="0.25">
      <c r="A279" s="39" t="s">
        <v>529</v>
      </c>
      <c r="B279" s="230">
        <f t="shared" si="1672"/>
        <v>2880</v>
      </c>
      <c r="C279" s="230">
        <f t="shared" si="1673"/>
        <v>6080</v>
      </c>
      <c r="D279" s="230">
        <f t="shared" si="1674"/>
        <v>6080</v>
      </c>
      <c r="E279" s="66">
        <f t="shared" si="163"/>
        <v>100</v>
      </c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123"/>
      <c r="S279" s="66"/>
      <c r="T279" s="66"/>
      <c r="U279" s="66"/>
      <c r="V279" s="66"/>
      <c r="W279" s="66"/>
      <c r="X279" s="66"/>
      <c r="Y279" s="66"/>
      <c r="Z279" s="66"/>
      <c r="AA279" s="66"/>
      <c r="AB279" s="66"/>
      <c r="AC279" s="66"/>
      <c r="AD279" s="123"/>
      <c r="AE279" s="66"/>
      <c r="AF279" s="66"/>
      <c r="AG279" s="66"/>
      <c r="AH279" s="66"/>
      <c r="AI279" s="66"/>
      <c r="AJ279" s="66"/>
      <c r="AK279" s="70"/>
      <c r="AL279" s="124"/>
      <c r="AM279" s="66"/>
      <c r="AN279" s="66"/>
      <c r="AO279" s="66"/>
      <c r="AP279" s="66"/>
      <c r="AQ279" s="66"/>
      <c r="AR279" s="66"/>
      <c r="AS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/>
      <c r="BH279" s="66"/>
      <c r="BI279" s="66"/>
      <c r="BJ279" s="123"/>
      <c r="BK279" s="66"/>
      <c r="BL279" s="66"/>
      <c r="BM279" s="66"/>
      <c r="BN279" s="66"/>
      <c r="BO279" s="66"/>
      <c r="BP279" s="66"/>
      <c r="BQ279" s="66"/>
      <c r="BR279" s="66"/>
      <c r="BS279" s="66"/>
      <c r="BT279" s="66"/>
      <c r="BU279" s="66"/>
      <c r="BV279" s="66"/>
      <c r="BW279" s="66">
        <v>320</v>
      </c>
      <c r="BX279" s="66">
        <v>320</v>
      </c>
      <c r="BY279" s="66">
        <f t="shared" ref="BY279:BY284" si="1804">BX279/BW279*100</f>
        <v>100</v>
      </c>
      <c r="BZ279" s="66"/>
      <c r="CA279" s="66"/>
      <c r="CB279" s="66"/>
      <c r="CC279" s="66"/>
      <c r="CD279" s="206"/>
      <c r="CE279" s="206"/>
      <c r="CF279" s="206"/>
      <c r="CG279" s="206"/>
      <c r="CH279" s="206"/>
      <c r="CI279" s="206"/>
      <c r="CJ279" s="206"/>
      <c r="CK279" s="206"/>
      <c r="CL279" s="66"/>
      <c r="CM279" s="66"/>
      <c r="CN279" s="66"/>
      <c r="CO279" s="204"/>
      <c r="CP279" s="204"/>
      <c r="CQ279" s="66"/>
      <c r="CR279" s="66"/>
      <c r="CS279" s="204"/>
      <c r="CT279" s="66"/>
      <c r="CU279" s="66"/>
      <c r="CV279" s="66"/>
      <c r="CW279" s="204"/>
      <c r="CX279" s="204"/>
      <c r="CY279" s="66"/>
      <c r="CZ279" s="66"/>
      <c r="DA279" s="204"/>
      <c r="DB279" s="133"/>
      <c r="DC279" s="66"/>
      <c r="DD279" s="66"/>
      <c r="DE279" s="204"/>
      <c r="DF279" s="66"/>
      <c r="DG279" s="66"/>
      <c r="DH279" s="66"/>
      <c r="DI279" s="204"/>
      <c r="DJ279" s="204"/>
      <c r="DK279" s="66"/>
      <c r="DL279" s="66"/>
      <c r="DM279" s="204"/>
      <c r="DN279" s="204"/>
      <c r="DO279" s="66"/>
      <c r="DP279" s="66"/>
      <c r="DQ279" s="204"/>
      <c r="DR279" s="66"/>
      <c r="DS279" s="66"/>
      <c r="DT279" s="66"/>
      <c r="DU279" s="204"/>
      <c r="DV279" s="204"/>
      <c r="DW279" s="66"/>
      <c r="DX279" s="66"/>
      <c r="DY279" s="204"/>
      <c r="DZ279" s="204"/>
      <c r="EA279" s="66"/>
      <c r="EB279" s="66"/>
      <c r="EC279" s="204"/>
      <c r="ED279" s="204"/>
      <c r="EE279" s="66"/>
      <c r="EF279" s="66"/>
      <c r="EG279" s="204"/>
      <c r="EH279" s="66"/>
      <c r="EI279" s="66"/>
      <c r="EJ279" s="66"/>
      <c r="EK279" s="204"/>
      <c r="EL279" s="66"/>
      <c r="EM279" s="66"/>
      <c r="EN279" s="66"/>
      <c r="EO279" s="66"/>
      <c r="EP279" s="66"/>
      <c r="EQ279" s="66"/>
      <c r="ER279" s="66"/>
      <c r="ES279" s="70"/>
      <c r="ET279" s="66"/>
      <c r="EU279" s="66"/>
      <c r="EV279" s="66"/>
      <c r="EW279" s="70"/>
      <c r="EX279" s="70"/>
      <c r="EY279" s="70"/>
      <c r="EZ279" s="66"/>
      <c r="FA279" s="204"/>
      <c r="FB279" s="204"/>
      <c r="FC279" s="70"/>
      <c r="FD279" s="66"/>
      <c r="FE279" s="204"/>
      <c r="FF279" s="70"/>
      <c r="FG279" s="70"/>
      <c r="FH279" s="66"/>
      <c r="FI279" s="204"/>
      <c r="FJ279" s="70">
        <v>2880</v>
      </c>
      <c r="FK279" s="70">
        <v>2880</v>
      </c>
      <c r="FL279" s="66">
        <v>2880</v>
      </c>
      <c r="FM279" s="66">
        <f t="shared" si="1543"/>
        <v>100</v>
      </c>
      <c r="FN279" s="70"/>
      <c r="FO279" s="70"/>
      <c r="FP279" s="66"/>
      <c r="FQ279" s="204"/>
      <c r="FR279" s="204"/>
      <c r="FS279" s="70"/>
      <c r="FT279" s="66"/>
      <c r="FU279" s="204"/>
      <c r="FV279" s="70"/>
      <c r="FW279" s="70"/>
      <c r="FX279" s="66"/>
      <c r="FY279" s="204"/>
      <c r="FZ279" s="70"/>
      <c r="GA279" s="70"/>
      <c r="GB279" s="66"/>
      <c r="GC279" s="204"/>
      <c r="GD279" s="66"/>
      <c r="GE279" s="66"/>
      <c r="GF279" s="66"/>
      <c r="GG279" s="204"/>
      <c r="GH279" s="66"/>
      <c r="GI279" s="66"/>
      <c r="GJ279" s="66"/>
      <c r="GK279" s="204"/>
      <c r="GL279" s="204"/>
      <c r="GM279" s="70"/>
      <c r="GN279" s="66"/>
      <c r="GO279" s="204"/>
      <c r="GP279" s="204"/>
      <c r="GQ279" s="70"/>
      <c r="GR279" s="66"/>
      <c r="GS279" s="204"/>
      <c r="GT279" s="204"/>
      <c r="GU279" s="70"/>
      <c r="GV279" s="66"/>
      <c r="GW279" s="204"/>
      <c r="GX279" s="204"/>
      <c r="GY279" s="70"/>
      <c r="GZ279" s="66"/>
      <c r="HA279" s="204"/>
      <c r="HB279" s="70"/>
      <c r="HC279" s="70"/>
      <c r="HD279" s="66"/>
      <c r="HE279" s="204"/>
      <c r="HF279" s="66"/>
      <c r="HG279" s="66"/>
      <c r="HH279" s="66"/>
      <c r="HI279" s="204"/>
      <c r="HJ279" s="133"/>
      <c r="HK279" s="70"/>
      <c r="HL279" s="66"/>
      <c r="HM279" s="204"/>
      <c r="HN279" s="66"/>
      <c r="HO279" s="66"/>
      <c r="HP279" s="66"/>
      <c r="HQ279" s="204"/>
      <c r="HR279" s="204"/>
      <c r="HS279" s="66">
        <v>2880</v>
      </c>
      <c r="HT279" s="66">
        <v>2880</v>
      </c>
      <c r="HU279" s="66">
        <f>HT279/HS279*100</f>
        <v>100</v>
      </c>
      <c r="HV279" s="123"/>
      <c r="HW279" s="66"/>
      <c r="HX279" s="66"/>
      <c r="HY279" s="204"/>
      <c r="HZ279" s="133"/>
      <c r="IA279" s="66"/>
      <c r="IB279" s="66"/>
      <c r="IC279" s="204"/>
      <c r="ID279" s="204"/>
      <c r="IE279" s="66"/>
      <c r="IF279" s="66"/>
      <c r="IG279" s="70"/>
      <c r="IH279" s="204"/>
      <c r="II279" s="66"/>
      <c r="IJ279" s="66"/>
      <c r="IK279" s="70"/>
      <c r="IL279" s="204"/>
      <c r="IM279" s="66"/>
      <c r="IN279" s="66"/>
      <c r="IO279" s="204"/>
      <c r="IP279" s="204"/>
      <c r="IQ279" s="66"/>
      <c r="IR279" s="66"/>
      <c r="IS279" s="204"/>
      <c r="IT279" s="204"/>
      <c r="IU279" s="66"/>
      <c r="IV279" s="66"/>
      <c r="IW279" s="204"/>
      <c r="IX279" s="204"/>
      <c r="IY279" s="66"/>
      <c r="IZ279" s="66"/>
      <c r="JA279" s="66"/>
      <c r="JB279" s="66"/>
      <c r="JC279" s="66"/>
      <c r="JD279" s="66"/>
      <c r="JE279" s="66"/>
      <c r="JF279" s="66"/>
      <c r="JG279" s="66"/>
      <c r="JH279" s="66"/>
      <c r="JI279" s="66"/>
      <c r="JJ279" s="66"/>
      <c r="JK279" s="66"/>
      <c r="JL279" s="66"/>
      <c r="JM279" s="66"/>
      <c r="JN279" s="66"/>
      <c r="JO279" s="66"/>
      <c r="JP279" s="66"/>
      <c r="JQ279" s="66"/>
    </row>
    <row r="280" spans="1:277" s="29" customFormat="1" ht="15.75" x14ac:dyDescent="0.25">
      <c r="A280" s="39" t="s">
        <v>530</v>
      </c>
      <c r="B280" s="230">
        <f t="shared" si="1672"/>
        <v>5488.1</v>
      </c>
      <c r="C280" s="230">
        <f t="shared" si="1673"/>
        <v>10579.1</v>
      </c>
      <c r="D280" s="230">
        <f t="shared" si="1674"/>
        <v>10579.1</v>
      </c>
      <c r="E280" s="66">
        <f t="shared" si="163"/>
        <v>100</v>
      </c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123"/>
      <c r="S280" s="66"/>
      <c r="T280" s="66"/>
      <c r="U280" s="66"/>
      <c r="V280" s="66"/>
      <c r="W280" s="66"/>
      <c r="X280" s="66"/>
      <c r="Y280" s="66"/>
      <c r="Z280" s="66"/>
      <c r="AA280" s="66"/>
      <c r="AB280" s="66"/>
      <c r="AC280" s="66"/>
      <c r="AD280" s="123"/>
      <c r="AE280" s="66"/>
      <c r="AF280" s="66"/>
      <c r="AG280" s="66"/>
      <c r="AH280" s="66"/>
      <c r="AI280" s="66"/>
      <c r="AJ280" s="66"/>
      <c r="AK280" s="70"/>
      <c r="AL280" s="124"/>
      <c r="AM280" s="66"/>
      <c r="AN280" s="66"/>
      <c r="AO280" s="66"/>
      <c r="AP280" s="66"/>
      <c r="AQ280" s="66"/>
      <c r="AR280" s="66"/>
      <c r="AS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/>
      <c r="BH280" s="66"/>
      <c r="BI280" s="66"/>
      <c r="BJ280" s="123"/>
      <c r="BK280" s="66"/>
      <c r="BL280" s="66"/>
      <c r="BM280" s="66"/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  <c r="CB280" s="66"/>
      <c r="CC280" s="66"/>
      <c r="CD280" s="206"/>
      <c r="CE280" s="206"/>
      <c r="CF280" s="206"/>
      <c r="CG280" s="206"/>
      <c r="CH280" s="206"/>
      <c r="CI280" s="206"/>
      <c r="CJ280" s="206"/>
      <c r="CK280" s="206"/>
      <c r="CL280" s="66"/>
      <c r="CM280" s="66"/>
      <c r="CN280" s="66"/>
      <c r="CO280" s="204"/>
      <c r="CP280" s="204"/>
      <c r="CQ280" s="66"/>
      <c r="CR280" s="66"/>
      <c r="CS280" s="204"/>
      <c r="CT280" s="66"/>
      <c r="CU280" s="66"/>
      <c r="CV280" s="66"/>
      <c r="CW280" s="204"/>
      <c r="CX280" s="204"/>
      <c r="CY280" s="66"/>
      <c r="CZ280" s="66"/>
      <c r="DA280" s="204"/>
      <c r="DB280" s="133"/>
      <c r="DC280" s="66"/>
      <c r="DD280" s="66"/>
      <c r="DE280" s="204"/>
      <c r="DF280" s="66"/>
      <c r="DG280" s="66"/>
      <c r="DH280" s="66"/>
      <c r="DI280" s="204"/>
      <c r="DJ280" s="204"/>
      <c r="DK280" s="66"/>
      <c r="DL280" s="66"/>
      <c r="DM280" s="204"/>
      <c r="DN280" s="204"/>
      <c r="DO280" s="66"/>
      <c r="DP280" s="66"/>
      <c r="DQ280" s="204"/>
      <c r="DR280" s="66"/>
      <c r="DS280" s="66"/>
      <c r="DT280" s="66"/>
      <c r="DU280" s="204"/>
      <c r="DV280" s="204"/>
      <c r="DW280" s="66"/>
      <c r="DX280" s="66"/>
      <c r="DY280" s="204"/>
      <c r="DZ280" s="204"/>
      <c r="EA280" s="66"/>
      <c r="EB280" s="66"/>
      <c r="EC280" s="204"/>
      <c r="ED280" s="204"/>
      <c r="EE280" s="66"/>
      <c r="EF280" s="66"/>
      <c r="EG280" s="204"/>
      <c r="EH280" s="66"/>
      <c r="EI280" s="66"/>
      <c r="EJ280" s="66"/>
      <c r="EK280" s="204"/>
      <c r="EL280" s="66">
        <v>397.1</v>
      </c>
      <c r="EM280" s="66">
        <v>397.1</v>
      </c>
      <c r="EN280" s="66">
        <v>397.1</v>
      </c>
      <c r="EO280" s="66">
        <f>EN280/EM280*100</f>
        <v>100</v>
      </c>
      <c r="EP280" s="66"/>
      <c r="EQ280" s="66"/>
      <c r="ER280" s="66"/>
      <c r="ES280" s="70"/>
      <c r="ET280" s="66"/>
      <c r="EU280" s="66"/>
      <c r="EV280" s="66"/>
      <c r="EW280" s="70"/>
      <c r="EX280" s="70"/>
      <c r="EY280" s="70"/>
      <c r="EZ280" s="66"/>
      <c r="FA280" s="204"/>
      <c r="FB280" s="204"/>
      <c r="FC280" s="70"/>
      <c r="FD280" s="66"/>
      <c r="FE280" s="204"/>
      <c r="FF280" s="70"/>
      <c r="FG280" s="70"/>
      <c r="FH280" s="66"/>
      <c r="FI280" s="204"/>
      <c r="FJ280" s="70">
        <v>5091</v>
      </c>
      <c r="FK280" s="70">
        <v>5091</v>
      </c>
      <c r="FL280" s="66">
        <v>5091</v>
      </c>
      <c r="FM280" s="66">
        <f t="shared" si="1543"/>
        <v>100</v>
      </c>
      <c r="FN280" s="70"/>
      <c r="FO280" s="70"/>
      <c r="FP280" s="66"/>
      <c r="FQ280" s="204"/>
      <c r="FR280" s="204"/>
      <c r="FS280" s="70"/>
      <c r="FT280" s="66"/>
      <c r="FU280" s="204"/>
      <c r="FV280" s="70"/>
      <c r="FW280" s="70"/>
      <c r="FX280" s="66"/>
      <c r="FY280" s="204"/>
      <c r="FZ280" s="70"/>
      <c r="GA280" s="70"/>
      <c r="GB280" s="66"/>
      <c r="GC280" s="204"/>
      <c r="GD280" s="66"/>
      <c r="GE280" s="66"/>
      <c r="GF280" s="66"/>
      <c r="GG280" s="204"/>
      <c r="GH280" s="66"/>
      <c r="GI280" s="66"/>
      <c r="GJ280" s="66"/>
      <c r="GK280" s="204"/>
      <c r="GL280" s="204"/>
      <c r="GM280" s="70"/>
      <c r="GN280" s="66"/>
      <c r="GO280" s="204"/>
      <c r="GP280" s="204"/>
      <c r="GQ280" s="70"/>
      <c r="GR280" s="66"/>
      <c r="GS280" s="204"/>
      <c r="GT280" s="204"/>
      <c r="GU280" s="70"/>
      <c r="GV280" s="66"/>
      <c r="GW280" s="204"/>
      <c r="GX280" s="204"/>
      <c r="GY280" s="70"/>
      <c r="GZ280" s="66"/>
      <c r="HA280" s="204"/>
      <c r="HB280" s="70"/>
      <c r="HC280" s="70"/>
      <c r="HD280" s="66"/>
      <c r="HE280" s="204"/>
      <c r="HF280" s="66"/>
      <c r="HG280" s="66"/>
      <c r="HH280" s="66"/>
      <c r="HI280" s="204"/>
      <c r="HJ280" s="133"/>
      <c r="HK280" s="70"/>
      <c r="HL280" s="66"/>
      <c r="HM280" s="204"/>
      <c r="HN280" s="66"/>
      <c r="HO280" s="66"/>
      <c r="HP280" s="66"/>
      <c r="HQ280" s="204"/>
      <c r="HR280" s="204"/>
      <c r="HS280" s="66">
        <v>5091</v>
      </c>
      <c r="HT280" s="66">
        <v>5091</v>
      </c>
      <c r="HU280" s="66">
        <f t="shared" ref="HU280:HU286" si="1805">HT280/HS280*100</f>
        <v>100</v>
      </c>
      <c r="HV280" s="123"/>
      <c r="HW280" s="66"/>
      <c r="HX280" s="66"/>
      <c r="HY280" s="204"/>
      <c r="HZ280" s="133"/>
      <c r="IA280" s="66"/>
      <c r="IB280" s="66"/>
      <c r="IC280" s="204"/>
      <c r="ID280" s="204"/>
      <c r="IE280" s="66"/>
      <c r="IF280" s="66"/>
      <c r="IG280" s="70"/>
      <c r="IH280" s="204"/>
      <c r="II280" s="66"/>
      <c r="IJ280" s="66"/>
      <c r="IK280" s="70"/>
      <c r="IL280" s="204"/>
      <c r="IM280" s="66"/>
      <c r="IN280" s="66"/>
      <c r="IO280" s="204"/>
      <c r="IP280" s="204"/>
      <c r="IQ280" s="66"/>
      <c r="IR280" s="66"/>
      <c r="IS280" s="204"/>
      <c r="IT280" s="204"/>
      <c r="IU280" s="66"/>
      <c r="IV280" s="66"/>
      <c r="IW280" s="204"/>
      <c r="IX280" s="204"/>
      <c r="IY280" s="66"/>
      <c r="IZ280" s="66"/>
      <c r="JA280" s="66"/>
      <c r="JB280" s="66"/>
      <c r="JC280" s="66"/>
      <c r="JD280" s="66"/>
      <c r="JE280" s="66"/>
      <c r="JF280" s="66"/>
      <c r="JG280" s="66"/>
      <c r="JH280" s="66"/>
      <c r="JI280" s="66"/>
      <c r="JJ280" s="66"/>
      <c r="JK280" s="66"/>
      <c r="JL280" s="66"/>
      <c r="JM280" s="66"/>
      <c r="JN280" s="66"/>
      <c r="JO280" s="66"/>
      <c r="JP280" s="66"/>
      <c r="JQ280" s="66"/>
    </row>
    <row r="281" spans="1:277" s="29" customFormat="1" ht="15.75" x14ac:dyDescent="0.25">
      <c r="A281" s="39" t="s">
        <v>533</v>
      </c>
      <c r="B281" s="230">
        <f t="shared" si="1672"/>
        <v>3417</v>
      </c>
      <c r="C281" s="230">
        <f t="shared" si="1673"/>
        <v>6834</v>
      </c>
      <c r="D281" s="230">
        <f t="shared" si="1674"/>
        <v>6834</v>
      </c>
      <c r="E281" s="66">
        <f t="shared" si="163"/>
        <v>100</v>
      </c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123"/>
      <c r="S281" s="66"/>
      <c r="T281" s="66"/>
      <c r="U281" s="66"/>
      <c r="V281" s="66"/>
      <c r="W281" s="66"/>
      <c r="X281" s="66"/>
      <c r="Y281" s="66"/>
      <c r="Z281" s="66"/>
      <c r="AA281" s="66"/>
      <c r="AB281" s="66"/>
      <c r="AC281" s="66"/>
      <c r="AD281" s="123"/>
      <c r="AE281" s="66"/>
      <c r="AF281" s="66"/>
      <c r="AG281" s="66"/>
      <c r="AH281" s="66"/>
      <c r="AI281" s="66"/>
      <c r="AJ281" s="66"/>
      <c r="AK281" s="70"/>
      <c r="AL281" s="124"/>
      <c r="AM281" s="66"/>
      <c r="AN281" s="66"/>
      <c r="AO281" s="66"/>
      <c r="AP281" s="66"/>
      <c r="AQ281" s="66"/>
      <c r="AR281" s="66"/>
      <c r="AS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/>
      <c r="BH281" s="66"/>
      <c r="BI281" s="66"/>
      <c r="BJ281" s="123"/>
      <c r="BK281" s="66"/>
      <c r="BL281" s="66"/>
      <c r="BM281" s="66"/>
      <c r="BN281" s="66"/>
      <c r="BO281" s="66"/>
      <c r="BP281" s="66"/>
      <c r="BQ281" s="66"/>
      <c r="BR281" s="66"/>
      <c r="BS281" s="66"/>
      <c r="BT281" s="66"/>
      <c r="BU281" s="66"/>
      <c r="BV281" s="66"/>
      <c r="BW281" s="66"/>
      <c r="BX281" s="66"/>
      <c r="BY281" s="66"/>
      <c r="BZ281" s="66"/>
      <c r="CA281" s="66"/>
      <c r="CB281" s="66"/>
      <c r="CC281" s="66"/>
      <c r="CD281" s="206"/>
      <c r="CE281" s="206"/>
      <c r="CF281" s="206"/>
      <c r="CG281" s="206"/>
      <c r="CH281" s="206"/>
      <c r="CI281" s="206"/>
      <c r="CJ281" s="206"/>
      <c r="CK281" s="206"/>
      <c r="CL281" s="66"/>
      <c r="CM281" s="66"/>
      <c r="CN281" s="66"/>
      <c r="CO281" s="204"/>
      <c r="CP281" s="204"/>
      <c r="CQ281" s="66"/>
      <c r="CR281" s="66"/>
      <c r="CS281" s="204"/>
      <c r="CT281" s="66"/>
      <c r="CU281" s="66"/>
      <c r="CV281" s="66"/>
      <c r="CW281" s="204"/>
      <c r="CX281" s="204"/>
      <c r="CY281" s="66"/>
      <c r="CZ281" s="66"/>
      <c r="DA281" s="204"/>
      <c r="DB281" s="133"/>
      <c r="DC281" s="66"/>
      <c r="DD281" s="66"/>
      <c r="DE281" s="204"/>
      <c r="DF281" s="66"/>
      <c r="DG281" s="66"/>
      <c r="DH281" s="66"/>
      <c r="DI281" s="204"/>
      <c r="DJ281" s="204"/>
      <c r="DK281" s="66"/>
      <c r="DL281" s="66"/>
      <c r="DM281" s="204"/>
      <c r="DN281" s="204"/>
      <c r="DO281" s="66"/>
      <c r="DP281" s="66"/>
      <c r="DQ281" s="204"/>
      <c r="DR281" s="66"/>
      <c r="DS281" s="66"/>
      <c r="DT281" s="66"/>
      <c r="DU281" s="204"/>
      <c r="DV281" s="204"/>
      <c r="DW281" s="66"/>
      <c r="DX281" s="66"/>
      <c r="DY281" s="204"/>
      <c r="DZ281" s="204"/>
      <c r="EA281" s="66"/>
      <c r="EB281" s="66"/>
      <c r="EC281" s="204"/>
      <c r="ED281" s="204"/>
      <c r="EE281" s="66"/>
      <c r="EF281" s="66"/>
      <c r="EG281" s="204"/>
      <c r="EH281" s="66"/>
      <c r="EI281" s="66"/>
      <c r="EJ281" s="66"/>
      <c r="EK281" s="204"/>
      <c r="EL281" s="66"/>
      <c r="EM281" s="66"/>
      <c r="EN281" s="66"/>
      <c r="EO281" s="204"/>
      <c r="EP281" s="66"/>
      <c r="EQ281" s="66"/>
      <c r="ER281" s="66"/>
      <c r="ES281" s="70"/>
      <c r="ET281" s="66"/>
      <c r="EU281" s="66"/>
      <c r="EV281" s="66"/>
      <c r="EW281" s="70"/>
      <c r="EX281" s="70"/>
      <c r="EY281" s="70"/>
      <c r="EZ281" s="66"/>
      <c r="FA281" s="204"/>
      <c r="FB281" s="204"/>
      <c r="FC281" s="70"/>
      <c r="FD281" s="66"/>
      <c r="FE281" s="204"/>
      <c r="FF281" s="70"/>
      <c r="FG281" s="70"/>
      <c r="FH281" s="66"/>
      <c r="FI281" s="204"/>
      <c r="FJ281" s="70">
        <v>3417</v>
      </c>
      <c r="FK281" s="70">
        <v>3417</v>
      </c>
      <c r="FL281" s="66">
        <v>3417</v>
      </c>
      <c r="FM281" s="66">
        <f t="shared" si="1543"/>
        <v>100</v>
      </c>
      <c r="FN281" s="70"/>
      <c r="FO281" s="70"/>
      <c r="FP281" s="66"/>
      <c r="FQ281" s="204"/>
      <c r="FR281" s="204"/>
      <c r="FS281" s="70"/>
      <c r="FT281" s="66"/>
      <c r="FU281" s="204"/>
      <c r="FV281" s="70"/>
      <c r="FW281" s="70"/>
      <c r="FX281" s="66"/>
      <c r="FY281" s="204"/>
      <c r="FZ281" s="70"/>
      <c r="GA281" s="70"/>
      <c r="GB281" s="66"/>
      <c r="GC281" s="204"/>
      <c r="GD281" s="66"/>
      <c r="GE281" s="66"/>
      <c r="GF281" s="66"/>
      <c r="GG281" s="204"/>
      <c r="GH281" s="66"/>
      <c r="GI281" s="66"/>
      <c r="GJ281" s="66"/>
      <c r="GK281" s="204"/>
      <c r="GL281" s="204"/>
      <c r="GM281" s="70"/>
      <c r="GN281" s="66"/>
      <c r="GO281" s="204"/>
      <c r="GP281" s="204"/>
      <c r="GQ281" s="70"/>
      <c r="GR281" s="66"/>
      <c r="GS281" s="204"/>
      <c r="GT281" s="204"/>
      <c r="GU281" s="70"/>
      <c r="GV281" s="66"/>
      <c r="GW281" s="204"/>
      <c r="GX281" s="204"/>
      <c r="GY281" s="70"/>
      <c r="GZ281" s="66"/>
      <c r="HA281" s="204"/>
      <c r="HB281" s="70"/>
      <c r="HC281" s="70"/>
      <c r="HD281" s="66"/>
      <c r="HE281" s="204"/>
      <c r="HF281" s="66"/>
      <c r="HG281" s="66"/>
      <c r="HH281" s="66"/>
      <c r="HI281" s="204"/>
      <c r="HJ281" s="133"/>
      <c r="HK281" s="70"/>
      <c r="HL281" s="66"/>
      <c r="HM281" s="204"/>
      <c r="HN281" s="66"/>
      <c r="HO281" s="66"/>
      <c r="HP281" s="66"/>
      <c r="HQ281" s="204"/>
      <c r="HR281" s="204"/>
      <c r="HS281" s="66">
        <v>3417</v>
      </c>
      <c r="HT281" s="66">
        <v>3417</v>
      </c>
      <c r="HU281" s="66">
        <f t="shared" si="1805"/>
        <v>100</v>
      </c>
      <c r="HV281" s="123"/>
      <c r="HW281" s="66"/>
      <c r="HX281" s="66"/>
      <c r="HY281" s="204"/>
      <c r="HZ281" s="133"/>
      <c r="IA281" s="66"/>
      <c r="IB281" s="66"/>
      <c r="IC281" s="204"/>
      <c r="ID281" s="204"/>
      <c r="IE281" s="66"/>
      <c r="IF281" s="66"/>
      <c r="IG281" s="70"/>
      <c r="IH281" s="204"/>
      <c r="II281" s="66"/>
      <c r="IJ281" s="66"/>
      <c r="IK281" s="70"/>
      <c r="IL281" s="204"/>
      <c r="IM281" s="66"/>
      <c r="IN281" s="66"/>
      <c r="IO281" s="204"/>
      <c r="IP281" s="204"/>
      <c r="IQ281" s="66"/>
      <c r="IR281" s="66"/>
      <c r="IS281" s="204"/>
      <c r="IT281" s="204"/>
      <c r="IU281" s="66"/>
      <c r="IV281" s="66"/>
      <c r="IW281" s="204"/>
      <c r="IX281" s="204"/>
      <c r="IY281" s="66"/>
      <c r="IZ281" s="66"/>
      <c r="JA281" s="66"/>
      <c r="JB281" s="66"/>
      <c r="JC281" s="66"/>
      <c r="JD281" s="66"/>
      <c r="JE281" s="66"/>
      <c r="JF281" s="66"/>
      <c r="JG281" s="66"/>
      <c r="JH281" s="66"/>
      <c r="JI281" s="66"/>
      <c r="JJ281" s="66"/>
      <c r="JK281" s="66"/>
      <c r="JL281" s="66"/>
      <c r="JM281" s="66"/>
      <c r="JN281" s="66"/>
      <c r="JO281" s="66"/>
      <c r="JP281" s="66"/>
      <c r="JQ281" s="66"/>
    </row>
    <row r="282" spans="1:277" s="29" customFormat="1" ht="15.75" x14ac:dyDescent="0.25">
      <c r="A282" s="39" t="s">
        <v>371</v>
      </c>
      <c r="B282" s="230">
        <f t="shared" si="1672"/>
        <v>7935</v>
      </c>
      <c r="C282" s="230">
        <f t="shared" si="1673"/>
        <v>15870</v>
      </c>
      <c r="D282" s="230">
        <f t="shared" si="1674"/>
        <v>15870</v>
      </c>
      <c r="E282" s="66">
        <f t="shared" si="163"/>
        <v>100</v>
      </c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123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123"/>
      <c r="AE282" s="66"/>
      <c r="AF282" s="66"/>
      <c r="AG282" s="66"/>
      <c r="AH282" s="66"/>
      <c r="AI282" s="66"/>
      <c r="AJ282" s="66"/>
      <c r="AK282" s="70"/>
      <c r="AL282" s="124"/>
      <c r="AM282" s="66"/>
      <c r="AN282" s="66"/>
      <c r="AO282" s="66"/>
      <c r="AP282" s="66"/>
      <c r="AQ282" s="66"/>
      <c r="AR282" s="66"/>
      <c r="AS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/>
      <c r="BH282" s="66"/>
      <c r="BI282" s="66"/>
      <c r="BJ282" s="123"/>
      <c r="BK282" s="66"/>
      <c r="BL282" s="66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206"/>
      <c r="CE282" s="206"/>
      <c r="CF282" s="206"/>
      <c r="CG282" s="206"/>
      <c r="CH282" s="206"/>
      <c r="CI282" s="206"/>
      <c r="CJ282" s="206"/>
      <c r="CK282" s="206"/>
      <c r="CL282" s="66"/>
      <c r="CM282" s="66"/>
      <c r="CN282" s="66"/>
      <c r="CO282" s="204"/>
      <c r="CP282" s="204"/>
      <c r="CQ282" s="66"/>
      <c r="CR282" s="66"/>
      <c r="CS282" s="204"/>
      <c r="CT282" s="66"/>
      <c r="CU282" s="66"/>
      <c r="CV282" s="66"/>
      <c r="CW282" s="204"/>
      <c r="CX282" s="204"/>
      <c r="CY282" s="66"/>
      <c r="CZ282" s="66"/>
      <c r="DA282" s="204"/>
      <c r="DB282" s="133"/>
      <c r="DC282" s="66"/>
      <c r="DD282" s="66"/>
      <c r="DE282" s="204"/>
      <c r="DF282" s="66"/>
      <c r="DG282" s="66"/>
      <c r="DH282" s="66"/>
      <c r="DI282" s="204"/>
      <c r="DJ282" s="204"/>
      <c r="DK282" s="66"/>
      <c r="DL282" s="66"/>
      <c r="DM282" s="204"/>
      <c r="DN282" s="204"/>
      <c r="DO282" s="66"/>
      <c r="DP282" s="66"/>
      <c r="DQ282" s="204"/>
      <c r="DR282" s="66"/>
      <c r="DS282" s="66"/>
      <c r="DT282" s="66"/>
      <c r="DU282" s="204"/>
      <c r="DV282" s="204"/>
      <c r="DW282" s="66"/>
      <c r="DX282" s="66"/>
      <c r="DY282" s="204"/>
      <c r="DZ282" s="204"/>
      <c r="EA282" s="66"/>
      <c r="EB282" s="66"/>
      <c r="EC282" s="204"/>
      <c r="ED282" s="204"/>
      <c r="EE282" s="66"/>
      <c r="EF282" s="66"/>
      <c r="EG282" s="204"/>
      <c r="EH282" s="66"/>
      <c r="EI282" s="66"/>
      <c r="EJ282" s="66"/>
      <c r="EK282" s="204"/>
      <c r="EL282" s="66"/>
      <c r="EM282" s="66"/>
      <c r="EN282" s="66"/>
      <c r="EO282" s="66"/>
      <c r="EP282" s="66"/>
      <c r="EQ282" s="66"/>
      <c r="ER282" s="66"/>
      <c r="ES282" s="70"/>
      <c r="ET282" s="66"/>
      <c r="EU282" s="66"/>
      <c r="EV282" s="66"/>
      <c r="EW282" s="70"/>
      <c r="EX282" s="70"/>
      <c r="EY282" s="70"/>
      <c r="EZ282" s="66"/>
      <c r="FA282" s="204"/>
      <c r="FB282" s="204"/>
      <c r="FC282" s="70"/>
      <c r="FD282" s="66"/>
      <c r="FE282" s="204"/>
      <c r="FF282" s="70"/>
      <c r="FG282" s="70"/>
      <c r="FH282" s="66"/>
      <c r="FI282" s="204"/>
      <c r="FJ282" s="70">
        <v>7935</v>
      </c>
      <c r="FK282" s="70">
        <v>7935</v>
      </c>
      <c r="FL282" s="66">
        <v>7935</v>
      </c>
      <c r="FM282" s="66">
        <f t="shared" si="1543"/>
        <v>100</v>
      </c>
      <c r="FN282" s="70"/>
      <c r="FO282" s="70"/>
      <c r="FP282" s="66"/>
      <c r="FQ282" s="204"/>
      <c r="FR282" s="204"/>
      <c r="FS282" s="70"/>
      <c r="FT282" s="66"/>
      <c r="FU282" s="204"/>
      <c r="FV282" s="70"/>
      <c r="FW282" s="70"/>
      <c r="FX282" s="66"/>
      <c r="FY282" s="204"/>
      <c r="FZ282" s="70"/>
      <c r="GA282" s="70"/>
      <c r="GB282" s="66"/>
      <c r="GC282" s="204"/>
      <c r="GD282" s="66"/>
      <c r="GE282" s="66"/>
      <c r="GF282" s="66"/>
      <c r="GG282" s="204"/>
      <c r="GH282" s="66"/>
      <c r="GI282" s="66"/>
      <c r="GJ282" s="66"/>
      <c r="GK282" s="204"/>
      <c r="GL282" s="204"/>
      <c r="GM282" s="70"/>
      <c r="GN282" s="66"/>
      <c r="GO282" s="204"/>
      <c r="GP282" s="204"/>
      <c r="GQ282" s="70"/>
      <c r="GR282" s="66"/>
      <c r="GS282" s="204"/>
      <c r="GT282" s="204"/>
      <c r="GU282" s="70"/>
      <c r="GV282" s="66"/>
      <c r="GW282" s="204"/>
      <c r="GX282" s="204"/>
      <c r="GY282" s="70"/>
      <c r="GZ282" s="66"/>
      <c r="HA282" s="204"/>
      <c r="HB282" s="70"/>
      <c r="HC282" s="70"/>
      <c r="HD282" s="66"/>
      <c r="HE282" s="204"/>
      <c r="HF282" s="66"/>
      <c r="HG282" s="66"/>
      <c r="HH282" s="66"/>
      <c r="HI282" s="204"/>
      <c r="HJ282" s="133"/>
      <c r="HK282" s="70"/>
      <c r="HL282" s="66"/>
      <c r="HM282" s="204"/>
      <c r="HN282" s="66"/>
      <c r="HO282" s="66"/>
      <c r="HP282" s="66"/>
      <c r="HQ282" s="204"/>
      <c r="HR282" s="204"/>
      <c r="HS282" s="66">
        <v>7935</v>
      </c>
      <c r="HT282" s="66">
        <v>7935</v>
      </c>
      <c r="HU282" s="66">
        <f t="shared" si="1805"/>
        <v>100</v>
      </c>
      <c r="HV282" s="123"/>
      <c r="HW282" s="66"/>
      <c r="HX282" s="66"/>
      <c r="HY282" s="204"/>
      <c r="HZ282" s="133"/>
      <c r="IA282" s="66"/>
      <c r="IB282" s="66"/>
      <c r="IC282" s="204"/>
      <c r="ID282" s="204"/>
      <c r="IE282" s="66"/>
      <c r="IF282" s="66"/>
      <c r="IG282" s="70"/>
      <c r="IH282" s="204"/>
      <c r="II282" s="66"/>
      <c r="IJ282" s="66"/>
      <c r="IK282" s="70"/>
      <c r="IL282" s="204"/>
      <c r="IM282" s="66"/>
      <c r="IN282" s="66"/>
      <c r="IO282" s="204"/>
      <c r="IP282" s="204"/>
      <c r="IQ282" s="66"/>
      <c r="IR282" s="66"/>
      <c r="IS282" s="204"/>
      <c r="IT282" s="204"/>
      <c r="IU282" s="66"/>
      <c r="IV282" s="66"/>
      <c r="IW282" s="204"/>
      <c r="IX282" s="204"/>
      <c r="IY282" s="66"/>
      <c r="IZ282" s="66"/>
      <c r="JA282" s="66"/>
      <c r="JB282" s="66"/>
      <c r="JC282" s="66"/>
      <c r="JD282" s="66"/>
      <c r="JE282" s="66"/>
      <c r="JF282" s="66"/>
      <c r="JG282" s="66"/>
      <c r="JH282" s="66"/>
      <c r="JI282" s="66"/>
      <c r="JJ282" s="66"/>
      <c r="JK282" s="66"/>
      <c r="JL282" s="66"/>
      <c r="JM282" s="66"/>
      <c r="JN282" s="66"/>
      <c r="JO282" s="66"/>
      <c r="JP282" s="66"/>
      <c r="JQ282" s="66"/>
    </row>
    <row r="283" spans="1:277" s="29" customFormat="1" ht="15.75" x14ac:dyDescent="0.25">
      <c r="A283" s="39" t="s">
        <v>601</v>
      </c>
      <c r="B283" s="230">
        <f t="shared" si="1672"/>
        <v>2682</v>
      </c>
      <c r="C283" s="230">
        <f t="shared" si="1673"/>
        <v>5714</v>
      </c>
      <c r="D283" s="230">
        <f t="shared" si="1674"/>
        <v>5714</v>
      </c>
      <c r="E283" s="66">
        <f t="shared" si="163"/>
        <v>100</v>
      </c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123"/>
      <c r="S283" s="66"/>
      <c r="T283" s="66"/>
      <c r="U283" s="66"/>
      <c r="V283" s="66"/>
      <c r="W283" s="66"/>
      <c r="X283" s="66"/>
      <c r="Y283" s="66"/>
      <c r="Z283" s="66"/>
      <c r="AA283" s="66"/>
      <c r="AB283" s="66"/>
      <c r="AC283" s="66"/>
      <c r="AD283" s="123"/>
      <c r="AE283" s="66"/>
      <c r="AF283" s="66"/>
      <c r="AG283" s="66"/>
      <c r="AH283" s="66"/>
      <c r="AI283" s="66"/>
      <c r="AJ283" s="66"/>
      <c r="AK283" s="70"/>
      <c r="AL283" s="124"/>
      <c r="AM283" s="66"/>
      <c r="AN283" s="66"/>
      <c r="AO283" s="66"/>
      <c r="AP283" s="66"/>
      <c r="AQ283" s="66"/>
      <c r="AR283" s="66"/>
      <c r="AS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/>
      <c r="BH283" s="66"/>
      <c r="BI283" s="66"/>
      <c r="BJ283" s="123"/>
      <c r="BK283" s="66"/>
      <c r="BL283" s="66"/>
      <c r="BM283" s="66"/>
      <c r="BN283" s="66"/>
      <c r="BO283" s="66"/>
      <c r="BP283" s="66"/>
      <c r="BQ283" s="66"/>
      <c r="BR283" s="66"/>
      <c r="BS283" s="66"/>
      <c r="BT283" s="66"/>
      <c r="BU283" s="66"/>
      <c r="BV283" s="66"/>
      <c r="BW283" s="66">
        <v>350</v>
      </c>
      <c r="BX283" s="66">
        <v>350</v>
      </c>
      <c r="BY283" s="66">
        <f t="shared" si="1804"/>
        <v>100</v>
      </c>
      <c r="BZ283" s="66"/>
      <c r="CA283" s="66"/>
      <c r="CB283" s="66"/>
      <c r="CC283" s="66"/>
      <c r="CD283" s="206"/>
      <c r="CE283" s="206"/>
      <c r="CF283" s="206"/>
      <c r="CG283" s="206"/>
      <c r="CH283" s="206"/>
      <c r="CI283" s="206"/>
      <c r="CJ283" s="206"/>
      <c r="CK283" s="206"/>
      <c r="CL283" s="66"/>
      <c r="CM283" s="66"/>
      <c r="CN283" s="66"/>
      <c r="CO283" s="204"/>
      <c r="CP283" s="204"/>
      <c r="CQ283" s="66"/>
      <c r="CR283" s="66"/>
      <c r="CS283" s="204"/>
      <c r="CT283" s="66"/>
      <c r="CU283" s="66"/>
      <c r="CV283" s="66"/>
      <c r="CW283" s="204"/>
      <c r="CX283" s="204"/>
      <c r="CY283" s="66"/>
      <c r="CZ283" s="66"/>
      <c r="DA283" s="204"/>
      <c r="DB283" s="133"/>
      <c r="DC283" s="66"/>
      <c r="DD283" s="66"/>
      <c r="DE283" s="204"/>
      <c r="DF283" s="66"/>
      <c r="DG283" s="66"/>
      <c r="DH283" s="66"/>
      <c r="DI283" s="204"/>
      <c r="DJ283" s="204"/>
      <c r="DK283" s="66"/>
      <c r="DL283" s="66"/>
      <c r="DM283" s="204"/>
      <c r="DN283" s="204"/>
      <c r="DO283" s="66"/>
      <c r="DP283" s="66"/>
      <c r="DQ283" s="204"/>
      <c r="DR283" s="66"/>
      <c r="DS283" s="66"/>
      <c r="DT283" s="66"/>
      <c r="DU283" s="204"/>
      <c r="DV283" s="204"/>
      <c r="DW283" s="66"/>
      <c r="DX283" s="66"/>
      <c r="DY283" s="204"/>
      <c r="DZ283" s="204"/>
      <c r="EA283" s="66"/>
      <c r="EB283" s="66"/>
      <c r="EC283" s="204"/>
      <c r="ED283" s="204"/>
      <c r="EE283" s="66"/>
      <c r="EF283" s="66"/>
      <c r="EG283" s="204"/>
      <c r="EH283" s="66"/>
      <c r="EI283" s="66"/>
      <c r="EJ283" s="66"/>
      <c r="EK283" s="204"/>
      <c r="EL283" s="66"/>
      <c r="EM283" s="66"/>
      <c r="EN283" s="66"/>
      <c r="EO283" s="66"/>
      <c r="EP283" s="66"/>
      <c r="EQ283" s="66"/>
      <c r="ER283" s="66"/>
      <c r="ES283" s="70"/>
      <c r="ET283" s="66"/>
      <c r="EU283" s="66"/>
      <c r="EV283" s="66"/>
      <c r="EW283" s="70"/>
      <c r="EX283" s="70"/>
      <c r="EY283" s="70"/>
      <c r="EZ283" s="66"/>
      <c r="FA283" s="204"/>
      <c r="FB283" s="204"/>
      <c r="FC283" s="70"/>
      <c r="FD283" s="66"/>
      <c r="FE283" s="204"/>
      <c r="FF283" s="70"/>
      <c r="FG283" s="70"/>
      <c r="FH283" s="66"/>
      <c r="FI283" s="204"/>
      <c r="FJ283" s="70">
        <v>2682</v>
      </c>
      <c r="FK283" s="70">
        <v>2682</v>
      </c>
      <c r="FL283" s="66">
        <v>2682</v>
      </c>
      <c r="FM283" s="66">
        <f t="shared" si="1543"/>
        <v>100</v>
      </c>
      <c r="FN283" s="70"/>
      <c r="FO283" s="70"/>
      <c r="FP283" s="66"/>
      <c r="FQ283" s="204"/>
      <c r="FR283" s="204"/>
      <c r="FS283" s="70"/>
      <c r="FT283" s="66"/>
      <c r="FU283" s="204"/>
      <c r="FV283" s="70"/>
      <c r="FW283" s="70"/>
      <c r="FX283" s="66"/>
      <c r="FY283" s="204"/>
      <c r="FZ283" s="70"/>
      <c r="GA283" s="70"/>
      <c r="GB283" s="66"/>
      <c r="GC283" s="204"/>
      <c r="GD283" s="66"/>
      <c r="GE283" s="66"/>
      <c r="GF283" s="66"/>
      <c r="GG283" s="204"/>
      <c r="GH283" s="66"/>
      <c r="GI283" s="66"/>
      <c r="GJ283" s="66"/>
      <c r="GK283" s="204"/>
      <c r="GL283" s="204"/>
      <c r="GM283" s="70"/>
      <c r="GN283" s="66"/>
      <c r="GO283" s="204"/>
      <c r="GP283" s="204"/>
      <c r="GQ283" s="70"/>
      <c r="GR283" s="66"/>
      <c r="GS283" s="204"/>
      <c r="GT283" s="204"/>
      <c r="GU283" s="70"/>
      <c r="GV283" s="66"/>
      <c r="GW283" s="204"/>
      <c r="GX283" s="204"/>
      <c r="GY283" s="70"/>
      <c r="GZ283" s="66"/>
      <c r="HA283" s="204"/>
      <c r="HB283" s="70"/>
      <c r="HC283" s="70"/>
      <c r="HD283" s="66"/>
      <c r="HE283" s="204"/>
      <c r="HF283" s="66"/>
      <c r="HG283" s="66"/>
      <c r="HH283" s="66"/>
      <c r="HI283" s="204"/>
      <c r="HJ283" s="133"/>
      <c r="HK283" s="70"/>
      <c r="HL283" s="66"/>
      <c r="HM283" s="204"/>
      <c r="HN283" s="66"/>
      <c r="HO283" s="66"/>
      <c r="HP283" s="66"/>
      <c r="HQ283" s="204"/>
      <c r="HR283" s="204"/>
      <c r="HS283" s="66">
        <v>2682</v>
      </c>
      <c r="HT283" s="66">
        <v>2682</v>
      </c>
      <c r="HU283" s="66">
        <f t="shared" si="1805"/>
        <v>100</v>
      </c>
      <c r="HV283" s="123"/>
      <c r="HW283" s="66"/>
      <c r="HX283" s="66"/>
      <c r="HY283" s="204"/>
      <c r="HZ283" s="133"/>
      <c r="IA283" s="66"/>
      <c r="IB283" s="66"/>
      <c r="IC283" s="204"/>
      <c r="ID283" s="204"/>
      <c r="IE283" s="66"/>
      <c r="IF283" s="66"/>
      <c r="IG283" s="70"/>
      <c r="IH283" s="204"/>
      <c r="II283" s="66"/>
      <c r="IJ283" s="66"/>
      <c r="IK283" s="70"/>
      <c r="IL283" s="204"/>
      <c r="IM283" s="66"/>
      <c r="IN283" s="66"/>
      <c r="IO283" s="204"/>
      <c r="IP283" s="204"/>
      <c r="IQ283" s="66"/>
      <c r="IR283" s="66"/>
      <c r="IS283" s="204"/>
      <c r="IT283" s="204"/>
      <c r="IU283" s="66"/>
      <c r="IV283" s="66"/>
      <c r="IW283" s="204"/>
      <c r="IX283" s="204"/>
      <c r="IY283" s="66"/>
      <c r="IZ283" s="66"/>
      <c r="JA283" s="66"/>
      <c r="JB283" s="66"/>
      <c r="JC283" s="66"/>
      <c r="JD283" s="66"/>
      <c r="JE283" s="66"/>
      <c r="JF283" s="66"/>
      <c r="JG283" s="66"/>
      <c r="JH283" s="66"/>
      <c r="JI283" s="66"/>
      <c r="JJ283" s="66"/>
      <c r="JK283" s="66"/>
      <c r="JL283" s="66"/>
      <c r="JM283" s="66"/>
      <c r="JN283" s="66"/>
      <c r="JO283" s="66"/>
      <c r="JP283" s="66"/>
      <c r="JQ283" s="66"/>
    </row>
    <row r="284" spans="1:277" s="29" customFormat="1" ht="15.75" x14ac:dyDescent="0.25">
      <c r="A284" s="39" t="s">
        <v>531</v>
      </c>
      <c r="B284" s="230">
        <f t="shared" si="1672"/>
        <v>7035</v>
      </c>
      <c r="C284" s="230">
        <f t="shared" si="1673"/>
        <v>15030</v>
      </c>
      <c r="D284" s="230">
        <f t="shared" si="1674"/>
        <v>15030</v>
      </c>
      <c r="E284" s="66">
        <f t="shared" si="163"/>
        <v>100</v>
      </c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123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123"/>
      <c r="AE284" s="66"/>
      <c r="AF284" s="66"/>
      <c r="AG284" s="66"/>
      <c r="AH284" s="66"/>
      <c r="AI284" s="66"/>
      <c r="AJ284" s="66"/>
      <c r="AK284" s="70"/>
      <c r="AL284" s="124"/>
      <c r="AM284" s="66"/>
      <c r="AN284" s="66"/>
      <c r="AO284" s="66"/>
      <c r="AP284" s="66"/>
      <c r="AQ284" s="66"/>
      <c r="AR284" s="66"/>
      <c r="AS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/>
      <c r="BH284" s="66"/>
      <c r="BI284" s="66"/>
      <c r="BJ284" s="123"/>
      <c r="BK284" s="66"/>
      <c r="BL284" s="66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>
        <v>960</v>
      </c>
      <c r="BX284" s="66">
        <v>960</v>
      </c>
      <c r="BY284" s="66">
        <f t="shared" si="1804"/>
        <v>100</v>
      </c>
      <c r="BZ284" s="66"/>
      <c r="CA284" s="66"/>
      <c r="CB284" s="66"/>
      <c r="CC284" s="66"/>
      <c r="CD284" s="206"/>
      <c r="CE284" s="206"/>
      <c r="CF284" s="206"/>
      <c r="CG284" s="206"/>
      <c r="CH284" s="206"/>
      <c r="CI284" s="206"/>
      <c r="CJ284" s="206"/>
      <c r="CK284" s="206"/>
      <c r="CL284" s="66"/>
      <c r="CM284" s="66"/>
      <c r="CN284" s="66"/>
      <c r="CO284" s="204"/>
      <c r="CP284" s="204"/>
      <c r="CQ284" s="66"/>
      <c r="CR284" s="66"/>
      <c r="CS284" s="204"/>
      <c r="CT284" s="66"/>
      <c r="CU284" s="66"/>
      <c r="CV284" s="66"/>
      <c r="CW284" s="204"/>
      <c r="CX284" s="204"/>
      <c r="CY284" s="66"/>
      <c r="CZ284" s="66"/>
      <c r="DA284" s="204"/>
      <c r="DB284" s="133"/>
      <c r="DC284" s="66"/>
      <c r="DD284" s="66"/>
      <c r="DE284" s="204"/>
      <c r="DF284" s="66"/>
      <c r="DG284" s="66"/>
      <c r="DH284" s="66"/>
      <c r="DI284" s="204"/>
      <c r="DJ284" s="204"/>
      <c r="DK284" s="66"/>
      <c r="DL284" s="66"/>
      <c r="DM284" s="204"/>
      <c r="DN284" s="204"/>
      <c r="DO284" s="66"/>
      <c r="DP284" s="66"/>
      <c r="DQ284" s="204"/>
      <c r="DR284" s="66"/>
      <c r="DS284" s="66"/>
      <c r="DT284" s="66"/>
      <c r="DU284" s="204"/>
      <c r="DV284" s="204"/>
      <c r="DW284" s="66"/>
      <c r="DX284" s="66"/>
      <c r="DY284" s="204"/>
      <c r="DZ284" s="204"/>
      <c r="EA284" s="66"/>
      <c r="EB284" s="66"/>
      <c r="EC284" s="204"/>
      <c r="ED284" s="204"/>
      <c r="EE284" s="66"/>
      <c r="EF284" s="66"/>
      <c r="EG284" s="204"/>
      <c r="EH284" s="66"/>
      <c r="EI284" s="66"/>
      <c r="EJ284" s="66"/>
      <c r="EK284" s="204"/>
      <c r="EL284" s="66"/>
      <c r="EM284" s="66"/>
      <c r="EN284" s="66"/>
      <c r="EO284" s="204"/>
      <c r="EP284" s="66"/>
      <c r="EQ284" s="66"/>
      <c r="ER284" s="66"/>
      <c r="ES284" s="70"/>
      <c r="ET284" s="66"/>
      <c r="EU284" s="66"/>
      <c r="EV284" s="66"/>
      <c r="EW284" s="70"/>
      <c r="EX284" s="70"/>
      <c r="EY284" s="70"/>
      <c r="EZ284" s="66"/>
      <c r="FA284" s="204"/>
      <c r="FB284" s="204"/>
      <c r="FC284" s="70"/>
      <c r="FD284" s="66"/>
      <c r="FE284" s="204"/>
      <c r="FF284" s="70"/>
      <c r="FG284" s="70"/>
      <c r="FH284" s="66"/>
      <c r="FI284" s="204"/>
      <c r="FJ284" s="70">
        <v>7035</v>
      </c>
      <c r="FK284" s="70">
        <v>7035</v>
      </c>
      <c r="FL284" s="66">
        <v>7035</v>
      </c>
      <c r="FM284" s="66">
        <f t="shared" si="1543"/>
        <v>100</v>
      </c>
      <c r="FN284" s="70"/>
      <c r="FO284" s="70"/>
      <c r="FP284" s="66"/>
      <c r="FQ284" s="204"/>
      <c r="FR284" s="204"/>
      <c r="FS284" s="70"/>
      <c r="FT284" s="66"/>
      <c r="FU284" s="204"/>
      <c r="FV284" s="70"/>
      <c r="FW284" s="70"/>
      <c r="FX284" s="66"/>
      <c r="FY284" s="204"/>
      <c r="FZ284" s="70"/>
      <c r="GA284" s="70"/>
      <c r="GB284" s="66"/>
      <c r="GC284" s="204"/>
      <c r="GD284" s="66"/>
      <c r="GE284" s="66"/>
      <c r="GF284" s="66"/>
      <c r="GG284" s="204"/>
      <c r="GH284" s="66"/>
      <c r="GI284" s="66"/>
      <c r="GJ284" s="66"/>
      <c r="GK284" s="204"/>
      <c r="GL284" s="204"/>
      <c r="GM284" s="70"/>
      <c r="GN284" s="66"/>
      <c r="GO284" s="204"/>
      <c r="GP284" s="204"/>
      <c r="GQ284" s="70"/>
      <c r="GR284" s="66"/>
      <c r="GS284" s="204"/>
      <c r="GT284" s="204"/>
      <c r="GU284" s="70"/>
      <c r="GV284" s="66"/>
      <c r="GW284" s="204"/>
      <c r="GX284" s="204"/>
      <c r="GY284" s="70"/>
      <c r="GZ284" s="66"/>
      <c r="HA284" s="204"/>
      <c r="HB284" s="70"/>
      <c r="HC284" s="70"/>
      <c r="HD284" s="66"/>
      <c r="HE284" s="204"/>
      <c r="HF284" s="66"/>
      <c r="HG284" s="66"/>
      <c r="HH284" s="66"/>
      <c r="HI284" s="204"/>
      <c r="HJ284" s="133"/>
      <c r="HK284" s="70"/>
      <c r="HL284" s="66"/>
      <c r="HM284" s="204"/>
      <c r="HN284" s="66"/>
      <c r="HO284" s="66"/>
      <c r="HP284" s="66"/>
      <c r="HQ284" s="204"/>
      <c r="HR284" s="204"/>
      <c r="HS284" s="66">
        <v>7035</v>
      </c>
      <c r="HT284" s="66">
        <v>7035</v>
      </c>
      <c r="HU284" s="66">
        <f t="shared" si="1805"/>
        <v>100</v>
      </c>
      <c r="HV284" s="123"/>
      <c r="HW284" s="66"/>
      <c r="HX284" s="66"/>
      <c r="HY284" s="204"/>
      <c r="HZ284" s="133"/>
      <c r="IA284" s="66"/>
      <c r="IB284" s="66"/>
      <c r="IC284" s="204"/>
      <c r="ID284" s="204"/>
      <c r="IE284" s="66"/>
      <c r="IF284" s="66"/>
      <c r="IG284" s="70"/>
      <c r="IH284" s="204"/>
      <c r="II284" s="66"/>
      <c r="IJ284" s="66"/>
      <c r="IK284" s="70"/>
      <c r="IL284" s="204"/>
      <c r="IM284" s="66"/>
      <c r="IN284" s="66"/>
      <c r="IO284" s="204"/>
      <c r="IP284" s="204"/>
      <c r="IQ284" s="66"/>
      <c r="IR284" s="66"/>
      <c r="IS284" s="204"/>
      <c r="IT284" s="204"/>
      <c r="IU284" s="66"/>
      <c r="IV284" s="66"/>
      <c r="IW284" s="204"/>
      <c r="IX284" s="204"/>
      <c r="IY284" s="66"/>
      <c r="IZ284" s="66"/>
      <c r="JA284" s="66"/>
      <c r="JB284" s="66"/>
      <c r="JC284" s="66"/>
      <c r="JD284" s="66"/>
      <c r="JE284" s="66"/>
      <c r="JF284" s="66"/>
      <c r="JG284" s="66"/>
      <c r="JH284" s="66"/>
      <c r="JI284" s="66"/>
      <c r="JJ284" s="66"/>
      <c r="JK284" s="66"/>
      <c r="JL284" s="66"/>
      <c r="JM284" s="66"/>
      <c r="JN284" s="66"/>
      <c r="JO284" s="66"/>
      <c r="JP284" s="66"/>
      <c r="JQ284" s="66"/>
    </row>
    <row r="285" spans="1:277" s="29" customFormat="1" ht="15.75" x14ac:dyDescent="0.25">
      <c r="A285" s="39" t="s">
        <v>260</v>
      </c>
      <c r="B285" s="230">
        <f t="shared" si="1672"/>
        <v>1926</v>
      </c>
      <c r="C285" s="230">
        <f t="shared" si="1673"/>
        <v>3852.5</v>
      </c>
      <c r="D285" s="230">
        <f t="shared" si="1674"/>
        <v>3852.5</v>
      </c>
      <c r="E285" s="66">
        <f t="shared" si="163"/>
        <v>100</v>
      </c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123"/>
      <c r="S285" s="66"/>
      <c r="T285" s="66"/>
      <c r="U285" s="66"/>
      <c r="V285" s="66"/>
      <c r="W285" s="66"/>
      <c r="X285" s="66"/>
      <c r="Y285" s="66"/>
      <c r="Z285" s="66"/>
      <c r="AA285" s="66"/>
      <c r="AB285" s="66"/>
      <c r="AC285" s="66"/>
      <c r="AD285" s="123"/>
      <c r="AE285" s="66"/>
      <c r="AF285" s="66"/>
      <c r="AG285" s="66"/>
      <c r="AH285" s="66"/>
      <c r="AI285" s="66"/>
      <c r="AJ285" s="66"/>
      <c r="AK285" s="70"/>
      <c r="AL285" s="124"/>
      <c r="AM285" s="66"/>
      <c r="AN285" s="66"/>
      <c r="AO285" s="66"/>
      <c r="AP285" s="66"/>
      <c r="AQ285" s="66"/>
      <c r="AR285" s="66"/>
      <c r="AS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/>
      <c r="BH285" s="66"/>
      <c r="BI285" s="66"/>
      <c r="BJ285" s="123"/>
      <c r="BK285" s="66"/>
      <c r="BL285" s="66"/>
      <c r="BM285" s="66"/>
      <c r="BN285" s="66"/>
      <c r="BO285" s="66"/>
      <c r="BP285" s="66"/>
      <c r="BQ285" s="66"/>
      <c r="BR285" s="66"/>
      <c r="BS285" s="66"/>
      <c r="BT285" s="66"/>
      <c r="BU285" s="66"/>
      <c r="BV285" s="66"/>
      <c r="BW285" s="66"/>
      <c r="BX285" s="66"/>
      <c r="BY285" s="66"/>
      <c r="BZ285" s="66"/>
      <c r="CA285" s="66"/>
      <c r="CB285" s="66"/>
      <c r="CC285" s="66"/>
      <c r="CD285" s="206"/>
      <c r="CE285" s="206"/>
      <c r="CF285" s="206"/>
      <c r="CG285" s="206"/>
      <c r="CH285" s="206"/>
      <c r="CI285" s="206"/>
      <c r="CJ285" s="206"/>
      <c r="CK285" s="206"/>
      <c r="CL285" s="66"/>
      <c r="CM285" s="66"/>
      <c r="CN285" s="66"/>
      <c r="CO285" s="204"/>
      <c r="CP285" s="204"/>
      <c r="CQ285" s="66"/>
      <c r="CR285" s="66"/>
      <c r="CS285" s="204"/>
      <c r="CT285" s="66"/>
      <c r="CU285" s="66"/>
      <c r="CV285" s="66"/>
      <c r="CW285" s="204"/>
      <c r="CX285" s="204"/>
      <c r="CY285" s="66"/>
      <c r="CZ285" s="66"/>
      <c r="DA285" s="204"/>
      <c r="DB285" s="133"/>
      <c r="DC285" s="66"/>
      <c r="DD285" s="66"/>
      <c r="DE285" s="204"/>
      <c r="DF285" s="66"/>
      <c r="DG285" s="66"/>
      <c r="DH285" s="66"/>
      <c r="DI285" s="204"/>
      <c r="DJ285" s="204"/>
      <c r="DK285" s="66"/>
      <c r="DL285" s="66"/>
      <c r="DM285" s="204"/>
      <c r="DN285" s="204"/>
      <c r="DO285" s="66"/>
      <c r="DP285" s="66"/>
      <c r="DQ285" s="204"/>
      <c r="DR285" s="66"/>
      <c r="DS285" s="66"/>
      <c r="DT285" s="66"/>
      <c r="DU285" s="204"/>
      <c r="DV285" s="204"/>
      <c r="DW285" s="66"/>
      <c r="DX285" s="66"/>
      <c r="DY285" s="204"/>
      <c r="DZ285" s="204"/>
      <c r="EA285" s="66"/>
      <c r="EB285" s="66"/>
      <c r="EC285" s="204"/>
      <c r="ED285" s="204"/>
      <c r="EE285" s="66"/>
      <c r="EF285" s="66"/>
      <c r="EG285" s="204"/>
      <c r="EH285" s="66"/>
      <c r="EI285" s="66"/>
      <c r="EJ285" s="66"/>
      <c r="EK285" s="204"/>
      <c r="EL285" s="66"/>
      <c r="EM285" s="66"/>
      <c r="EN285" s="66"/>
      <c r="EO285" s="204"/>
      <c r="EP285" s="66"/>
      <c r="EQ285" s="66"/>
      <c r="ER285" s="66"/>
      <c r="ES285" s="70"/>
      <c r="ET285" s="66"/>
      <c r="EU285" s="66"/>
      <c r="EV285" s="66"/>
      <c r="EW285" s="70"/>
      <c r="EX285" s="70"/>
      <c r="EY285" s="70"/>
      <c r="EZ285" s="66"/>
      <c r="FA285" s="204"/>
      <c r="FB285" s="204"/>
      <c r="FC285" s="70"/>
      <c r="FD285" s="66"/>
      <c r="FE285" s="204"/>
      <c r="FF285" s="70"/>
      <c r="FG285" s="70"/>
      <c r="FH285" s="66"/>
      <c r="FI285" s="204"/>
      <c r="FJ285" s="70">
        <v>1926</v>
      </c>
      <c r="FK285" s="70">
        <v>1926</v>
      </c>
      <c r="FL285" s="66">
        <v>1926</v>
      </c>
      <c r="FM285" s="66">
        <f t="shared" si="1543"/>
        <v>100</v>
      </c>
      <c r="FN285" s="70"/>
      <c r="FO285" s="70"/>
      <c r="FP285" s="66"/>
      <c r="FQ285" s="204"/>
      <c r="FR285" s="204"/>
      <c r="FS285" s="70"/>
      <c r="FT285" s="66"/>
      <c r="FU285" s="204"/>
      <c r="FV285" s="70"/>
      <c r="FW285" s="70"/>
      <c r="FX285" s="66"/>
      <c r="FY285" s="204"/>
      <c r="FZ285" s="70"/>
      <c r="GA285" s="70"/>
      <c r="GB285" s="66"/>
      <c r="GC285" s="204"/>
      <c r="GD285" s="66"/>
      <c r="GE285" s="66"/>
      <c r="GF285" s="66"/>
      <c r="GG285" s="204"/>
      <c r="GH285" s="66"/>
      <c r="GI285" s="66"/>
      <c r="GJ285" s="66"/>
      <c r="GK285" s="204"/>
      <c r="GL285" s="204"/>
      <c r="GM285" s="70"/>
      <c r="GN285" s="66"/>
      <c r="GO285" s="204"/>
      <c r="GP285" s="204"/>
      <c r="GQ285" s="70"/>
      <c r="GR285" s="66"/>
      <c r="GS285" s="204"/>
      <c r="GT285" s="204"/>
      <c r="GU285" s="70"/>
      <c r="GV285" s="66"/>
      <c r="GW285" s="204"/>
      <c r="GX285" s="204"/>
      <c r="GY285" s="70"/>
      <c r="GZ285" s="66"/>
      <c r="HA285" s="204"/>
      <c r="HB285" s="70"/>
      <c r="HC285" s="70"/>
      <c r="HD285" s="66"/>
      <c r="HE285" s="204"/>
      <c r="HF285" s="66"/>
      <c r="HG285" s="66"/>
      <c r="HH285" s="66"/>
      <c r="HI285" s="204"/>
      <c r="HJ285" s="133"/>
      <c r="HK285" s="70"/>
      <c r="HL285" s="66"/>
      <c r="HM285" s="204"/>
      <c r="HN285" s="66"/>
      <c r="HO285" s="66"/>
      <c r="HP285" s="66"/>
      <c r="HQ285" s="204"/>
      <c r="HR285" s="204"/>
      <c r="HS285" s="66">
        <v>1926.5</v>
      </c>
      <c r="HT285" s="66">
        <v>1926.5</v>
      </c>
      <c r="HU285" s="66">
        <f t="shared" si="1805"/>
        <v>100</v>
      </c>
      <c r="HV285" s="123"/>
      <c r="HW285" s="66"/>
      <c r="HX285" s="66"/>
      <c r="HY285" s="204"/>
      <c r="HZ285" s="133"/>
      <c r="IA285" s="66"/>
      <c r="IB285" s="66"/>
      <c r="IC285" s="204"/>
      <c r="ID285" s="204"/>
      <c r="IE285" s="66"/>
      <c r="IF285" s="66"/>
      <c r="IG285" s="70"/>
      <c r="IH285" s="204"/>
      <c r="II285" s="66"/>
      <c r="IJ285" s="66"/>
      <c r="IK285" s="70"/>
      <c r="IL285" s="204"/>
      <c r="IM285" s="66"/>
      <c r="IN285" s="66"/>
      <c r="IO285" s="204"/>
      <c r="IP285" s="204"/>
      <c r="IQ285" s="66"/>
      <c r="IR285" s="66"/>
      <c r="IS285" s="204"/>
      <c r="IT285" s="204"/>
      <c r="IU285" s="66"/>
      <c r="IV285" s="66"/>
      <c r="IW285" s="204"/>
      <c r="IX285" s="204"/>
      <c r="IY285" s="66"/>
      <c r="IZ285" s="66"/>
      <c r="JA285" s="66"/>
      <c r="JB285" s="66"/>
      <c r="JC285" s="66"/>
      <c r="JD285" s="66"/>
      <c r="JE285" s="66"/>
      <c r="JF285" s="66"/>
      <c r="JG285" s="66"/>
      <c r="JH285" s="66"/>
      <c r="JI285" s="66"/>
      <c r="JJ285" s="66"/>
      <c r="JK285" s="66"/>
      <c r="JL285" s="66"/>
      <c r="JM285" s="66"/>
      <c r="JN285" s="66"/>
      <c r="JO285" s="66"/>
      <c r="JP285" s="66"/>
      <c r="JQ285" s="66"/>
    </row>
    <row r="286" spans="1:277" s="29" customFormat="1" ht="15.75" x14ac:dyDescent="0.25">
      <c r="A286" s="39" t="s">
        <v>532</v>
      </c>
      <c r="B286" s="230">
        <f t="shared" si="1672"/>
        <v>26345</v>
      </c>
      <c r="C286" s="230">
        <f t="shared" si="1673"/>
        <v>43190.5</v>
      </c>
      <c r="D286" s="230">
        <f t="shared" si="1674"/>
        <v>43190.5</v>
      </c>
      <c r="E286" s="66">
        <f>D286/C286*100</f>
        <v>100</v>
      </c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123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123"/>
      <c r="AE286" s="66"/>
      <c r="AF286" s="66"/>
      <c r="AG286" s="66"/>
      <c r="AH286" s="66"/>
      <c r="AI286" s="66"/>
      <c r="AJ286" s="66"/>
      <c r="AK286" s="70"/>
      <c r="AL286" s="124"/>
      <c r="AM286" s="66"/>
      <c r="AN286" s="66"/>
      <c r="AO286" s="66"/>
      <c r="AP286" s="66"/>
      <c r="AQ286" s="66"/>
      <c r="AR286" s="66"/>
      <c r="AS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/>
      <c r="BH286" s="66"/>
      <c r="BI286" s="66"/>
      <c r="BJ286" s="123"/>
      <c r="BK286" s="66"/>
      <c r="BL286" s="66"/>
      <c r="BM286" s="66"/>
      <c r="BN286" s="66"/>
      <c r="BO286" s="66"/>
      <c r="BP286" s="66"/>
      <c r="BQ286" s="66"/>
      <c r="BR286" s="66"/>
      <c r="BS286" s="66"/>
      <c r="BT286" s="66"/>
      <c r="BU286" s="66"/>
      <c r="BV286" s="66"/>
      <c r="BW286" s="66">
        <v>1500</v>
      </c>
      <c r="BX286" s="66">
        <v>1500</v>
      </c>
      <c r="BY286" s="66">
        <f>BX286/BW286*100</f>
        <v>100</v>
      </c>
      <c r="BZ286" s="66">
        <v>11000</v>
      </c>
      <c r="CA286" s="66">
        <v>11000</v>
      </c>
      <c r="CB286" s="66">
        <v>11000</v>
      </c>
      <c r="CC286" s="66">
        <f>CB286/CA286*100</f>
        <v>100</v>
      </c>
      <c r="CD286" s="206"/>
      <c r="CE286" s="206"/>
      <c r="CF286" s="206"/>
      <c r="CG286" s="206"/>
      <c r="CH286" s="206"/>
      <c r="CI286" s="206"/>
      <c r="CJ286" s="206"/>
      <c r="CK286" s="206"/>
      <c r="CL286" s="66"/>
      <c r="CM286" s="66"/>
      <c r="CN286" s="66"/>
      <c r="CO286" s="204"/>
      <c r="CP286" s="204"/>
      <c r="CQ286" s="66"/>
      <c r="CR286" s="66"/>
      <c r="CS286" s="204"/>
      <c r="CT286" s="66"/>
      <c r="CU286" s="66"/>
      <c r="CV286" s="66"/>
      <c r="CW286" s="204"/>
      <c r="CX286" s="204"/>
      <c r="CY286" s="66"/>
      <c r="CZ286" s="66"/>
      <c r="DA286" s="204"/>
      <c r="DB286" s="133"/>
      <c r="DC286" s="66"/>
      <c r="DD286" s="66"/>
      <c r="DE286" s="204"/>
      <c r="DF286" s="66"/>
      <c r="DG286" s="66"/>
      <c r="DH286" s="66"/>
      <c r="DI286" s="204"/>
      <c r="DJ286" s="204"/>
      <c r="DK286" s="66"/>
      <c r="DL286" s="66"/>
      <c r="DM286" s="204"/>
      <c r="DN286" s="204"/>
      <c r="DO286" s="66"/>
      <c r="DP286" s="66"/>
      <c r="DQ286" s="204"/>
      <c r="DR286" s="66"/>
      <c r="DS286" s="66"/>
      <c r="DT286" s="66"/>
      <c r="DU286" s="204"/>
      <c r="DV286" s="204"/>
      <c r="DW286" s="66"/>
      <c r="DX286" s="66"/>
      <c r="DY286" s="204"/>
      <c r="DZ286" s="204"/>
      <c r="EA286" s="66"/>
      <c r="EB286" s="66"/>
      <c r="EC286" s="204"/>
      <c r="ED286" s="204"/>
      <c r="EE286" s="66"/>
      <c r="EF286" s="66"/>
      <c r="EG286" s="204"/>
      <c r="EH286" s="66"/>
      <c r="EI286" s="66"/>
      <c r="EJ286" s="66"/>
      <c r="EK286" s="204"/>
      <c r="EL286" s="70"/>
      <c r="EM286" s="70"/>
      <c r="EN286" s="66"/>
      <c r="EO286" s="66"/>
      <c r="EP286" s="66"/>
      <c r="EQ286" s="66"/>
      <c r="ER286" s="66"/>
      <c r="ES286" s="70"/>
      <c r="ET286" s="66"/>
      <c r="EU286" s="66"/>
      <c r="EV286" s="66"/>
      <c r="EW286" s="70"/>
      <c r="EX286" s="70"/>
      <c r="EY286" s="70"/>
      <c r="EZ286" s="66"/>
      <c r="FA286" s="204"/>
      <c r="FB286" s="204"/>
      <c r="FC286" s="70"/>
      <c r="FD286" s="66"/>
      <c r="FE286" s="204"/>
      <c r="FF286" s="70"/>
      <c r="FG286" s="70"/>
      <c r="FH286" s="66"/>
      <c r="FI286" s="204"/>
      <c r="FJ286" s="70">
        <v>15345</v>
      </c>
      <c r="FK286" s="70">
        <v>15345</v>
      </c>
      <c r="FL286" s="66">
        <v>15345</v>
      </c>
      <c r="FM286" s="66">
        <f t="shared" si="1543"/>
        <v>100</v>
      </c>
      <c r="FN286" s="70"/>
      <c r="FO286" s="70"/>
      <c r="FP286" s="66"/>
      <c r="FQ286" s="204"/>
      <c r="FR286" s="204"/>
      <c r="FS286" s="70"/>
      <c r="FT286" s="66"/>
      <c r="FU286" s="204"/>
      <c r="FV286" s="70"/>
      <c r="FW286" s="70"/>
      <c r="FX286" s="66"/>
      <c r="FY286" s="204"/>
      <c r="FZ286" s="70"/>
      <c r="GA286" s="70"/>
      <c r="GB286" s="66"/>
      <c r="GC286" s="204"/>
      <c r="GD286" s="66"/>
      <c r="GE286" s="66"/>
      <c r="GF286" s="66"/>
      <c r="GG286" s="204"/>
      <c r="GH286" s="66"/>
      <c r="GI286" s="66"/>
      <c r="GJ286" s="66"/>
      <c r="GK286" s="204"/>
      <c r="GL286" s="204"/>
      <c r="GM286" s="70"/>
      <c r="GN286" s="66"/>
      <c r="GO286" s="204"/>
      <c r="GP286" s="204"/>
      <c r="GQ286" s="70"/>
      <c r="GR286" s="66"/>
      <c r="GS286" s="204"/>
      <c r="GT286" s="204"/>
      <c r="GU286" s="70"/>
      <c r="GV286" s="66"/>
      <c r="GW286" s="204"/>
      <c r="GX286" s="204"/>
      <c r="GY286" s="70"/>
      <c r="GZ286" s="66"/>
      <c r="HA286" s="204"/>
      <c r="HB286" s="70"/>
      <c r="HC286" s="70"/>
      <c r="HD286" s="66"/>
      <c r="HE286" s="204"/>
      <c r="HF286" s="66"/>
      <c r="HG286" s="66"/>
      <c r="HH286" s="66"/>
      <c r="HI286" s="204"/>
      <c r="HJ286" s="133"/>
      <c r="HK286" s="70"/>
      <c r="HL286" s="66"/>
      <c r="HM286" s="204"/>
      <c r="HN286" s="66"/>
      <c r="HO286" s="66"/>
      <c r="HP286" s="66"/>
      <c r="HQ286" s="204"/>
      <c r="HR286" s="204"/>
      <c r="HS286" s="66">
        <v>15345.5</v>
      </c>
      <c r="HT286" s="66">
        <v>15345.5</v>
      </c>
      <c r="HU286" s="66">
        <f t="shared" si="1805"/>
        <v>100</v>
      </c>
      <c r="HV286" s="123"/>
      <c r="HW286" s="66"/>
      <c r="HX286" s="66"/>
      <c r="HY286" s="204"/>
      <c r="HZ286" s="133"/>
      <c r="IA286" s="66"/>
      <c r="IB286" s="66"/>
      <c r="IC286" s="204"/>
      <c r="ID286" s="204"/>
      <c r="IE286" s="66"/>
      <c r="IF286" s="66"/>
      <c r="IG286" s="70"/>
      <c r="IH286" s="204"/>
      <c r="II286" s="66"/>
      <c r="IJ286" s="66"/>
      <c r="IK286" s="70"/>
      <c r="IL286" s="204"/>
      <c r="IM286" s="66"/>
      <c r="IN286" s="66"/>
      <c r="IO286" s="204"/>
      <c r="IP286" s="204"/>
      <c r="IQ286" s="66"/>
      <c r="IR286" s="66"/>
      <c r="IS286" s="204"/>
      <c r="IT286" s="204"/>
      <c r="IU286" s="66"/>
      <c r="IV286" s="66"/>
      <c r="IW286" s="204"/>
      <c r="IX286" s="204"/>
      <c r="IY286" s="66"/>
      <c r="IZ286" s="66"/>
      <c r="JA286" s="66"/>
      <c r="JB286" s="66"/>
      <c r="JC286" s="66"/>
      <c r="JD286" s="66"/>
      <c r="JE286" s="66"/>
      <c r="JF286" s="66"/>
      <c r="JG286" s="66"/>
      <c r="JH286" s="66"/>
      <c r="JI286" s="66"/>
      <c r="JJ286" s="66"/>
      <c r="JK286" s="66"/>
      <c r="JL286" s="66"/>
      <c r="JM286" s="66"/>
      <c r="JN286" s="66"/>
      <c r="JO286" s="66"/>
      <c r="JP286" s="66"/>
      <c r="JQ286" s="66"/>
    </row>
    <row r="287" spans="1:277" s="30" customFormat="1" ht="31.5" x14ac:dyDescent="0.25">
      <c r="A287" s="38" t="s">
        <v>364</v>
      </c>
      <c r="B287" s="231">
        <f t="shared" si="1672"/>
        <v>159376.99145000006</v>
      </c>
      <c r="C287" s="231">
        <f t="shared" si="1673"/>
        <v>208854.39521000002</v>
      </c>
      <c r="D287" s="231">
        <f t="shared" si="1674"/>
        <v>176746.47086</v>
      </c>
      <c r="E287" s="79">
        <f t="shared" ref="E287" si="1806">D287/C287*100</f>
        <v>84.626646560290979</v>
      </c>
      <c r="F287" s="80">
        <f t="shared" ref="F287" si="1807">F288+F289+F290+F291+F292+F293+F294+F295+F296+F297</f>
        <v>0</v>
      </c>
      <c r="G287" s="80">
        <f t="shared" ref="G287:CG287" si="1808">G288+G289+G290+G291+G292+G293+G294+G295+G296+G297</f>
        <v>0</v>
      </c>
      <c r="H287" s="80">
        <f t="shared" si="1808"/>
        <v>0</v>
      </c>
      <c r="I287" s="80">
        <f t="shared" si="1808"/>
        <v>0</v>
      </c>
      <c r="J287" s="80">
        <f t="shared" ref="J287" si="1809">J288+J289+J290+J291+J292+J293+J294+J295+J296+J297</f>
        <v>79.2</v>
      </c>
      <c r="K287" s="80">
        <f t="shared" si="1808"/>
        <v>79.2</v>
      </c>
      <c r="L287" s="80">
        <f t="shared" si="1808"/>
        <v>79.2</v>
      </c>
      <c r="M287" s="79">
        <f>L287/K287*100</f>
        <v>100</v>
      </c>
      <c r="N287" s="79"/>
      <c r="O287" s="80">
        <f t="shared" ref="O287:Q287" si="1810">O288+O289+O290+O291+O292+O293+O294+O295+O296+O297</f>
        <v>0</v>
      </c>
      <c r="P287" s="80">
        <f t="shared" si="1810"/>
        <v>0</v>
      </c>
      <c r="Q287" s="80">
        <f t="shared" si="1810"/>
        <v>0</v>
      </c>
      <c r="R287" s="122"/>
      <c r="S287" s="80">
        <f t="shared" ref="S287:U287" si="1811">S288+S289+S290+S291+S292+S293+S294+S295+S296+S297</f>
        <v>0</v>
      </c>
      <c r="T287" s="80">
        <f t="shared" si="1811"/>
        <v>0</v>
      </c>
      <c r="U287" s="80">
        <f t="shared" si="1811"/>
        <v>0</v>
      </c>
      <c r="V287" s="80"/>
      <c r="W287" s="80">
        <f t="shared" ref="W287:Y287" si="1812">W288+W289+W290+W291+W292+W293+W294+W295+W296+W297</f>
        <v>0</v>
      </c>
      <c r="X287" s="80">
        <f t="shared" si="1812"/>
        <v>0</v>
      </c>
      <c r="Y287" s="80">
        <f t="shared" si="1812"/>
        <v>0</v>
      </c>
      <c r="Z287" s="80"/>
      <c r="AA287" s="80">
        <f t="shared" ref="AA287:AC287" si="1813">AA288+AA289+AA290+AA291+AA292+AA293+AA294+AA295+AA296+AA297</f>
        <v>0</v>
      </c>
      <c r="AB287" s="80">
        <f t="shared" si="1813"/>
        <v>0</v>
      </c>
      <c r="AC287" s="80">
        <f t="shared" si="1813"/>
        <v>0</v>
      </c>
      <c r="AD287" s="122"/>
      <c r="AE287" s="80">
        <f t="shared" ref="AE287:AH287" si="1814">AE288+AE289+AE290+AE291+AE292+AE293+AE294+AE295+AE296+AE297</f>
        <v>0</v>
      </c>
      <c r="AF287" s="80">
        <f t="shared" si="1814"/>
        <v>0</v>
      </c>
      <c r="AG287" s="80">
        <f t="shared" si="1814"/>
        <v>0</v>
      </c>
      <c r="AH287" s="80">
        <f t="shared" si="1814"/>
        <v>6465.3</v>
      </c>
      <c r="AI287" s="80">
        <f t="shared" si="1808"/>
        <v>6219.4670999999998</v>
      </c>
      <c r="AJ287" s="80">
        <f t="shared" si="1808"/>
        <v>6144.1453099999999</v>
      </c>
      <c r="AK287" s="80">
        <f t="shared" si="1684"/>
        <v>98.788934987693722</v>
      </c>
      <c r="AL287" s="122"/>
      <c r="AM287" s="80">
        <f t="shared" si="1808"/>
        <v>0</v>
      </c>
      <c r="AN287" s="80">
        <f t="shared" si="1808"/>
        <v>0</v>
      </c>
      <c r="AO287" s="80">
        <f t="shared" si="1808"/>
        <v>0</v>
      </c>
      <c r="AP287" s="80">
        <f t="shared" ref="AP287" si="1815">AP288+AP289+AP290+AP291+AP292+AP293+AP294+AP295+AP296+AP297</f>
        <v>0</v>
      </c>
      <c r="AQ287" s="80">
        <f t="shared" si="1808"/>
        <v>0</v>
      </c>
      <c r="AR287" s="80">
        <f t="shared" si="1808"/>
        <v>0</v>
      </c>
      <c r="AS287" s="80">
        <f t="shared" si="1808"/>
        <v>0</v>
      </c>
      <c r="AT287" s="80">
        <f t="shared" ref="AT287" si="1816">AT288+AT289+AT290+AT291+AT292+AT293+AT294+AT295+AT296+AT297</f>
        <v>2544.8000000000002</v>
      </c>
      <c r="AU287" s="80">
        <f t="shared" si="1808"/>
        <v>2544.8000000000002</v>
      </c>
      <c r="AV287" s="80">
        <f t="shared" si="1808"/>
        <v>2544.8000000000002</v>
      </c>
      <c r="AW287" s="80">
        <f>AV287/AU287*100</f>
        <v>100</v>
      </c>
      <c r="AX287" s="80">
        <f t="shared" ref="AX287" si="1817">AX288+AX289+AX290+AX291+AX292+AX293+AX294+AX295+AX296+AX297</f>
        <v>102.04082000000001</v>
      </c>
      <c r="AY287" s="80">
        <f t="shared" si="1808"/>
        <v>102.04082000000001</v>
      </c>
      <c r="AZ287" s="80">
        <f t="shared" si="1808"/>
        <v>102.04082000000001</v>
      </c>
      <c r="BA287" s="79">
        <f>AZ287/AY287*100</f>
        <v>100</v>
      </c>
      <c r="BB287" s="79">
        <v>0</v>
      </c>
      <c r="BC287" s="80">
        <f t="shared" si="1808"/>
        <v>0</v>
      </c>
      <c r="BD287" s="80">
        <f t="shared" si="1808"/>
        <v>0</v>
      </c>
      <c r="BE287" s="80">
        <f t="shared" si="1808"/>
        <v>0</v>
      </c>
      <c r="BF287" s="80">
        <f t="shared" si="1808"/>
        <v>259.16199999999998</v>
      </c>
      <c r="BG287" s="80">
        <f t="shared" ref="BG287:BH287" si="1818">BG288+BG289+BG290+BG291+BG292+BG293+BG294+BG295+BG296+BG297</f>
        <v>259.16199999999998</v>
      </c>
      <c r="BH287" s="80">
        <f t="shared" si="1818"/>
        <v>259.16199999999998</v>
      </c>
      <c r="BI287" s="79">
        <f>BH287/BG287*100</f>
        <v>100</v>
      </c>
      <c r="BJ287" s="121"/>
      <c r="BK287" s="80"/>
      <c r="BL287" s="80"/>
      <c r="BM287" s="79"/>
      <c r="BN287" s="80"/>
      <c r="BO287" s="80"/>
      <c r="BP287" s="80"/>
      <c r="BQ287" s="79"/>
      <c r="BR287" s="79"/>
      <c r="BS287" s="80">
        <f t="shared" si="1808"/>
        <v>0</v>
      </c>
      <c r="BT287" s="80">
        <f t="shared" si="1808"/>
        <v>0</v>
      </c>
      <c r="BU287" s="80">
        <f t="shared" si="1808"/>
        <v>0</v>
      </c>
      <c r="BV287" s="80"/>
      <c r="BW287" s="80">
        <f t="shared" si="1808"/>
        <v>5655.2722999999996</v>
      </c>
      <c r="BX287" s="80">
        <f t="shared" si="1808"/>
        <v>5655.2722999999996</v>
      </c>
      <c r="BY287" s="79">
        <f t="shared" ref="BY287:BY315" si="1819">BX287/BW287*100</f>
        <v>100</v>
      </c>
      <c r="BZ287" s="80">
        <f t="shared" ref="BZ287" si="1820">BZ288+BZ289+BZ290+BZ291+BZ292+BZ293+BZ294+BZ295+BZ296+BZ297</f>
        <v>5000</v>
      </c>
      <c r="CA287" s="80">
        <f t="shared" si="1808"/>
        <v>5000</v>
      </c>
      <c r="CB287" s="80">
        <f t="shared" si="1808"/>
        <v>5000</v>
      </c>
      <c r="CC287" s="79">
        <f>CB287/CA287*100</f>
        <v>100</v>
      </c>
      <c r="CD287" s="80">
        <f t="shared" ref="CD287" si="1821">CD288+CD289+CD290+CD291+CD292+CD293+CD294+CD295+CD296+CD297</f>
        <v>37391.199999999997</v>
      </c>
      <c r="CE287" s="80">
        <f t="shared" si="1808"/>
        <v>37391.199999999997</v>
      </c>
      <c r="CF287" s="80">
        <f t="shared" si="1808"/>
        <v>37391.199999999997</v>
      </c>
      <c r="CG287" s="80">
        <f t="shared" si="1808"/>
        <v>100</v>
      </c>
      <c r="CH287" s="80"/>
      <c r="CI287" s="80">
        <f t="shared" ref="CI287:CL287" si="1822">CI288+CI289+CI290+CI291+CI292+CI293+CI294+CI295+CI296+CI297</f>
        <v>3919.1</v>
      </c>
      <c r="CJ287" s="80">
        <f t="shared" si="1822"/>
        <v>3919.1</v>
      </c>
      <c r="CK287" s="80">
        <f t="shared" si="1822"/>
        <v>100</v>
      </c>
      <c r="CL287" s="80">
        <f t="shared" si="1822"/>
        <v>0</v>
      </c>
      <c r="CM287" s="80">
        <f t="shared" ref="CM287:EV287" si="1823">CM288+CM289+CM290+CM291+CM292+CM293+CM294+CM295+CM296+CM297</f>
        <v>0</v>
      </c>
      <c r="CN287" s="80">
        <f t="shared" si="1823"/>
        <v>0</v>
      </c>
      <c r="CO287" s="80">
        <f t="shared" si="1823"/>
        <v>0</v>
      </c>
      <c r="CP287" s="80"/>
      <c r="CQ287" s="80">
        <f t="shared" ref="CQ287:CT287" si="1824">CQ288+CQ289+CQ290+CQ291+CQ292+CQ293+CQ294+CQ295+CQ296+CQ297</f>
        <v>0</v>
      </c>
      <c r="CR287" s="80">
        <f t="shared" si="1824"/>
        <v>0</v>
      </c>
      <c r="CS287" s="80">
        <f t="shared" si="1824"/>
        <v>0</v>
      </c>
      <c r="CT287" s="80">
        <f t="shared" si="1824"/>
        <v>9157.2999999999993</v>
      </c>
      <c r="CU287" s="80">
        <f t="shared" si="1823"/>
        <v>7170</v>
      </c>
      <c r="CV287" s="80">
        <f t="shared" si="1823"/>
        <v>7004.3170700000001</v>
      </c>
      <c r="CW287" s="80">
        <f t="shared" si="1823"/>
        <v>97.689219944211985</v>
      </c>
      <c r="CX287" s="80"/>
      <c r="CY287" s="80"/>
      <c r="CZ287" s="80"/>
      <c r="DA287" s="80"/>
      <c r="DB287" s="122"/>
      <c r="DC287" s="80">
        <f t="shared" ref="DC287:DD287" si="1825">DC288+DC289+DC290+DC291+DC292+DC293+DC294+DC295+DC296+DC297</f>
        <v>1260</v>
      </c>
      <c r="DD287" s="80">
        <f t="shared" si="1825"/>
        <v>1260</v>
      </c>
      <c r="DE287" s="80">
        <f t="shared" ref="DE287:DE288" si="1826">DD287/DC287*100</f>
        <v>100</v>
      </c>
      <c r="DF287" s="80">
        <f t="shared" ref="DF287" si="1827">DF288+DF289+DF290+DF291+DF292+DF293+DF294+DF295+DF296+DF297</f>
        <v>0</v>
      </c>
      <c r="DG287" s="80">
        <f t="shared" si="1823"/>
        <v>0</v>
      </c>
      <c r="DH287" s="80">
        <f t="shared" si="1823"/>
        <v>0</v>
      </c>
      <c r="DI287" s="80">
        <f t="shared" si="1823"/>
        <v>0</v>
      </c>
      <c r="DJ287" s="80"/>
      <c r="DK287" s="80">
        <f t="shared" si="1823"/>
        <v>0</v>
      </c>
      <c r="DL287" s="80">
        <f t="shared" si="1823"/>
        <v>0</v>
      </c>
      <c r="DM287" s="80">
        <f t="shared" si="1823"/>
        <v>0</v>
      </c>
      <c r="DN287" s="80"/>
      <c r="DO287" s="80">
        <f t="shared" ref="DO287:DR287" si="1828">DO288+DO289+DO290+DO291+DO292+DO293+DO294+DO295+DO296+DO297</f>
        <v>0</v>
      </c>
      <c r="DP287" s="80">
        <f t="shared" si="1828"/>
        <v>0</v>
      </c>
      <c r="DQ287" s="80">
        <f t="shared" si="1828"/>
        <v>0</v>
      </c>
      <c r="DR287" s="80">
        <f t="shared" si="1828"/>
        <v>186.31229000000002</v>
      </c>
      <c r="DS287" s="80">
        <f t="shared" si="1823"/>
        <v>186.31229000000002</v>
      </c>
      <c r="DT287" s="80">
        <f t="shared" si="1823"/>
        <v>186.31229000000002</v>
      </c>
      <c r="DU287" s="79">
        <f t="shared" ref="DU287" si="1829">DT287/DS287*100</f>
        <v>100</v>
      </c>
      <c r="DV287" s="79"/>
      <c r="DW287" s="80">
        <f t="shared" si="1823"/>
        <v>0</v>
      </c>
      <c r="DX287" s="80">
        <f t="shared" si="1823"/>
        <v>0</v>
      </c>
      <c r="DY287" s="80">
        <f t="shared" si="1823"/>
        <v>0</v>
      </c>
      <c r="DZ287" s="80"/>
      <c r="EA287" s="80">
        <f t="shared" ref="EA287:EC287" si="1830">EA288+EA289+EA290+EA291+EA292+EA293+EA294+EA295+EA296+EA297</f>
        <v>0</v>
      </c>
      <c r="EB287" s="80">
        <f t="shared" si="1830"/>
        <v>0</v>
      </c>
      <c r="EC287" s="80">
        <f t="shared" si="1830"/>
        <v>0</v>
      </c>
      <c r="ED287" s="80"/>
      <c r="EE287" s="80">
        <f t="shared" si="1823"/>
        <v>0</v>
      </c>
      <c r="EF287" s="80">
        <f t="shared" si="1823"/>
        <v>0</v>
      </c>
      <c r="EG287" s="80"/>
      <c r="EH287" s="80">
        <f t="shared" ref="EH287" si="1831">EH288+EH289+EH290+EH291+EH292+EH293+EH294+EH295+EH296+EH297</f>
        <v>0</v>
      </c>
      <c r="EI287" s="80">
        <f t="shared" si="1823"/>
        <v>0</v>
      </c>
      <c r="EJ287" s="80">
        <f t="shared" si="1823"/>
        <v>0</v>
      </c>
      <c r="EK287" s="80">
        <f t="shared" si="1823"/>
        <v>0</v>
      </c>
      <c r="EL287" s="80">
        <f t="shared" ref="EL287" si="1832">EL288+EL289+EL290+EL291+EL292+EL293+EL294+EL295+EL296+EL297</f>
        <v>1000</v>
      </c>
      <c r="EM287" s="80">
        <f t="shared" si="1823"/>
        <v>1000</v>
      </c>
      <c r="EN287" s="80">
        <f t="shared" si="1823"/>
        <v>1000</v>
      </c>
      <c r="EO287" s="79">
        <f t="shared" ref="EO287" si="1833">EN287/EM287*100</f>
        <v>100</v>
      </c>
      <c r="EP287" s="80">
        <f t="shared" ref="EP287" si="1834">EP288+EP289+EP290+EP291+EP292+EP293+EP294+EP295+EP296+EP297</f>
        <v>845.6</v>
      </c>
      <c r="EQ287" s="80">
        <f t="shared" si="1823"/>
        <v>598.5</v>
      </c>
      <c r="ER287" s="80">
        <f t="shared" si="1823"/>
        <v>598.49599999999998</v>
      </c>
      <c r="ES287" s="80">
        <f t="shared" ref="ES287:ES309" si="1835">ER287/EQ287*100</f>
        <v>99.999331662489553</v>
      </c>
      <c r="ET287" s="80">
        <f t="shared" ref="ET287" si="1836">ET288+ET289+ET290+ET291+ET292+ET293+ET294+ET295+ET296+ET297</f>
        <v>12675.2</v>
      </c>
      <c r="EU287" s="80">
        <f t="shared" si="1823"/>
        <v>8897.5608000000011</v>
      </c>
      <c r="EV287" s="80">
        <f t="shared" si="1823"/>
        <v>8897.5608000000011</v>
      </c>
      <c r="EW287" s="80">
        <f>EV287/EU287*100</f>
        <v>100</v>
      </c>
      <c r="EX287" s="80"/>
      <c r="EY287" s="80">
        <f t="shared" ref="EY287:FL287" si="1837">EY288+EY289+EY290+EY291+EY292+EY293+EY294+EY295+EY296+EY297</f>
        <v>0</v>
      </c>
      <c r="EZ287" s="80">
        <f t="shared" si="1837"/>
        <v>0</v>
      </c>
      <c r="FA287" s="80">
        <f t="shared" si="1837"/>
        <v>0</v>
      </c>
      <c r="FB287" s="80"/>
      <c r="FC287" s="80">
        <f t="shared" ref="FC287:FE287" si="1838">FC288+FC289+FC290+FC291+FC292+FC293+FC294+FC295+FC296+FC297</f>
        <v>0</v>
      </c>
      <c r="FD287" s="80">
        <f t="shared" si="1838"/>
        <v>0</v>
      </c>
      <c r="FE287" s="80">
        <f t="shared" si="1838"/>
        <v>0</v>
      </c>
      <c r="FF287" s="80">
        <f t="shared" ref="FF287" si="1839">FF288+FF289+FF290+FF291+FF292+FF293+FF294+FF295+FF296+FF297</f>
        <v>21607.3</v>
      </c>
      <c r="FG287" s="80">
        <f t="shared" si="1837"/>
        <v>22133.8</v>
      </c>
      <c r="FH287" s="80">
        <f t="shared" si="1837"/>
        <v>22133.8</v>
      </c>
      <c r="FI287" s="80">
        <f t="shared" si="204"/>
        <v>100</v>
      </c>
      <c r="FJ287" s="80">
        <f t="shared" ref="FJ287" si="1840">FJ288+FJ289+FJ290+FJ291+FJ292+FJ293+FJ294+FJ295+FJ296+FJ297</f>
        <v>45969</v>
      </c>
      <c r="FK287" s="80">
        <f t="shared" si="1837"/>
        <v>45969</v>
      </c>
      <c r="FL287" s="80">
        <f t="shared" si="1837"/>
        <v>45969</v>
      </c>
      <c r="FM287" s="79">
        <f t="shared" si="1543"/>
        <v>100</v>
      </c>
      <c r="FN287" s="80">
        <f t="shared" ref="FN287" si="1841">FN288+FN289+FN290+FN291+FN292+FN293+FN294+FN295+FN296+FN297</f>
        <v>4340.1000000000004</v>
      </c>
      <c r="FO287" s="80">
        <f t="shared" ref="FO287:FP287" si="1842">FO288+FO289+FO290+FO291+FO292+FO293+FO294+FO295+FO296+FO297</f>
        <v>3620.1</v>
      </c>
      <c r="FP287" s="80">
        <f t="shared" si="1842"/>
        <v>3613.1472699999999</v>
      </c>
      <c r="FQ287" s="80">
        <f>FP287/FO287*100</f>
        <v>99.807940940857989</v>
      </c>
      <c r="FR287" s="80"/>
      <c r="FS287" s="80">
        <f t="shared" ref="FS287:FT287" si="1843">FS288+FS289+FS290+FS291+FS292+FS293+FS294+FS295+FS296+FS297</f>
        <v>690.4</v>
      </c>
      <c r="FT287" s="80">
        <f t="shared" si="1843"/>
        <v>648</v>
      </c>
      <c r="FU287" s="80">
        <f>FT287/FS287*100</f>
        <v>93.858632676709149</v>
      </c>
      <c r="FV287" s="80">
        <f t="shared" ref="FV287" si="1844">FV288+FV289+FV290+FV291+FV292+FV293+FV294+FV295+FV296+FV297</f>
        <v>1568.7460000000001</v>
      </c>
      <c r="FW287" s="80">
        <f t="shared" ref="FW287:FX287" si="1845">FW288+FW289+FW290+FW291+FW292+FW293+FW294+FW295+FW296+FW297</f>
        <v>1568.7460000000001</v>
      </c>
      <c r="FX287" s="80">
        <f t="shared" si="1845"/>
        <v>1568.7460000000001</v>
      </c>
      <c r="FY287" s="80">
        <f>FX287/FW287*100</f>
        <v>100</v>
      </c>
      <c r="FZ287" s="80">
        <f t="shared" ref="FZ287" si="1846">FZ288+FZ289+FZ290+FZ291+FZ292+FZ293+FZ294+FZ295+FZ296+FZ297</f>
        <v>0</v>
      </c>
      <c r="GA287" s="80">
        <f t="shared" ref="GA287:GK287" si="1847">GA288+GA289+GA290+GA291+GA292+GA293+GA294+GA295+GA296+GA297</f>
        <v>0</v>
      </c>
      <c r="GB287" s="80">
        <f t="shared" si="1847"/>
        <v>0</v>
      </c>
      <c r="GC287" s="80">
        <f t="shared" si="1847"/>
        <v>0</v>
      </c>
      <c r="GD287" s="80">
        <f t="shared" ref="GD287" si="1848">GD288+GD289+GD290+GD291+GD292+GD293+GD294+GD295+GD296+GD297</f>
        <v>3363.6</v>
      </c>
      <c r="GE287" s="80">
        <f t="shared" si="1847"/>
        <v>2500</v>
      </c>
      <c r="GF287" s="80">
        <f t="shared" si="1847"/>
        <v>2500</v>
      </c>
      <c r="GG287" s="80">
        <f t="shared" si="1847"/>
        <v>100</v>
      </c>
      <c r="GH287" s="80">
        <f t="shared" ref="GH287" si="1849">GH288+GH289+GH290+GH291+GH292+GH293+GH294+GH295+GH296+GH297</f>
        <v>3348.2</v>
      </c>
      <c r="GI287" s="80">
        <f t="shared" si="1847"/>
        <v>2000</v>
      </c>
      <c r="GJ287" s="80">
        <f t="shared" si="1847"/>
        <v>2000</v>
      </c>
      <c r="GK287" s="80">
        <f t="shared" si="1847"/>
        <v>100</v>
      </c>
      <c r="GL287" s="80"/>
      <c r="GM287" s="80">
        <f t="shared" ref="GM287:GO287" si="1850">GM288+GM289+GM290+GM291+GM292+GM293+GM294+GM295+GM296+GM297</f>
        <v>0</v>
      </c>
      <c r="GN287" s="80">
        <f t="shared" si="1850"/>
        <v>0</v>
      </c>
      <c r="GO287" s="80">
        <f t="shared" si="1850"/>
        <v>0</v>
      </c>
      <c r="GP287" s="80"/>
      <c r="GQ287" s="80">
        <f t="shared" ref="GQ287:GS287" si="1851">GQ288+GQ289+GQ290+GQ291+GQ292+GQ293+GQ294+GQ295+GQ296+GQ297</f>
        <v>0</v>
      </c>
      <c r="GR287" s="80">
        <f t="shared" si="1851"/>
        <v>0</v>
      </c>
      <c r="GS287" s="80">
        <f t="shared" si="1851"/>
        <v>0</v>
      </c>
      <c r="GT287" s="80"/>
      <c r="GU287" s="80">
        <f t="shared" ref="GU287:GW287" si="1852">GU288+GU289+GU290+GU291+GU292+GU293+GU294+GU295+GU296+GU297</f>
        <v>0</v>
      </c>
      <c r="GV287" s="80">
        <f t="shared" si="1852"/>
        <v>0</v>
      </c>
      <c r="GW287" s="80">
        <f t="shared" si="1852"/>
        <v>0</v>
      </c>
      <c r="GX287" s="80">
        <f>SUM(GX288:GX297)</f>
        <v>3111.7303400000001</v>
      </c>
      <c r="GY287" s="80">
        <f t="shared" ref="GY287:HB287" si="1853">GY288+GY289+GY290+GY291+GY292+GY293+GY294+GY295+GY296+GY297</f>
        <v>0</v>
      </c>
      <c r="GZ287" s="80">
        <f t="shared" si="1853"/>
        <v>0</v>
      </c>
      <c r="HA287" s="80">
        <f t="shared" si="1853"/>
        <v>0</v>
      </c>
      <c r="HB287" s="80">
        <f t="shared" si="1853"/>
        <v>0</v>
      </c>
      <c r="HC287" s="80">
        <f t="shared" ref="HC287:HH287" si="1854">HC288+HC289+HC290+HC291+HC292+HC293+HC294+HC295+HC296+HC297</f>
        <v>0</v>
      </c>
      <c r="HD287" s="80">
        <f t="shared" si="1854"/>
        <v>0</v>
      </c>
      <c r="HE287" s="80">
        <f t="shared" si="1854"/>
        <v>0</v>
      </c>
      <c r="HF287" s="80">
        <f t="shared" ref="HF287" si="1855">HF288+HF289+HF290+HF291+HF292+HF293+HF294+HF295+HF296+HF297</f>
        <v>362.2</v>
      </c>
      <c r="HG287" s="80">
        <f t="shared" si="1854"/>
        <v>1153</v>
      </c>
      <c r="HH287" s="80">
        <f t="shared" si="1854"/>
        <v>1153</v>
      </c>
      <c r="HI287" s="80">
        <f t="shared" ref="HI287:HI288" si="1856">HH287/HG287*100</f>
        <v>100</v>
      </c>
      <c r="HJ287" s="122"/>
      <c r="HK287" s="80">
        <f t="shared" ref="HK287:HY287" si="1857">HK288+HK289+HK290+HK291+HK292+HK293+HK294+HK295+HK296+HK297</f>
        <v>0</v>
      </c>
      <c r="HL287" s="80">
        <f t="shared" si="1857"/>
        <v>0</v>
      </c>
      <c r="HM287" s="80">
        <f t="shared" si="1857"/>
        <v>0</v>
      </c>
      <c r="HN287" s="80">
        <f t="shared" ref="HN287" si="1858">HN288+HN289+HN290+HN291+HN292+HN293+HN294+HN295+HN296+HN297</f>
        <v>0</v>
      </c>
      <c r="HO287" s="80">
        <f t="shared" si="1857"/>
        <v>0</v>
      </c>
      <c r="HP287" s="80">
        <f t="shared" si="1857"/>
        <v>0</v>
      </c>
      <c r="HQ287" s="80">
        <f t="shared" si="1857"/>
        <v>0</v>
      </c>
      <c r="HR287" s="80"/>
      <c r="HS287" s="80">
        <f t="shared" si="1857"/>
        <v>0</v>
      </c>
      <c r="HT287" s="80">
        <f t="shared" si="1857"/>
        <v>0</v>
      </c>
      <c r="HU287" s="80">
        <f t="shared" si="1857"/>
        <v>0</v>
      </c>
      <c r="HV287" s="122"/>
      <c r="HW287" s="80">
        <f t="shared" si="1857"/>
        <v>0</v>
      </c>
      <c r="HX287" s="80">
        <f t="shared" si="1857"/>
        <v>0</v>
      </c>
      <c r="HY287" s="80">
        <f t="shared" si="1857"/>
        <v>0</v>
      </c>
      <c r="HZ287" s="122"/>
      <c r="IA287" s="80">
        <f t="shared" ref="IA287:IC287" si="1859">IA288+IA289+IA290+IA291+IA292+IA293+IA294+IA295+IA296+IA297</f>
        <v>0</v>
      </c>
      <c r="IB287" s="80">
        <f t="shared" si="1859"/>
        <v>0</v>
      </c>
      <c r="IC287" s="80">
        <f t="shared" si="1859"/>
        <v>0</v>
      </c>
      <c r="ID287" s="80"/>
      <c r="IE287" s="80">
        <f t="shared" ref="IE287:IF287" si="1860">IE288+IE289+IE290+IE291+IE292+IE293+IE294+IE295+IE296+IE297</f>
        <v>31243.261399999999</v>
      </c>
      <c r="IF287" s="80">
        <f t="shared" si="1860"/>
        <v>11046.52542</v>
      </c>
      <c r="IG287" s="80">
        <f t="shared" ref="IG287:IG291" si="1861">IF287/IE287*100</f>
        <v>35.356505451124256</v>
      </c>
      <c r="IH287" s="80"/>
      <c r="II287" s="80">
        <f t="shared" ref="II287:IJ287" si="1862">II288+II289+II290+II291+II292+II293+II294+II295+II296+II297</f>
        <v>17158.382900000001</v>
      </c>
      <c r="IJ287" s="80">
        <f t="shared" si="1862"/>
        <v>6066.6045800000002</v>
      </c>
      <c r="IK287" s="80">
        <f t="shared" ref="IK287" si="1863">IJ287/II287*100</f>
        <v>35.356505419866814</v>
      </c>
      <c r="IL287" s="80"/>
      <c r="IM287" s="80">
        <f t="shared" ref="IM287:JA287" si="1864">IM288+IM289+IM290+IM291+IM292+IM293+IM294+IM295+IM296+IM297</f>
        <v>0</v>
      </c>
      <c r="IN287" s="80">
        <f t="shared" si="1864"/>
        <v>0</v>
      </c>
      <c r="IO287" s="80">
        <f t="shared" si="1864"/>
        <v>0</v>
      </c>
      <c r="IP287" s="80"/>
      <c r="IQ287" s="80">
        <f t="shared" si="1864"/>
        <v>0</v>
      </c>
      <c r="IR287" s="80">
        <f t="shared" si="1864"/>
        <v>0</v>
      </c>
      <c r="IS287" s="80">
        <f t="shared" si="1864"/>
        <v>0</v>
      </c>
      <c r="IT287" s="80"/>
      <c r="IU287" s="80">
        <f t="shared" si="1864"/>
        <v>0</v>
      </c>
      <c r="IV287" s="80">
        <f t="shared" si="1864"/>
        <v>0</v>
      </c>
      <c r="IW287" s="80">
        <f t="shared" si="1864"/>
        <v>0</v>
      </c>
      <c r="IX287" s="80"/>
      <c r="IY287" s="80">
        <f t="shared" si="1864"/>
        <v>0</v>
      </c>
      <c r="IZ287" s="80">
        <f t="shared" si="1864"/>
        <v>0</v>
      </c>
      <c r="JA287" s="80">
        <f t="shared" si="1864"/>
        <v>0</v>
      </c>
      <c r="JB287" s="80"/>
      <c r="JC287" s="80">
        <f t="shared" ref="JC287:JE287" si="1865">JC288+JC289+JC290+JC291+JC292+JC293+JC294+JC295+JC296+JC297</f>
        <v>0</v>
      </c>
      <c r="JD287" s="80">
        <f t="shared" si="1865"/>
        <v>0</v>
      </c>
      <c r="JE287" s="80">
        <f t="shared" si="1865"/>
        <v>0</v>
      </c>
      <c r="JF287" s="80"/>
      <c r="JG287" s="80">
        <f t="shared" ref="JG287:JL287" si="1866">JG288+JG289+JG290+JG291+JG292+JG293+JG294+JG295+JG296+JG297</f>
        <v>0</v>
      </c>
      <c r="JH287" s="80">
        <f t="shared" si="1866"/>
        <v>0</v>
      </c>
      <c r="JI287" s="80">
        <f t="shared" si="1866"/>
        <v>0</v>
      </c>
      <c r="JJ287" s="80"/>
      <c r="JK287" s="80">
        <f t="shared" si="1866"/>
        <v>535.08960000000002</v>
      </c>
      <c r="JL287" s="80">
        <f t="shared" si="1866"/>
        <v>6.0410000000000004</v>
      </c>
      <c r="JM287" s="79">
        <f t="shared" ref="JM287:JM288" si="1867">JL287/JK287*100</f>
        <v>1.1289698024405632</v>
      </c>
      <c r="JN287" s="79"/>
      <c r="JO287" s="80"/>
      <c r="JP287" s="80"/>
      <c r="JQ287" s="79"/>
    </row>
    <row r="288" spans="1:277" s="29" customFormat="1" ht="33" customHeight="1" x14ac:dyDescent="0.25">
      <c r="A288" s="39" t="s">
        <v>306</v>
      </c>
      <c r="B288" s="230">
        <f t="shared" si="1672"/>
        <v>107221.67916</v>
      </c>
      <c r="C288" s="230">
        <f t="shared" si="1673"/>
        <v>102642.16632</v>
      </c>
      <c r="D288" s="230">
        <f t="shared" si="1674"/>
        <v>101822.75627</v>
      </c>
      <c r="E288" s="66">
        <f t="shared" si="163"/>
        <v>99.201682817717057</v>
      </c>
      <c r="F288" s="70"/>
      <c r="G288" s="70"/>
      <c r="H288" s="66"/>
      <c r="I288" s="66"/>
      <c r="J288" s="70">
        <v>79.2</v>
      </c>
      <c r="K288" s="70">
        <v>79.2</v>
      </c>
      <c r="L288" s="70">
        <v>79.2</v>
      </c>
      <c r="M288" s="66">
        <f>L288/K288*100</f>
        <v>100</v>
      </c>
      <c r="N288" s="66"/>
      <c r="O288" s="70"/>
      <c r="P288" s="70"/>
      <c r="Q288" s="66"/>
      <c r="R288" s="123"/>
      <c r="S288" s="70"/>
      <c r="T288" s="70"/>
      <c r="U288" s="66"/>
      <c r="V288" s="66"/>
      <c r="W288" s="70"/>
      <c r="X288" s="70"/>
      <c r="Y288" s="66"/>
      <c r="Z288" s="66"/>
      <c r="AA288" s="70"/>
      <c r="AB288" s="70"/>
      <c r="AC288" s="66"/>
      <c r="AD288" s="123"/>
      <c r="AE288" s="70"/>
      <c r="AF288" s="70"/>
      <c r="AG288" s="66"/>
      <c r="AH288" s="66">
        <v>6465.3</v>
      </c>
      <c r="AI288" s="66">
        <v>6219.4670999999998</v>
      </c>
      <c r="AJ288" s="66">
        <v>6144.1453099999999</v>
      </c>
      <c r="AK288" s="70">
        <f>AJ288/AI288*100</f>
        <v>98.788934987693722</v>
      </c>
      <c r="AL288" s="124"/>
      <c r="AM288" s="66"/>
      <c r="AN288" s="66"/>
      <c r="AO288" s="70"/>
      <c r="AP288" s="70">
        <v>0</v>
      </c>
      <c r="AQ288" s="70">
        <v>0</v>
      </c>
      <c r="AR288" s="70">
        <v>0</v>
      </c>
      <c r="AS288" s="66"/>
      <c r="AT288" s="70">
        <v>2544.8000000000002</v>
      </c>
      <c r="AU288" s="70">
        <v>2544.8000000000002</v>
      </c>
      <c r="AV288" s="70">
        <v>2544.8000000000002</v>
      </c>
      <c r="AW288" s="70">
        <f>AV288/AU288*100</f>
        <v>100</v>
      </c>
      <c r="AX288" s="70">
        <v>102.04082000000001</v>
      </c>
      <c r="AY288" s="70">
        <v>102.04082000000001</v>
      </c>
      <c r="AZ288" s="70">
        <v>102.04082000000001</v>
      </c>
      <c r="BA288" s="66">
        <f>AZ288/AY288*100</f>
        <v>100</v>
      </c>
      <c r="BB288" s="66"/>
      <c r="BC288" s="70"/>
      <c r="BD288" s="70"/>
      <c r="BE288" s="66"/>
      <c r="BF288" s="70">
        <v>259.16199999999998</v>
      </c>
      <c r="BG288" s="70">
        <v>259.16199999999998</v>
      </c>
      <c r="BH288" s="70">
        <v>259.16199999999998</v>
      </c>
      <c r="BI288" s="66">
        <f>BH288/BG288*100</f>
        <v>100</v>
      </c>
      <c r="BJ288" s="123"/>
      <c r="BK288" s="70"/>
      <c r="BL288" s="70"/>
      <c r="BM288" s="66"/>
      <c r="BN288" s="70"/>
      <c r="BO288" s="70"/>
      <c r="BP288" s="70"/>
      <c r="BQ288" s="66"/>
      <c r="BR288" s="66"/>
      <c r="BS288" s="70"/>
      <c r="BT288" s="70"/>
      <c r="BU288" s="66"/>
      <c r="BV288" s="66"/>
      <c r="BW288" s="66"/>
      <c r="BX288" s="66"/>
      <c r="BY288" s="66"/>
      <c r="BZ288" s="70">
        <v>0</v>
      </c>
      <c r="CA288" s="70">
        <v>0</v>
      </c>
      <c r="CB288" s="70"/>
      <c r="CC288" s="66"/>
      <c r="CD288" s="70">
        <v>37391.199999999997</v>
      </c>
      <c r="CE288" s="70">
        <v>37391.199999999997</v>
      </c>
      <c r="CF288" s="66">
        <v>37391.199999999997</v>
      </c>
      <c r="CG288" s="70">
        <f t="shared" si="185"/>
        <v>100</v>
      </c>
      <c r="CH288" s="70"/>
      <c r="CI288" s="70">
        <v>3919.1</v>
      </c>
      <c r="CJ288" s="66">
        <v>3919.1</v>
      </c>
      <c r="CK288" s="70">
        <f t="shared" ref="CK288" si="1868">CJ288/CI288*100</f>
        <v>100</v>
      </c>
      <c r="CL288" s="70"/>
      <c r="CM288" s="70"/>
      <c r="CN288" s="70"/>
      <c r="CO288" s="70"/>
      <c r="CP288" s="70"/>
      <c r="CQ288" s="70"/>
      <c r="CR288" s="70"/>
      <c r="CS288" s="70"/>
      <c r="CT288" s="70">
        <v>9157.2999999999993</v>
      </c>
      <c r="CU288" s="70">
        <v>7170</v>
      </c>
      <c r="CV288" s="70">
        <v>7004.3170700000001</v>
      </c>
      <c r="CW288" s="70">
        <f t="shared" si="191"/>
        <v>97.689219944211985</v>
      </c>
      <c r="CX288" s="70"/>
      <c r="CY288" s="70"/>
      <c r="CZ288" s="70"/>
      <c r="DA288" s="70"/>
      <c r="DB288" s="124"/>
      <c r="DC288" s="70">
        <v>1260</v>
      </c>
      <c r="DD288" s="70">
        <v>1260</v>
      </c>
      <c r="DE288" s="70">
        <f t="shared" si="1826"/>
        <v>100</v>
      </c>
      <c r="DF288" s="70"/>
      <c r="DG288" s="70"/>
      <c r="DH288" s="200"/>
      <c r="DI288" s="200"/>
      <c r="DJ288" s="200"/>
      <c r="DK288" s="70"/>
      <c r="DL288" s="200"/>
      <c r="DM288" s="200"/>
      <c r="DN288" s="200"/>
      <c r="DO288" s="70"/>
      <c r="DP288" s="200"/>
      <c r="DQ288" s="200"/>
      <c r="DR288" s="70"/>
      <c r="DS288" s="70"/>
      <c r="DT288" s="200"/>
      <c r="DU288" s="66"/>
      <c r="DV288" s="66"/>
      <c r="DW288" s="70"/>
      <c r="DX288" s="200"/>
      <c r="DY288" s="200"/>
      <c r="DZ288" s="200"/>
      <c r="EA288" s="70"/>
      <c r="EB288" s="200"/>
      <c r="EC288" s="200"/>
      <c r="ED288" s="200"/>
      <c r="EE288" s="70"/>
      <c r="EF288" s="200"/>
      <c r="EG288" s="200"/>
      <c r="EH288" s="70"/>
      <c r="EI288" s="70"/>
      <c r="EJ288" s="200"/>
      <c r="EK288" s="200"/>
      <c r="EL288" s="70"/>
      <c r="EM288" s="70"/>
      <c r="EN288" s="200"/>
      <c r="EO288" s="66"/>
      <c r="EP288" s="70">
        <v>845.6</v>
      </c>
      <c r="EQ288" s="70">
        <v>598.5</v>
      </c>
      <c r="ER288" s="70">
        <v>598.49599999999998</v>
      </c>
      <c r="ES288" s="70">
        <f t="shared" si="1835"/>
        <v>99.999331662489553</v>
      </c>
      <c r="ET288" s="70">
        <v>12675.2</v>
      </c>
      <c r="EU288" s="70">
        <v>8897.5608000000011</v>
      </c>
      <c r="EV288" s="70">
        <v>8897.5608000000011</v>
      </c>
      <c r="EW288" s="70">
        <f>EV288/EU288*100</f>
        <v>100</v>
      </c>
      <c r="EX288" s="70"/>
      <c r="EY288" s="70"/>
      <c r="EZ288" s="200"/>
      <c r="FA288" s="200"/>
      <c r="FB288" s="200"/>
      <c r="FC288" s="70"/>
      <c r="FD288" s="200"/>
      <c r="FE288" s="200"/>
      <c r="FF288" s="70">
        <v>21607.3</v>
      </c>
      <c r="FG288" s="70">
        <v>22133.8</v>
      </c>
      <c r="FH288" s="70">
        <v>22133.8</v>
      </c>
      <c r="FI288" s="70">
        <f t="shared" si="204"/>
        <v>100</v>
      </c>
      <c r="FJ288" s="70"/>
      <c r="FK288" s="70"/>
      <c r="FL288" s="200"/>
      <c r="FM288" s="66"/>
      <c r="FN288" s="70">
        <v>4340.1000000000004</v>
      </c>
      <c r="FO288" s="70">
        <v>3620.1</v>
      </c>
      <c r="FP288" s="70">
        <v>3613.1472699999999</v>
      </c>
      <c r="FQ288" s="70">
        <f>FP288/FO288*100</f>
        <v>99.807940940857989</v>
      </c>
      <c r="FR288" s="70"/>
      <c r="FS288" s="70">
        <v>690.4</v>
      </c>
      <c r="FT288" s="70">
        <v>648</v>
      </c>
      <c r="FU288" s="70">
        <f>FT288/FS288*100</f>
        <v>93.858632676709149</v>
      </c>
      <c r="FV288" s="70">
        <v>1568.7460000000001</v>
      </c>
      <c r="FW288" s="70">
        <v>1568.7460000000001</v>
      </c>
      <c r="FX288" s="70">
        <v>1568.7460000000001</v>
      </c>
      <c r="FY288" s="70">
        <f>FX288/FW288*100</f>
        <v>100</v>
      </c>
      <c r="FZ288" s="70"/>
      <c r="GA288" s="70"/>
      <c r="GB288" s="200"/>
      <c r="GC288" s="200"/>
      <c r="GD288" s="70">
        <v>3363.6</v>
      </c>
      <c r="GE288" s="70">
        <v>2500</v>
      </c>
      <c r="GF288" s="70">
        <v>2500</v>
      </c>
      <c r="GG288" s="70">
        <f t="shared" ref="GG288" si="1869">GF288/GE288*100</f>
        <v>100</v>
      </c>
      <c r="GH288" s="70">
        <v>3348.2</v>
      </c>
      <c r="GI288" s="70">
        <v>2000</v>
      </c>
      <c r="GJ288" s="70">
        <v>2000</v>
      </c>
      <c r="GK288" s="70">
        <f t="shared" ref="GK288" si="1870">GJ288/GI288*100</f>
        <v>100</v>
      </c>
      <c r="GL288" s="70"/>
      <c r="GM288" s="70"/>
      <c r="GN288" s="200"/>
      <c r="GO288" s="200"/>
      <c r="GP288" s="200"/>
      <c r="GQ288" s="70"/>
      <c r="GR288" s="200"/>
      <c r="GS288" s="200"/>
      <c r="GT288" s="200"/>
      <c r="GU288" s="70"/>
      <c r="GV288" s="200"/>
      <c r="GW288" s="200"/>
      <c r="GX288" s="70">
        <v>3111.7303400000001</v>
      </c>
      <c r="GY288" s="70"/>
      <c r="GZ288" s="200"/>
      <c r="HA288" s="200"/>
      <c r="HB288" s="70"/>
      <c r="HC288" s="70"/>
      <c r="HD288" s="200"/>
      <c r="HE288" s="200"/>
      <c r="HF288" s="70">
        <v>362.2</v>
      </c>
      <c r="HG288" s="70">
        <v>1153</v>
      </c>
      <c r="HH288" s="70">
        <v>1153</v>
      </c>
      <c r="HI288" s="70">
        <f t="shared" si="1856"/>
        <v>100</v>
      </c>
      <c r="HJ288" s="124"/>
      <c r="HK288" s="70"/>
      <c r="HL288" s="200"/>
      <c r="HM288" s="200"/>
      <c r="HN288" s="70"/>
      <c r="HO288" s="70"/>
      <c r="HP288" s="70"/>
      <c r="HQ288" s="70"/>
      <c r="HR288" s="70"/>
      <c r="HS288" s="70"/>
      <c r="HT288" s="70"/>
      <c r="HU288" s="70"/>
      <c r="HV288" s="124"/>
      <c r="HW288" s="70"/>
      <c r="HX288" s="70"/>
      <c r="HY288" s="70"/>
      <c r="HZ288" s="124"/>
      <c r="IA288" s="70"/>
      <c r="IB288" s="70"/>
      <c r="IC288" s="70"/>
      <c r="ID288" s="70"/>
      <c r="IE288" s="70"/>
      <c r="IF288" s="70"/>
      <c r="IG288" s="70"/>
      <c r="IH288" s="70"/>
      <c r="II288" s="70"/>
      <c r="IJ288" s="70"/>
      <c r="IK288" s="70"/>
      <c r="IL288" s="70"/>
      <c r="IM288" s="70"/>
      <c r="IN288" s="70"/>
      <c r="IO288" s="70"/>
      <c r="IP288" s="70"/>
      <c r="IQ288" s="70"/>
      <c r="IR288" s="70"/>
      <c r="IS288" s="70"/>
      <c r="IT288" s="70"/>
      <c r="IU288" s="70"/>
      <c r="IV288" s="70"/>
      <c r="IW288" s="70"/>
      <c r="IX288" s="70"/>
      <c r="IY288" s="70">
        <v>0</v>
      </c>
      <c r="IZ288" s="70">
        <v>0</v>
      </c>
      <c r="JA288" s="66"/>
      <c r="JB288" s="66"/>
      <c r="JC288" s="70">
        <v>0</v>
      </c>
      <c r="JD288" s="70">
        <v>0</v>
      </c>
      <c r="JE288" s="66"/>
      <c r="JF288" s="66"/>
      <c r="JG288" s="70">
        <v>0</v>
      </c>
      <c r="JH288" s="70">
        <v>0</v>
      </c>
      <c r="JI288" s="66"/>
      <c r="JJ288" s="66"/>
      <c r="JK288" s="70">
        <v>535.08960000000002</v>
      </c>
      <c r="JL288" s="70">
        <v>6.0410000000000004</v>
      </c>
      <c r="JM288" s="66">
        <f t="shared" si="1867"/>
        <v>1.1289698024405632</v>
      </c>
      <c r="JN288" s="66"/>
      <c r="JO288" s="70"/>
      <c r="JP288" s="70"/>
      <c r="JQ288" s="66"/>
    </row>
    <row r="289" spans="1:277" s="29" customFormat="1" ht="15.75" x14ac:dyDescent="0.25">
      <c r="A289" s="39" t="s">
        <v>534</v>
      </c>
      <c r="B289" s="230">
        <f t="shared" si="1672"/>
        <v>5000</v>
      </c>
      <c r="C289" s="230">
        <f t="shared" si="1673"/>
        <v>42604.335099999997</v>
      </c>
      <c r="D289" s="230">
        <f t="shared" si="1674"/>
        <v>17470.624799999998</v>
      </c>
      <c r="E289" s="66">
        <f t="shared" si="163"/>
        <v>41.006683378565391</v>
      </c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123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123"/>
      <c r="AE289" s="66"/>
      <c r="AF289" s="66"/>
      <c r="AG289" s="66"/>
      <c r="AH289" s="66"/>
      <c r="AI289" s="66"/>
      <c r="AJ289" s="66"/>
      <c r="AK289" s="66"/>
      <c r="AL289" s="123"/>
      <c r="AM289" s="66"/>
      <c r="AN289" s="66"/>
      <c r="AO289" s="66"/>
      <c r="AP289" s="66"/>
      <c r="AQ289" s="66"/>
      <c r="AR289" s="66"/>
      <c r="AS289" s="66"/>
      <c r="AT289" s="66"/>
      <c r="AU289" s="66"/>
      <c r="AV289" s="66">
        <v>0</v>
      </c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/>
      <c r="BH289" s="66"/>
      <c r="BI289" s="66"/>
      <c r="BJ289" s="123"/>
      <c r="BK289" s="66"/>
      <c r="BL289" s="66"/>
      <c r="BM289" s="66"/>
      <c r="BN289" s="66"/>
      <c r="BO289" s="66"/>
      <c r="BP289" s="66"/>
      <c r="BQ289" s="66"/>
      <c r="BR289" s="66"/>
      <c r="BS289" s="66"/>
      <c r="BT289" s="66"/>
      <c r="BU289" s="66"/>
      <c r="BV289" s="66"/>
      <c r="BW289" s="66">
        <v>1941.7948000000001</v>
      </c>
      <c r="BX289" s="66">
        <v>1941.7948000000001</v>
      </c>
      <c r="BY289" s="66">
        <f t="shared" si="1819"/>
        <v>100</v>
      </c>
      <c r="BZ289" s="66">
        <v>5000</v>
      </c>
      <c r="CA289" s="66">
        <v>5000</v>
      </c>
      <c r="CB289" s="66">
        <v>5000</v>
      </c>
      <c r="CC289" s="66">
        <f t="shared" ref="CC289" si="1871">CB289/CA289*100</f>
        <v>100</v>
      </c>
      <c r="CD289" s="206"/>
      <c r="CE289" s="206"/>
      <c r="CF289" s="206"/>
      <c r="CG289" s="206"/>
      <c r="CH289" s="206"/>
      <c r="CI289" s="206"/>
      <c r="CJ289" s="206"/>
      <c r="CK289" s="206"/>
      <c r="CL289" s="66"/>
      <c r="CM289" s="66"/>
      <c r="CN289" s="66"/>
      <c r="CO289" s="204"/>
      <c r="CP289" s="204"/>
      <c r="CQ289" s="66"/>
      <c r="CR289" s="66"/>
      <c r="CS289" s="204"/>
      <c r="CT289" s="66"/>
      <c r="CU289" s="66"/>
      <c r="CV289" s="66"/>
      <c r="CW289" s="204"/>
      <c r="CX289" s="204"/>
      <c r="CY289" s="66"/>
      <c r="CZ289" s="66"/>
      <c r="DA289" s="204"/>
      <c r="DB289" s="133"/>
      <c r="DC289" s="66"/>
      <c r="DD289" s="66"/>
      <c r="DE289" s="204"/>
      <c r="DF289" s="66"/>
      <c r="DG289" s="66"/>
      <c r="DH289" s="66"/>
      <c r="DI289" s="66"/>
      <c r="DJ289" s="66"/>
      <c r="DK289" s="66"/>
      <c r="DL289" s="66"/>
      <c r="DM289" s="66"/>
      <c r="DN289" s="66"/>
      <c r="DO289" s="66"/>
      <c r="DP289" s="66"/>
      <c r="DQ289" s="66"/>
      <c r="DR289" s="66"/>
      <c r="DS289" s="66"/>
      <c r="DT289" s="66"/>
      <c r="DU289" s="66"/>
      <c r="DV289" s="66"/>
      <c r="DW289" s="66"/>
      <c r="DX289" s="66"/>
      <c r="DY289" s="204"/>
      <c r="DZ289" s="204"/>
      <c r="EA289" s="66"/>
      <c r="EB289" s="66"/>
      <c r="EC289" s="204"/>
      <c r="ED289" s="204"/>
      <c r="EE289" s="66"/>
      <c r="EF289" s="66"/>
      <c r="EG289" s="204"/>
      <c r="EH289" s="66"/>
      <c r="EI289" s="66"/>
      <c r="EJ289" s="66"/>
      <c r="EK289" s="204"/>
      <c r="EL289" s="66"/>
      <c r="EM289" s="66"/>
      <c r="EN289" s="66"/>
      <c r="EO289" s="66"/>
      <c r="EP289" s="66"/>
      <c r="EQ289" s="66"/>
      <c r="ER289" s="66"/>
      <c r="ES289" s="70"/>
      <c r="ET289" s="66"/>
      <c r="EU289" s="66"/>
      <c r="EV289" s="66"/>
      <c r="EW289" s="70"/>
      <c r="EX289" s="70"/>
      <c r="EY289" s="70"/>
      <c r="EZ289" s="66"/>
      <c r="FA289" s="204"/>
      <c r="FB289" s="204"/>
      <c r="FC289" s="70"/>
      <c r="FD289" s="66"/>
      <c r="FE289" s="204"/>
      <c r="FF289" s="70"/>
      <c r="FG289" s="70"/>
      <c r="FH289" s="66"/>
      <c r="FI289" s="204"/>
      <c r="FJ289" s="70"/>
      <c r="FK289" s="70"/>
      <c r="FL289" s="66"/>
      <c r="FM289" s="66"/>
      <c r="FN289" s="70"/>
      <c r="FO289" s="70"/>
      <c r="FP289" s="66"/>
      <c r="FQ289" s="204"/>
      <c r="FR289" s="70"/>
      <c r="FS289" s="70"/>
      <c r="FT289" s="66"/>
      <c r="FU289" s="70"/>
      <c r="FV289" s="70"/>
      <c r="FW289" s="70"/>
      <c r="FX289" s="66"/>
      <c r="FY289" s="204"/>
      <c r="FZ289" s="70"/>
      <c r="GA289" s="70"/>
      <c r="GB289" s="66"/>
      <c r="GC289" s="204"/>
      <c r="GD289" s="66"/>
      <c r="GE289" s="66"/>
      <c r="GF289" s="66"/>
      <c r="GG289" s="204"/>
      <c r="GH289" s="66"/>
      <c r="GI289" s="66"/>
      <c r="GJ289" s="66"/>
      <c r="GK289" s="204"/>
      <c r="GL289" s="204"/>
      <c r="GM289" s="70"/>
      <c r="GN289" s="66"/>
      <c r="GO289" s="204"/>
      <c r="GP289" s="204"/>
      <c r="GQ289" s="70"/>
      <c r="GR289" s="66"/>
      <c r="GS289" s="204"/>
      <c r="GT289" s="204"/>
      <c r="GU289" s="70"/>
      <c r="GV289" s="66"/>
      <c r="GW289" s="204"/>
      <c r="GX289" s="70"/>
      <c r="GY289" s="70"/>
      <c r="GZ289" s="66"/>
      <c r="HA289" s="204"/>
      <c r="HB289" s="70"/>
      <c r="HC289" s="70"/>
      <c r="HD289" s="66"/>
      <c r="HE289" s="204"/>
      <c r="HF289" s="66"/>
      <c r="HG289" s="66"/>
      <c r="HH289" s="66"/>
      <c r="HI289" s="204"/>
      <c r="HJ289" s="133"/>
      <c r="HK289" s="70"/>
      <c r="HL289" s="66"/>
      <c r="HM289" s="204"/>
      <c r="HN289" s="66"/>
      <c r="HO289" s="66"/>
      <c r="HP289" s="66"/>
      <c r="HQ289" s="204"/>
      <c r="HR289" s="204"/>
      <c r="HS289" s="66"/>
      <c r="HT289" s="66"/>
      <c r="HU289" s="204"/>
      <c r="HV289" s="133"/>
      <c r="HW289" s="66"/>
      <c r="HX289" s="66"/>
      <c r="HY289" s="204"/>
      <c r="HZ289" s="133"/>
      <c r="IA289" s="66"/>
      <c r="IB289" s="66"/>
      <c r="IC289" s="204"/>
      <c r="ID289" s="204"/>
      <c r="IE289" s="66">
        <v>23020.16977</v>
      </c>
      <c r="IF289" s="66">
        <v>6796.3597699999991</v>
      </c>
      <c r="IG289" s="70">
        <f t="shared" si="1861"/>
        <v>29.523499773911521</v>
      </c>
      <c r="IH289" s="204"/>
      <c r="II289" s="66">
        <v>12642.37053</v>
      </c>
      <c r="IJ289" s="66">
        <v>3732.4702299999999</v>
      </c>
      <c r="IK289" s="70">
        <f t="shared" ref="IK289" si="1872">IJ289/II289*100</f>
        <v>29.523499735614848</v>
      </c>
      <c r="IL289" s="204"/>
      <c r="IM289" s="66"/>
      <c r="IN289" s="66"/>
      <c r="IO289" s="204"/>
      <c r="IP289" s="204"/>
      <c r="IQ289" s="66"/>
      <c r="IR289" s="66"/>
      <c r="IS289" s="204"/>
      <c r="IT289" s="204"/>
      <c r="IU289" s="66"/>
      <c r="IV289" s="66"/>
      <c r="IW289" s="204"/>
      <c r="IX289" s="204"/>
      <c r="IY289" s="66"/>
      <c r="IZ289" s="66"/>
      <c r="JA289" s="66"/>
      <c r="JB289" s="66"/>
      <c r="JC289" s="66"/>
      <c r="JD289" s="66"/>
      <c r="JE289" s="66"/>
      <c r="JF289" s="66"/>
      <c r="JG289" s="66"/>
      <c r="JH289" s="66"/>
      <c r="JI289" s="66"/>
      <c r="JJ289" s="66"/>
      <c r="JK289" s="66"/>
      <c r="JL289" s="66"/>
      <c r="JM289" s="66"/>
      <c r="JN289" s="66"/>
      <c r="JO289" s="66"/>
      <c r="JP289" s="66"/>
      <c r="JQ289" s="66"/>
    </row>
    <row r="290" spans="1:277" s="29" customFormat="1" ht="15.75" x14ac:dyDescent="0.25">
      <c r="A290" s="39" t="s">
        <v>535</v>
      </c>
      <c r="B290" s="230">
        <f t="shared" si="1672"/>
        <v>4644.3122899999998</v>
      </c>
      <c r="C290" s="230">
        <f t="shared" si="1673"/>
        <v>5368.33979</v>
      </c>
      <c r="D290" s="230">
        <f t="shared" si="1674"/>
        <v>5368.33979</v>
      </c>
      <c r="E290" s="66">
        <f t="shared" si="163"/>
        <v>100</v>
      </c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123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123"/>
      <c r="AE290" s="66"/>
      <c r="AF290" s="66"/>
      <c r="AG290" s="66"/>
      <c r="AH290" s="66"/>
      <c r="AI290" s="66"/>
      <c r="AJ290" s="66"/>
      <c r="AK290" s="66"/>
      <c r="AL290" s="123"/>
      <c r="AM290" s="66"/>
      <c r="AN290" s="66"/>
      <c r="AO290" s="66"/>
      <c r="AP290" s="66"/>
      <c r="AQ290" s="66"/>
      <c r="AR290" s="66"/>
      <c r="AS290" s="66"/>
      <c r="AT290" s="66"/>
      <c r="AU290" s="66"/>
      <c r="AV290" s="66">
        <v>0</v>
      </c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/>
      <c r="BH290" s="66"/>
      <c r="BI290" s="66"/>
      <c r="BJ290" s="123"/>
      <c r="BK290" s="66"/>
      <c r="BL290" s="66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>
        <v>724.02750000000003</v>
      </c>
      <c r="BX290" s="66">
        <v>724.02750000000003</v>
      </c>
      <c r="BY290" s="66">
        <f t="shared" si="1819"/>
        <v>100</v>
      </c>
      <c r="BZ290" s="66"/>
      <c r="CA290" s="66"/>
      <c r="CB290" s="66"/>
      <c r="CC290" s="66"/>
      <c r="CD290" s="206"/>
      <c r="CE290" s="206"/>
      <c r="CF290" s="206"/>
      <c r="CG290" s="206"/>
      <c r="CH290" s="206"/>
      <c r="CI290" s="206"/>
      <c r="CJ290" s="206"/>
      <c r="CK290" s="206"/>
      <c r="CL290" s="66"/>
      <c r="CM290" s="66"/>
      <c r="CN290" s="66"/>
      <c r="CO290" s="204"/>
      <c r="CP290" s="204"/>
      <c r="CQ290" s="66"/>
      <c r="CR290" s="66"/>
      <c r="CS290" s="204"/>
      <c r="CT290" s="66"/>
      <c r="CU290" s="66"/>
      <c r="CV290" s="66"/>
      <c r="CW290" s="204"/>
      <c r="CX290" s="204"/>
      <c r="CY290" s="66"/>
      <c r="CZ290" s="66"/>
      <c r="DA290" s="204"/>
      <c r="DB290" s="133"/>
      <c r="DC290" s="66"/>
      <c r="DD290" s="66"/>
      <c r="DE290" s="204"/>
      <c r="DF290" s="66"/>
      <c r="DG290" s="66"/>
      <c r="DH290" s="66"/>
      <c r="DI290" s="66"/>
      <c r="DJ290" s="66"/>
      <c r="DK290" s="66"/>
      <c r="DL290" s="66"/>
      <c r="DM290" s="66"/>
      <c r="DN290" s="66"/>
      <c r="DO290" s="66"/>
      <c r="DP290" s="66"/>
      <c r="DQ290" s="66"/>
      <c r="DR290" s="66">
        <v>186.31229000000002</v>
      </c>
      <c r="DS290" s="66">
        <v>186.31229000000002</v>
      </c>
      <c r="DT290" s="66">
        <v>186.31229000000002</v>
      </c>
      <c r="DU290" s="66">
        <f>DT290/DS290*100</f>
        <v>100</v>
      </c>
      <c r="DV290" s="66"/>
      <c r="DW290" s="66"/>
      <c r="DX290" s="66"/>
      <c r="DY290" s="204"/>
      <c r="DZ290" s="204"/>
      <c r="EA290" s="66"/>
      <c r="EB290" s="66"/>
      <c r="EC290" s="204"/>
      <c r="ED290" s="204"/>
      <c r="EE290" s="66"/>
      <c r="EF290" s="66"/>
      <c r="EG290" s="204"/>
      <c r="EH290" s="66"/>
      <c r="EI290" s="66"/>
      <c r="EJ290" s="66"/>
      <c r="EK290" s="204"/>
      <c r="EL290" s="66"/>
      <c r="EM290" s="66"/>
      <c r="EN290" s="66"/>
      <c r="EO290" s="66"/>
      <c r="EP290" s="66"/>
      <c r="EQ290" s="66"/>
      <c r="ER290" s="66"/>
      <c r="ES290" s="70"/>
      <c r="ET290" s="66"/>
      <c r="EU290" s="66"/>
      <c r="EV290" s="66"/>
      <c r="EW290" s="70"/>
      <c r="EX290" s="70"/>
      <c r="EY290" s="70"/>
      <c r="EZ290" s="66"/>
      <c r="FA290" s="204"/>
      <c r="FB290" s="204"/>
      <c r="FC290" s="70"/>
      <c r="FD290" s="66"/>
      <c r="FE290" s="204"/>
      <c r="FF290" s="70"/>
      <c r="FG290" s="70"/>
      <c r="FH290" s="66"/>
      <c r="FI290" s="204"/>
      <c r="FJ290" s="70">
        <v>4458</v>
      </c>
      <c r="FK290" s="70">
        <v>4458</v>
      </c>
      <c r="FL290" s="66">
        <v>4458</v>
      </c>
      <c r="FM290" s="66">
        <f t="shared" si="1543"/>
        <v>100</v>
      </c>
      <c r="FN290" s="70"/>
      <c r="FO290" s="70"/>
      <c r="FP290" s="66"/>
      <c r="FQ290" s="204"/>
      <c r="FR290" s="70"/>
      <c r="FS290" s="70"/>
      <c r="FT290" s="66"/>
      <c r="FU290" s="70"/>
      <c r="FV290" s="70"/>
      <c r="FW290" s="70"/>
      <c r="FX290" s="66"/>
      <c r="FY290" s="204"/>
      <c r="FZ290" s="70"/>
      <c r="GA290" s="70"/>
      <c r="GB290" s="66"/>
      <c r="GC290" s="204"/>
      <c r="GD290" s="66"/>
      <c r="GE290" s="66"/>
      <c r="GF290" s="66"/>
      <c r="GG290" s="204"/>
      <c r="GH290" s="66"/>
      <c r="GI290" s="66"/>
      <c r="GJ290" s="66"/>
      <c r="GK290" s="204"/>
      <c r="GL290" s="204"/>
      <c r="GM290" s="70"/>
      <c r="GN290" s="66"/>
      <c r="GO290" s="204"/>
      <c r="GP290" s="204"/>
      <c r="GQ290" s="70"/>
      <c r="GR290" s="66"/>
      <c r="GS290" s="204"/>
      <c r="GT290" s="204"/>
      <c r="GU290" s="70"/>
      <c r="GV290" s="66"/>
      <c r="GW290" s="204"/>
      <c r="GX290" s="204"/>
      <c r="GY290" s="70"/>
      <c r="GZ290" s="66"/>
      <c r="HA290" s="204"/>
      <c r="HB290" s="70"/>
      <c r="HC290" s="70"/>
      <c r="HD290" s="66"/>
      <c r="HE290" s="204"/>
      <c r="HF290" s="66"/>
      <c r="HG290" s="66"/>
      <c r="HH290" s="66"/>
      <c r="HI290" s="204"/>
      <c r="HJ290" s="133"/>
      <c r="HK290" s="70"/>
      <c r="HL290" s="66"/>
      <c r="HM290" s="204"/>
      <c r="HN290" s="66"/>
      <c r="HO290" s="66"/>
      <c r="HP290" s="66"/>
      <c r="HQ290" s="204"/>
      <c r="HR290" s="204"/>
      <c r="HS290" s="66"/>
      <c r="HT290" s="66"/>
      <c r="HU290" s="204"/>
      <c r="HV290" s="133"/>
      <c r="HW290" s="66"/>
      <c r="HX290" s="66"/>
      <c r="HY290" s="204"/>
      <c r="HZ290" s="133"/>
      <c r="IA290" s="66"/>
      <c r="IB290" s="66"/>
      <c r="IC290" s="204"/>
      <c r="ID290" s="204"/>
      <c r="IE290" s="66"/>
      <c r="IF290" s="66"/>
      <c r="IG290" s="70"/>
      <c r="IH290" s="204"/>
      <c r="II290" s="66"/>
      <c r="IJ290" s="66"/>
      <c r="IK290" s="70"/>
      <c r="IL290" s="204"/>
      <c r="IM290" s="66"/>
      <c r="IN290" s="66"/>
      <c r="IO290" s="204"/>
      <c r="IP290" s="204"/>
      <c r="IQ290" s="66"/>
      <c r="IR290" s="66"/>
      <c r="IS290" s="204"/>
      <c r="IT290" s="204"/>
      <c r="IU290" s="66"/>
      <c r="IV290" s="66"/>
      <c r="IW290" s="204"/>
      <c r="IX290" s="204"/>
      <c r="IY290" s="66"/>
      <c r="IZ290" s="66"/>
      <c r="JA290" s="66"/>
      <c r="JB290" s="66"/>
      <c r="JC290" s="66"/>
      <c r="JD290" s="66"/>
      <c r="JE290" s="66"/>
      <c r="JF290" s="66"/>
      <c r="JG290" s="66"/>
      <c r="JH290" s="66"/>
      <c r="JI290" s="66"/>
      <c r="JJ290" s="66"/>
      <c r="JK290" s="66"/>
      <c r="JL290" s="66"/>
      <c r="JM290" s="66"/>
      <c r="JN290" s="66"/>
      <c r="JO290" s="66"/>
      <c r="JP290" s="66"/>
      <c r="JQ290" s="66"/>
    </row>
    <row r="291" spans="1:277" s="29" customFormat="1" ht="15.75" x14ac:dyDescent="0.25">
      <c r="A291" s="39" t="s">
        <v>361</v>
      </c>
      <c r="B291" s="230">
        <f t="shared" si="1672"/>
        <v>11514</v>
      </c>
      <c r="C291" s="230">
        <f t="shared" si="1673"/>
        <v>25753.103999999999</v>
      </c>
      <c r="D291" s="230">
        <f t="shared" si="1674"/>
        <v>19598.300000000003</v>
      </c>
      <c r="E291" s="66">
        <f t="shared" si="163"/>
        <v>76.100729449933496</v>
      </c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123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  <c r="AD291" s="123"/>
      <c r="AE291" s="66"/>
      <c r="AF291" s="66"/>
      <c r="AG291" s="66"/>
      <c r="AH291" s="66"/>
      <c r="AI291" s="66"/>
      <c r="AJ291" s="66"/>
      <c r="AK291" s="66"/>
      <c r="AL291" s="123"/>
      <c r="AM291" s="66"/>
      <c r="AN291" s="66"/>
      <c r="AO291" s="66"/>
      <c r="AP291" s="66"/>
      <c r="AQ291" s="66"/>
      <c r="AR291" s="66"/>
      <c r="AS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/>
      <c r="BH291" s="66"/>
      <c r="BI291" s="66"/>
      <c r="BJ291" s="123"/>
      <c r="BK291" s="66"/>
      <c r="BL291" s="66"/>
      <c r="BM291" s="66"/>
      <c r="BN291" s="66"/>
      <c r="BO291" s="66"/>
      <c r="BP291" s="66"/>
      <c r="BQ291" s="66"/>
      <c r="BR291" s="66"/>
      <c r="BS291" s="66"/>
      <c r="BT291" s="66"/>
      <c r="BU291" s="66"/>
      <c r="BV291" s="66"/>
      <c r="BW291" s="66">
        <v>1500</v>
      </c>
      <c r="BX291" s="66">
        <v>1500</v>
      </c>
      <c r="BY291" s="66">
        <f t="shared" si="1819"/>
        <v>100</v>
      </c>
      <c r="BZ291" s="66"/>
      <c r="CA291" s="66"/>
      <c r="CB291" s="66"/>
      <c r="CC291" s="66"/>
      <c r="CD291" s="206"/>
      <c r="CE291" s="206"/>
      <c r="CF291" s="206"/>
      <c r="CG291" s="206"/>
      <c r="CH291" s="206"/>
      <c r="CI291" s="206"/>
      <c r="CJ291" s="206"/>
      <c r="CK291" s="206"/>
      <c r="CL291" s="66"/>
      <c r="CM291" s="66"/>
      <c r="CN291" s="66"/>
      <c r="CO291" s="204"/>
      <c r="CP291" s="204"/>
      <c r="CQ291" s="66"/>
      <c r="CR291" s="66"/>
      <c r="CS291" s="204"/>
      <c r="CT291" s="66"/>
      <c r="CU291" s="66"/>
      <c r="CV291" s="66"/>
      <c r="CW291" s="204"/>
      <c r="CX291" s="204"/>
      <c r="CY291" s="66"/>
      <c r="CZ291" s="66"/>
      <c r="DA291" s="204"/>
      <c r="DB291" s="133"/>
      <c r="DC291" s="66"/>
      <c r="DD291" s="66"/>
      <c r="DE291" s="204"/>
      <c r="DF291" s="66"/>
      <c r="DG291" s="66"/>
      <c r="DH291" s="66"/>
      <c r="DI291" s="66"/>
      <c r="DJ291" s="66"/>
      <c r="DK291" s="66"/>
      <c r="DL291" s="66"/>
      <c r="DM291" s="66"/>
      <c r="DN291" s="66"/>
      <c r="DO291" s="66"/>
      <c r="DP291" s="66"/>
      <c r="DQ291" s="66"/>
      <c r="DR291" s="66"/>
      <c r="DS291" s="66"/>
      <c r="DT291" s="66"/>
      <c r="DU291" s="66"/>
      <c r="DV291" s="66"/>
      <c r="DW291" s="66"/>
      <c r="DX291" s="66"/>
      <c r="DY291" s="66"/>
      <c r="DZ291" s="66"/>
      <c r="EA291" s="66"/>
      <c r="EB291" s="66"/>
      <c r="EC291" s="66"/>
      <c r="ED291" s="66"/>
      <c r="EE291" s="66"/>
      <c r="EF291" s="66"/>
      <c r="EG291" s="66"/>
      <c r="EH291" s="66"/>
      <c r="EI291" s="66"/>
      <c r="EJ291" s="66"/>
      <c r="EK291" s="66"/>
      <c r="EL291" s="70"/>
      <c r="EM291" s="70"/>
      <c r="EN291" s="66"/>
      <c r="EO291" s="66"/>
      <c r="EP291" s="66"/>
      <c r="EQ291" s="66"/>
      <c r="ER291" s="66"/>
      <c r="ES291" s="70"/>
      <c r="ET291" s="66"/>
      <c r="EU291" s="66"/>
      <c r="EV291" s="66"/>
      <c r="EW291" s="70"/>
      <c r="EX291" s="70"/>
      <c r="EY291" s="70"/>
      <c r="EZ291" s="66"/>
      <c r="FA291" s="66"/>
      <c r="FB291" s="66"/>
      <c r="FC291" s="70"/>
      <c r="FD291" s="66"/>
      <c r="FE291" s="66"/>
      <c r="FF291" s="70"/>
      <c r="FG291" s="70"/>
      <c r="FH291" s="66"/>
      <c r="FI291" s="66"/>
      <c r="FJ291" s="70">
        <v>11514</v>
      </c>
      <c r="FK291" s="70">
        <v>11514</v>
      </c>
      <c r="FL291" s="66">
        <v>11514</v>
      </c>
      <c r="FM291" s="66">
        <f t="shared" si="1543"/>
        <v>100</v>
      </c>
      <c r="FN291" s="70"/>
      <c r="FO291" s="70"/>
      <c r="FP291" s="66"/>
      <c r="FQ291" s="66"/>
      <c r="FR291" s="70"/>
      <c r="FS291" s="70"/>
      <c r="FT291" s="66"/>
      <c r="FU291" s="70"/>
      <c r="FV291" s="70"/>
      <c r="FW291" s="70"/>
      <c r="FX291" s="66"/>
      <c r="FY291" s="66"/>
      <c r="FZ291" s="70"/>
      <c r="GA291" s="70"/>
      <c r="GB291" s="66"/>
      <c r="GC291" s="66"/>
      <c r="GD291" s="66"/>
      <c r="GE291" s="66"/>
      <c r="GF291" s="66"/>
      <c r="GG291" s="204"/>
      <c r="GH291" s="66"/>
      <c r="GI291" s="66"/>
      <c r="GJ291" s="66"/>
      <c r="GK291" s="204"/>
      <c r="GL291" s="204"/>
      <c r="GM291" s="70"/>
      <c r="GN291" s="66"/>
      <c r="GO291" s="66"/>
      <c r="GP291" s="66"/>
      <c r="GQ291" s="70"/>
      <c r="GR291" s="66"/>
      <c r="GS291" s="66"/>
      <c r="GT291" s="66"/>
      <c r="GU291" s="70"/>
      <c r="GV291" s="66"/>
      <c r="GW291" s="66"/>
      <c r="GX291" s="66"/>
      <c r="GY291" s="70"/>
      <c r="GZ291" s="66"/>
      <c r="HA291" s="66"/>
      <c r="HB291" s="70"/>
      <c r="HC291" s="70"/>
      <c r="HD291" s="66"/>
      <c r="HE291" s="66"/>
      <c r="HF291" s="66"/>
      <c r="HG291" s="66"/>
      <c r="HH291" s="66"/>
      <c r="HI291" s="204"/>
      <c r="HJ291" s="133"/>
      <c r="HK291" s="70"/>
      <c r="HL291" s="66"/>
      <c r="HM291" s="66"/>
      <c r="HN291" s="66"/>
      <c r="HO291" s="66"/>
      <c r="HP291" s="66"/>
      <c r="HQ291" s="204"/>
      <c r="HR291" s="204"/>
      <c r="HS291" s="66"/>
      <c r="HT291" s="66"/>
      <c r="HU291" s="204"/>
      <c r="HV291" s="133"/>
      <c r="HW291" s="66"/>
      <c r="HX291" s="66"/>
      <c r="HY291" s="204"/>
      <c r="HZ291" s="133"/>
      <c r="IA291" s="66"/>
      <c r="IB291" s="66"/>
      <c r="IC291" s="204"/>
      <c r="ID291" s="204"/>
      <c r="IE291" s="66">
        <v>8223.091629999999</v>
      </c>
      <c r="IF291" s="66">
        <v>4250.1656500000008</v>
      </c>
      <c r="IG291" s="70">
        <f t="shared" si="1861"/>
        <v>51.685738664206049</v>
      </c>
      <c r="IH291" s="204"/>
      <c r="II291" s="66">
        <v>4516.0123700000004</v>
      </c>
      <c r="IJ291" s="66">
        <v>2334.1343500000003</v>
      </c>
      <c r="IK291" s="70">
        <f t="shared" ref="IK291" si="1873">IJ291/II291*100</f>
        <v>51.68573862874517</v>
      </c>
      <c r="IL291" s="204"/>
      <c r="IM291" s="66"/>
      <c r="IN291" s="66"/>
      <c r="IO291" s="204"/>
      <c r="IP291" s="204"/>
      <c r="IQ291" s="66"/>
      <c r="IR291" s="66"/>
      <c r="IS291" s="204"/>
      <c r="IT291" s="204"/>
      <c r="IU291" s="66"/>
      <c r="IV291" s="66"/>
      <c r="IW291" s="204"/>
      <c r="IX291" s="204"/>
      <c r="IY291" s="66"/>
      <c r="IZ291" s="66"/>
      <c r="JA291" s="66"/>
      <c r="JB291" s="66"/>
      <c r="JC291" s="66"/>
      <c r="JD291" s="66"/>
      <c r="JE291" s="66"/>
      <c r="JF291" s="66"/>
      <c r="JG291" s="66"/>
      <c r="JH291" s="66"/>
      <c r="JI291" s="66"/>
      <c r="JJ291" s="66"/>
      <c r="JK291" s="66"/>
      <c r="JL291" s="66"/>
      <c r="JM291" s="66"/>
      <c r="JN291" s="66"/>
      <c r="JO291" s="66"/>
      <c r="JP291" s="66"/>
      <c r="JQ291" s="66"/>
    </row>
    <row r="292" spans="1:277" s="29" customFormat="1" ht="15.75" x14ac:dyDescent="0.25">
      <c r="A292" s="39" t="s">
        <v>362</v>
      </c>
      <c r="B292" s="230">
        <f t="shared" si="1672"/>
        <v>3762</v>
      </c>
      <c r="C292" s="230">
        <f t="shared" si="1673"/>
        <v>3762</v>
      </c>
      <c r="D292" s="230">
        <f t="shared" si="1674"/>
        <v>3762</v>
      </c>
      <c r="E292" s="66">
        <f t="shared" si="163"/>
        <v>100</v>
      </c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123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123"/>
      <c r="AE292" s="66"/>
      <c r="AF292" s="66"/>
      <c r="AG292" s="66"/>
      <c r="AH292" s="66"/>
      <c r="AI292" s="66"/>
      <c r="AJ292" s="66"/>
      <c r="AK292" s="66"/>
      <c r="AL292" s="123"/>
      <c r="AM292" s="66"/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6"/>
      <c r="BI292" s="66"/>
      <c r="BJ292" s="123"/>
      <c r="BK292" s="66"/>
      <c r="BL292" s="66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206"/>
      <c r="CE292" s="206"/>
      <c r="CF292" s="206"/>
      <c r="CG292" s="206"/>
      <c r="CH292" s="206"/>
      <c r="CI292" s="206"/>
      <c r="CJ292" s="206"/>
      <c r="CK292" s="206"/>
      <c r="CL292" s="66"/>
      <c r="CM292" s="66"/>
      <c r="CN292" s="66"/>
      <c r="CO292" s="204"/>
      <c r="CP292" s="204"/>
      <c r="CQ292" s="66"/>
      <c r="CR292" s="66"/>
      <c r="CS292" s="204"/>
      <c r="CT292" s="66"/>
      <c r="CU292" s="66"/>
      <c r="CV292" s="66"/>
      <c r="CW292" s="204"/>
      <c r="CX292" s="204"/>
      <c r="CY292" s="66"/>
      <c r="CZ292" s="66"/>
      <c r="DA292" s="204"/>
      <c r="DB292" s="133"/>
      <c r="DC292" s="66"/>
      <c r="DD292" s="66"/>
      <c r="DE292" s="204"/>
      <c r="DF292" s="66"/>
      <c r="DG292" s="66"/>
      <c r="DH292" s="66"/>
      <c r="DI292" s="66"/>
      <c r="DJ292" s="66"/>
      <c r="DK292" s="66"/>
      <c r="DL292" s="66"/>
      <c r="DM292" s="66"/>
      <c r="DN292" s="66"/>
      <c r="DO292" s="66"/>
      <c r="DP292" s="66"/>
      <c r="DQ292" s="66"/>
      <c r="DR292" s="66"/>
      <c r="DS292" s="66"/>
      <c r="DT292" s="66"/>
      <c r="DU292" s="66"/>
      <c r="DV292" s="66"/>
      <c r="DW292" s="66"/>
      <c r="DX292" s="66"/>
      <c r="DY292" s="204"/>
      <c r="DZ292" s="204"/>
      <c r="EA292" s="66"/>
      <c r="EB292" s="66"/>
      <c r="EC292" s="204"/>
      <c r="ED292" s="204"/>
      <c r="EE292" s="66"/>
      <c r="EF292" s="66"/>
      <c r="EG292" s="204"/>
      <c r="EH292" s="66"/>
      <c r="EI292" s="66"/>
      <c r="EJ292" s="66"/>
      <c r="EK292" s="204"/>
      <c r="EL292" s="66"/>
      <c r="EM292" s="66"/>
      <c r="EN292" s="66"/>
      <c r="EO292" s="66"/>
      <c r="EP292" s="66"/>
      <c r="EQ292" s="66"/>
      <c r="ER292" s="66"/>
      <c r="ES292" s="70"/>
      <c r="ET292" s="66"/>
      <c r="EU292" s="66"/>
      <c r="EV292" s="66"/>
      <c r="EW292" s="70"/>
      <c r="EX292" s="70"/>
      <c r="EY292" s="70"/>
      <c r="EZ292" s="66"/>
      <c r="FA292" s="204"/>
      <c r="FB292" s="204"/>
      <c r="FC292" s="70"/>
      <c r="FD292" s="66"/>
      <c r="FE292" s="204"/>
      <c r="FF292" s="70"/>
      <c r="FG292" s="70"/>
      <c r="FH292" s="66"/>
      <c r="FI292" s="204"/>
      <c r="FJ292" s="70">
        <v>3762</v>
      </c>
      <c r="FK292" s="70">
        <v>3762</v>
      </c>
      <c r="FL292" s="66">
        <v>3762</v>
      </c>
      <c r="FM292" s="66">
        <f t="shared" si="1543"/>
        <v>100</v>
      </c>
      <c r="FN292" s="70"/>
      <c r="FO292" s="70"/>
      <c r="FP292" s="66"/>
      <c r="FQ292" s="204"/>
      <c r="FR292" s="70"/>
      <c r="FS292" s="70"/>
      <c r="FT292" s="66"/>
      <c r="FU292" s="70"/>
      <c r="FV292" s="70"/>
      <c r="FW292" s="70"/>
      <c r="FX292" s="66"/>
      <c r="FY292" s="204"/>
      <c r="FZ292" s="70"/>
      <c r="GA292" s="70"/>
      <c r="GB292" s="66"/>
      <c r="GC292" s="204"/>
      <c r="GD292" s="66"/>
      <c r="GE292" s="66"/>
      <c r="GF292" s="66"/>
      <c r="GG292" s="204"/>
      <c r="GH292" s="66"/>
      <c r="GI292" s="66"/>
      <c r="GJ292" s="66"/>
      <c r="GK292" s="204"/>
      <c r="GL292" s="204"/>
      <c r="GM292" s="70"/>
      <c r="GN292" s="66"/>
      <c r="GO292" s="204"/>
      <c r="GP292" s="204"/>
      <c r="GQ292" s="70"/>
      <c r="GR292" s="66"/>
      <c r="GS292" s="204"/>
      <c r="GT292" s="204"/>
      <c r="GU292" s="70"/>
      <c r="GV292" s="66"/>
      <c r="GW292" s="204"/>
      <c r="GX292" s="204"/>
      <c r="GY292" s="70"/>
      <c r="GZ292" s="66"/>
      <c r="HA292" s="204"/>
      <c r="HB292" s="70"/>
      <c r="HC292" s="70"/>
      <c r="HD292" s="66"/>
      <c r="HE292" s="204"/>
      <c r="HF292" s="66"/>
      <c r="HG292" s="66"/>
      <c r="HH292" s="66"/>
      <c r="HI292" s="204"/>
      <c r="HJ292" s="133"/>
      <c r="HK292" s="70"/>
      <c r="HL292" s="66"/>
      <c r="HM292" s="204"/>
      <c r="HN292" s="66"/>
      <c r="HO292" s="66"/>
      <c r="HP292" s="66"/>
      <c r="HQ292" s="204"/>
      <c r="HR292" s="204"/>
      <c r="HS292" s="66"/>
      <c r="HT292" s="66"/>
      <c r="HU292" s="204"/>
      <c r="HV292" s="133"/>
      <c r="HW292" s="66"/>
      <c r="HX292" s="66"/>
      <c r="HY292" s="204"/>
      <c r="HZ292" s="133"/>
      <c r="IA292" s="66"/>
      <c r="IB292" s="66"/>
      <c r="IC292" s="204"/>
      <c r="ID292" s="204"/>
      <c r="IE292" s="66"/>
      <c r="IF292" s="66"/>
      <c r="IG292" s="204"/>
      <c r="IH292" s="204"/>
      <c r="II292" s="66"/>
      <c r="IJ292" s="66"/>
      <c r="IK292" s="204"/>
      <c r="IL292" s="204"/>
      <c r="IM292" s="66"/>
      <c r="IN292" s="66"/>
      <c r="IO292" s="204"/>
      <c r="IP292" s="204"/>
      <c r="IQ292" s="66"/>
      <c r="IR292" s="66"/>
      <c r="IS292" s="204"/>
      <c r="IT292" s="204"/>
      <c r="IU292" s="66"/>
      <c r="IV292" s="66"/>
      <c r="IW292" s="204"/>
      <c r="IX292" s="204"/>
      <c r="IY292" s="66"/>
      <c r="IZ292" s="66"/>
      <c r="JA292" s="66"/>
      <c r="JB292" s="66"/>
      <c r="JC292" s="66"/>
      <c r="JD292" s="66"/>
      <c r="JE292" s="66"/>
      <c r="JF292" s="66"/>
      <c r="JG292" s="66"/>
      <c r="JH292" s="66"/>
      <c r="JI292" s="66"/>
      <c r="JJ292" s="66"/>
      <c r="JK292" s="66"/>
      <c r="JL292" s="66"/>
      <c r="JM292" s="66"/>
      <c r="JN292" s="66"/>
      <c r="JO292" s="66"/>
      <c r="JP292" s="66"/>
      <c r="JQ292" s="66"/>
    </row>
    <row r="293" spans="1:277" s="29" customFormat="1" ht="15.75" x14ac:dyDescent="0.25">
      <c r="A293" s="39" t="s">
        <v>536</v>
      </c>
      <c r="B293" s="230">
        <f t="shared" si="1672"/>
        <v>5289</v>
      </c>
      <c r="C293" s="230">
        <f t="shared" si="1673"/>
        <v>6778.45</v>
      </c>
      <c r="D293" s="230">
        <f t="shared" si="1674"/>
        <v>6778.45</v>
      </c>
      <c r="E293" s="66">
        <f t="shared" si="163"/>
        <v>100</v>
      </c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123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  <c r="AD293" s="123"/>
      <c r="AE293" s="66"/>
      <c r="AF293" s="66"/>
      <c r="AG293" s="66"/>
      <c r="AH293" s="66"/>
      <c r="AI293" s="66"/>
      <c r="AJ293" s="66"/>
      <c r="AK293" s="66"/>
      <c r="AL293" s="123"/>
      <c r="AM293" s="66"/>
      <c r="AN293" s="66"/>
      <c r="AO293" s="66"/>
      <c r="AP293" s="66"/>
      <c r="AQ293" s="66"/>
      <c r="AR293" s="66"/>
      <c r="AS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/>
      <c r="BH293" s="66"/>
      <c r="BI293" s="66"/>
      <c r="BJ293" s="123"/>
      <c r="BK293" s="66"/>
      <c r="BL293" s="66"/>
      <c r="BM293" s="66"/>
      <c r="BN293" s="66"/>
      <c r="BO293" s="66"/>
      <c r="BP293" s="66"/>
      <c r="BQ293" s="66"/>
      <c r="BR293" s="66"/>
      <c r="BS293" s="66"/>
      <c r="BT293" s="66"/>
      <c r="BU293" s="66"/>
      <c r="BV293" s="66"/>
      <c r="BW293" s="66">
        <v>1489.45</v>
      </c>
      <c r="BX293" s="66">
        <v>1489.45</v>
      </c>
      <c r="BY293" s="66">
        <f t="shared" si="1819"/>
        <v>100</v>
      </c>
      <c r="BZ293" s="66"/>
      <c r="CA293" s="66"/>
      <c r="CB293" s="66"/>
      <c r="CC293" s="66"/>
      <c r="CD293" s="206"/>
      <c r="CE293" s="206"/>
      <c r="CF293" s="206"/>
      <c r="CG293" s="206"/>
      <c r="CH293" s="206"/>
      <c r="CI293" s="206"/>
      <c r="CJ293" s="206"/>
      <c r="CK293" s="206"/>
      <c r="CL293" s="66"/>
      <c r="CM293" s="66"/>
      <c r="CN293" s="66"/>
      <c r="CO293" s="204"/>
      <c r="CP293" s="204"/>
      <c r="CQ293" s="66"/>
      <c r="CR293" s="66"/>
      <c r="CS293" s="204"/>
      <c r="CT293" s="66"/>
      <c r="CU293" s="66"/>
      <c r="CV293" s="66"/>
      <c r="CW293" s="204"/>
      <c r="CX293" s="204"/>
      <c r="CY293" s="66"/>
      <c r="CZ293" s="66"/>
      <c r="DA293" s="204"/>
      <c r="DB293" s="133"/>
      <c r="DC293" s="66"/>
      <c r="DD293" s="66"/>
      <c r="DE293" s="204"/>
      <c r="DF293" s="66"/>
      <c r="DG293" s="66"/>
      <c r="DH293" s="66"/>
      <c r="DI293" s="66"/>
      <c r="DJ293" s="66"/>
      <c r="DK293" s="66"/>
      <c r="DL293" s="66"/>
      <c r="DM293" s="66"/>
      <c r="DN293" s="66"/>
      <c r="DO293" s="66"/>
      <c r="DP293" s="66"/>
      <c r="DQ293" s="66"/>
      <c r="DR293" s="66"/>
      <c r="DS293" s="66"/>
      <c r="DT293" s="66"/>
      <c r="DU293" s="66"/>
      <c r="DV293" s="66"/>
      <c r="DW293" s="66"/>
      <c r="DX293" s="66"/>
      <c r="DY293" s="204"/>
      <c r="DZ293" s="204"/>
      <c r="EA293" s="66"/>
      <c r="EB293" s="66"/>
      <c r="EC293" s="204"/>
      <c r="ED293" s="204"/>
      <c r="EE293" s="66"/>
      <c r="EF293" s="66"/>
      <c r="EG293" s="204"/>
      <c r="EH293" s="66"/>
      <c r="EI293" s="66"/>
      <c r="EJ293" s="66"/>
      <c r="EK293" s="204"/>
      <c r="EL293" s="66"/>
      <c r="EM293" s="66"/>
      <c r="EN293" s="66"/>
      <c r="EO293" s="66"/>
      <c r="EP293" s="66"/>
      <c r="EQ293" s="66"/>
      <c r="ER293" s="66"/>
      <c r="ES293" s="70"/>
      <c r="ET293" s="66"/>
      <c r="EU293" s="66"/>
      <c r="EV293" s="66"/>
      <c r="EW293" s="70"/>
      <c r="EX293" s="70"/>
      <c r="EY293" s="70"/>
      <c r="EZ293" s="66"/>
      <c r="FA293" s="204"/>
      <c r="FB293" s="204"/>
      <c r="FC293" s="70"/>
      <c r="FD293" s="66"/>
      <c r="FE293" s="204"/>
      <c r="FF293" s="70"/>
      <c r="FG293" s="70"/>
      <c r="FH293" s="66"/>
      <c r="FI293" s="204"/>
      <c r="FJ293" s="70">
        <v>5289</v>
      </c>
      <c r="FK293" s="70">
        <v>5289</v>
      </c>
      <c r="FL293" s="66">
        <v>5289</v>
      </c>
      <c r="FM293" s="66">
        <f t="shared" si="1543"/>
        <v>100</v>
      </c>
      <c r="FN293" s="70"/>
      <c r="FO293" s="70"/>
      <c r="FP293" s="66"/>
      <c r="FQ293" s="204"/>
      <c r="FR293" s="70"/>
      <c r="FS293" s="70"/>
      <c r="FT293" s="66"/>
      <c r="FU293" s="70"/>
      <c r="FV293" s="70"/>
      <c r="FW293" s="70"/>
      <c r="FX293" s="66"/>
      <c r="FY293" s="204"/>
      <c r="FZ293" s="70"/>
      <c r="GA293" s="70"/>
      <c r="GB293" s="66"/>
      <c r="GC293" s="204"/>
      <c r="GD293" s="66"/>
      <c r="GE293" s="66"/>
      <c r="GF293" s="66"/>
      <c r="GG293" s="204"/>
      <c r="GH293" s="66"/>
      <c r="GI293" s="66"/>
      <c r="GJ293" s="66"/>
      <c r="GK293" s="204"/>
      <c r="GL293" s="204"/>
      <c r="GM293" s="70"/>
      <c r="GN293" s="66"/>
      <c r="GO293" s="204"/>
      <c r="GP293" s="204"/>
      <c r="GQ293" s="70"/>
      <c r="GR293" s="66"/>
      <c r="GS293" s="204"/>
      <c r="GT293" s="204"/>
      <c r="GU293" s="70"/>
      <c r="GV293" s="66"/>
      <c r="GW293" s="204"/>
      <c r="GX293" s="204"/>
      <c r="GY293" s="70"/>
      <c r="GZ293" s="66"/>
      <c r="HA293" s="204"/>
      <c r="HB293" s="70"/>
      <c r="HC293" s="70"/>
      <c r="HD293" s="66"/>
      <c r="HE293" s="204"/>
      <c r="HF293" s="66"/>
      <c r="HG293" s="66"/>
      <c r="HH293" s="66"/>
      <c r="HI293" s="204"/>
      <c r="HJ293" s="133"/>
      <c r="HK293" s="70"/>
      <c r="HL293" s="66"/>
      <c r="HM293" s="204"/>
      <c r="HN293" s="66"/>
      <c r="HO293" s="66"/>
      <c r="HP293" s="66"/>
      <c r="HQ293" s="204"/>
      <c r="HR293" s="204"/>
      <c r="HS293" s="66"/>
      <c r="HT293" s="66"/>
      <c r="HU293" s="204"/>
      <c r="HV293" s="133"/>
      <c r="HW293" s="66"/>
      <c r="HX293" s="66"/>
      <c r="HY293" s="204"/>
      <c r="HZ293" s="133"/>
      <c r="IA293" s="66"/>
      <c r="IB293" s="66"/>
      <c r="IC293" s="204"/>
      <c r="ID293" s="204"/>
      <c r="IE293" s="66"/>
      <c r="IF293" s="66"/>
      <c r="IG293" s="204"/>
      <c r="IH293" s="204"/>
      <c r="II293" s="66"/>
      <c r="IJ293" s="66"/>
      <c r="IK293" s="204"/>
      <c r="IL293" s="204"/>
      <c r="IM293" s="66"/>
      <c r="IN293" s="66"/>
      <c r="IO293" s="204"/>
      <c r="IP293" s="204"/>
      <c r="IQ293" s="66"/>
      <c r="IR293" s="66"/>
      <c r="IS293" s="204"/>
      <c r="IT293" s="204"/>
      <c r="IU293" s="66"/>
      <c r="IV293" s="66"/>
      <c r="IW293" s="204"/>
      <c r="IX293" s="204"/>
      <c r="IY293" s="66"/>
      <c r="IZ293" s="66"/>
      <c r="JA293" s="66"/>
      <c r="JB293" s="66"/>
      <c r="JC293" s="66"/>
      <c r="JD293" s="66"/>
      <c r="JE293" s="66"/>
      <c r="JF293" s="66"/>
      <c r="JG293" s="66"/>
      <c r="JH293" s="66"/>
      <c r="JI293" s="66"/>
      <c r="JJ293" s="66"/>
      <c r="JK293" s="66"/>
      <c r="JL293" s="66"/>
      <c r="JM293" s="66"/>
      <c r="JN293" s="66"/>
      <c r="JO293" s="66"/>
      <c r="JP293" s="66"/>
      <c r="JQ293" s="66"/>
    </row>
    <row r="294" spans="1:277" s="29" customFormat="1" ht="15.75" x14ac:dyDescent="0.25">
      <c r="A294" s="39" t="s">
        <v>538</v>
      </c>
      <c r="B294" s="230">
        <f t="shared" si="1672"/>
        <v>3501</v>
      </c>
      <c r="C294" s="230">
        <f t="shared" si="1673"/>
        <v>3501</v>
      </c>
      <c r="D294" s="230">
        <f t="shared" si="1674"/>
        <v>3501</v>
      </c>
      <c r="E294" s="66">
        <f t="shared" si="163"/>
        <v>100</v>
      </c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123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  <c r="AD294" s="123"/>
      <c r="AE294" s="66"/>
      <c r="AF294" s="66"/>
      <c r="AG294" s="66"/>
      <c r="AH294" s="66"/>
      <c r="AI294" s="66"/>
      <c r="AJ294" s="66"/>
      <c r="AK294" s="66"/>
      <c r="AL294" s="123"/>
      <c r="AM294" s="66"/>
      <c r="AN294" s="66"/>
      <c r="AO294" s="66"/>
      <c r="AP294" s="66"/>
      <c r="AQ294" s="66"/>
      <c r="AR294" s="66"/>
      <c r="AS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/>
      <c r="BH294" s="66"/>
      <c r="BI294" s="66"/>
      <c r="BJ294" s="123"/>
      <c r="BK294" s="66"/>
      <c r="BL294" s="66"/>
      <c r="BM294" s="66"/>
      <c r="BN294" s="66"/>
      <c r="BO294" s="66"/>
      <c r="BP294" s="66"/>
      <c r="BQ294" s="66"/>
      <c r="BR294" s="66"/>
      <c r="BS294" s="66"/>
      <c r="BT294" s="66"/>
      <c r="BU294" s="66"/>
      <c r="BV294" s="66"/>
      <c r="BW294" s="66"/>
      <c r="BX294" s="66"/>
      <c r="BY294" s="66"/>
      <c r="BZ294" s="66"/>
      <c r="CA294" s="66"/>
      <c r="CB294" s="66"/>
      <c r="CC294" s="66"/>
      <c r="CD294" s="206"/>
      <c r="CE294" s="206"/>
      <c r="CF294" s="206"/>
      <c r="CG294" s="206"/>
      <c r="CH294" s="206"/>
      <c r="CI294" s="206"/>
      <c r="CJ294" s="206"/>
      <c r="CK294" s="206"/>
      <c r="CL294" s="66"/>
      <c r="CM294" s="66"/>
      <c r="CN294" s="66"/>
      <c r="CO294" s="204"/>
      <c r="CP294" s="204"/>
      <c r="CQ294" s="66"/>
      <c r="CR294" s="66"/>
      <c r="CS294" s="204"/>
      <c r="CT294" s="66"/>
      <c r="CU294" s="66"/>
      <c r="CV294" s="66"/>
      <c r="CW294" s="204"/>
      <c r="CX294" s="204"/>
      <c r="CY294" s="66"/>
      <c r="CZ294" s="66"/>
      <c r="DA294" s="204"/>
      <c r="DB294" s="133"/>
      <c r="DC294" s="66"/>
      <c r="DD294" s="66"/>
      <c r="DE294" s="204"/>
      <c r="DF294" s="66"/>
      <c r="DG294" s="66"/>
      <c r="DH294" s="66"/>
      <c r="DI294" s="66"/>
      <c r="DJ294" s="66"/>
      <c r="DK294" s="66"/>
      <c r="DL294" s="66"/>
      <c r="DM294" s="66"/>
      <c r="DN294" s="66"/>
      <c r="DO294" s="66"/>
      <c r="DP294" s="66"/>
      <c r="DQ294" s="66"/>
      <c r="DR294" s="66"/>
      <c r="DS294" s="66"/>
      <c r="DT294" s="66"/>
      <c r="DU294" s="66"/>
      <c r="DV294" s="66"/>
      <c r="DW294" s="66"/>
      <c r="DX294" s="66"/>
      <c r="DY294" s="204"/>
      <c r="DZ294" s="204"/>
      <c r="EA294" s="66"/>
      <c r="EB294" s="66"/>
      <c r="EC294" s="204"/>
      <c r="ED294" s="204"/>
      <c r="EE294" s="66"/>
      <c r="EF294" s="66"/>
      <c r="EG294" s="204"/>
      <c r="EH294" s="66"/>
      <c r="EI294" s="66"/>
      <c r="EJ294" s="66"/>
      <c r="EK294" s="204"/>
      <c r="EL294" s="66"/>
      <c r="EM294" s="66"/>
      <c r="EN294" s="66"/>
      <c r="EO294" s="66"/>
      <c r="EP294" s="66"/>
      <c r="EQ294" s="66"/>
      <c r="ER294" s="66"/>
      <c r="ES294" s="70"/>
      <c r="ET294" s="66"/>
      <c r="EU294" s="66"/>
      <c r="EV294" s="66"/>
      <c r="EW294" s="70"/>
      <c r="EX294" s="70"/>
      <c r="EY294" s="70"/>
      <c r="EZ294" s="66"/>
      <c r="FA294" s="204"/>
      <c r="FB294" s="204"/>
      <c r="FC294" s="70"/>
      <c r="FD294" s="66"/>
      <c r="FE294" s="204"/>
      <c r="FF294" s="70"/>
      <c r="FG294" s="70"/>
      <c r="FH294" s="66"/>
      <c r="FI294" s="204"/>
      <c r="FJ294" s="70">
        <v>3501</v>
      </c>
      <c r="FK294" s="70">
        <v>3501</v>
      </c>
      <c r="FL294" s="66">
        <v>3501</v>
      </c>
      <c r="FM294" s="66">
        <f t="shared" si="1543"/>
        <v>100</v>
      </c>
      <c r="FN294" s="70"/>
      <c r="FO294" s="70"/>
      <c r="FP294" s="66"/>
      <c r="FQ294" s="204"/>
      <c r="FR294" s="70"/>
      <c r="FS294" s="70"/>
      <c r="FT294" s="66"/>
      <c r="FU294" s="70"/>
      <c r="FV294" s="70"/>
      <c r="FW294" s="70"/>
      <c r="FX294" s="66"/>
      <c r="FY294" s="204"/>
      <c r="FZ294" s="70"/>
      <c r="GA294" s="70"/>
      <c r="GB294" s="66"/>
      <c r="GC294" s="204"/>
      <c r="GD294" s="66"/>
      <c r="GE294" s="66"/>
      <c r="GF294" s="66"/>
      <c r="GG294" s="204"/>
      <c r="GH294" s="66"/>
      <c r="GI294" s="66"/>
      <c r="GJ294" s="66"/>
      <c r="GK294" s="204"/>
      <c r="GL294" s="204"/>
      <c r="GM294" s="70"/>
      <c r="GN294" s="66"/>
      <c r="GO294" s="204"/>
      <c r="GP294" s="204"/>
      <c r="GQ294" s="70"/>
      <c r="GR294" s="66"/>
      <c r="GS294" s="204"/>
      <c r="GT294" s="204"/>
      <c r="GU294" s="70"/>
      <c r="GV294" s="66"/>
      <c r="GW294" s="204"/>
      <c r="GX294" s="204"/>
      <c r="GY294" s="70"/>
      <c r="GZ294" s="66"/>
      <c r="HA294" s="204"/>
      <c r="HB294" s="70"/>
      <c r="HC294" s="70"/>
      <c r="HD294" s="66"/>
      <c r="HE294" s="204"/>
      <c r="HF294" s="66"/>
      <c r="HG294" s="66"/>
      <c r="HH294" s="66"/>
      <c r="HI294" s="204"/>
      <c r="HJ294" s="133"/>
      <c r="HK294" s="70"/>
      <c r="HL294" s="66"/>
      <c r="HM294" s="204"/>
      <c r="HN294" s="66"/>
      <c r="HO294" s="66"/>
      <c r="HP294" s="66"/>
      <c r="HQ294" s="204"/>
      <c r="HR294" s="204"/>
      <c r="HS294" s="66"/>
      <c r="HT294" s="66"/>
      <c r="HU294" s="204"/>
      <c r="HV294" s="133"/>
      <c r="HW294" s="66"/>
      <c r="HX294" s="66"/>
      <c r="HY294" s="204"/>
      <c r="HZ294" s="133"/>
      <c r="IA294" s="66"/>
      <c r="IB294" s="66"/>
      <c r="IC294" s="204"/>
      <c r="ID294" s="204"/>
      <c r="IE294" s="66"/>
      <c r="IF294" s="66"/>
      <c r="IG294" s="204"/>
      <c r="IH294" s="204"/>
      <c r="II294" s="66"/>
      <c r="IJ294" s="66"/>
      <c r="IK294" s="204"/>
      <c r="IL294" s="204"/>
      <c r="IM294" s="66"/>
      <c r="IN294" s="66"/>
      <c r="IO294" s="204"/>
      <c r="IP294" s="204"/>
      <c r="IQ294" s="66"/>
      <c r="IR294" s="66"/>
      <c r="IS294" s="204"/>
      <c r="IT294" s="204"/>
      <c r="IU294" s="66"/>
      <c r="IV294" s="66"/>
      <c r="IW294" s="204"/>
      <c r="IX294" s="204"/>
      <c r="IY294" s="66"/>
      <c r="IZ294" s="66"/>
      <c r="JA294" s="66"/>
      <c r="JB294" s="66"/>
      <c r="JC294" s="66"/>
      <c r="JD294" s="66"/>
      <c r="JE294" s="66"/>
      <c r="JF294" s="66"/>
      <c r="JG294" s="66"/>
      <c r="JH294" s="66"/>
      <c r="JI294" s="66"/>
      <c r="JJ294" s="66"/>
      <c r="JK294" s="66"/>
      <c r="JL294" s="66"/>
      <c r="JM294" s="66"/>
      <c r="JN294" s="66"/>
      <c r="JO294" s="66"/>
      <c r="JP294" s="66"/>
      <c r="JQ294" s="66"/>
    </row>
    <row r="295" spans="1:277" s="29" customFormat="1" ht="15.75" x14ac:dyDescent="0.25">
      <c r="A295" s="39" t="s">
        <v>537</v>
      </c>
      <c r="B295" s="230">
        <f t="shared" si="1672"/>
        <v>6849</v>
      </c>
      <c r="C295" s="230">
        <f t="shared" si="1673"/>
        <v>6849</v>
      </c>
      <c r="D295" s="230">
        <f t="shared" si="1674"/>
        <v>6849</v>
      </c>
      <c r="E295" s="66">
        <f t="shared" si="163"/>
        <v>100</v>
      </c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123"/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  <c r="AD295" s="123"/>
      <c r="AE295" s="66"/>
      <c r="AF295" s="66"/>
      <c r="AG295" s="66"/>
      <c r="AH295" s="66"/>
      <c r="AI295" s="66"/>
      <c r="AJ295" s="66"/>
      <c r="AK295" s="66"/>
      <c r="AL295" s="123"/>
      <c r="AM295" s="66"/>
      <c r="AN295" s="66"/>
      <c r="AO295" s="66"/>
      <c r="AP295" s="66"/>
      <c r="AQ295" s="66"/>
      <c r="AR295" s="66"/>
      <c r="AS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/>
      <c r="BH295" s="66"/>
      <c r="BI295" s="66"/>
      <c r="BJ295" s="123"/>
      <c r="BK295" s="66"/>
      <c r="BL295" s="66"/>
      <c r="BM295" s="66"/>
      <c r="BN295" s="66"/>
      <c r="BO295" s="66"/>
      <c r="BP295" s="66"/>
      <c r="BQ295" s="66"/>
      <c r="BR295" s="66"/>
      <c r="BS295" s="66"/>
      <c r="BT295" s="66"/>
      <c r="BU295" s="66"/>
      <c r="BV295" s="66"/>
      <c r="BW295" s="66"/>
      <c r="BX295" s="66"/>
      <c r="BY295" s="66"/>
      <c r="BZ295" s="66"/>
      <c r="CA295" s="66"/>
      <c r="CB295" s="66"/>
      <c r="CC295" s="66"/>
      <c r="CD295" s="206"/>
      <c r="CE295" s="206"/>
      <c r="CF295" s="206"/>
      <c r="CG295" s="206"/>
      <c r="CH295" s="206"/>
      <c r="CI295" s="206"/>
      <c r="CJ295" s="206"/>
      <c r="CK295" s="206"/>
      <c r="CL295" s="66"/>
      <c r="CM295" s="66"/>
      <c r="CN295" s="66"/>
      <c r="CO295" s="204"/>
      <c r="CP295" s="204"/>
      <c r="CQ295" s="66"/>
      <c r="CR295" s="66"/>
      <c r="CS295" s="204"/>
      <c r="CT295" s="66"/>
      <c r="CU295" s="66"/>
      <c r="CV295" s="66"/>
      <c r="CW295" s="204"/>
      <c r="CX295" s="204"/>
      <c r="CY295" s="66"/>
      <c r="CZ295" s="66"/>
      <c r="DA295" s="204"/>
      <c r="DB295" s="133"/>
      <c r="DC295" s="66"/>
      <c r="DD295" s="66"/>
      <c r="DE295" s="204"/>
      <c r="DF295" s="66"/>
      <c r="DG295" s="66"/>
      <c r="DH295" s="66"/>
      <c r="DI295" s="66"/>
      <c r="DJ295" s="66"/>
      <c r="DK295" s="66"/>
      <c r="DL295" s="66"/>
      <c r="DM295" s="66"/>
      <c r="DN295" s="66"/>
      <c r="DO295" s="66"/>
      <c r="DP295" s="66"/>
      <c r="DQ295" s="66"/>
      <c r="DR295" s="66"/>
      <c r="DS295" s="66"/>
      <c r="DT295" s="66"/>
      <c r="DU295" s="66"/>
      <c r="DV295" s="66"/>
      <c r="DW295" s="66"/>
      <c r="DX295" s="66"/>
      <c r="DY295" s="204"/>
      <c r="DZ295" s="204"/>
      <c r="EA295" s="66"/>
      <c r="EB295" s="66"/>
      <c r="EC295" s="204"/>
      <c r="ED295" s="204"/>
      <c r="EE295" s="66"/>
      <c r="EF295" s="66"/>
      <c r="EG295" s="204"/>
      <c r="EH295" s="66"/>
      <c r="EI295" s="66"/>
      <c r="EJ295" s="66"/>
      <c r="EK295" s="204"/>
      <c r="EL295" s="66"/>
      <c r="EM295" s="66"/>
      <c r="EN295" s="66"/>
      <c r="EO295" s="66"/>
      <c r="EP295" s="66"/>
      <c r="EQ295" s="66"/>
      <c r="ER295" s="66"/>
      <c r="ES295" s="70"/>
      <c r="ET295" s="66"/>
      <c r="EU295" s="66"/>
      <c r="EV295" s="66"/>
      <c r="EW295" s="70"/>
      <c r="EX295" s="70"/>
      <c r="EY295" s="70"/>
      <c r="EZ295" s="66"/>
      <c r="FA295" s="204"/>
      <c r="FB295" s="204"/>
      <c r="FC295" s="70"/>
      <c r="FD295" s="66"/>
      <c r="FE295" s="204"/>
      <c r="FF295" s="70"/>
      <c r="FG295" s="70"/>
      <c r="FH295" s="66"/>
      <c r="FI295" s="204"/>
      <c r="FJ295" s="70">
        <v>6849</v>
      </c>
      <c r="FK295" s="70">
        <v>6849</v>
      </c>
      <c r="FL295" s="66">
        <v>6849</v>
      </c>
      <c r="FM295" s="66">
        <f t="shared" si="1543"/>
        <v>100</v>
      </c>
      <c r="FN295" s="70"/>
      <c r="FO295" s="70"/>
      <c r="FP295" s="66"/>
      <c r="FQ295" s="204"/>
      <c r="FR295" s="70"/>
      <c r="FS295" s="70"/>
      <c r="FT295" s="66"/>
      <c r="FU295" s="70"/>
      <c r="FV295" s="70"/>
      <c r="FW295" s="70"/>
      <c r="FX295" s="66"/>
      <c r="FY295" s="204"/>
      <c r="FZ295" s="70"/>
      <c r="GA295" s="70"/>
      <c r="GB295" s="66"/>
      <c r="GC295" s="204"/>
      <c r="GD295" s="66"/>
      <c r="GE295" s="66"/>
      <c r="GF295" s="66"/>
      <c r="GG295" s="204"/>
      <c r="GH295" s="66"/>
      <c r="GI295" s="66"/>
      <c r="GJ295" s="66"/>
      <c r="GK295" s="204"/>
      <c r="GL295" s="204"/>
      <c r="GM295" s="70"/>
      <c r="GN295" s="66"/>
      <c r="GO295" s="204"/>
      <c r="GP295" s="204"/>
      <c r="GQ295" s="70"/>
      <c r="GR295" s="66"/>
      <c r="GS295" s="204"/>
      <c r="GT295" s="204"/>
      <c r="GU295" s="70"/>
      <c r="GV295" s="66"/>
      <c r="GW295" s="204"/>
      <c r="GX295" s="204"/>
      <c r="GY295" s="70"/>
      <c r="GZ295" s="66"/>
      <c r="HA295" s="204"/>
      <c r="HB295" s="70"/>
      <c r="HC295" s="70"/>
      <c r="HD295" s="66"/>
      <c r="HE295" s="204"/>
      <c r="HF295" s="66"/>
      <c r="HG295" s="66"/>
      <c r="HH295" s="66"/>
      <c r="HI295" s="204"/>
      <c r="HJ295" s="133"/>
      <c r="HK295" s="70"/>
      <c r="HL295" s="66"/>
      <c r="HM295" s="204"/>
      <c r="HN295" s="66"/>
      <c r="HO295" s="66"/>
      <c r="HP295" s="66"/>
      <c r="HQ295" s="204"/>
      <c r="HR295" s="204"/>
      <c r="HS295" s="66"/>
      <c r="HT295" s="66"/>
      <c r="HU295" s="204"/>
      <c r="HV295" s="133"/>
      <c r="HW295" s="66"/>
      <c r="HX295" s="66"/>
      <c r="HY295" s="204"/>
      <c r="HZ295" s="133"/>
      <c r="IA295" s="66"/>
      <c r="IB295" s="66"/>
      <c r="IC295" s="204"/>
      <c r="ID295" s="204"/>
      <c r="IE295" s="66"/>
      <c r="IF295" s="66"/>
      <c r="IG295" s="204"/>
      <c r="IH295" s="204"/>
      <c r="II295" s="66"/>
      <c r="IJ295" s="66"/>
      <c r="IK295" s="204"/>
      <c r="IL295" s="204"/>
      <c r="IM295" s="66"/>
      <c r="IN295" s="66"/>
      <c r="IO295" s="204"/>
      <c r="IP295" s="204"/>
      <c r="IQ295" s="66"/>
      <c r="IR295" s="66"/>
      <c r="IS295" s="204"/>
      <c r="IT295" s="204"/>
      <c r="IU295" s="66"/>
      <c r="IV295" s="66"/>
      <c r="IW295" s="204"/>
      <c r="IX295" s="204"/>
      <c r="IY295" s="66"/>
      <c r="IZ295" s="66"/>
      <c r="JA295" s="66"/>
      <c r="JB295" s="66"/>
      <c r="JC295" s="66"/>
      <c r="JD295" s="66"/>
      <c r="JE295" s="66"/>
      <c r="JF295" s="66"/>
      <c r="JG295" s="66"/>
      <c r="JH295" s="66"/>
      <c r="JI295" s="66"/>
      <c r="JJ295" s="66"/>
      <c r="JK295" s="66"/>
      <c r="JL295" s="66"/>
      <c r="JM295" s="66"/>
      <c r="JN295" s="66"/>
      <c r="JO295" s="66"/>
      <c r="JP295" s="66"/>
      <c r="JQ295" s="66"/>
    </row>
    <row r="296" spans="1:277" s="29" customFormat="1" ht="15.75" x14ac:dyDescent="0.25">
      <c r="A296" s="39" t="s">
        <v>539</v>
      </c>
      <c r="B296" s="230">
        <f t="shared" si="1672"/>
        <v>6703</v>
      </c>
      <c r="C296" s="230">
        <f t="shared" si="1673"/>
        <v>6703</v>
      </c>
      <c r="D296" s="230">
        <f t="shared" si="1674"/>
        <v>6703</v>
      </c>
      <c r="E296" s="66">
        <f t="shared" si="163"/>
        <v>100</v>
      </c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123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123"/>
      <c r="AE296" s="66"/>
      <c r="AF296" s="66"/>
      <c r="AG296" s="66"/>
      <c r="AH296" s="66"/>
      <c r="AI296" s="66"/>
      <c r="AJ296" s="66"/>
      <c r="AK296" s="66"/>
      <c r="AL296" s="123"/>
      <c r="AM296" s="66"/>
      <c r="AN296" s="66"/>
      <c r="AO296" s="66"/>
      <c r="AP296" s="66"/>
      <c r="AQ296" s="66"/>
      <c r="AR296" s="66"/>
      <c r="AS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/>
      <c r="BH296" s="66"/>
      <c r="BI296" s="66"/>
      <c r="BJ296" s="123"/>
      <c r="BK296" s="66"/>
      <c r="BL296" s="66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206"/>
      <c r="CE296" s="206"/>
      <c r="CF296" s="206"/>
      <c r="CG296" s="206"/>
      <c r="CH296" s="206"/>
      <c r="CI296" s="206"/>
      <c r="CJ296" s="206"/>
      <c r="CK296" s="206"/>
      <c r="CL296" s="66"/>
      <c r="CM296" s="66"/>
      <c r="CN296" s="66"/>
      <c r="CO296" s="204"/>
      <c r="CP296" s="204"/>
      <c r="CQ296" s="66"/>
      <c r="CR296" s="66"/>
      <c r="CS296" s="204"/>
      <c r="CT296" s="66"/>
      <c r="CU296" s="66"/>
      <c r="CV296" s="66"/>
      <c r="CW296" s="204"/>
      <c r="CX296" s="204"/>
      <c r="CY296" s="66"/>
      <c r="CZ296" s="66"/>
      <c r="DA296" s="204"/>
      <c r="DB296" s="133"/>
      <c r="DC296" s="66"/>
      <c r="DD296" s="66"/>
      <c r="DE296" s="204"/>
      <c r="DF296" s="66"/>
      <c r="DG296" s="66"/>
      <c r="DH296" s="66"/>
      <c r="DI296" s="66"/>
      <c r="DJ296" s="66"/>
      <c r="DK296" s="66"/>
      <c r="DL296" s="66"/>
      <c r="DM296" s="66"/>
      <c r="DN296" s="66"/>
      <c r="DO296" s="66"/>
      <c r="DP296" s="66"/>
      <c r="DQ296" s="66"/>
      <c r="DR296" s="66"/>
      <c r="DS296" s="66"/>
      <c r="DT296" s="66"/>
      <c r="DU296" s="66"/>
      <c r="DV296" s="66"/>
      <c r="DW296" s="66"/>
      <c r="DX296" s="66"/>
      <c r="DY296" s="204"/>
      <c r="DZ296" s="204"/>
      <c r="EA296" s="66"/>
      <c r="EB296" s="66"/>
      <c r="EC296" s="204"/>
      <c r="ED296" s="204"/>
      <c r="EE296" s="66"/>
      <c r="EF296" s="66"/>
      <c r="EG296" s="204"/>
      <c r="EH296" s="66"/>
      <c r="EI296" s="66"/>
      <c r="EJ296" s="66"/>
      <c r="EK296" s="204"/>
      <c r="EL296" s="66">
        <v>1000</v>
      </c>
      <c r="EM296" s="66">
        <v>1000</v>
      </c>
      <c r="EN296" s="66">
        <v>1000</v>
      </c>
      <c r="EO296" s="66">
        <f>EN296/EM296*100</f>
        <v>100</v>
      </c>
      <c r="EP296" s="66"/>
      <c r="EQ296" s="66"/>
      <c r="ER296" s="66"/>
      <c r="ES296" s="70"/>
      <c r="ET296" s="66"/>
      <c r="EU296" s="66"/>
      <c r="EV296" s="66"/>
      <c r="EW296" s="70"/>
      <c r="EX296" s="70"/>
      <c r="EY296" s="70"/>
      <c r="EZ296" s="66"/>
      <c r="FA296" s="204"/>
      <c r="FB296" s="204"/>
      <c r="FC296" s="70"/>
      <c r="FD296" s="66"/>
      <c r="FE296" s="204"/>
      <c r="FF296" s="70"/>
      <c r="FG296" s="70"/>
      <c r="FH296" s="66"/>
      <c r="FI296" s="204"/>
      <c r="FJ296" s="70">
        <v>5703</v>
      </c>
      <c r="FK296" s="70">
        <v>5703</v>
      </c>
      <c r="FL296" s="66">
        <v>5703</v>
      </c>
      <c r="FM296" s="66">
        <f t="shared" ref="FM296:FM358" si="1874">FL296/FK296*100</f>
        <v>100</v>
      </c>
      <c r="FN296" s="70"/>
      <c r="FO296" s="70"/>
      <c r="FP296" s="66"/>
      <c r="FQ296" s="204"/>
      <c r="FR296" s="70"/>
      <c r="FS296" s="70"/>
      <c r="FT296" s="66"/>
      <c r="FU296" s="70"/>
      <c r="FV296" s="70"/>
      <c r="FW296" s="70"/>
      <c r="FX296" s="66"/>
      <c r="FY296" s="204"/>
      <c r="FZ296" s="70"/>
      <c r="GA296" s="70"/>
      <c r="GB296" s="66"/>
      <c r="GC296" s="204"/>
      <c r="GD296" s="66"/>
      <c r="GE296" s="66"/>
      <c r="GF296" s="66"/>
      <c r="GG296" s="204"/>
      <c r="GH296" s="66"/>
      <c r="GI296" s="66"/>
      <c r="GJ296" s="66"/>
      <c r="GK296" s="204"/>
      <c r="GL296" s="204"/>
      <c r="GM296" s="70"/>
      <c r="GN296" s="66"/>
      <c r="GO296" s="204"/>
      <c r="GP296" s="204"/>
      <c r="GQ296" s="70"/>
      <c r="GR296" s="66"/>
      <c r="GS296" s="204"/>
      <c r="GT296" s="204"/>
      <c r="GU296" s="70"/>
      <c r="GV296" s="66"/>
      <c r="GW296" s="204"/>
      <c r="GX296" s="204"/>
      <c r="GY296" s="70"/>
      <c r="GZ296" s="66"/>
      <c r="HA296" s="204"/>
      <c r="HB296" s="70"/>
      <c r="HC296" s="70"/>
      <c r="HD296" s="66"/>
      <c r="HE296" s="204"/>
      <c r="HF296" s="66"/>
      <c r="HG296" s="66"/>
      <c r="HH296" s="66"/>
      <c r="HI296" s="204"/>
      <c r="HJ296" s="133"/>
      <c r="HK296" s="70"/>
      <c r="HL296" s="66"/>
      <c r="HM296" s="204"/>
      <c r="HN296" s="66"/>
      <c r="HO296" s="66"/>
      <c r="HP296" s="66"/>
      <c r="HQ296" s="204"/>
      <c r="HR296" s="204"/>
      <c r="HS296" s="66"/>
      <c r="HT296" s="66"/>
      <c r="HU296" s="204"/>
      <c r="HV296" s="133"/>
      <c r="HW296" s="66"/>
      <c r="HX296" s="66"/>
      <c r="HY296" s="204"/>
      <c r="HZ296" s="133"/>
      <c r="IA296" s="66"/>
      <c r="IB296" s="66"/>
      <c r="IC296" s="204"/>
      <c r="ID296" s="204"/>
      <c r="IE296" s="66"/>
      <c r="IF296" s="66"/>
      <c r="IG296" s="204"/>
      <c r="IH296" s="204"/>
      <c r="II296" s="66"/>
      <c r="IJ296" s="66"/>
      <c r="IK296" s="204"/>
      <c r="IL296" s="204"/>
      <c r="IM296" s="66"/>
      <c r="IN296" s="66"/>
      <c r="IO296" s="204"/>
      <c r="IP296" s="204"/>
      <c r="IQ296" s="66"/>
      <c r="IR296" s="66"/>
      <c r="IS296" s="204"/>
      <c r="IT296" s="204"/>
      <c r="IU296" s="66"/>
      <c r="IV296" s="66"/>
      <c r="IW296" s="204"/>
      <c r="IX296" s="204"/>
      <c r="IY296" s="66"/>
      <c r="IZ296" s="66"/>
      <c r="JA296" s="66"/>
      <c r="JB296" s="66"/>
      <c r="JC296" s="66"/>
      <c r="JD296" s="66"/>
      <c r="JE296" s="66"/>
      <c r="JF296" s="66"/>
      <c r="JG296" s="66"/>
      <c r="JH296" s="66"/>
      <c r="JI296" s="66"/>
      <c r="JJ296" s="66"/>
      <c r="JK296" s="66"/>
      <c r="JL296" s="66"/>
      <c r="JM296" s="66"/>
      <c r="JN296" s="66"/>
      <c r="JO296" s="66"/>
      <c r="JP296" s="66"/>
      <c r="JQ296" s="66"/>
    </row>
    <row r="297" spans="1:277" s="29" customFormat="1" ht="15.75" x14ac:dyDescent="0.25">
      <c r="A297" s="39" t="s">
        <v>363</v>
      </c>
      <c r="B297" s="230">
        <f t="shared" si="1672"/>
        <v>4893</v>
      </c>
      <c r="C297" s="230">
        <f t="shared" si="1673"/>
        <v>4893</v>
      </c>
      <c r="D297" s="230">
        <f t="shared" si="1674"/>
        <v>4893</v>
      </c>
      <c r="E297" s="66">
        <f t="shared" si="163"/>
        <v>100</v>
      </c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123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123"/>
      <c r="AE297" s="66"/>
      <c r="AF297" s="66"/>
      <c r="AG297" s="66"/>
      <c r="AH297" s="66"/>
      <c r="AI297" s="66"/>
      <c r="AJ297" s="66"/>
      <c r="AK297" s="66"/>
      <c r="AL297" s="123"/>
      <c r="AM297" s="66"/>
      <c r="AN297" s="66"/>
      <c r="AO297" s="66"/>
      <c r="AP297" s="66"/>
      <c r="AQ297" s="66"/>
      <c r="AR297" s="66"/>
      <c r="AS297" s="66"/>
      <c r="AT297" s="66"/>
      <c r="AU297" s="66"/>
      <c r="AV297" s="66">
        <v>0</v>
      </c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/>
      <c r="BH297" s="66"/>
      <c r="BI297" s="66"/>
      <c r="BJ297" s="123"/>
      <c r="BK297" s="66"/>
      <c r="BL297" s="66"/>
      <c r="BM297" s="66"/>
      <c r="BN297" s="66"/>
      <c r="BO297" s="66"/>
      <c r="BP297" s="66"/>
      <c r="BQ297" s="66"/>
      <c r="BR297" s="66"/>
      <c r="BS297" s="66"/>
      <c r="BT297" s="66"/>
      <c r="BU297" s="66"/>
      <c r="BV297" s="66"/>
      <c r="BW297" s="66"/>
      <c r="BX297" s="66"/>
      <c r="BY297" s="66"/>
      <c r="BZ297" s="66"/>
      <c r="CA297" s="66"/>
      <c r="CB297" s="66"/>
      <c r="CC297" s="66"/>
      <c r="CD297" s="206"/>
      <c r="CE297" s="206"/>
      <c r="CF297" s="206"/>
      <c r="CG297" s="206"/>
      <c r="CH297" s="206"/>
      <c r="CI297" s="206"/>
      <c r="CJ297" s="206"/>
      <c r="CK297" s="206"/>
      <c r="CL297" s="66"/>
      <c r="CM297" s="66"/>
      <c r="CN297" s="66"/>
      <c r="CO297" s="204"/>
      <c r="CP297" s="204"/>
      <c r="CQ297" s="66"/>
      <c r="CR297" s="66"/>
      <c r="CS297" s="204"/>
      <c r="CT297" s="66"/>
      <c r="CU297" s="66"/>
      <c r="CV297" s="66"/>
      <c r="CW297" s="204"/>
      <c r="CX297" s="204"/>
      <c r="CY297" s="66"/>
      <c r="CZ297" s="66"/>
      <c r="DA297" s="204"/>
      <c r="DB297" s="133"/>
      <c r="DC297" s="66"/>
      <c r="DD297" s="66"/>
      <c r="DE297" s="204"/>
      <c r="DF297" s="66"/>
      <c r="DG297" s="66"/>
      <c r="DH297" s="66"/>
      <c r="DI297" s="66"/>
      <c r="DJ297" s="66"/>
      <c r="DK297" s="66"/>
      <c r="DL297" s="66"/>
      <c r="DM297" s="66"/>
      <c r="DN297" s="66"/>
      <c r="DO297" s="66"/>
      <c r="DP297" s="66"/>
      <c r="DQ297" s="66"/>
      <c r="DR297" s="66"/>
      <c r="DS297" s="66"/>
      <c r="DT297" s="66"/>
      <c r="DU297" s="66"/>
      <c r="DV297" s="66"/>
      <c r="DW297" s="66"/>
      <c r="DX297" s="66"/>
      <c r="DY297" s="204"/>
      <c r="DZ297" s="204"/>
      <c r="EA297" s="66"/>
      <c r="EB297" s="66"/>
      <c r="EC297" s="204"/>
      <c r="ED297" s="204"/>
      <c r="EE297" s="66"/>
      <c r="EF297" s="66"/>
      <c r="EG297" s="204"/>
      <c r="EH297" s="66"/>
      <c r="EI297" s="66"/>
      <c r="EJ297" s="66"/>
      <c r="EK297" s="204"/>
      <c r="EL297" s="66"/>
      <c r="EM297" s="66"/>
      <c r="EN297" s="66"/>
      <c r="EO297" s="204"/>
      <c r="EP297" s="66"/>
      <c r="EQ297" s="66"/>
      <c r="ER297" s="66"/>
      <c r="ES297" s="70"/>
      <c r="ET297" s="66"/>
      <c r="EU297" s="66"/>
      <c r="EV297" s="66"/>
      <c r="EW297" s="70"/>
      <c r="EX297" s="70"/>
      <c r="EY297" s="70"/>
      <c r="EZ297" s="66"/>
      <c r="FA297" s="204"/>
      <c r="FB297" s="204"/>
      <c r="FC297" s="70"/>
      <c r="FD297" s="66"/>
      <c r="FE297" s="204"/>
      <c r="FF297" s="70"/>
      <c r="FG297" s="70"/>
      <c r="FH297" s="66"/>
      <c r="FI297" s="204"/>
      <c r="FJ297" s="70">
        <v>4893</v>
      </c>
      <c r="FK297" s="70">
        <v>4893</v>
      </c>
      <c r="FL297" s="66">
        <v>4893</v>
      </c>
      <c r="FM297" s="66">
        <f t="shared" si="1874"/>
        <v>100</v>
      </c>
      <c r="FN297" s="70"/>
      <c r="FO297" s="70"/>
      <c r="FP297" s="66"/>
      <c r="FQ297" s="204"/>
      <c r="FR297" s="70"/>
      <c r="FS297" s="70"/>
      <c r="FT297" s="66"/>
      <c r="FU297" s="70"/>
      <c r="FV297" s="70"/>
      <c r="FW297" s="70"/>
      <c r="FX297" s="66"/>
      <c r="FY297" s="204"/>
      <c r="FZ297" s="70"/>
      <c r="GA297" s="70"/>
      <c r="GB297" s="66"/>
      <c r="GC297" s="204"/>
      <c r="GD297" s="66"/>
      <c r="GE297" s="66"/>
      <c r="GF297" s="66"/>
      <c r="GG297" s="204"/>
      <c r="GH297" s="66"/>
      <c r="GI297" s="66"/>
      <c r="GJ297" s="66"/>
      <c r="GK297" s="204"/>
      <c r="GL297" s="204"/>
      <c r="GM297" s="70"/>
      <c r="GN297" s="66"/>
      <c r="GO297" s="204"/>
      <c r="GP297" s="204"/>
      <c r="GQ297" s="70"/>
      <c r="GR297" s="66"/>
      <c r="GS297" s="204"/>
      <c r="GT297" s="204"/>
      <c r="GU297" s="70"/>
      <c r="GV297" s="66"/>
      <c r="GW297" s="204"/>
      <c r="GX297" s="204"/>
      <c r="GY297" s="70"/>
      <c r="GZ297" s="66"/>
      <c r="HA297" s="204"/>
      <c r="HB297" s="70"/>
      <c r="HC297" s="70"/>
      <c r="HD297" s="66"/>
      <c r="HE297" s="204"/>
      <c r="HF297" s="66"/>
      <c r="HG297" s="66"/>
      <c r="HH297" s="66"/>
      <c r="HI297" s="204"/>
      <c r="HJ297" s="133"/>
      <c r="HK297" s="70"/>
      <c r="HL297" s="66"/>
      <c r="HM297" s="204"/>
      <c r="HN297" s="66"/>
      <c r="HO297" s="66"/>
      <c r="HP297" s="66"/>
      <c r="HQ297" s="204"/>
      <c r="HR297" s="204"/>
      <c r="HS297" s="66"/>
      <c r="HT297" s="66"/>
      <c r="HU297" s="204"/>
      <c r="HV297" s="133"/>
      <c r="HW297" s="66"/>
      <c r="HX297" s="66"/>
      <c r="HY297" s="204"/>
      <c r="HZ297" s="133"/>
      <c r="IA297" s="66"/>
      <c r="IB297" s="66"/>
      <c r="IC297" s="204"/>
      <c r="ID297" s="204"/>
      <c r="IE297" s="66"/>
      <c r="IF297" s="66"/>
      <c r="IG297" s="204"/>
      <c r="IH297" s="204"/>
      <c r="II297" s="66"/>
      <c r="IJ297" s="66"/>
      <c r="IK297" s="204"/>
      <c r="IL297" s="204"/>
      <c r="IM297" s="66"/>
      <c r="IN297" s="66"/>
      <c r="IO297" s="204"/>
      <c r="IP297" s="204"/>
      <c r="IQ297" s="66"/>
      <c r="IR297" s="66"/>
      <c r="IS297" s="204"/>
      <c r="IT297" s="204"/>
      <c r="IU297" s="66"/>
      <c r="IV297" s="66"/>
      <c r="IW297" s="204"/>
      <c r="IX297" s="204"/>
      <c r="IY297" s="66"/>
      <c r="IZ297" s="66"/>
      <c r="JA297" s="66"/>
      <c r="JB297" s="66"/>
      <c r="JC297" s="66"/>
      <c r="JD297" s="66"/>
      <c r="JE297" s="66"/>
      <c r="JF297" s="66"/>
      <c r="JG297" s="66"/>
      <c r="JH297" s="66"/>
      <c r="JI297" s="66"/>
      <c r="JJ297" s="66"/>
      <c r="JK297" s="66"/>
      <c r="JL297" s="66"/>
      <c r="JM297" s="66"/>
      <c r="JN297" s="66"/>
      <c r="JO297" s="66"/>
      <c r="JP297" s="66"/>
      <c r="JQ297" s="66"/>
    </row>
    <row r="298" spans="1:277" s="30" customFormat="1" ht="31.5" x14ac:dyDescent="0.25">
      <c r="A298" s="38" t="s">
        <v>374</v>
      </c>
      <c r="B298" s="231">
        <f t="shared" si="1672"/>
        <v>83298.010119999992</v>
      </c>
      <c r="C298" s="231">
        <f t="shared" si="1673"/>
        <v>112212.05020000001</v>
      </c>
      <c r="D298" s="231">
        <f t="shared" si="1674"/>
        <v>110429.88308000001</v>
      </c>
      <c r="E298" s="79">
        <f t="shared" ref="E298" si="1875">D298/C298*100</f>
        <v>98.41178633059144</v>
      </c>
      <c r="F298" s="80">
        <f t="shared" ref="F298" si="1876">F299+F300+F301+F302+F303+F304+F305+F306+F307</f>
        <v>1516.2527</v>
      </c>
      <c r="G298" s="80">
        <f t="shared" ref="G298:CG298" si="1877">G299+G300+G301+G302+G303+G304+G305+G306+G307</f>
        <v>1516.2527</v>
      </c>
      <c r="H298" s="80">
        <f t="shared" si="1877"/>
        <v>1516.2527</v>
      </c>
      <c r="I298" s="79">
        <f t="shared" ref="I298:I299" si="1878">H298/G298*100</f>
        <v>100</v>
      </c>
      <c r="J298" s="80">
        <f t="shared" ref="J298" si="1879">J299+J300+J301+J302+J303+J304+J305+J306+J307</f>
        <v>0</v>
      </c>
      <c r="K298" s="80">
        <f t="shared" si="1877"/>
        <v>0</v>
      </c>
      <c r="L298" s="80">
        <f t="shared" si="1877"/>
        <v>0</v>
      </c>
      <c r="M298" s="80">
        <f t="shared" si="1877"/>
        <v>0</v>
      </c>
      <c r="N298" s="80"/>
      <c r="O298" s="80">
        <f t="shared" ref="O298:Q298" si="1880">O299+O300+O301+O302+O303+O304+O305+O306+O307</f>
        <v>0</v>
      </c>
      <c r="P298" s="80">
        <f t="shared" si="1880"/>
        <v>0</v>
      </c>
      <c r="Q298" s="80">
        <f t="shared" si="1880"/>
        <v>0</v>
      </c>
      <c r="R298" s="122"/>
      <c r="S298" s="80">
        <f t="shared" ref="S298:U298" si="1881">S299+S300+S301+S302+S303+S304+S305+S306+S307</f>
        <v>0</v>
      </c>
      <c r="T298" s="80">
        <f t="shared" si="1881"/>
        <v>0</v>
      </c>
      <c r="U298" s="80">
        <f t="shared" si="1881"/>
        <v>0</v>
      </c>
      <c r="V298" s="80"/>
      <c r="W298" s="80">
        <f t="shared" ref="W298:Y298" si="1882">W299+W300+W301+W302+W303+W304+W305+W306+W307</f>
        <v>0</v>
      </c>
      <c r="X298" s="80">
        <f t="shared" si="1882"/>
        <v>0</v>
      </c>
      <c r="Y298" s="80">
        <f t="shared" si="1882"/>
        <v>0</v>
      </c>
      <c r="Z298" s="80"/>
      <c r="AA298" s="80">
        <f t="shared" ref="AA298:AC298" si="1883">AA299+AA300+AA301+AA302+AA303+AA304+AA305+AA306+AA307</f>
        <v>0</v>
      </c>
      <c r="AB298" s="80">
        <f t="shared" si="1883"/>
        <v>0</v>
      </c>
      <c r="AC298" s="80">
        <f t="shared" si="1883"/>
        <v>0</v>
      </c>
      <c r="AD298" s="122"/>
      <c r="AE298" s="80">
        <f t="shared" ref="AE298:AH298" si="1884">AE299+AE300+AE301+AE302+AE303+AE304+AE305+AE306+AE307</f>
        <v>0</v>
      </c>
      <c r="AF298" s="80">
        <f t="shared" si="1884"/>
        <v>0</v>
      </c>
      <c r="AG298" s="80">
        <f t="shared" si="1884"/>
        <v>0</v>
      </c>
      <c r="AH298" s="80">
        <f t="shared" si="1884"/>
        <v>0</v>
      </c>
      <c r="AI298" s="80">
        <f t="shared" si="1877"/>
        <v>0</v>
      </c>
      <c r="AJ298" s="80">
        <f t="shared" si="1877"/>
        <v>0</v>
      </c>
      <c r="AK298" s="80">
        <f t="shared" si="1877"/>
        <v>0</v>
      </c>
      <c r="AL298" s="122"/>
      <c r="AM298" s="80">
        <f t="shared" si="1877"/>
        <v>0</v>
      </c>
      <c r="AN298" s="80">
        <f t="shared" si="1877"/>
        <v>0</v>
      </c>
      <c r="AO298" s="80">
        <f t="shared" si="1877"/>
        <v>0</v>
      </c>
      <c r="AP298" s="80">
        <f t="shared" ref="AP298" si="1885">AP299+AP300+AP301+AP302+AP303+AP304+AP305+AP306+AP307</f>
        <v>0</v>
      </c>
      <c r="AQ298" s="80">
        <f t="shared" si="1877"/>
        <v>0</v>
      </c>
      <c r="AR298" s="80">
        <f t="shared" si="1877"/>
        <v>0</v>
      </c>
      <c r="AS298" s="80">
        <f t="shared" si="1877"/>
        <v>0</v>
      </c>
      <c r="AT298" s="80">
        <f t="shared" ref="AT298" si="1886">AT299+AT300+AT301+AT302+AT303+AT304+AT305+AT306+AT307</f>
        <v>0</v>
      </c>
      <c r="AU298" s="80">
        <f t="shared" si="1877"/>
        <v>0</v>
      </c>
      <c r="AV298" s="80">
        <f t="shared" si="1877"/>
        <v>0</v>
      </c>
      <c r="AW298" s="80"/>
      <c r="AX298" s="80">
        <f t="shared" ref="AX298" si="1887">AX299+AX300+AX301+AX302+AX303+AX304+AX305+AX306+AX307</f>
        <v>0</v>
      </c>
      <c r="AY298" s="80">
        <f t="shared" si="1877"/>
        <v>0</v>
      </c>
      <c r="AZ298" s="80">
        <f t="shared" si="1877"/>
        <v>0</v>
      </c>
      <c r="BA298" s="80"/>
      <c r="BB298" s="80">
        <v>51.020420000000001</v>
      </c>
      <c r="BC298" s="80">
        <f t="shared" si="1877"/>
        <v>51.020420000000001</v>
      </c>
      <c r="BD298" s="80">
        <f t="shared" si="1877"/>
        <v>51.020420000000001</v>
      </c>
      <c r="BE298" s="79">
        <f>BD298/BC298*100</f>
        <v>100</v>
      </c>
      <c r="BF298" s="80">
        <f t="shared" ref="BF298" si="1888">BF299+BF300+BF301+BF302+BF303+BF304+BF305+BF306+BF307</f>
        <v>76.790999999999997</v>
      </c>
      <c r="BG298" s="80">
        <f t="shared" ref="BG298:BH298" si="1889">BG299+BG300+BG301+BG302+BG303+BG304+BG305+BG306+BG307</f>
        <v>76.790999999999997</v>
      </c>
      <c r="BH298" s="80">
        <f t="shared" si="1889"/>
        <v>76.790999999999997</v>
      </c>
      <c r="BI298" s="79">
        <f>BH298/BG298*100</f>
        <v>100</v>
      </c>
      <c r="BJ298" s="121"/>
      <c r="BK298" s="80"/>
      <c r="BL298" s="80"/>
      <c r="BM298" s="79"/>
      <c r="BN298" s="80"/>
      <c r="BO298" s="80"/>
      <c r="BP298" s="80"/>
      <c r="BQ298" s="79"/>
      <c r="BR298" s="79"/>
      <c r="BS298" s="80">
        <f t="shared" si="1877"/>
        <v>0</v>
      </c>
      <c r="BT298" s="80">
        <f t="shared" si="1877"/>
        <v>0</v>
      </c>
      <c r="BU298" s="80">
        <f t="shared" si="1877"/>
        <v>0</v>
      </c>
      <c r="BV298" s="80"/>
      <c r="BW298" s="80">
        <f t="shared" si="1877"/>
        <v>5040.2843999999996</v>
      </c>
      <c r="BX298" s="80">
        <f t="shared" si="1877"/>
        <v>3540.2844</v>
      </c>
      <c r="BY298" s="79">
        <f t="shared" si="1819"/>
        <v>70.239774565101925</v>
      </c>
      <c r="BZ298" s="80">
        <f t="shared" ref="BZ298" si="1890">BZ299+BZ300+BZ301+BZ302+BZ303+BZ304+BZ305+BZ306+BZ307</f>
        <v>11000</v>
      </c>
      <c r="CA298" s="80">
        <f t="shared" si="1877"/>
        <v>11000</v>
      </c>
      <c r="CB298" s="80">
        <f t="shared" si="1877"/>
        <v>11000</v>
      </c>
      <c r="CC298" s="79">
        <f t="shared" ref="CC298" si="1891">CB298/CA298*100</f>
        <v>100</v>
      </c>
      <c r="CD298" s="80">
        <f t="shared" ref="CD298" si="1892">CD299+CD300+CD301+CD302+CD303+CD304+CD305+CD306+CD307</f>
        <v>13745.6</v>
      </c>
      <c r="CE298" s="80">
        <f t="shared" si="1877"/>
        <v>13745.6</v>
      </c>
      <c r="CF298" s="80">
        <f t="shared" si="1877"/>
        <v>13745.6</v>
      </c>
      <c r="CG298" s="80">
        <f t="shared" si="1877"/>
        <v>100</v>
      </c>
      <c r="CH298" s="80"/>
      <c r="CI298" s="80">
        <f t="shared" ref="CI298:CL298" si="1893">CI299+CI300+CI301+CI302+CI303+CI304+CI305+CI306+CI307</f>
        <v>1304</v>
      </c>
      <c r="CJ298" s="80">
        <f t="shared" si="1893"/>
        <v>1304</v>
      </c>
      <c r="CK298" s="80">
        <f t="shared" si="1893"/>
        <v>100</v>
      </c>
      <c r="CL298" s="80">
        <f t="shared" si="1893"/>
        <v>0</v>
      </c>
      <c r="CM298" s="80">
        <f t="shared" ref="CM298:EV298" si="1894">CM299+CM300+CM301+CM302+CM303+CM304+CM305+CM306+CM307</f>
        <v>0</v>
      </c>
      <c r="CN298" s="80">
        <f t="shared" si="1894"/>
        <v>0</v>
      </c>
      <c r="CO298" s="80">
        <f t="shared" si="1894"/>
        <v>0</v>
      </c>
      <c r="CP298" s="80"/>
      <c r="CQ298" s="80">
        <f t="shared" ref="CQ298:CT298" si="1895">CQ299+CQ300+CQ301+CQ302+CQ303+CQ304+CQ305+CQ306+CQ307</f>
        <v>0</v>
      </c>
      <c r="CR298" s="80">
        <f t="shared" si="1895"/>
        <v>0</v>
      </c>
      <c r="CS298" s="80">
        <f t="shared" si="1895"/>
        <v>0</v>
      </c>
      <c r="CT298" s="80">
        <f t="shared" si="1895"/>
        <v>3662.9</v>
      </c>
      <c r="CU298" s="80">
        <f t="shared" si="1894"/>
        <v>3102.9</v>
      </c>
      <c r="CV298" s="80">
        <f t="shared" si="1894"/>
        <v>2917.9275400000001</v>
      </c>
      <c r="CW298" s="80">
        <f t="shared" si="191"/>
        <v>94.038723129975182</v>
      </c>
      <c r="CX298" s="80"/>
      <c r="CY298" s="80"/>
      <c r="CZ298" s="80"/>
      <c r="DA298" s="80"/>
      <c r="DB298" s="122"/>
      <c r="DC298" s="80">
        <f t="shared" ref="DC298:DD298" si="1896">DC299+DC300+DC301+DC302+DC303+DC304+DC305+DC306+DC307</f>
        <v>504</v>
      </c>
      <c r="DD298" s="80">
        <f t="shared" si="1896"/>
        <v>501.56</v>
      </c>
      <c r="DE298" s="80">
        <f t="shared" ref="DE298:DE299" si="1897">DD298/DC298*100</f>
        <v>99.515873015873012</v>
      </c>
      <c r="DF298" s="80">
        <f t="shared" ref="DF298" si="1898">DF299+DF300+DF301+DF302+DF303+DF304+DF305+DF306+DF307</f>
        <v>0</v>
      </c>
      <c r="DG298" s="80">
        <f t="shared" si="1894"/>
        <v>0</v>
      </c>
      <c r="DH298" s="80">
        <f t="shared" si="1894"/>
        <v>0</v>
      </c>
      <c r="DI298" s="80">
        <f t="shared" si="1894"/>
        <v>0</v>
      </c>
      <c r="DJ298" s="80"/>
      <c r="DK298" s="80">
        <f t="shared" si="1894"/>
        <v>0</v>
      </c>
      <c r="DL298" s="80">
        <f t="shared" si="1894"/>
        <v>0</v>
      </c>
      <c r="DM298" s="80">
        <f t="shared" si="1894"/>
        <v>0</v>
      </c>
      <c r="DN298" s="80"/>
      <c r="DO298" s="80">
        <f t="shared" ref="DO298:DR298" si="1899">DO299+DO300+DO301+DO302+DO303+DO304+DO305+DO306+DO307</f>
        <v>0</v>
      </c>
      <c r="DP298" s="80">
        <f t="shared" si="1899"/>
        <v>0</v>
      </c>
      <c r="DQ298" s="80">
        <f t="shared" si="1899"/>
        <v>0</v>
      </c>
      <c r="DR298" s="80">
        <f t="shared" si="1899"/>
        <v>0</v>
      </c>
      <c r="DS298" s="80">
        <f t="shared" si="1894"/>
        <v>0</v>
      </c>
      <c r="DT298" s="80">
        <f t="shared" si="1894"/>
        <v>0</v>
      </c>
      <c r="DU298" s="80">
        <f t="shared" si="1894"/>
        <v>0</v>
      </c>
      <c r="DV298" s="80"/>
      <c r="DW298" s="80">
        <f t="shared" si="1894"/>
        <v>0</v>
      </c>
      <c r="DX298" s="80">
        <f t="shared" si="1894"/>
        <v>0</v>
      </c>
      <c r="DY298" s="80">
        <f t="shared" si="1894"/>
        <v>0</v>
      </c>
      <c r="DZ298" s="80"/>
      <c r="EA298" s="80">
        <f t="shared" ref="EA298:EC298" si="1900">EA299+EA300+EA301+EA302+EA303+EA304+EA305+EA306+EA307</f>
        <v>0</v>
      </c>
      <c r="EB298" s="80">
        <f t="shared" si="1900"/>
        <v>0</v>
      </c>
      <c r="EC298" s="80">
        <f t="shared" si="1900"/>
        <v>0</v>
      </c>
      <c r="ED298" s="80"/>
      <c r="EE298" s="80">
        <f t="shared" si="1894"/>
        <v>0</v>
      </c>
      <c r="EF298" s="80">
        <f t="shared" si="1894"/>
        <v>0</v>
      </c>
      <c r="EG298" s="80">
        <f t="shared" si="1894"/>
        <v>0</v>
      </c>
      <c r="EH298" s="80">
        <f t="shared" ref="EH298" si="1901">EH299+EH300+EH301+EH302+EH303+EH304+EH305+EH306+EH307</f>
        <v>0</v>
      </c>
      <c r="EI298" s="80">
        <f t="shared" si="1894"/>
        <v>0</v>
      </c>
      <c r="EJ298" s="80">
        <f t="shared" si="1894"/>
        <v>0</v>
      </c>
      <c r="EK298" s="80">
        <f t="shared" si="1894"/>
        <v>0</v>
      </c>
      <c r="EL298" s="80">
        <f t="shared" ref="EL298" si="1902">EL299+EL300+EL301+EL302+EL303+EL304+EL305+EL306+EL307</f>
        <v>0</v>
      </c>
      <c r="EM298" s="80">
        <f t="shared" si="1894"/>
        <v>0</v>
      </c>
      <c r="EN298" s="80">
        <f t="shared" si="1894"/>
        <v>0</v>
      </c>
      <c r="EO298" s="80">
        <f t="shared" si="1894"/>
        <v>0</v>
      </c>
      <c r="EP298" s="80">
        <f t="shared" ref="EP298" si="1903">EP299+EP300+EP301+EP302+EP303+EP304+EP305+EP306+EP307</f>
        <v>159.19999999999999</v>
      </c>
      <c r="EQ298" s="80">
        <f t="shared" si="1894"/>
        <v>124.4</v>
      </c>
      <c r="ER298" s="80">
        <f t="shared" si="1894"/>
        <v>124.4</v>
      </c>
      <c r="ES298" s="80">
        <f t="shared" si="1835"/>
        <v>100</v>
      </c>
      <c r="ET298" s="80">
        <f t="shared" ref="ET298" si="1904">ET299+ET300+ET301+ET302+ET303+ET304+ET305+ET306+ET307</f>
        <v>3169.1</v>
      </c>
      <c r="EU298" s="80">
        <f t="shared" si="1894"/>
        <v>4511.6401999999998</v>
      </c>
      <c r="EV298" s="80">
        <f t="shared" si="1894"/>
        <v>4511.6401999999998</v>
      </c>
      <c r="EW298" s="80">
        <f t="shared" ref="EW298:EW299" si="1905">EV298/EU298*100</f>
        <v>100</v>
      </c>
      <c r="EX298" s="80"/>
      <c r="EY298" s="80">
        <f t="shared" ref="EY298:FL298" si="1906">EY299+EY300+EY301+EY302+EY303+EY304+EY305+EY306+EY307</f>
        <v>0</v>
      </c>
      <c r="EZ298" s="80">
        <f t="shared" si="1906"/>
        <v>0</v>
      </c>
      <c r="FA298" s="80">
        <f t="shared" si="1906"/>
        <v>0</v>
      </c>
      <c r="FB298" s="80"/>
      <c r="FC298" s="80">
        <f t="shared" ref="FC298:FE298" si="1907">FC299+FC300+FC301+FC302+FC303+FC304+FC305+FC306+FC307</f>
        <v>0</v>
      </c>
      <c r="FD298" s="80">
        <f t="shared" si="1907"/>
        <v>0</v>
      </c>
      <c r="FE298" s="80">
        <f t="shared" si="1907"/>
        <v>0</v>
      </c>
      <c r="FF298" s="80">
        <f t="shared" ref="FF298" si="1908">FF299+FF300+FF301+FF302+FF303+FF304+FF305+FF306+FF307</f>
        <v>7827.1</v>
      </c>
      <c r="FG298" s="80">
        <f t="shared" si="1906"/>
        <v>8017.8</v>
      </c>
      <c r="FH298" s="80">
        <f t="shared" si="1906"/>
        <v>8017.8</v>
      </c>
      <c r="FI298" s="80">
        <f t="shared" si="204"/>
        <v>100</v>
      </c>
      <c r="FJ298" s="80">
        <f t="shared" ref="FJ298" si="1909">FJ299+FJ300+FJ301+FJ302+FJ303+FJ304+FJ305+FJ306+FJ307</f>
        <v>35289</v>
      </c>
      <c r="FK298" s="80">
        <f t="shared" si="1906"/>
        <v>35289</v>
      </c>
      <c r="FL298" s="80">
        <f t="shared" si="1906"/>
        <v>35288.998599999999</v>
      </c>
      <c r="FM298" s="79">
        <f t="shared" si="1874"/>
        <v>99.999996032758077</v>
      </c>
      <c r="FN298" s="80">
        <f t="shared" ref="FN298" si="1910">FN299+FN300+FN301+FN302+FN303+FN304+FN305+FN306+FN307</f>
        <v>2508.6999999999998</v>
      </c>
      <c r="FO298" s="80">
        <f t="shared" ref="FO298:FP298" si="1911">FO299+FO300+FO301+FO302+FO303+FO304+FO305+FO306+FO307</f>
        <v>2068.6999999999998</v>
      </c>
      <c r="FP298" s="80">
        <f t="shared" si="1911"/>
        <v>2068.6999999999998</v>
      </c>
      <c r="FQ298" s="80">
        <f t="shared" ref="FQ298:FQ308" si="1912">FP298/FO298*100</f>
        <v>100</v>
      </c>
      <c r="FR298" s="80"/>
      <c r="FS298" s="80">
        <f t="shared" ref="FS298:FT298" si="1913">FS299+FS300+FS301+FS302+FS303+FS304+FS305+FS306+FS307</f>
        <v>98.6</v>
      </c>
      <c r="FT298" s="80">
        <f t="shared" si="1913"/>
        <v>98.587999999999994</v>
      </c>
      <c r="FU298" s="80">
        <f t="shared" ref="FU298:FU309" si="1914">FT298/FS298*100</f>
        <v>99.987829614604465</v>
      </c>
      <c r="FV298" s="80">
        <f t="shared" ref="FV298" si="1915">FV299+FV300+FV301+FV302+FV303+FV304+FV305+FV306+FV307</f>
        <v>1568.7460000000001</v>
      </c>
      <c r="FW298" s="80">
        <f t="shared" ref="FW298:FX298" si="1916">FW299+FW300+FW301+FW302+FW303+FW304+FW305+FW306+FW307</f>
        <v>1568.7460000000001</v>
      </c>
      <c r="FX298" s="80">
        <f t="shared" si="1916"/>
        <v>1568.7460000000001</v>
      </c>
      <c r="FY298" s="80">
        <f>FX298/FW298*100</f>
        <v>100</v>
      </c>
      <c r="FZ298" s="80">
        <f t="shared" ref="FZ298" si="1917">FZ299+FZ300+FZ301+FZ302+FZ303+FZ304+FZ305+FZ306+FZ307</f>
        <v>0</v>
      </c>
      <c r="GA298" s="80">
        <f t="shared" ref="GA298:GK298" si="1918">GA299+GA300+GA301+GA302+GA303+GA304+GA305+GA306+GA307</f>
        <v>0</v>
      </c>
      <c r="GB298" s="80">
        <f t="shared" si="1918"/>
        <v>0</v>
      </c>
      <c r="GC298" s="80">
        <f t="shared" si="1918"/>
        <v>0</v>
      </c>
      <c r="GD298" s="80">
        <f t="shared" ref="GD298" si="1919">GD299+GD300+GD301+GD302+GD303+GD304+GD305+GD306+GD307</f>
        <v>1272.7</v>
      </c>
      <c r="GE298" s="80">
        <f t="shared" si="1918"/>
        <v>2500</v>
      </c>
      <c r="GF298" s="80">
        <f t="shared" si="1918"/>
        <v>2500</v>
      </c>
      <c r="GG298" s="80">
        <f t="shared" si="1918"/>
        <v>100</v>
      </c>
      <c r="GH298" s="80">
        <f t="shared" ref="GH298" si="1920">GH299+GH300+GH301+GH302+GH303+GH304+GH305+GH306+GH307</f>
        <v>1450.9</v>
      </c>
      <c r="GI298" s="80">
        <f t="shared" si="1918"/>
        <v>3500</v>
      </c>
      <c r="GJ298" s="80">
        <f t="shared" si="1918"/>
        <v>3500</v>
      </c>
      <c r="GK298" s="80">
        <f t="shared" si="1918"/>
        <v>100</v>
      </c>
      <c r="GL298" s="80"/>
      <c r="GM298" s="80">
        <f t="shared" ref="GM298:GO298" si="1921">GM299+GM300+GM301+GM302+GM303+GM304+GM305+GM306+GM307</f>
        <v>0</v>
      </c>
      <c r="GN298" s="80">
        <f t="shared" si="1921"/>
        <v>0</v>
      </c>
      <c r="GO298" s="80">
        <f t="shared" si="1921"/>
        <v>0</v>
      </c>
      <c r="GP298" s="80"/>
      <c r="GQ298" s="80">
        <f t="shared" ref="GQ298:GS298" si="1922">GQ299+GQ300+GQ301+GQ302+GQ303+GQ304+GQ305+GQ306+GQ307</f>
        <v>0</v>
      </c>
      <c r="GR298" s="80">
        <f t="shared" si="1922"/>
        <v>0</v>
      </c>
      <c r="GS298" s="80">
        <f t="shared" si="1922"/>
        <v>0</v>
      </c>
      <c r="GT298" s="80"/>
      <c r="GU298" s="80">
        <f t="shared" ref="GU298:GW298" si="1923">GU299+GU300+GU301+GU302+GU303+GU304+GU305+GU306+GU307</f>
        <v>0</v>
      </c>
      <c r="GV298" s="80">
        <f t="shared" si="1923"/>
        <v>0</v>
      </c>
      <c r="GW298" s="80">
        <f t="shared" si="1923"/>
        <v>0</v>
      </c>
      <c r="GX298" s="80"/>
      <c r="GY298" s="80">
        <f t="shared" ref="GY298:HB298" si="1924">GY299+GY300+GY301+GY302+GY303+GY304+GY305+GY306+GY307</f>
        <v>0</v>
      </c>
      <c r="GZ298" s="80">
        <f t="shared" si="1924"/>
        <v>0</v>
      </c>
      <c r="HA298" s="80">
        <f t="shared" si="1924"/>
        <v>0</v>
      </c>
      <c r="HB298" s="80">
        <f t="shared" si="1924"/>
        <v>0</v>
      </c>
      <c r="HC298" s="80">
        <f t="shared" ref="HC298:HH298" si="1925">HC299+HC300+HC301+HC302+HC303+HC304+HC305+HC306+HC307</f>
        <v>0</v>
      </c>
      <c r="HD298" s="80">
        <f t="shared" si="1925"/>
        <v>0</v>
      </c>
      <c r="HE298" s="80">
        <f t="shared" si="1925"/>
        <v>0</v>
      </c>
      <c r="HF298" s="80"/>
      <c r="HG298" s="80"/>
      <c r="HH298" s="80">
        <f t="shared" si="1925"/>
        <v>0</v>
      </c>
      <c r="HI298" s="80"/>
      <c r="HJ298" s="122"/>
      <c r="HK298" s="80">
        <f t="shared" ref="HK298:HM298" si="1926">HK299+HK300+HK301+HK302+HK303+HK304+HK305+HK306+HK307</f>
        <v>0</v>
      </c>
      <c r="HL298" s="80">
        <f t="shared" si="1926"/>
        <v>0</v>
      </c>
      <c r="HM298" s="80">
        <f t="shared" si="1926"/>
        <v>0</v>
      </c>
      <c r="HN298" s="80">
        <f>HN299+HN300+HN301+HN302+HN303+HN304+HN305+HN306+HN307</f>
        <v>0</v>
      </c>
      <c r="HO298" s="80">
        <f>HO299+HO300+HO301+HO302+HO303+HO304+HO305+HO306+HO307</f>
        <v>0</v>
      </c>
      <c r="HP298" s="80">
        <f t="shared" ref="HP298" si="1927">HP299+HP300+HP301+HP302+HP303+HP304+HP305+HP306+HP307</f>
        <v>0</v>
      </c>
      <c r="HQ298" s="80"/>
      <c r="HR298" s="80"/>
      <c r="HS298" s="80">
        <f t="shared" ref="HS298:HY298" si="1928">HS299+HS300+HS301+HS302+HS303+HS304+HS305+HS306+HS307</f>
        <v>0</v>
      </c>
      <c r="HT298" s="80">
        <f t="shared" si="1928"/>
        <v>0</v>
      </c>
      <c r="HU298" s="80">
        <f t="shared" si="1928"/>
        <v>0</v>
      </c>
      <c r="HV298" s="122"/>
      <c r="HW298" s="80">
        <f t="shared" si="1928"/>
        <v>0</v>
      </c>
      <c r="HX298" s="80">
        <f t="shared" si="1928"/>
        <v>0</v>
      </c>
      <c r="HY298" s="80">
        <f t="shared" si="1928"/>
        <v>0</v>
      </c>
      <c r="HZ298" s="122"/>
      <c r="IA298" s="80">
        <f t="shared" ref="IA298:IC298" si="1929">IA299+IA300+IA301+IA302+IA303+IA304+IA305+IA306+IA307</f>
        <v>0</v>
      </c>
      <c r="IB298" s="80">
        <f t="shared" si="1929"/>
        <v>0</v>
      </c>
      <c r="IC298" s="80">
        <f t="shared" si="1929"/>
        <v>0</v>
      </c>
      <c r="ID298" s="80"/>
      <c r="IE298" s="80">
        <f t="shared" ref="IE298:IF298" si="1930">IE299+IE300+IE301+IE302+IE303+IE304+IE305+IE306+IE307</f>
        <v>11612.66958</v>
      </c>
      <c r="IF298" s="80">
        <f t="shared" si="1930"/>
        <v>11551.5141</v>
      </c>
      <c r="IG298" s="80">
        <f>IF298/IE298*100</f>
        <v>99.473372771190142</v>
      </c>
      <c r="IH298" s="80"/>
      <c r="II298" s="80">
        <f t="shared" ref="II298:IJ298" si="1931">II299+II300+II301+II302+II303+II304+II305+II306+II307</f>
        <v>6377.5234199999995</v>
      </c>
      <c r="IJ298" s="80">
        <f t="shared" si="1931"/>
        <v>6343.9376400000001</v>
      </c>
      <c r="IK298" s="80">
        <f>IJ298/II298*100</f>
        <v>99.473372690491829</v>
      </c>
      <c r="IL298" s="80"/>
      <c r="IM298" s="80">
        <f t="shared" ref="IM298:JA298" si="1932">IM299+IM300+IM301+IM302+IM303+IM304+IM305+IM306+IM307</f>
        <v>0</v>
      </c>
      <c r="IN298" s="80">
        <f t="shared" si="1932"/>
        <v>0</v>
      </c>
      <c r="IO298" s="80">
        <f t="shared" si="1932"/>
        <v>0</v>
      </c>
      <c r="IP298" s="80"/>
      <c r="IQ298" s="80">
        <f t="shared" si="1932"/>
        <v>0</v>
      </c>
      <c r="IR298" s="80">
        <f t="shared" si="1932"/>
        <v>0</v>
      </c>
      <c r="IS298" s="80">
        <f t="shared" si="1932"/>
        <v>0</v>
      </c>
      <c r="IT298" s="80"/>
      <c r="IU298" s="80">
        <f t="shared" si="1932"/>
        <v>0</v>
      </c>
      <c r="IV298" s="80">
        <f t="shared" si="1932"/>
        <v>0</v>
      </c>
      <c r="IW298" s="80">
        <f t="shared" si="1932"/>
        <v>0</v>
      </c>
      <c r="IX298" s="80"/>
      <c r="IY298" s="80">
        <f t="shared" si="1932"/>
        <v>0</v>
      </c>
      <c r="IZ298" s="80">
        <f t="shared" si="1932"/>
        <v>0</v>
      </c>
      <c r="JA298" s="80">
        <f t="shared" si="1932"/>
        <v>0</v>
      </c>
      <c r="JB298" s="80"/>
      <c r="JC298" s="80">
        <f t="shared" ref="JC298:JE298" si="1933">JC299+JC300+JC301+JC302+JC303+JC304+JC305+JC306+JC307</f>
        <v>0</v>
      </c>
      <c r="JD298" s="80">
        <f t="shared" si="1933"/>
        <v>0</v>
      </c>
      <c r="JE298" s="80">
        <f t="shared" si="1933"/>
        <v>0</v>
      </c>
      <c r="JF298" s="80"/>
      <c r="JG298" s="80">
        <f t="shared" ref="JG298:JL298" si="1934">JG299+JG300+JG301+JG302+JG303+JG304+JG305+JG306+JG307</f>
        <v>0</v>
      </c>
      <c r="JH298" s="80">
        <f t="shared" si="1934"/>
        <v>0</v>
      </c>
      <c r="JI298" s="80">
        <f t="shared" si="1934"/>
        <v>0</v>
      </c>
      <c r="JJ298" s="80"/>
      <c r="JK298" s="80">
        <f t="shared" si="1934"/>
        <v>202.12248000000002</v>
      </c>
      <c r="JL298" s="80">
        <f t="shared" si="1934"/>
        <v>202.12248000000002</v>
      </c>
      <c r="JM298" s="79">
        <f t="shared" ref="JM298" si="1935">JL298/JK298*100</f>
        <v>100</v>
      </c>
      <c r="JN298" s="79"/>
      <c r="JO298" s="80"/>
      <c r="JP298" s="80"/>
      <c r="JQ298" s="79"/>
    </row>
    <row r="299" spans="1:277" s="29" customFormat="1" ht="15.75" x14ac:dyDescent="0.25">
      <c r="A299" s="39" t="s">
        <v>305</v>
      </c>
      <c r="B299" s="230">
        <f t="shared" si="1672"/>
        <v>37009.010120000006</v>
      </c>
      <c r="C299" s="230">
        <f t="shared" si="1673"/>
        <v>60882.765800000001</v>
      </c>
      <c r="D299" s="230">
        <f t="shared" si="1674"/>
        <v>60600.600080000011</v>
      </c>
      <c r="E299" s="66">
        <f t="shared" si="163"/>
        <v>99.536542539925165</v>
      </c>
      <c r="F299" s="70">
        <v>1516.2527</v>
      </c>
      <c r="G299" s="70">
        <v>1516.2527</v>
      </c>
      <c r="H299" s="66">
        <v>1516.2527</v>
      </c>
      <c r="I299" s="66">
        <f t="shared" si="1878"/>
        <v>100</v>
      </c>
      <c r="J299" s="70"/>
      <c r="K299" s="70"/>
      <c r="L299" s="70"/>
      <c r="M299" s="66"/>
      <c r="N299" s="66"/>
      <c r="O299" s="70"/>
      <c r="P299" s="70"/>
      <c r="Q299" s="66"/>
      <c r="R299" s="123"/>
      <c r="S299" s="70"/>
      <c r="T299" s="70"/>
      <c r="U299" s="66"/>
      <c r="V299" s="66"/>
      <c r="W299" s="70"/>
      <c r="X299" s="70"/>
      <c r="Y299" s="66"/>
      <c r="Z299" s="66"/>
      <c r="AA299" s="70"/>
      <c r="AB299" s="70"/>
      <c r="AC299" s="66"/>
      <c r="AD299" s="123"/>
      <c r="AE299" s="70"/>
      <c r="AF299" s="70"/>
      <c r="AG299" s="66"/>
      <c r="AH299" s="66"/>
      <c r="AI299" s="66"/>
      <c r="AJ299" s="66"/>
      <c r="AK299" s="70"/>
      <c r="AL299" s="124"/>
      <c r="AM299" s="66"/>
      <c r="AN299" s="66"/>
      <c r="AO299" s="70"/>
      <c r="AP299" s="70">
        <v>0</v>
      </c>
      <c r="AQ299" s="70">
        <v>0</v>
      </c>
      <c r="AR299" s="70">
        <v>0</v>
      </c>
      <c r="AS299" s="66"/>
      <c r="AT299" s="70"/>
      <c r="AU299" s="70"/>
      <c r="AV299" s="70"/>
      <c r="AW299" s="70"/>
      <c r="AX299" s="70"/>
      <c r="AY299" s="70"/>
      <c r="AZ299" s="70"/>
      <c r="BA299" s="70"/>
      <c r="BB299" s="70">
        <v>51.020420000000001</v>
      </c>
      <c r="BC299" s="70">
        <v>51.020420000000001</v>
      </c>
      <c r="BD299" s="70">
        <v>51.020420000000001</v>
      </c>
      <c r="BE299" s="66">
        <f>BD299/BC299*100</f>
        <v>100</v>
      </c>
      <c r="BF299" s="70">
        <v>76.790999999999997</v>
      </c>
      <c r="BG299" s="70">
        <v>76.790999999999997</v>
      </c>
      <c r="BH299" s="70">
        <v>76.790999999999997</v>
      </c>
      <c r="BI299" s="66">
        <f>BH299/BG299*100</f>
        <v>100</v>
      </c>
      <c r="BJ299" s="123"/>
      <c r="BK299" s="70"/>
      <c r="BL299" s="70"/>
      <c r="BM299" s="66"/>
      <c r="BN299" s="70"/>
      <c r="BO299" s="70"/>
      <c r="BP299" s="70"/>
      <c r="BQ299" s="66"/>
      <c r="BR299" s="66"/>
      <c r="BS299" s="70"/>
      <c r="BT299" s="70"/>
      <c r="BU299" s="66"/>
      <c r="BV299" s="66"/>
      <c r="BW299" s="66"/>
      <c r="BX299" s="66"/>
      <c r="BY299" s="66"/>
      <c r="BZ299" s="70">
        <v>0</v>
      </c>
      <c r="CA299" s="70">
        <v>0</v>
      </c>
      <c r="CB299" s="70"/>
      <c r="CC299" s="66"/>
      <c r="CD299" s="70">
        <v>13745.6</v>
      </c>
      <c r="CE299" s="70">
        <v>13745.6</v>
      </c>
      <c r="CF299" s="66">
        <v>13745.6</v>
      </c>
      <c r="CG299" s="70">
        <f t="shared" si="185"/>
        <v>100</v>
      </c>
      <c r="CH299" s="70"/>
      <c r="CI299" s="70">
        <v>1304</v>
      </c>
      <c r="CJ299" s="66">
        <v>1304</v>
      </c>
      <c r="CK299" s="70">
        <f t="shared" ref="CK299" si="1936">CJ299/CI299*100</f>
        <v>100</v>
      </c>
      <c r="CL299" s="70"/>
      <c r="CM299" s="70"/>
      <c r="CN299" s="70"/>
      <c r="CO299" s="70"/>
      <c r="CP299" s="70"/>
      <c r="CQ299" s="70"/>
      <c r="CR299" s="70"/>
      <c r="CS299" s="70"/>
      <c r="CT299" s="70">
        <v>3662.9</v>
      </c>
      <c r="CU299" s="70">
        <v>3102.9</v>
      </c>
      <c r="CV299" s="70">
        <v>2917.9275400000001</v>
      </c>
      <c r="CW299" s="70">
        <f t="shared" si="191"/>
        <v>94.038723129975182</v>
      </c>
      <c r="CX299" s="70"/>
      <c r="CY299" s="70"/>
      <c r="CZ299" s="70"/>
      <c r="DA299" s="70"/>
      <c r="DB299" s="124"/>
      <c r="DC299" s="70">
        <v>504</v>
      </c>
      <c r="DD299" s="70">
        <v>501.56</v>
      </c>
      <c r="DE299" s="70">
        <f t="shared" si="1897"/>
        <v>99.515873015873012</v>
      </c>
      <c r="DF299" s="70"/>
      <c r="DG299" s="70"/>
      <c r="DH299" s="200"/>
      <c r="DI299" s="200"/>
      <c r="DJ299" s="200"/>
      <c r="DK299" s="70"/>
      <c r="DL299" s="200"/>
      <c r="DM299" s="200"/>
      <c r="DN299" s="200"/>
      <c r="DO299" s="70"/>
      <c r="DP299" s="200"/>
      <c r="DQ299" s="200"/>
      <c r="DR299" s="70"/>
      <c r="DS299" s="70"/>
      <c r="DT299" s="200"/>
      <c r="DU299" s="200"/>
      <c r="DV299" s="200"/>
      <c r="DW299" s="70"/>
      <c r="DX299" s="200"/>
      <c r="DY299" s="200"/>
      <c r="DZ299" s="200"/>
      <c r="EA299" s="70"/>
      <c r="EB299" s="200"/>
      <c r="EC299" s="200"/>
      <c r="ED299" s="200"/>
      <c r="EE299" s="70"/>
      <c r="EF299" s="200"/>
      <c r="EG299" s="200"/>
      <c r="EH299" s="70"/>
      <c r="EI299" s="70"/>
      <c r="EJ299" s="200"/>
      <c r="EK299" s="200"/>
      <c r="EL299" s="70"/>
      <c r="EM299" s="70"/>
      <c r="EN299" s="200"/>
      <c r="EO299" s="200"/>
      <c r="EP299" s="70">
        <v>159.19999999999999</v>
      </c>
      <c r="EQ299" s="70">
        <v>124.4</v>
      </c>
      <c r="ER299" s="200">
        <v>124.4</v>
      </c>
      <c r="ES299" s="70">
        <f t="shared" si="1835"/>
        <v>100</v>
      </c>
      <c r="ET299" s="70">
        <v>3169.1</v>
      </c>
      <c r="EU299" s="70">
        <v>4511.6401999999998</v>
      </c>
      <c r="EV299" s="70">
        <v>4511.6401999999998</v>
      </c>
      <c r="EW299" s="70">
        <f t="shared" si="1905"/>
        <v>100</v>
      </c>
      <c r="EX299" s="70"/>
      <c r="EY299" s="70"/>
      <c r="EZ299" s="200"/>
      <c r="FA299" s="200"/>
      <c r="FB299" s="200"/>
      <c r="FC299" s="70"/>
      <c r="FD299" s="200"/>
      <c r="FE299" s="200"/>
      <c r="FF299" s="70">
        <v>7827.1</v>
      </c>
      <c r="FG299" s="70">
        <v>8017.8</v>
      </c>
      <c r="FH299" s="70">
        <v>8017.8</v>
      </c>
      <c r="FI299" s="70">
        <f t="shared" si="204"/>
        <v>100</v>
      </c>
      <c r="FJ299" s="70"/>
      <c r="FK299" s="70"/>
      <c r="FL299" s="200"/>
      <c r="FM299" s="66"/>
      <c r="FN299" s="70">
        <v>2508.6999999999998</v>
      </c>
      <c r="FO299" s="70">
        <v>2068.6999999999998</v>
      </c>
      <c r="FP299" s="70">
        <v>2068.6999999999998</v>
      </c>
      <c r="FQ299" s="70">
        <f t="shared" si="1912"/>
        <v>100</v>
      </c>
      <c r="FR299" s="70"/>
      <c r="FS299" s="70">
        <v>98.6</v>
      </c>
      <c r="FT299" s="70">
        <v>98.587999999999994</v>
      </c>
      <c r="FU299" s="70">
        <f t="shared" si="1914"/>
        <v>99.987829614604465</v>
      </c>
      <c r="FV299" s="70">
        <v>1568.7460000000001</v>
      </c>
      <c r="FW299" s="70">
        <v>1568.7460000000001</v>
      </c>
      <c r="FX299" s="70">
        <v>1568.7460000000001</v>
      </c>
      <c r="FY299" s="70">
        <f>FX299/FW299*100</f>
        <v>100</v>
      </c>
      <c r="FZ299" s="70"/>
      <c r="GA299" s="70"/>
      <c r="GB299" s="200"/>
      <c r="GC299" s="200"/>
      <c r="GD299" s="70">
        <v>1272.7</v>
      </c>
      <c r="GE299" s="70">
        <v>2500</v>
      </c>
      <c r="GF299" s="70">
        <v>2500</v>
      </c>
      <c r="GG299" s="70">
        <f t="shared" ref="GG299" si="1937">GF299/GE299*100</f>
        <v>100</v>
      </c>
      <c r="GH299" s="70">
        <v>1450.9</v>
      </c>
      <c r="GI299" s="70">
        <v>3500</v>
      </c>
      <c r="GJ299" s="70">
        <v>3500</v>
      </c>
      <c r="GK299" s="70">
        <f t="shared" ref="GK299" si="1938">GJ299/GI299*100</f>
        <v>100</v>
      </c>
      <c r="GL299" s="70"/>
      <c r="GM299" s="70"/>
      <c r="GN299" s="200"/>
      <c r="GO299" s="200"/>
      <c r="GP299" s="200"/>
      <c r="GQ299" s="70"/>
      <c r="GR299" s="200"/>
      <c r="GS299" s="200"/>
      <c r="GT299" s="200"/>
      <c r="GU299" s="70"/>
      <c r="GV299" s="200"/>
      <c r="GW299" s="200"/>
      <c r="GX299" s="200"/>
      <c r="GY299" s="70"/>
      <c r="GZ299" s="200"/>
      <c r="HA299" s="200"/>
      <c r="HB299" s="70"/>
      <c r="HC299" s="70"/>
      <c r="HD299" s="200"/>
      <c r="HE299" s="200"/>
      <c r="HF299" s="70"/>
      <c r="HG299" s="70"/>
      <c r="HH299" s="70"/>
      <c r="HI299" s="70"/>
      <c r="HJ299" s="124"/>
      <c r="HK299" s="70"/>
      <c r="HL299" s="200"/>
      <c r="HM299" s="200"/>
      <c r="HN299" s="70"/>
      <c r="HO299" s="70"/>
      <c r="HP299" s="70"/>
      <c r="HQ299" s="70"/>
      <c r="HR299" s="70"/>
      <c r="HS299" s="70"/>
      <c r="HT299" s="70"/>
      <c r="HU299" s="70"/>
      <c r="HV299" s="124"/>
      <c r="HW299" s="70"/>
      <c r="HX299" s="70"/>
      <c r="HY299" s="70"/>
      <c r="HZ299" s="124"/>
      <c r="IA299" s="70"/>
      <c r="IB299" s="70"/>
      <c r="IC299" s="70"/>
      <c r="ID299" s="70"/>
      <c r="IE299" s="70">
        <v>11612.66958</v>
      </c>
      <c r="IF299" s="70">
        <v>11551.5141</v>
      </c>
      <c r="IG299" s="70">
        <f>IF299/IE299*100</f>
        <v>99.473372771190142</v>
      </c>
      <c r="IH299" s="70"/>
      <c r="II299" s="70">
        <v>6377.5234199999995</v>
      </c>
      <c r="IJ299" s="70">
        <v>6343.9376400000001</v>
      </c>
      <c r="IK299" s="70">
        <f>IJ299/II299*100</f>
        <v>99.473372690491829</v>
      </c>
      <c r="IL299" s="70"/>
      <c r="IM299" s="70"/>
      <c r="IN299" s="70"/>
      <c r="IO299" s="70"/>
      <c r="IP299" s="70"/>
      <c r="IQ299" s="70"/>
      <c r="IR299" s="70"/>
      <c r="IS299" s="70"/>
      <c r="IT299" s="70"/>
      <c r="IU299" s="70"/>
      <c r="IV299" s="70"/>
      <c r="IW299" s="70"/>
      <c r="IX299" s="70"/>
      <c r="IY299" s="70">
        <v>0</v>
      </c>
      <c r="IZ299" s="70">
        <v>0</v>
      </c>
      <c r="JA299" s="66"/>
      <c r="JB299" s="66"/>
      <c r="JC299" s="70">
        <v>0</v>
      </c>
      <c r="JD299" s="70">
        <v>0</v>
      </c>
      <c r="JE299" s="66"/>
      <c r="JF299" s="66"/>
      <c r="JG299" s="70">
        <v>0</v>
      </c>
      <c r="JH299" s="70">
        <v>0</v>
      </c>
      <c r="JI299" s="66"/>
      <c r="JJ299" s="66"/>
      <c r="JK299" s="70">
        <v>202.12248000000002</v>
      </c>
      <c r="JL299" s="70">
        <v>202.12248000000002</v>
      </c>
      <c r="JM299" s="66">
        <f>JL299/JK299*100</f>
        <v>100</v>
      </c>
      <c r="JN299" s="66"/>
      <c r="JO299" s="70"/>
      <c r="JP299" s="70"/>
      <c r="JQ299" s="66"/>
    </row>
    <row r="300" spans="1:277" s="29" customFormat="1" ht="15.75" x14ac:dyDescent="0.25">
      <c r="A300" s="39" t="s">
        <v>373</v>
      </c>
      <c r="B300" s="230">
        <f t="shared" si="1672"/>
        <v>11000</v>
      </c>
      <c r="C300" s="230">
        <f t="shared" si="1673"/>
        <v>12500</v>
      </c>
      <c r="D300" s="230">
        <f t="shared" si="1674"/>
        <v>12500</v>
      </c>
      <c r="E300" s="66">
        <f>D300/C300*100</f>
        <v>100</v>
      </c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123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123"/>
      <c r="AE300" s="66"/>
      <c r="AF300" s="66"/>
      <c r="AG300" s="66"/>
      <c r="AH300" s="66"/>
      <c r="AI300" s="66"/>
      <c r="AJ300" s="66"/>
      <c r="AK300" s="66"/>
      <c r="AL300" s="123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123"/>
      <c r="BK300" s="66"/>
      <c r="BL300" s="66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>
        <v>1500</v>
      </c>
      <c r="BX300" s="66">
        <v>1500</v>
      </c>
      <c r="BY300" s="66">
        <f t="shared" si="1819"/>
        <v>100</v>
      </c>
      <c r="BZ300" s="66">
        <v>11000</v>
      </c>
      <c r="CA300" s="66">
        <v>11000</v>
      </c>
      <c r="CB300" s="66">
        <v>11000</v>
      </c>
      <c r="CC300" s="66">
        <f>CB300/CA300*100</f>
        <v>100</v>
      </c>
      <c r="CD300" s="206"/>
      <c r="CE300" s="206"/>
      <c r="CF300" s="206"/>
      <c r="CG300" s="206"/>
      <c r="CH300" s="206"/>
      <c r="CI300" s="206"/>
      <c r="CJ300" s="206"/>
      <c r="CK300" s="206"/>
      <c r="CL300" s="66"/>
      <c r="CM300" s="66"/>
      <c r="CN300" s="66"/>
      <c r="CO300" s="204"/>
      <c r="CP300" s="204"/>
      <c r="CQ300" s="66"/>
      <c r="CR300" s="66"/>
      <c r="CS300" s="204"/>
      <c r="CT300" s="66"/>
      <c r="CU300" s="66"/>
      <c r="CV300" s="66"/>
      <c r="CW300" s="204"/>
      <c r="CX300" s="204"/>
      <c r="CY300" s="66"/>
      <c r="CZ300" s="66"/>
      <c r="DA300" s="204"/>
      <c r="DB300" s="133"/>
      <c r="DC300" s="66"/>
      <c r="DD300" s="66"/>
      <c r="DE300" s="204"/>
      <c r="DF300" s="66"/>
      <c r="DG300" s="66"/>
      <c r="DH300" s="66"/>
      <c r="DI300" s="66"/>
      <c r="DJ300" s="66"/>
      <c r="DK300" s="66"/>
      <c r="DL300" s="66"/>
      <c r="DM300" s="66"/>
      <c r="DN300" s="66"/>
      <c r="DO300" s="66"/>
      <c r="DP300" s="66"/>
      <c r="DQ300" s="66"/>
      <c r="DR300" s="66"/>
      <c r="DS300" s="66"/>
      <c r="DT300" s="66"/>
      <c r="DU300" s="66"/>
      <c r="DV300" s="66"/>
      <c r="DW300" s="66"/>
      <c r="DX300" s="66"/>
      <c r="DY300" s="204"/>
      <c r="DZ300" s="204"/>
      <c r="EA300" s="66"/>
      <c r="EB300" s="66"/>
      <c r="EC300" s="204"/>
      <c r="ED300" s="204"/>
      <c r="EE300" s="66"/>
      <c r="EF300" s="66"/>
      <c r="EG300" s="204"/>
      <c r="EH300" s="66"/>
      <c r="EI300" s="66"/>
      <c r="EJ300" s="66"/>
      <c r="EK300" s="204"/>
      <c r="EL300" s="66"/>
      <c r="EM300" s="66"/>
      <c r="EN300" s="66"/>
      <c r="EO300" s="204"/>
      <c r="EP300" s="66"/>
      <c r="EQ300" s="66"/>
      <c r="ER300" s="66"/>
      <c r="ES300" s="70"/>
      <c r="ET300" s="66"/>
      <c r="EU300" s="66"/>
      <c r="EV300" s="66"/>
      <c r="EW300" s="66"/>
      <c r="EX300" s="66"/>
      <c r="EY300" s="70"/>
      <c r="EZ300" s="66"/>
      <c r="FA300" s="204"/>
      <c r="FB300" s="204"/>
      <c r="FC300" s="70"/>
      <c r="FD300" s="66"/>
      <c r="FE300" s="204"/>
      <c r="FF300" s="70"/>
      <c r="FG300" s="70"/>
      <c r="FH300" s="66"/>
      <c r="FI300" s="204"/>
      <c r="FJ300" s="70"/>
      <c r="FK300" s="70"/>
      <c r="FL300" s="66"/>
      <c r="FM300" s="66"/>
      <c r="FN300" s="70"/>
      <c r="FO300" s="70"/>
      <c r="FP300" s="66"/>
      <c r="FQ300" s="70"/>
      <c r="FR300" s="204"/>
      <c r="FS300" s="70"/>
      <c r="FT300" s="66"/>
      <c r="FU300" s="70"/>
      <c r="FV300" s="70"/>
      <c r="FW300" s="70"/>
      <c r="FX300" s="66"/>
      <c r="FY300" s="204"/>
      <c r="FZ300" s="70"/>
      <c r="GA300" s="70"/>
      <c r="GB300" s="66"/>
      <c r="GC300" s="204"/>
      <c r="GD300" s="66"/>
      <c r="GE300" s="66"/>
      <c r="GF300" s="66"/>
      <c r="GG300" s="204"/>
      <c r="GH300" s="66"/>
      <c r="GI300" s="66"/>
      <c r="GJ300" s="66"/>
      <c r="GK300" s="204"/>
      <c r="GL300" s="204"/>
      <c r="GM300" s="70"/>
      <c r="GN300" s="66"/>
      <c r="GO300" s="204"/>
      <c r="GP300" s="204"/>
      <c r="GQ300" s="70"/>
      <c r="GR300" s="66"/>
      <c r="GS300" s="204"/>
      <c r="GT300" s="204"/>
      <c r="GU300" s="70"/>
      <c r="GV300" s="66"/>
      <c r="GW300" s="204"/>
      <c r="GX300" s="204"/>
      <c r="GY300" s="70"/>
      <c r="GZ300" s="66"/>
      <c r="HA300" s="204"/>
      <c r="HB300" s="70"/>
      <c r="HC300" s="70"/>
      <c r="HD300" s="66"/>
      <c r="HE300" s="204"/>
      <c r="HF300" s="66"/>
      <c r="HG300" s="66"/>
      <c r="HH300" s="66"/>
      <c r="HI300" s="204"/>
      <c r="HJ300" s="133"/>
      <c r="HK300" s="70"/>
      <c r="HL300" s="66"/>
      <c r="HM300" s="204"/>
      <c r="HN300" s="66"/>
      <c r="HO300" s="66"/>
      <c r="HP300" s="66"/>
      <c r="HQ300" s="204"/>
      <c r="HR300" s="204"/>
      <c r="HS300" s="66"/>
      <c r="HT300" s="66"/>
      <c r="HU300" s="204"/>
      <c r="HV300" s="133"/>
      <c r="HW300" s="66"/>
      <c r="HX300" s="66"/>
      <c r="HY300" s="204"/>
      <c r="HZ300" s="133"/>
      <c r="IA300" s="66"/>
      <c r="IB300" s="66"/>
      <c r="IC300" s="204"/>
      <c r="ID300" s="204"/>
      <c r="IE300" s="66"/>
      <c r="IF300" s="66"/>
      <c r="IG300" s="204"/>
      <c r="IH300" s="204"/>
      <c r="II300" s="66"/>
      <c r="IJ300" s="66"/>
      <c r="IK300" s="204"/>
      <c r="IL300" s="204"/>
      <c r="IM300" s="66"/>
      <c r="IN300" s="66"/>
      <c r="IO300" s="204"/>
      <c r="IP300" s="204"/>
      <c r="IQ300" s="66"/>
      <c r="IR300" s="66"/>
      <c r="IS300" s="204"/>
      <c r="IT300" s="204"/>
      <c r="IU300" s="66"/>
      <c r="IV300" s="66"/>
      <c r="IW300" s="204"/>
      <c r="IX300" s="204"/>
      <c r="IY300" s="66"/>
      <c r="IZ300" s="66"/>
      <c r="JA300" s="66"/>
      <c r="JB300" s="66"/>
      <c r="JC300" s="66"/>
      <c r="JD300" s="66"/>
      <c r="JE300" s="66"/>
      <c r="JF300" s="66"/>
      <c r="JG300" s="66"/>
      <c r="JH300" s="66"/>
      <c r="JI300" s="66"/>
      <c r="JJ300" s="66"/>
      <c r="JK300" s="66"/>
      <c r="JL300" s="66"/>
      <c r="JM300" s="66"/>
      <c r="JN300" s="66"/>
      <c r="JO300" s="66"/>
      <c r="JP300" s="66"/>
      <c r="JQ300" s="66"/>
    </row>
    <row r="301" spans="1:277" s="29" customFormat="1" ht="15.75" x14ac:dyDescent="0.25">
      <c r="A301" s="39" t="s">
        <v>540</v>
      </c>
      <c r="B301" s="230">
        <f t="shared" si="1672"/>
        <v>4836</v>
      </c>
      <c r="C301" s="230">
        <f t="shared" si="1673"/>
        <v>4836</v>
      </c>
      <c r="D301" s="230">
        <f t="shared" si="1674"/>
        <v>4836</v>
      </c>
      <c r="E301" s="66">
        <f t="shared" ref="E301:E307" si="1939">D301/C301*100</f>
        <v>100</v>
      </c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123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  <c r="AD301" s="123"/>
      <c r="AE301" s="66"/>
      <c r="AF301" s="66"/>
      <c r="AG301" s="66"/>
      <c r="AH301" s="66"/>
      <c r="AI301" s="66"/>
      <c r="AJ301" s="66"/>
      <c r="AK301" s="66"/>
      <c r="AL301" s="123"/>
      <c r="AM301" s="66"/>
      <c r="AN301" s="66"/>
      <c r="AO301" s="66"/>
      <c r="AP301" s="66"/>
      <c r="AQ301" s="66"/>
      <c r="AR301" s="66"/>
      <c r="AS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/>
      <c r="BH301" s="66"/>
      <c r="BI301" s="66"/>
      <c r="BJ301" s="123"/>
      <c r="BK301" s="66"/>
      <c r="BL301" s="66"/>
      <c r="BM301" s="66"/>
      <c r="BN301" s="66"/>
      <c r="BO301" s="66"/>
      <c r="BP301" s="66"/>
      <c r="BQ301" s="66"/>
      <c r="BR301" s="66"/>
      <c r="BS301" s="66"/>
      <c r="BT301" s="66"/>
      <c r="BU301" s="66"/>
      <c r="BV301" s="66"/>
      <c r="BW301" s="66"/>
      <c r="BX301" s="66"/>
      <c r="BY301" s="66"/>
      <c r="BZ301" s="66"/>
      <c r="CA301" s="66"/>
      <c r="CB301" s="66"/>
      <c r="CC301" s="66"/>
      <c r="CD301" s="206"/>
      <c r="CE301" s="206"/>
      <c r="CF301" s="206"/>
      <c r="CG301" s="206"/>
      <c r="CH301" s="206"/>
      <c r="CI301" s="206"/>
      <c r="CJ301" s="206"/>
      <c r="CK301" s="206"/>
      <c r="CL301" s="66"/>
      <c r="CM301" s="66"/>
      <c r="CN301" s="66"/>
      <c r="CO301" s="204"/>
      <c r="CP301" s="204"/>
      <c r="CQ301" s="66"/>
      <c r="CR301" s="66"/>
      <c r="CS301" s="204"/>
      <c r="CT301" s="66"/>
      <c r="CU301" s="66"/>
      <c r="CV301" s="66"/>
      <c r="CW301" s="204"/>
      <c r="CX301" s="204"/>
      <c r="CY301" s="66"/>
      <c r="CZ301" s="66"/>
      <c r="DA301" s="204"/>
      <c r="DB301" s="133"/>
      <c r="DC301" s="66"/>
      <c r="DD301" s="66"/>
      <c r="DE301" s="204"/>
      <c r="DF301" s="66"/>
      <c r="DG301" s="66"/>
      <c r="DH301" s="66"/>
      <c r="DI301" s="204"/>
      <c r="DJ301" s="204"/>
      <c r="DK301" s="66"/>
      <c r="DL301" s="66"/>
      <c r="DM301" s="204"/>
      <c r="DN301" s="204"/>
      <c r="DO301" s="66"/>
      <c r="DP301" s="66"/>
      <c r="DQ301" s="204"/>
      <c r="DR301" s="66"/>
      <c r="DS301" s="66"/>
      <c r="DT301" s="66"/>
      <c r="DU301" s="204"/>
      <c r="DV301" s="204"/>
      <c r="DW301" s="66"/>
      <c r="DX301" s="66"/>
      <c r="DY301" s="204"/>
      <c r="DZ301" s="204"/>
      <c r="EA301" s="66"/>
      <c r="EB301" s="66"/>
      <c r="EC301" s="204"/>
      <c r="ED301" s="204"/>
      <c r="EE301" s="66"/>
      <c r="EF301" s="66"/>
      <c r="EG301" s="204"/>
      <c r="EH301" s="66"/>
      <c r="EI301" s="66"/>
      <c r="EJ301" s="66"/>
      <c r="EK301" s="204"/>
      <c r="EL301" s="66"/>
      <c r="EM301" s="66"/>
      <c r="EN301" s="66"/>
      <c r="EO301" s="204"/>
      <c r="EP301" s="66"/>
      <c r="EQ301" s="66"/>
      <c r="ER301" s="66"/>
      <c r="ES301" s="70"/>
      <c r="ET301" s="66"/>
      <c r="EU301" s="66"/>
      <c r="EV301" s="66"/>
      <c r="EW301" s="66"/>
      <c r="EX301" s="66"/>
      <c r="EY301" s="70"/>
      <c r="EZ301" s="66"/>
      <c r="FA301" s="204"/>
      <c r="FB301" s="204"/>
      <c r="FC301" s="70"/>
      <c r="FD301" s="66"/>
      <c r="FE301" s="204"/>
      <c r="FF301" s="70"/>
      <c r="FG301" s="70"/>
      <c r="FH301" s="66"/>
      <c r="FI301" s="204"/>
      <c r="FJ301" s="70">
        <v>4836</v>
      </c>
      <c r="FK301" s="70">
        <v>4836</v>
      </c>
      <c r="FL301" s="66">
        <v>4836</v>
      </c>
      <c r="FM301" s="66">
        <f t="shared" si="1874"/>
        <v>100</v>
      </c>
      <c r="FN301" s="70"/>
      <c r="FO301" s="70"/>
      <c r="FP301" s="66"/>
      <c r="FQ301" s="70"/>
      <c r="FR301" s="204"/>
      <c r="FS301" s="70"/>
      <c r="FT301" s="66"/>
      <c r="FU301" s="70"/>
      <c r="FV301" s="70"/>
      <c r="FW301" s="70"/>
      <c r="FX301" s="66"/>
      <c r="FY301" s="204"/>
      <c r="FZ301" s="70"/>
      <c r="GA301" s="70"/>
      <c r="GB301" s="66"/>
      <c r="GC301" s="204"/>
      <c r="GD301" s="66"/>
      <c r="GE301" s="66"/>
      <c r="GF301" s="66"/>
      <c r="GG301" s="204"/>
      <c r="GH301" s="66"/>
      <c r="GI301" s="66"/>
      <c r="GJ301" s="66"/>
      <c r="GK301" s="204"/>
      <c r="GL301" s="204"/>
      <c r="GM301" s="70"/>
      <c r="GN301" s="66"/>
      <c r="GO301" s="204"/>
      <c r="GP301" s="204"/>
      <c r="GQ301" s="70"/>
      <c r="GR301" s="66"/>
      <c r="GS301" s="204"/>
      <c r="GT301" s="204"/>
      <c r="GU301" s="70"/>
      <c r="GV301" s="66"/>
      <c r="GW301" s="204"/>
      <c r="GX301" s="204"/>
      <c r="GY301" s="70"/>
      <c r="GZ301" s="66"/>
      <c r="HA301" s="204"/>
      <c r="HB301" s="70"/>
      <c r="HC301" s="70"/>
      <c r="HD301" s="66"/>
      <c r="HE301" s="204"/>
      <c r="HF301" s="66"/>
      <c r="HG301" s="66"/>
      <c r="HH301" s="66"/>
      <c r="HI301" s="204"/>
      <c r="HJ301" s="133"/>
      <c r="HK301" s="70"/>
      <c r="HL301" s="66"/>
      <c r="HM301" s="204"/>
      <c r="HN301" s="66"/>
      <c r="HO301" s="66"/>
      <c r="HP301" s="66"/>
      <c r="HQ301" s="204"/>
      <c r="HR301" s="204"/>
      <c r="HS301" s="66"/>
      <c r="HT301" s="66"/>
      <c r="HU301" s="204"/>
      <c r="HV301" s="133"/>
      <c r="HW301" s="66"/>
      <c r="HX301" s="66"/>
      <c r="HY301" s="204"/>
      <c r="HZ301" s="133"/>
      <c r="IA301" s="66"/>
      <c r="IB301" s="66"/>
      <c r="IC301" s="204"/>
      <c r="ID301" s="204"/>
      <c r="IE301" s="66"/>
      <c r="IF301" s="66"/>
      <c r="IG301" s="204"/>
      <c r="IH301" s="204"/>
      <c r="II301" s="66"/>
      <c r="IJ301" s="66"/>
      <c r="IK301" s="204"/>
      <c r="IL301" s="204"/>
      <c r="IM301" s="66"/>
      <c r="IN301" s="66"/>
      <c r="IO301" s="204"/>
      <c r="IP301" s="204"/>
      <c r="IQ301" s="66"/>
      <c r="IR301" s="66"/>
      <c r="IS301" s="204"/>
      <c r="IT301" s="204"/>
      <c r="IU301" s="66"/>
      <c r="IV301" s="66"/>
      <c r="IW301" s="204"/>
      <c r="IX301" s="204"/>
      <c r="IY301" s="66"/>
      <c r="IZ301" s="66"/>
      <c r="JA301" s="66"/>
      <c r="JB301" s="66"/>
      <c r="JC301" s="66"/>
      <c r="JD301" s="66"/>
      <c r="JE301" s="66"/>
      <c r="JF301" s="66"/>
      <c r="JG301" s="66"/>
      <c r="JH301" s="66"/>
      <c r="JI301" s="66"/>
      <c r="JJ301" s="66"/>
      <c r="JK301" s="66"/>
      <c r="JL301" s="66"/>
      <c r="JM301" s="66"/>
      <c r="JN301" s="66"/>
      <c r="JO301" s="66"/>
      <c r="JP301" s="66"/>
      <c r="JQ301" s="66"/>
    </row>
    <row r="302" spans="1:277" s="29" customFormat="1" ht="15.75" x14ac:dyDescent="0.25">
      <c r="A302" s="39" t="s">
        <v>541</v>
      </c>
      <c r="B302" s="230">
        <f t="shared" si="1672"/>
        <v>3924</v>
      </c>
      <c r="C302" s="230">
        <f t="shared" si="1673"/>
        <v>4951.7143999999998</v>
      </c>
      <c r="D302" s="230">
        <f t="shared" si="1674"/>
        <v>4951.7143999999998</v>
      </c>
      <c r="E302" s="66">
        <f t="shared" si="1939"/>
        <v>100</v>
      </c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123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123"/>
      <c r="AE302" s="66"/>
      <c r="AF302" s="66"/>
      <c r="AG302" s="66"/>
      <c r="AH302" s="66"/>
      <c r="AI302" s="66"/>
      <c r="AJ302" s="66"/>
      <c r="AK302" s="66"/>
      <c r="AL302" s="123"/>
      <c r="AM302" s="66"/>
      <c r="AN302" s="66"/>
      <c r="AO302" s="66"/>
      <c r="AP302" s="66"/>
      <c r="AQ302" s="66"/>
      <c r="AR302" s="66"/>
      <c r="AS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/>
      <c r="BH302" s="66"/>
      <c r="BI302" s="66"/>
      <c r="BJ302" s="123"/>
      <c r="BK302" s="66"/>
      <c r="BL302" s="66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>
        <v>1027.7144000000001</v>
      </c>
      <c r="BX302" s="66">
        <v>1027.7144000000001</v>
      </c>
      <c r="BY302" s="66">
        <f t="shared" si="1819"/>
        <v>100</v>
      </c>
      <c r="BZ302" s="66"/>
      <c r="CA302" s="66"/>
      <c r="CB302" s="66"/>
      <c r="CC302" s="66"/>
      <c r="CD302" s="206"/>
      <c r="CE302" s="206"/>
      <c r="CF302" s="206"/>
      <c r="CG302" s="206"/>
      <c r="CH302" s="206"/>
      <c r="CI302" s="206"/>
      <c r="CJ302" s="206"/>
      <c r="CK302" s="206"/>
      <c r="CL302" s="66"/>
      <c r="CM302" s="66"/>
      <c r="CN302" s="66"/>
      <c r="CO302" s="204"/>
      <c r="CP302" s="204"/>
      <c r="CQ302" s="66"/>
      <c r="CR302" s="66"/>
      <c r="CS302" s="204"/>
      <c r="CT302" s="66"/>
      <c r="CU302" s="66"/>
      <c r="CV302" s="66"/>
      <c r="CW302" s="204"/>
      <c r="CX302" s="204"/>
      <c r="CY302" s="66"/>
      <c r="CZ302" s="66"/>
      <c r="DA302" s="204"/>
      <c r="DB302" s="133"/>
      <c r="DC302" s="66"/>
      <c r="DD302" s="66"/>
      <c r="DE302" s="204"/>
      <c r="DF302" s="66"/>
      <c r="DG302" s="66"/>
      <c r="DH302" s="66"/>
      <c r="DI302" s="204"/>
      <c r="DJ302" s="204"/>
      <c r="DK302" s="66"/>
      <c r="DL302" s="66"/>
      <c r="DM302" s="204"/>
      <c r="DN302" s="204"/>
      <c r="DO302" s="66"/>
      <c r="DP302" s="66"/>
      <c r="DQ302" s="204"/>
      <c r="DR302" s="66"/>
      <c r="DS302" s="66"/>
      <c r="DT302" s="66"/>
      <c r="DU302" s="204"/>
      <c r="DV302" s="204"/>
      <c r="DW302" s="66"/>
      <c r="DX302" s="66"/>
      <c r="DY302" s="204"/>
      <c r="DZ302" s="204"/>
      <c r="EA302" s="66"/>
      <c r="EB302" s="66"/>
      <c r="EC302" s="204"/>
      <c r="ED302" s="204"/>
      <c r="EE302" s="66"/>
      <c r="EF302" s="66"/>
      <c r="EG302" s="204"/>
      <c r="EH302" s="66"/>
      <c r="EI302" s="66"/>
      <c r="EJ302" s="66"/>
      <c r="EK302" s="204"/>
      <c r="EL302" s="70"/>
      <c r="EM302" s="70"/>
      <c r="EN302" s="66"/>
      <c r="EO302" s="204"/>
      <c r="EP302" s="66"/>
      <c r="EQ302" s="66"/>
      <c r="ER302" s="66"/>
      <c r="ES302" s="70"/>
      <c r="ET302" s="66"/>
      <c r="EU302" s="66"/>
      <c r="EV302" s="66"/>
      <c r="EW302" s="66"/>
      <c r="EX302" s="66"/>
      <c r="EY302" s="70"/>
      <c r="EZ302" s="66"/>
      <c r="FA302" s="204"/>
      <c r="FB302" s="204"/>
      <c r="FC302" s="70"/>
      <c r="FD302" s="66"/>
      <c r="FE302" s="204"/>
      <c r="FF302" s="70"/>
      <c r="FG302" s="70"/>
      <c r="FH302" s="66"/>
      <c r="FI302" s="204"/>
      <c r="FJ302" s="70">
        <v>3924</v>
      </c>
      <c r="FK302" s="70">
        <v>3924</v>
      </c>
      <c r="FL302" s="66">
        <v>3924</v>
      </c>
      <c r="FM302" s="66">
        <f t="shared" si="1874"/>
        <v>100</v>
      </c>
      <c r="FN302" s="70"/>
      <c r="FO302" s="70"/>
      <c r="FP302" s="66"/>
      <c r="FQ302" s="70"/>
      <c r="FR302" s="204"/>
      <c r="FS302" s="70"/>
      <c r="FT302" s="66"/>
      <c r="FU302" s="70"/>
      <c r="FV302" s="70"/>
      <c r="FW302" s="70"/>
      <c r="FX302" s="66"/>
      <c r="FY302" s="204"/>
      <c r="FZ302" s="70"/>
      <c r="GA302" s="70"/>
      <c r="GB302" s="66"/>
      <c r="GC302" s="204"/>
      <c r="GD302" s="66"/>
      <c r="GE302" s="66"/>
      <c r="GF302" s="66"/>
      <c r="GG302" s="204"/>
      <c r="GH302" s="66"/>
      <c r="GI302" s="66"/>
      <c r="GJ302" s="66"/>
      <c r="GK302" s="204"/>
      <c r="GL302" s="204"/>
      <c r="GM302" s="70"/>
      <c r="GN302" s="66"/>
      <c r="GO302" s="204"/>
      <c r="GP302" s="204"/>
      <c r="GQ302" s="70"/>
      <c r="GR302" s="66"/>
      <c r="GS302" s="204"/>
      <c r="GT302" s="204"/>
      <c r="GU302" s="70"/>
      <c r="GV302" s="66"/>
      <c r="GW302" s="204"/>
      <c r="GX302" s="204"/>
      <c r="GY302" s="70"/>
      <c r="GZ302" s="66"/>
      <c r="HA302" s="204"/>
      <c r="HB302" s="70"/>
      <c r="HC302" s="70"/>
      <c r="HD302" s="66"/>
      <c r="HE302" s="204"/>
      <c r="HF302" s="66"/>
      <c r="HG302" s="66"/>
      <c r="HH302" s="66"/>
      <c r="HI302" s="204"/>
      <c r="HJ302" s="133"/>
      <c r="HK302" s="70"/>
      <c r="HL302" s="66"/>
      <c r="HM302" s="204"/>
      <c r="HN302" s="66"/>
      <c r="HO302" s="66"/>
      <c r="HP302" s="66"/>
      <c r="HQ302" s="204"/>
      <c r="HR302" s="204"/>
      <c r="HS302" s="66"/>
      <c r="HT302" s="66"/>
      <c r="HU302" s="204"/>
      <c r="HV302" s="133"/>
      <c r="HW302" s="66"/>
      <c r="HX302" s="66"/>
      <c r="HY302" s="204"/>
      <c r="HZ302" s="133"/>
      <c r="IA302" s="66"/>
      <c r="IB302" s="66"/>
      <c r="IC302" s="204"/>
      <c r="ID302" s="204"/>
      <c r="IE302" s="66"/>
      <c r="IF302" s="66"/>
      <c r="IG302" s="204"/>
      <c r="IH302" s="204"/>
      <c r="II302" s="66"/>
      <c r="IJ302" s="66"/>
      <c r="IK302" s="204"/>
      <c r="IL302" s="204"/>
      <c r="IM302" s="66"/>
      <c r="IN302" s="66"/>
      <c r="IO302" s="204"/>
      <c r="IP302" s="204"/>
      <c r="IQ302" s="66"/>
      <c r="IR302" s="66"/>
      <c r="IS302" s="204"/>
      <c r="IT302" s="204"/>
      <c r="IU302" s="66"/>
      <c r="IV302" s="66"/>
      <c r="IW302" s="204"/>
      <c r="IX302" s="204"/>
      <c r="IY302" s="66"/>
      <c r="IZ302" s="66"/>
      <c r="JA302" s="66"/>
      <c r="JB302" s="66"/>
      <c r="JC302" s="66"/>
      <c r="JD302" s="66"/>
      <c r="JE302" s="66"/>
      <c r="JF302" s="66"/>
      <c r="JG302" s="66"/>
      <c r="JH302" s="66"/>
      <c r="JI302" s="66"/>
      <c r="JJ302" s="66"/>
      <c r="JK302" s="66"/>
      <c r="JL302" s="66"/>
      <c r="JM302" s="66"/>
      <c r="JN302" s="66"/>
      <c r="JO302" s="66"/>
      <c r="JP302" s="66"/>
      <c r="JQ302" s="66"/>
    </row>
    <row r="303" spans="1:277" s="29" customFormat="1" ht="15.75" x14ac:dyDescent="0.25">
      <c r="A303" s="39" t="s">
        <v>542</v>
      </c>
      <c r="B303" s="230">
        <f t="shared" si="1672"/>
        <v>4113</v>
      </c>
      <c r="C303" s="230">
        <f t="shared" si="1673"/>
        <v>5613</v>
      </c>
      <c r="D303" s="230">
        <f t="shared" si="1674"/>
        <v>4112.9985999999999</v>
      </c>
      <c r="E303" s="66">
        <f t="shared" si="1939"/>
        <v>73.2762978799216</v>
      </c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123"/>
      <c r="S303" s="66"/>
      <c r="T303" s="66"/>
      <c r="U303" s="66"/>
      <c r="V303" s="66"/>
      <c r="W303" s="66"/>
      <c r="X303" s="66"/>
      <c r="Y303" s="66"/>
      <c r="Z303" s="66"/>
      <c r="AA303" s="66"/>
      <c r="AB303" s="66"/>
      <c r="AC303" s="66"/>
      <c r="AD303" s="123"/>
      <c r="AE303" s="66"/>
      <c r="AF303" s="66"/>
      <c r="AG303" s="66"/>
      <c r="AH303" s="66"/>
      <c r="AI303" s="66"/>
      <c r="AJ303" s="66"/>
      <c r="AK303" s="66"/>
      <c r="AL303" s="123"/>
      <c r="AM303" s="66"/>
      <c r="AN303" s="66"/>
      <c r="AO303" s="66"/>
      <c r="AP303" s="66"/>
      <c r="AQ303" s="66"/>
      <c r="AR303" s="66"/>
      <c r="AS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/>
      <c r="BH303" s="66"/>
      <c r="BI303" s="66"/>
      <c r="BJ303" s="123"/>
      <c r="BK303" s="66"/>
      <c r="BL303" s="66"/>
      <c r="BM303" s="66"/>
      <c r="BN303" s="66"/>
      <c r="BO303" s="66"/>
      <c r="BP303" s="66"/>
      <c r="BQ303" s="66"/>
      <c r="BR303" s="66"/>
      <c r="BS303" s="66"/>
      <c r="BT303" s="66"/>
      <c r="BU303" s="66"/>
      <c r="BV303" s="66"/>
      <c r="BW303" s="66">
        <v>1500</v>
      </c>
      <c r="BX303" s="66"/>
      <c r="BY303" s="66">
        <f t="shared" si="1819"/>
        <v>0</v>
      </c>
      <c r="BZ303" s="66"/>
      <c r="CA303" s="66"/>
      <c r="CB303" s="66"/>
      <c r="CC303" s="66"/>
      <c r="CD303" s="206"/>
      <c r="CE303" s="206"/>
      <c r="CF303" s="206"/>
      <c r="CG303" s="206"/>
      <c r="CH303" s="206"/>
      <c r="CI303" s="206"/>
      <c r="CJ303" s="206"/>
      <c r="CK303" s="206"/>
      <c r="CL303" s="66"/>
      <c r="CM303" s="66"/>
      <c r="CN303" s="66"/>
      <c r="CO303" s="204"/>
      <c r="CP303" s="204"/>
      <c r="CQ303" s="66"/>
      <c r="CR303" s="66"/>
      <c r="CS303" s="204"/>
      <c r="CT303" s="66"/>
      <c r="CU303" s="66"/>
      <c r="CV303" s="66"/>
      <c r="CW303" s="204"/>
      <c r="CX303" s="204"/>
      <c r="CY303" s="66"/>
      <c r="CZ303" s="66"/>
      <c r="DA303" s="204"/>
      <c r="DB303" s="133"/>
      <c r="DC303" s="66"/>
      <c r="DD303" s="66"/>
      <c r="DE303" s="204"/>
      <c r="DF303" s="66"/>
      <c r="DG303" s="66"/>
      <c r="DH303" s="66"/>
      <c r="DI303" s="204"/>
      <c r="DJ303" s="204"/>
      <c r="DK303" s="66"/>
      <c r="DL303" s="66"/>
      <c r="DM303" s="204"/>
      <c r="DN303" s="204"/>
      <c r="DO303" s="66"/>
      <c r="DP303" s="66"/>
      <c r="DQ303" s="204"/>
      <c r="DR303" s="66"/>
      <c r="DS303" s="66"/>
      <c r="DT303" s="66"/>
      <c r="DU303" s="204"/>
      <c r="DV303" s="204"/>
      <c r="DW303" s="66"/>
      <c r="DX303" s="66"/>
      <c r="DY303" s="204"/>
      <c r="DZ303" s="204"/>
      <c r="EA303" s="66"/>
      <c r="EB303" s="66"/>
      <c r="EC303" s="204"/>
      <c r="ED303" s="204"/>
      <c r="EE303" s="66"/>
      <c r="EF303" s="66"/>
      <c r="EG303" s="204"/>
      <c r="EH303" s="66"/>
      <c r="EI303" s="66"/>
      <c r="EJ303" s="66"/>
      <c r="EK303" s="204"/>
      <c r="EL303" s="66"/>
      <c r="EM303" s="66"/>
      <c r="EN303" s="66"/>
      <c r="EO303" s="204"/>
      <c r="EP303" s="66"/>
      <c r="EQ303" s="66"/>
      <c r="ER303" s="66"/>
      <c r="ES303" s="70"/>
      <c r="ET303" s="66"/>
      <c r="EU303" s="66"/>
      <c r="EV303" s="66"/>
      <c r="EW303" s="66"/>
      <c r="EX303" s="66"/>
      <c r="EY303" s="70"/>
      <c r="EZ303" s="66"/>
      <c r="FA303" s="204"/>
      <c r="FB303" s="204"/>
      <c r="FC303" s="70"/>
      <c r="FD303" s="66"/>
      <c r="FE303" s="204"/>
      <c r="FF303" s="70"/>
      <c r="FG303" s="70"/>
      <c r="FH303" s="66"/>
      <c r="FI303" s="204"/>
      <c r="FJ303" s="70">
        <v>4113</v>
      </c>
      <c r="FK303" s="70">
        <v>4113</v>
      </c>
      <c r="FL303" s="66">
        <v>4112.9985999999999</v>
      </c>
      <c r="FM303" s="66">
        <f t="shared" si="1874"/>
        <v>99.999965961585218</v>
      </c>
      <c r="FN303" s="70"/>
      <c r="FO303" s="70"/>
      <c r="FP303" s="66"/>
      <c r="FQ303" s="70"/>
      <c r="FR303" s="204"/>
      <c r="FS303" s="70"/>
      <c r="FT303" s="66"/>
      <c r="FU303" s="70"/>
      <c r="FV303" s="70"/>
      <c r="FW303" s="70"/>
      <c r="FX303" s="66"/>
      <c r="FY303" s="204"/>
      <c r="FZ303" s="70"/>
      <c r="GA303" s="70"/>
      <c r="GB303" s="66"/>
      <c r="GC303" s="204"/>
      <c r="GD303" s="66"/>
      <c r="GE303" s="66"/>
      <c r="GF303" s="66"/>
      <c r="GG303" s="204"/>
      <c r="GH303" s="66"/>
      <c r="GI303" s="66"/>
      <c r="GJ303" s="66"/>
      <c r="GK303" s="204"/>
      <c r="GL303" s="204"/>
      <c r="GM303" s="70"/>
      <c r="GN303" s="66"/>
      <c r="GO303" s="204"/>
      <c r="GP303" s="204"/>
      <c r="GQ303" s="70"/>
      <c r="GR303" s="66"/>
      <c r="GS303" s="204"/>
      <c r="GT303" s="204"/>
      <c r="GU303" s="70"/>
      <c r="GV303" s="66"/>
      <c r="GW303" s="204"/>
      <c r="GX303" s="204"/>
      <c r="GY303" s="70"/>
      <c r="GZ303" s="66"/>
      <c r="HA303" s="204"/>
      <c r="HB303" s="70"/>
      <c r="HC303" s="70"/>
      <c r="HD303" s="66"/>
      <c r="HE303" s="204"/>
      <c r="HF303" s="66"/>
      <c r="HG303" s="66"/>
      <c r="HH303" s="66"/>
      <c r="HI303" s="204"/>
      <c r="HJ303" s="133"/>
      <c r="HK303" s="70"/>
      <c r="HL303" s="66"/>
      <c r="HM303" s="204"/>
      <c r="HN303" s="66"/>
      <c r="HO303" s="66"/>
      <c r="HP303" s="66"/>
      <c r="HQ303" s="204"/>
      <c r="HR303" s="204"/>
      <c r="HS303" s="66"/>
      <c r="HT303" s="66"/>
      <c r="HU303" s="204"/>
      <c r="HV303" s="133"/>
      <c r="HW303" s="66"/>
      <c r="HX303" s="66"/>
      <c r="HY303" s="204"/>
      <c r="HZ303" s="133"/>
      <c r="IA303" s="66"/>
      <c r="IB303" s="66"/>
      <c r="IC303" s="204"/>
      <c r="ID303" s="204"/>
      <c r="IE303" s="66"/>
      <c r="IF303" s="66"/>
      <c r="IG303" s="204"/>
      <c r="IH303" s="204"/>
      <c r="II303" s="66"/>
      <c r="IJ303" s="66"/>
      <c r="IK303" s="204"/>
      <c r="IL303" s="204"/>
      <c r="IM303" s="66"/>
      <c r="IN303" s="66"/>
      <c r="IO303" s="204"/>
      <c r="IP303" s="204"/>
      <c r="IQ303" s="66"/>
      <c r="IR303" s="66"/>
      <c r="IS303" s="204"/>
      <c r="IT303" s="204"/>
      <c r="IU303" s="66"/>
      <c r="IV303" s="66"/>
      <c r="IW303" s="204"/>
      <c r="IX303" s="204"/>
      <c r="IY303" s="66"/>
      <c r="IZ303" s="66"/>
      <c r="JA303" s="66"/>
      <c r="JB303" s="66"/>
      <c r="JC303" s="66"/>
      <c r="JD303" s="66"/>
      <c r="JE303" s="66"/>
      <c r="JF303" s="66"/>
      <c r="JG303" s="66"/>
      <c r="JH303" s="66"/>
      <c r="JI303" s="66"/>
      <c r="JJ303" s="66"/>
      <c r="JK303" s="66"/>
      <c r="JL303" s="66"/>
      <c r="JM303" s="66"/>
      <c r="JN303" s="66"/>
      <c r="JO303" s="66"/>
      <c r="JP303" s="66"/>
      <c r="JQ303" s="66"/>
    </row>
    <row r="304" spans="1:277" s="29" customFormat="1" ht="15.75" x14ac:dyDescent="0.25">
      <c r="A304" s="39" t="s">
        <v>343</v>
      </c>
      <c r="B304" s="230">
        <f t="shared" si="1672"/>
        <v>5280</v>
      </c>
      <c r="C304" s="230">
        <f t="shared" si="1673"/>
        <v>5280</v>
      </c>
      <c r="D304" s="230">
        <f t="shared" si="1674"/>
        <v>5280</v>
      </c>
      <c r="E304" s="66">
        <f t="shared" si="1939"/>
        <v>100</v>
      </c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123"/>
      <c r="S304" s="66"/>
      <c r="T304" s="66"/>
      <c r="U304" s="66"/>
      <c r="V304" s="66"/>
      <c r="W304" s="66"/>
      <c r="X304" s="66"/>
      <c r="Y304" s="66"/>
      <c r="Z304" s="66"/>
      <c r="AA304" s="66"/>
      <c r="AB304" s="66"/>
      <c r="AC304" s="66"/>
      <c r="AD304" s="123"/>
      <c r="AE304" s="66"/>
      <c r="AF304" s="66"/>
      <c r="AG304" s="66"/>
      <c r="AH304" s="66"/>
      <c r="AI304" s="66"/>
      <c r="AJ304" s="66"/>
      <c r="AK304" s="66"/>
      <c r="AL304" s="123"/>
      <c r="AM304" s="66"/>
      <c r="AN304" s="66"/>
      <c r="AO304" s="66"/>
      <c r="AP304" s="66"/>
      <c r="AQ304" s="66"/>
      <c r="AR304" s="66"/>
      <c r="AS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/>
      <c r="BH304" s="66"/>
      <c r="BI304" s="66"/>
      <c r="BJ304" s="123"/>
      <c r="BK304" s="66"/>
      <c r="BL304" s="66"/>
      <c r="BM304" s="66"/>
      <c r="BN304" s="66"/>
      <c r="BO304" s="66"/>
      <c r="BP304" s="66"/>
      <c r="BQ304" s="66"/>
      <c r="BR304" s="66"/>
      <c r="BS304" s="66"/>
      <c r="BT304" s="66"/>
      <c r="BU304" s="66"/>
      <c r="BV304" s="66"/>
      <c r="BW304" s="66"/>
      <c r="BX304" s="66"/>
      <c r="BY304" s="66"/>
      <c r="BZ304" s="66"/>
      <c r="CA304" s="66"/>
      <c r="CB304" s="66"/>
      <c r="CC304" s="66"/>
      <c r="CD304" s="206"/>
      <c r="CE304" s="206"/>
      <c r="CF304" s="206"/>
      <c r="CG304" s="206"/>
      <c r="CH304" s="206"/>
      <c r="CI304" s="206"/>
      <c r="CJ304" s="206"/>
      <c r="CK304" s="206"/>
      <c r="CL304" s="66"/>
      <c r="CM304" s="66"/>
      <c r="CN304" s="66"/>
      <c r="CO304" s="204"/>
      <c r="CP304" s="204"/>
      <c r="CQ304" s="66"/>
      <c r="CR304" s="66"/>
      <c r="CS304" s="204"/>
      <c r="CT304" s="66"/>
      <c r="CU304" s="66"/>
      <c r="CV304" s="66"/>
      <c r="CW304" s="204"/>
      <c r="CX304" s="204"/>
      <c r="CY304" s="66"/>
      <c r="CZ304" s="66"/>
      <c r="DA304" s="204"/>
      <c r="DB304" s="133"/>
      <c r="DC304" s="66"/>
      <c r="DD304" s="66"/>
      <c r="DE304" s="204"/>
      <c r="DF304" s="66"/>
      <c r="DG304" s="66"/>
      <c r="DH304" s="66"/>
      <c r="DI304" s="204"/>
      <c r="DJ304" s="204"/>
      <c r="DK304" s="66"/>
      <c r="DL304" s="66"/>
      <c r="DM304" s="204"/>
      <c r="DN304" s="204"/>
      <c r="DO304" s="66"/>
      <c r="DP304" s="66"/>
      <c r="DQ304" s="204"/>
      <c r="DR304" s="66"/>
      <c r="DS304" s="66"/>
      <c r="DT304" s="66"/>
      <c r="DU304" s="204"/>
      <c r="DV304" s="204"/>
      <c r="DW304" s="66"/>
      <c r="DX304" s="66"/>
      <c r="DY304" s="204"/>
      <c r="DZ304" s="204"/>
      <c r="EA304" s="66"/>
      <c r="EB304" s="66"/>
      <c r="EC304" s="204"/>
      <c r="ED304" s="204"/>
      <c r="EE304" s="66"/>
      <c r="EF304" s="66"/>
      <c r="EG304" s="204"/>
      <c r="EH304" s="66"/>
      <c r="EI304" s="66"/>
      <c r="EJ304" s="66"/>
      <c r="EK304" s="204"/>
      <c r="EL304" s="66"/>
      <c r="EM304" s="66"/>
      <c r="EN304" s="66"/>
      <c r="EO304" s="204"/>
      <c r="EP304" s="66"/>
      <c r="EQ304" s="66"/>
      <c r="ER304" s="66"/>
      <c r="ES304" s="70"/>
      <c r="ET304" s="66"/>
      <c r="EU304" s="66"/>
      <c r="EV304" s="66"/>
      <c r="EW304" s="66"/>
      <c r="EX304" s="66"/>
      <c r="EY304" s="70"/>
      <c r="EZ304" s="66"/>
      <c r="FA304" s="204"/>
      <c r="FB304" s="204"/>
      <c r="FC304" s="70"/>
      <c r="FD304" s="66"/>
      <c r="FE304" s="204"/>
      <c r="FF304" s="70"/>
      <c r="FG304" s="70"/>
      <c r="FH304" s="66"/>
      <c r="FI304" s="204"/>
      <c r="FJ304" s="70">
        <v>5280</v>
      </c>
      <c r="FK304" s="70">
        <v>5280</v>
      </c>
      <c r="FL304" s="66">
        <v>5280</v>
      </c>
      <c r="FM304" s="66">
        <f t="shared" si="1874"/>
        <v>100</v>
      </c>
      <c r="FN304" s="70"/>
      <c r="FO304" s="70"/>
      <c r="FP304" s="66"/>
      <c r="FQ304" s="70"/>
      <c r="FR304" s="204"/>
      <c r="FS304" s="70"/>
      <c r="FT304" s="66"/>
      <c r="FU304" s="70"/>
      <c r="FV304" s="70"/>
      <c r="FW304" s="70"/>
      <c r="FX304" s="66"/>
      <c r="FY304" s="204"/>
      <c r="FZ304" s="70"/>
      <c r="GA304" s="70"/>
      <c r="GB304" s="66"/>
      <c r="GC304" s="204"/>
      <c r="GD304" s="66"/>
      <c r="GE304" s="66"/>
      <c r="GF304" s="66"/>
      <c r="GG304" s="204"/>
      <c r="GH304" s="66"/>
      <c r="GI304" s="66"/>
      <c r="GJ304" s="66"/>
      <c r="GK304" s="204"/>
      <c r="GL304" s="204"/>
      <c r="GM304" s="70"/>
      <c r="GN304" s="66"/>
      <c r="GO304" s="204"/>
      <c r="GP304" s="204"/>
      <c r="GQ304" s="70"/>
      <c r="GR304" s="66"/>
      <c r="GS304" s="204"/>
      <c r="GT304" s="204"/>
      <c r="GU304" s="70"/>
      <c r="GV304" s="66"/>
      <c r="GW304" s="204"/>
      <c r="GX304" s="204"/>
      <c r="GY304" s="70"/>
      <c r="GZ304" s="66"/>
      <c r="HA304" s="204"/>
      <c r="HB304" s="70"/>
      <c r="HC304" s="70"/>
      <c r="HD304" s="66"/>
      <c r="HE304" s="204"/>
      <c r="HF304" s="66"/>
      <c r="HG304" s="66"/>
      <c r="HH304" s="66"/>
      <c r="HI304" s="204"/>
      <c r="HJ304" s="133"/>
      <c r="HK304" s="70"/>
      <c r="HL304" s="66"/>
      <c r="HM304" s="204"/>
      <c r="HN304" s="66"/>
      <c r="HO304" s="66"/>
      <c r="HP304" s="66"/>
      <c r="HQ304" s="204"/>
      <c r="HR304" s="204"/>
      <c r="HS304" s="66"/>
      <c r="HT304" s="66"/>
      <c r="HU304" s="204"/>
      <c r="HV304" s="133"/>
      <c r="HW304" s="66"/>
      <c r="HX304" s="66"/>
      <c r="HY304" s="204"/>
      <c r="HZ304" s="133"/>
      <c r="IA304" s="66"/>
      <c r="IB304" s="66"/>
      <c r="IC304" s="204"/>
      <c r="ID304" s="204"/>
      <c r="IE304" s="66"/>
      <c r="IF304" s="66"/>
      <c r="IG304" s="204"/>
      <c r="IH304" s="204"/>
      <c r="II304" s="66"/>
      <c r="IJ304" s="66"/>
      <c r="IK304" s="204"/>
      <c r="IL304" s="204"/>
      <c r="IM304" s="66"/>
      <c r="IN304" s="66"/>
      <c r="IO304" s="204"/>
      <c r="IP304" s="204"/>
      <c r="IQ304" s="66"/>
      <c r="IR304" s="66"/>
      <c r="IS304" s="204"/>
      <c r="IT304" s="204"/>
      <c r="IU304" s="66"/>
      <c r="IV304" s="66"/>
      <c r="IW304" s="204"/>
      <c r="IX304" s="204"/>
      <c r="IY304" s="66"/>
      <c r="IZ304" s="66"/>
      <c r="JA304" s="66"/>
      <c r="JB304" s="66"/>
      <c r="JC304" s="66"/>
      <c r="JD304" s="66"/>
      <c r="JE304" s="66"/>
      <c r="JF304" s="66"/>
      <c r="JG304" s="66"/>
      <c r="JH304" s="66"/>
      <c r="JI304" s="66"/>
      <c r="JJ304" s="66"/>
      <c r="JK304" s="66"/>
      <c r="JL304" s="66"/>
      <c r="JM304" s="66"/>
      <c r="JN304" s="66"/>
      <c r="JO304" s="66"/>
      <c r="JP304" s="66"/>
      <c r="JQ304" s="66"/>
    </row>
    <row r="305" spans="1:277" s="29" customFormat="1" ht="15.75" x14ac:dyDescent="0.25">
      <c r="A305" s="39" t="s">
        <v>327</v>
      </c>
      <c r="B305" s="230">
        <f t="shared" si="1672"/>
        <v>6258</v>
      </c>
      <c r="C305" s="230">
        <f t="shared" si="1673"/>
        <v>6258</v>
      </c>
      <c r="D305" s="230">
        <f t="shared" si="1674"/>
        <v>6258</v>
      </c>
      <c r="E305" s="66">
        <f t="shared" si="1939"/>
        <v>100</v>
      </c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123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123"/>
      <c r="AE305" s="66"/>
      <c r="AF305" s="66"/>
      <c r="AG305" s="66"/>
      <c r="AH305" s="66"/>
      <c r="AI305" s="66"/>
      <c r="AJ305" s="66"/>
      <c r="AK305" s="66"/>
      <c r="AL305" s="123"/>
      <c r="AM305" s="66"/>
      <c r="AN305" s="66"/>
      <c r="AO305" s="66"/>
      <c r="AP305" s="66"/>
      <c r="AQ305" s="66"/>
      <c r="AR305" s="66"/>
      <c r="AS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/>
      <c r="BH305" s="66"/>
      <c r="BI305" s="66"/>
      <c r="BJ305" s="123"/>
      <c r="BK305" s="66"/>
      <c r="BL305" s="66"/>
      <c r="BM305" s="66"/>
      <c r="BN305" s="66"/>
      <c r="BO305" s="66"/>
      <c r="BP305" s="66"/>
      <c r="BQ305" s="66"/>
      <c r="BR305" s="66"/>
      <c r="BS305" s="66"/>
      <c r="BT305" s="66"/>
      <c r="BU305" s="66"/>
      <c r="BV305" s="66"/>
      <c r="BW305" s="66"/>
      <c r="BX305" s="66"/>
      <c r="BY305" s="66"/>
      <c r="BZ305" s="66"/>
      <c r="CA305" s="66"/>
      <c r="CB305" s="66"/>
      <c r="CC305" s="66"/>
      <c r="CD305" s="206"/>
      <c r="CE305" s="206"/>
      <c r="CF305" s="206"/>
      <c r="CG305" s="206"/>
      <c r="CH305" s="206"/>
      <c r="CI305" s="206"/>
      <c r="CJ305" s="206"/>
      <c r="CK305" s="206"/>
      <c r="CL305" s="66"/>
      <c r="CM305" s="66"/>
      <c r="CN305" s="66"/>
      <c r="CO305" s="204"/>
      <c r="CP305" s="204"/>
      <c r="CQ305" s="66"/>
      <c r="CR305" s="66"/>
      <c r="CS305" s="204"/>
      <c r="CT305" s="66"/>
      <c r="CU305" s="66"/>
      <c r="CV305" s="66"/>
      <c r="CW305" s="204"/>
      <c r="CX305" s="204"/>
      <c r="CY305" s="66"/>
      <c r="CZ305" s="66"/>
      <c r="DA305" s="204"/>
      <c r="DB305" s="133"/>
      <c r="DC305" s="66"/>
      <c r="DD305" s="66"/>
      <c r="DE305" s="204"/>
      <c r="DF305" s="66"/>
      <c r="DG305" s="66"/>
      <c r="DH305" s="66"/>
      <c r="DI305" s="204"/>
      <c r="DJ305" s="204"/>
      <c r="DK305" s="66"/>
      <c r="DL305" s="66"/>
      <c r="DM305" s="204"/>
      <c r="DN305" s="204"/>
      <c r="DO305" s="66"/>
      <c r="DP305" s="66"/>
      <c r="DQ305" s="204"/>
      <c r="DR305" s="66"/>
      <c r="DS305" s="66"/>
      <c r="DT305" s="66"/>
      <c r="DU305" s="204"/>
      <c r="DV305" s="204"/>
      <c r="DW305" s="66"/>
      <c r="DX305" s="66"/>
      <c r="DY305" s="204"/>
      <c r="DZ305" s="204"/>
      <c r="EA305" s="66"/>
      <c r="EB305" s="66"/>
      <c r="EC305" s="204"/>
      <c r="ED305" s="204"/>
      <c r="EE305" s="66"/>
      <c r="EF305" s="66"/>
      <c r="EG305" s="204"/>
      <c r="EH305" s="66"/>
      <c r="EI305" s="66"/>
      <c r="EJ305" s="66"/>
      <c r="EK305" s="204"/>
      <c r="EL305" s="66"/>
      <c r="EM305" s="66"/>
      <c r="EN305" s="66"/>
      <c r="EO305" s="204"/>
      <c r="EP305" s="66"/>
      <c r="EQ305" s="66"/>
      <c r="ER305" s="66"/>
      <c r="ES305" s="70"/>
      <c r="ET305" s="66"/>
      <c r="EU305" s="66"/>
      <c r="EV305" s="66"/>
      <c r="EW305" s="66"/>
      <c r="EX305" s="66"/>
      <c r="EY305" s="70"/>
      <c r="EZ305" s="66"/>
      <c r="FA305" s="204"/>
      <c r="FB305" s="204"/>
      <c r="FC305" s="70"/>
      <c r="FD305" s="66"/>
      <c r="FE305" s="204"/>
      <c r="FF305" s="70"/>
      <c r="FG305" s="70"/>
      <c r="FH305" s="66"/>
      <c r="FI305" s="204"/>
      <c r="FJ305" s="70">
        <v>6258</v>
      </c>
      <c r="FK305" s="70">
        <v>6258</v>
      </c>
      <c r="FL305" s="66">
        <v>6258</v>
      </c>
      <c r="FM305" s="66">
        <f t="shared" si="1874"/>
        <v>100</v>
      </c>
      <c r="FN305" s="70"/>
      <c r="FO305" s="70"/>
      <c r="FP305" s="66"/>
      <c r="FQ305" s="70"/>
      <c r="FR305" s="204"/>
      <c r="FS305" s="70"/>
      <c r="FT305" s="66"/>
      <c r="FU305" s="70"/>
      <c r="FV305" s="70"/>
      <c r="FW305" s="70"/>
      <c r="FX305" s="66"/>
      <c r="FY305" s="204"/>
      <c r="FZ305" s="70"/>
      <c r="GA305" s="70"/>
      <c r="GB305" s="66"/>
      <c r="GC305" s="204"/>
      <c r="GD305" s="66"/>
      <c r="GE305" s="66"/>
      <c r="GF305" s="66"/>
      <c r="GG305" s="204"/>
      <c r="GH305" s="66"/>
      <c r="GI305" s="66"/>
      <c r="GJ305" s="66"/>
      <c r="GK305" s="204"/>
      <c r="GL305" s="204"/>
      <c r="GM305" s="70"/>
      <c r="GN305" s="66"/>
      <c r="GO305" s="204"/>
      <c r="GP305" s="204"/>
      <c r="GQ305" s="70"/>
      <c r="GR305" s="66"/>
      <c r="GS305" s="204"/>
      <c r="GT305" s="204"/>
      <c r="GU305" s="70"/>
      <c r="GV305" s="66"/>
      <c r="GW305" s="204"/>
      <c r="GX305" s="204"/>
      <c r="GY305" s="70"/>
      <c r="GZ305" s="66"/>
      <c r="HA305" s="204"/>
      <c r="HB305" s="70"/>
      <c r="HC305" s="70"/>
      <c r="HD305" s="66"/>
      <c r="HE305" s="204"/>
      <c r="HF305" s="66"/>
      <c r="HG305" s="66"/>
      <c r="HH305" s="66"/>
      <c r="HI305" s="204"/>
      <c r="HJ305" s="133"/>
      <c r="HK305" s="70"/>
      <c r="HL305" s="66"/>
      <c r="HM305" s="204"/>
      <c r="HN305" s="66"/>
      <c r="HO305" s="66"/>
      <c r="HP305" s="66"/>
      <c r="HQ305" s="204"/>
      <c r="HR305" s="204"/>
      <c r="HS305" s="66"/>
      <c r="HT305" s="66"/>
      <c r="HU305" s="204"/>
      <c r="HV305" s="133"/>
      <c r="HW305" s="66"/>
      <c r="HX305" s="66"/>
      <c r="HY305" s="204"/>
      <c r="HZ305" s="133"/>
      <c r="IA305" s="66"/>
      <c r="IB305" s="66"/>
      <c r="IC305" s="204"/>
      <c r="ID305" s="204"/>
      <c r="IE305" s="66"/>
      <c r="IF305" s="66"/>
      <c r="IG305" s="204"/>
      <c r="IH305" s="204"/>
      <c r="II305" s="66"/>
      <c r="IJ305" s="66"/>
      <c r="IK305" s="204"/>
      <c r="IL305" s="204"/>
      <c r="IM305" s="66"/>
      <c r="IN305" s="66"/>
      <c r="IO305" s="204"/>
      <c r="IP305" s="204"/>
      <c r="IQ305" s="66"/>
      <c r="IR305" s="66"/>
      <c r="IS305" s="204"/>
      <c r="IT305" s="204"/>
      <c r="IU305" s="66"/>
      <c r="IV305" s="66"/>
      <c r="IW305" s="204"/>
      <c r="IX305" s="204"/>
      <c r="IY305" s="66"/>
      <c r="IZ305" s="66"/>
      <c r="JA305" s="66"/>
      <c r="JB305" s="66"/>
      <c r="JC305" s="66"/>
      <c r="JD305" s="66"/>
      <c r="JE305" s="66"/>
      <c r="JF305" s="66"/>
      <c r="JG305" s="66"/>
      <c r="JH305" s="66"/>
      <c r="JI305" s="66"/>
      <c r="JJ305" s="66"/>
      <c r="JK305" s="66"/>
      <c r="JL305" s="66"/>
      <c r="JM305" s="66"/>
      <c r="JN305" s="66"/>
      <c r="JO305" s="66"/>
      <c r="JP305" s="66"/>
      <c r="JQ305" s="66"/>
    </row>
    <row r="306" spans="1:277" s="29" customFormat="1" ht="15.75" x14ac:dyDescent="0.25">
      <c r="A306" s="39" t="s">
        <v>543</v>
      </c>
      <c r="B306" s="230">
        <f t="shared" si="1672"/>
        <v>4590</v>
      </c>
      <c r="C306" s="230">
        <f t="shared" si="1673"/>
        <v>4590</v>
      </c>
      <c r="D306" s="230">
        <f t="shared" si="1674"/>
        <v>4590</v>
      </c>
      <c r="E306" s="66">
        <f t="shared" si="1939"/>
        <v>100</v>
      </c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123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123"/>
      <c r="AE306" s="66"/>
      <c r="AF306" s="66"/>
      <c r="AG306" s="66"/>
      <c r="AH306" s="66"/>
      <c r="AI306" s="66"/>
      <c r="AJ306" s="66"/>
      <c r="AK306" s="66"/>
      <c r="AL306" s="123"/>
      <c r="AM306" s="66"/>
      <c r="AN306" s="66"/>
      <c r="AO306" s="66"/>
      <c r="AP306" s="66"/>
      <c r="AQ306" s="66"/>
      <c r="AR306" s="66"/>
      <c r="AS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/>
      <c r="BH306" s="66"/>
      <c r="BI306" s="66"/>
      <c r="BJ306" s="123"/>
      <c r="BK306" s="66"/>
      <c r="BL306" s="66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  <c r="CB306" s="66"/>
      <c r="CC306" s="66"/>
      <c r="CD306" s="206"/>
      <c r="CE306" s="206"/>
      <c r="CF306" s="206"/>
      <c r="CG306" s="206"/>
      <c r="CH306" s="206"/>
      <c r="CI306" s="206"/>
      <c r="CJ306" s="206"/>
      <c r="CK306" s="206"/>
      <c r="CL306" s="66"/>
      <c r="CM306" s="66"/>
      <c r="CN306" s="66"/>
      <c r="CO306" s="204"/>
      <c r="CP306" s="204"/>
      <c r="CQ306" s="66"/>
      <c r="CR306" s="66"/>
      <c r="CS306" s="204"/>
      <c r="CT306" s="66"/>
      <c r="CU306" s="66"/>
      <c r="CV306" s="66"/>
      <c r="CW306" s="204"/>
      <c r="CX306" s="204"/>
      <c r="CY306" s="66"/>
      <c r="CZ306" s="66"/>
      <c r="DA306" s="204"/>
      <c r="DB306" s="133"/>
      <c r="DC306" s="66"/>
      <c r="DD306" s="66"/>
      <c r="DE306" s="204"/>
      <c r="DF306" s="66"/>
      <c r="DG306" s="66"/>
      <c r="DH306" s="66"/>
      <c r="DI306" s="204"/>
      <c r="DJ306" s="204"/>
      <c r="DK306" s="66"/>
      <c r="DL306" s="66"/>
      <c r="DM306" s="204"/>
      <c r="DN306" s="204"/>
      <c r="DO306" s="66"/>
      <c r="DP306" s="66"/>
      <c r="DQ306" s="204"/>
      <c r="DR306" s="66"/>
      <c r="DS306" s="66"/>
      <c r="DT306" s="66"/>
      <c r="DU306" s="204"/>
      <c r="DV306" s="204"/>
      <c r="DW306" s="66"/>
      <c r="DX306" s="66"/>
      <c r="DY306" s="204"/>
      <c r="DZ306" s="204"/>
      <c r="EA306" s="66"/>
      <c r="EB306" s="66"/>
      <c r="EC306" s="204"/>
      <c r="ED306" s="204"/>
      <c r="EE306" s="66"/>
      <c r="EF306" s="66"/>
      <c r="EG306" s="204"/>
      <c r="EH306" s="66"/>
      <c r="EI306" s="66"/>
      <c r="EJ306" s="66"/>
      <c r="EK306" s="204"/>
      <c r="EL306" s="66"/>
      <c r="EM306" s="66"/>
      <c r="EN306" s="66"/>
      <c r="EO306" s="204"/>
      <c r="EP306" s="66"/>
      <c r="EQ306" s="66"/>
      <c r="ER306" s="66"/>
      <c r="ES306" s="70"/>
      <c r="ET306" s="66"/>
      <c r="EU306" s="66"/>
      <c r="EV306" s="66"/>
      <c r="EW306" s="66"/>
      <c r="EX306" s="66"/>
      <c r="EY306" s="70"/>
      <c r="EZ306" s="66"/>
      <c r="FA306" s="204"/>
      <c r="FB306" s="204"/>
      <c r="FC306" s="70"/>
      <c r="FD306" s="66"/>
      <c r="FE306" s="204"/>
      <c r="FF306" s="70"/>
      <c r="FG306" s="70"/>
      <c r="FH306" s="66"/>
      <c r="FI306" s="204"/>
      <c r="FJ306" s="70">
        <v>4590</v>
      </c>
      <c r="FK306" s="70">
        <v>4590</v>
      </c>
      <c r="FL306" s="66">
        <v>4590</v>
      </c>
      <c r="FM306" s="66">
        <f t="shared" si="1874"/>
        <v>100</v>
      </c>
      <c r="FN306" s="70"/>
      <c r="FO306" s="70"/>
      <c r="FP306" s="66"/>
      <c r="FQ306" s="70"/>
      <c r="FR306" s="204"/>
      <c r="FS306" s="70"/>
      <c r="FT306" s="66"/>
      <c r="FU306" s="70"/>
      <c r="FV306" s="70"/>
      <c r="FW306" s="70"/>
      <c r="FX306" s="66"/>
      <c r="FY306" s="204"/>
      <c r="FZ306" s="70"/>
      <c r="GA306" s="70"/>
      <c r="GB306" s="66"/>
      <c r="GC306" s="204"/>
      <c r="GD306" s="66"/>
      <c r="GE306" s="66"/>
      <c r="GF306" s="66"/>
      <c r="GG306" s="204"/>
      <c r="GH306" s="66"/>
      <c r="GI306" s="66"/>
      <c r="GJ306" s="66"/>
      <c r="GK306" s="204"/>
      <c r="GL306" s="204"/>
      <c r="GM306" s="70"/>
      <c r="GN306" s="66"/>
      <c r="GO306" s="204"/>
      <c r="GP306" s="204"/>
      <c r="GQ306" s="70"/>
      <c r="GR306" s="66"/>
      <c r="GS306" s="204"/>
      <c r="GT306" s="204"/>
      <c r="GU306" s="70"/>
      <c r="GV306" s="66"/>
      <c r="GW306" s="204"/>
      <c r="GX306" s="204"/>
      <c r="GY306" s="70"/>
      <c r="GZ306" s="66"/>
      <c r="HA306" s="204"/>
      <c r="HB306" s="70"/>
      <c r="HC306" s="70"/>
      <c r="HD306" s="66"/>
      <c r="HE306" s="204"/>
      <c r="HF306" s="66"/>
      <c r="HG306" s="66"/>
      <c r="HH306" s="66"/>
      <c r="HI306" s="204"/>
      <c r="HJ306" s="133"/>
      <c r="HK306" s="70"/>
      <c r="HL306" s="66"/>
      <c r="HM306" s="204"/>
      <c r="HN306" s="66"/>
      <c r="HO306" s="66"/>
      <c r="HP306" s="66"/>
      <c r="HQ306" s="204"/>
      <c r="HR306" s="204"/>
      <c r="HS306" s="66"/>
      <c r="HT306" s="66"/>
      <c r="HU306" s="204"/>
      <c r="HV306" s="133"/>
      <c r="HW306" s="66"/>
      <c r="HX306" s="66"/>
      <c r="HY306" s="204"/>
      <c r="HZ306" s="133"/>
      <c r="IA306" s="66"/>
      <c r="IB306" s="66"/>
      <c r="IC306" s="204"/>
      <c r="ID306" s="204"/>
      <c r="IE306" s="66"/>
      <c r="IF306" s="66"/>
      <c r="IG306" s="204"/>
      <c r="IH306" s="204"/>
      <c r="II306" s="66"/>
      <c r="IJ306" s="66"/>
      <c r="IK306" s="204"/>
      <c r="IL306" s="204"/>
      <c r="IM306" s="66"/>
      <c r="IN306" s="66"/>
      <c r="IO306" s="204"/>
      <c r="IP306" s="204"/>
      <c r="IQ306" s="66"/>
      <c r="IR306" s="66"/>
      <c r="IS306" s="204"/>
      <c r="IT306" s="204"/>
      <c r="IU306" s="66"/>
      <c r="IV306" s="66"/>
      <c r="IW306" s="204"/>
      <c r="IX306" s="204"/>
      <c r="IY306" s="66"/>
      <c r="IZ306" s="66"/>
      <c r="JA306" s="66"/>
      <c r="JB306" s="66"/>
      <c r="JC306" s="66"/>
      <c r="JD306" s="66"/>
      <c r="JE306" s="66"/>
      <c r="JF306" s="66"/>
      <c r="JG306" s="66"/>
      <c r="JH306" s="66"/>
      <c r="JI306" s="66"/>
      <c r="JJ306" s="66"/>
      <c r="JK306" s="66"/>
      <c r="JL306" s="66"/>
      <c r="JM306" s="66"/>
      <c r="JN306" s="66"/>
      <c r="JO306" s="66"/>
      <c r="JP306" s="66"/>
      <c r="JQ306" s="66"/>
    </row>
    <row r="307" spans="1:277" s="29" customFormat="1" ht="15.75" x14ac:dyDescent="0.25">
      <c r="A307" s="39" t="s">
        <v>544</v>
      </c>
      <c r="B307" s="230">
        <f t="shared" si="1672"/>
        <v>6288</v>
      </c>
      <c r="C307" s="230">
        <f t="shared" si="1673"/>
        <v>7300.57</v>
      </c>
      <c r="D307" s="230">
        <f t="shared" si="1674"/>
        <v>7300.57</v>
      </c>
      <c r="E307" s="66">
        <f t="shared" si="1939"/>
        <v>100</v>
      </c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123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123"/>
      <c r="AE307" s="66"/>
      <c r="AF307" s="66"/>
      <c r="AG307" s="66"/>
      <c r="AH307" s="66"/>
      <c r="AI307" s="66"/>
      <c r="AJ307" s="66"/>
      <c r="AK307" s="66"/>
      <c r="AL307" s="123"/>
      <c r="AM307" s="66"/>
      <c r="AN307" s="66"/>
      <c r="AO307" s="66"/>
      <c r="AP307" s="66"/>
      <c r="AQ307" s="66"/>
      <c r="AR307" s="66"/>
      <c r="AS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/>
      <c r="BH307" s="66"/>
      <c r="BI307" s="66"/>
      <c r="BJ307" s="123"/>
      <c r="BK307" s="66"/>
      <c r="BL307" s="66"/>
      <c r="BM307" s="66"/>
      <c r="BN307" s="66"/>
      <c r="BO307" s="66"/>
      <c r="BP307" s="66"/>
      <c r="BQ307" s="66"/>
      <c r="BR307" s="66"/>
      <c r="BS307" s="66"/>
      <c r="BT307" s="66"/>
      <c r="BU307" s="66"/>
      <c r="BV307" s="66"/>
      <c r="BW307" s="66">
        <v>1012.57</v>
      </c>
      <c r="BX307" s="66">
        <v>1012.57</v>
      </c>
      <c r="BY307" s="66">
        <f t="shared" si="1819"/>
        <v>100</v>
      </c>
      <c r="BZ307" s="66"/>
      <c r="CA307" s="66"/>
      <c r="CB307" s="66"/>
      <c r="CC307" s="66"/>
      <c r="CD307" s="206"/>
      <c r="CE307" s="206"/>
      <c r="CF307" s="206"/>
      <c r="CG307" s="206"/>
      <c r="CH307" s="206"/>
      <c r="CI307" s="206"/>
      <c r="CJ307" s="206"/>
      <c r="CK307" s="206"/>
      <c r="CL307" s="66"/>
      <c r="CM307" s="66"/>
      <c r="CN307" s="66"/>
      <c r="CO307" s="204"/>
      <c r="CP307" s="204"/>
      <c r="CQ307" s="66"/>
      <c r="CR307" s="66"/>
      <c r="CS307" s="204"/>
      <c r="CT307" s="66"/>
      <c r="CU307" s="66"/>
      <c r="CV307" s="66"/>
      <c r="CW307" s="204"/>
      <c r="CX307" s="204"/>
      <c r="CY307" s="66"/>
      <c r="CZ307" s="66"/>
      <c r="DA307" s="204"/>
      <c r="DB307" s="133"/>
      <c r="DC307" s="66"/>
      <c r="DD307" s="66"/>
      <c r="DE307" s="204"/>
      <c r="DF307" s="66"/>
      <c r="DG307" s="66"/>
      <c r="DH307" s="66"/>
      <c r="DI307" s="204"/>
      <c r="DJ307" s="204"/>
      <c r="DK307" s="66"/>
      <c r="DL307" s="66"/>
      <c r="DM307" s="204"/>
      <c r="DN307" s="204"/>
      <c r="DO307" s="66"/>
      <c r="DP307" s="66"/>
      <c r="DQ307" s="204"/>
      <c r="DR307" s="66"/>
      <c r="DS307" s="66"/>
      <c r="DT307" s="66"/>
      <c r="DU307" s="204"/>
      <c r="DV307" s="204"/>
      <c r="DW307" s="66"/>
      <c r="DX307" s="66"/>
      <c r="DY307" s="204"/>
      <c r="DZ307" s="204"/>
      <c r="EA307" s="66"/>
      <c r="EB307" s="66"/>
      <c r="EC307" s="204"/>
      <c r="ED307" s="204"/>
      <c r="EE307" s="66"/>
      <c r="EF307" s="66"/>
      <c r="EG307" s="204"/>
      <c r="EH307" s="66"/>
      <c r="EI307" s="66"/>
      <c r="EJ307" s="66"/>
      <c r="EK307" s="204"/>
      <c r="EL307" s="66"/>
      <c r="EM307" s="66"/>
      <c r="EN307" s="66"/>
      <c r="EO307" s="204"/>
      <c r="EP307" s="66"/>
      <c r="EQ307" s="66"/>
      <c r="ER307" s="66"/>
      <c r="ES307" s="70"/>
      <c r="ET307" s="66"/>
      <c r="EU307" s="66"/>
      <c r="EV307" s="66"/>
      <c r="EW307" s="66"/>
      <c r="EX307" s="66"/>
      <c r="EY307" s="70"/>
      <c r="EZ307" s="66"/>
      <c r="FA307" s="204"/>
      <c r="FB307" s="204"/>
      <c r="FC307" s="70"/>
      <c r="FD307" s="66"/>
      <c r="FE307" s="204"/>
      <c r="FF307" s="70"/>
      <c r="FG307" s="70"/>
      <c r="FH307" s="66"/>
      <c r="FI307" s="204"/>
      <c r="FJ307" s="70">
        <v>6288</v>
      </c>
      <c r="FK307" s="70">
        <v>6288</v>
      </c>
      <c r="FL307" s="66">
        <v>6288</v>
      </c>
      <c r="FM307" s="66">
        <f t="shared" si="1874"/>
        <v>100</v>
      </c>
      <c r="FN307" s="70"/>
      <c r="FO307" s="70"/>
      <c r="FP307" s="66"/>
      <c r="FQ307" s="70"/>
      <c r="FR307" s="204"/>
      <c r="FS307" s="70"/>
      <c r="FT307" s="66"/>
      <c r="FU307" s="70"/>
      <c r="FV307" s="70"/>
      <c r="FW307" s="70"/>
      <c r="FX307" s="66"/>
      <c r="FY307" s="204"/>
      <c r="FZ307" s="70"/>
      <c r="GA307" s="70"/>
      <c r="GB307" s="66"/>
      <c r="GC307" s="204"/>
      <c r="GD307" s="66"/>
      <c r="GE307" s="66"/>
      <c r="GF307" s="66"/>
      <c r="GG307" s="204"/>
      <c r="GH307" s="66"/>
      <c r="GI307" s="66"/>
      <c r="GJ307" s="66"/>
      <c r="GK307" s="204"/>
      <c r="GL307" s="204"/>
      <c r="GM307" s="70"/>
      <c r="GN307" s="66"/>
      <c r="GO307" s="204"/>
      <c r="GP307" s="204"/>
      <c r="GQ307" s="70"/>
      <c r="GR307" s="66"/>
      <c r="GS307" s="204"/>
      <c r="GT307" s="204"/>
      <c r="GU307" s="70"/>
      <c r="GV307" s="66"/>
      <c r="GW307" s="204"/>
      <c r="GX307" s="204"/>
      <c r="GY307" s="70"/>
      <c r="GZ307" s="66"/>
      <c r="HA307" s="204"/>
      <c r="HB307" s="70"/>
      <c r="HC307" s="70"/>
      <c r="HD307" s="66"/>
      <c r="HE307" s="204"/>
      <c r="HF307" s="66"/>
      <c r="HG307" s="66"/>
      <c r="HH307" s="66"/>
      <c r="HI307" s="204"/>
      <c r="HJ307" s="133"/>
      <c r="HK307" s="70"/>
      <c r="HL307" s="66"/>
      <c r="HM307" s="204"/>
      <c r="HN307" s="66"/>
      <c r="HO307" s="66"/>
      <c r="HP307" s="66"/>
      <c r="HQ307" s="204"/>
      <c r="HR307" s="204"/>
      <c r="HS307" s="66"/>
      <c r="HT307" s="66"/>
      <c r="HU307" s="204"/>
      <c r="HV307" s="133"/>
      <c r="HW307" s="66"/>
      <c r="HX307" s="66"/>
      <c r="HY307" s="204"/>
      <c r="HZ307" s="133"/>
      <c r="IA307" s="66"/>
      <c r="IB307" s="66"/>
      <c r="IC307" s="204"/>
      <c r="ID307" s="204"/>
      <c r="IE307" s="66"/>
      <c r="IF307" s="66"/>
      <c r="IG307" s="204"/>
      <c r="IH307" s="204"/>
      <c r="II307" s="66"/>
      <c r="IJ307" s="66"/>
      <c r="IK307" s="204"/>
      <c r="IL307" s="204"/>
      <c r="IM307" s="66"/>
      <c r="IN307" s="66"/>
      <c r="IO307" s="204"/>
      <c r="IP307" s="204"/>
      <c r="IQ307" s="66"/>
      <c r="IR307" s="66"/>
      <c r="IS307" s="204"/>
      <c r="IT307" s="204"/>
      <c r="IU307" s="66"/>
      <c r="IV307" s="66"/>
      <c r="IW307" s="204"/>
      <c r="IX307" s="204"/>
      <c r="IY307" s="66"/>
      <c r="IZ307" s="66"/>
      <c r="JA307" s="66"/>
      <c r="JB307" s="66"/>
      <c r="JC307" s="66"/>
      <c r="JD307" s="66"/>
      <c r="JE307" s="66"/>
      <c r="JF307" s="66"/>
      <c r="JG307" s="66"/>
      <c r="JH307" s="66"/>
      <c r="JI307" s="66"/>
      <c r="JJ307" s="66"/>
      <c r="JK307" s="66"/>
      <c r="JL307" s="66"/>
      <c r="JM307" s="66"/>
      <c r="JN307" s="66"/>
      <c r="JO307" s="66"/>
      <c r="JP307" s="66"/>
      <c r="JQ307" s="66"/>
    </row>
    <row r="308" spans="1:277" s="30" customFormat="1" ht="31.5" x14ac:dyDescent="0.25">
      <c r="A308" s="38" t="s">
        <v>378</v>
      </c>
      <c r="B308" s="231">
        <f t="shared" si="1672"/>
        <v>76931.899420000016</v>
      </c>
      <c r="C308" s="231">
        <f t="shared" si="1673"/>
        <v>80293.23629999999</v>
      </c>
      <c r="D308" s="231">
        <f t="shared" si="1674"/>
        <v>80187.481779999987</v>
      </c>
      <c r="E308" s="79">
        <f t="shared" ref="E308" si="1940">D308/C308*100</f>
        <v>99.868289628275946</v>
      </c>
      <c r="F308" s="80">
        <f t="shared" ref="F308" si="1941">F309+F311+F312+F313+F314</f>
        <v>1516.2529999999999</v>
      </c>
      <c r="G308" s="80">
        <f t="shared" ref="G308:CG308" si="1942">G309+G311+G312+G313+G314</f>
        <v>1516.2529999999999</v>
      </c>
      <c r="H308" s="80">
        <f t="shared" si="1942"/>
        <v>1516.2529999999999</v>
      </c>
      <c r="I308" s="79">
        <f t="shared" ref="I308" si="1943">H308/G308*100</f>
        <v>100</v>
      </c>
      <c r="J308" s="80">
        <f t="shared" ref="J308" si="1944">J309+J311+J312+J313+J314</f>
        <v>0</v>
      </c>
      <c r="K308" s="80">
        <f t="shared" si="1942"/>
        <v>0</v>
      </c>
      <c r="L308" s="80">
        <f t="shared" si="1942"/>
        <v>0</v>
      </c>
      <c r="M308" s="80">
        <f t="shared" si="1942"/>
        <v>0</v>
      </c>
      <c r="N308" s="80"/>
      <c r="O308" s="80">
        <f t="shared" ref="O308:Q308" si="1945">O309+O311+O312+O313+O314</f>
        <v>0</v>
      </c>
      <c r="P308" s="80">
        <f t="shared" si="1945"/>
        <v>0</v>
      </c>
      <c r="Q308" s="80">
        <f t="shared" si="1945"/>
        <v>0</v>
      </c>
      <c r="R308" s="122"/>
      <c r="S308" s="80">
        <f t="shared" ref="S308:U308" si="1946">S309+S311+S312+S313+S314</f>
        <v>0</v>
      </c>
      <c r="T308" s="80">
        <f t="shared" si="1946"/>
        <v>0</v>
      </c>
      <c r="U308" s="80">
        <f t="shared" si="1946"/>
        <v>0</v>
      </c>
      <c r="V308" s="80"/>
      <c r="W308" s="80">
        <f t="shared" ref="W308:Y308" si="1947">W309+W311+W312+W313+W314</f>
        <v>0</v>
      </c>
      <c r="X308" s="80">
        <f t="shared" si="1947"/>
        <v>0</v>
      </c>
      <c r="Y308" s="80">
        <f t="shared" si="1947"/>
        <v>0</v>
      </c>
      <c r="Z308" s="80"/>
      <c r="AA308" s="80">
        <f t="shared" ref="AA308:AC308" si="1948">AA309+AA311+AA312+AA313+AA314</f>
        <v>0</v>
      </c>
      <c r="AB308" s="80">
        <f t="shared" si="1948"/>
        <v>0</v>
      </c>
      <c r="AC308" s="80">
        <f t="shared" si="1948"/>
        <v>0</v>
      </c>
      <c r="AD308" s="122"/>
      <c r="AE308" s="80">
        <f t="shared" ref="AE308:AH308" si="1949">AE309+AE311+AE312+AE313+AE314</f>
        <v>0</v>
      </c>
      <c r="AF308" s="80">
        <f t="shared" si="1949"/>
        <v>0</v>
      </c>
      <c r="AG308" s="80">
        <f t="shared" si="1949"/>
        <v>0</v>
      </c>
      <c r="AH308" s="80">
        <f t="shared" si="1949"/>
        <v>815.8</v>
      </c>
      <c r="AI308" s="80">
        <f t="shared" si="1942"/>
        <v>815.85</v>
      </c>
      <c r="AJ308" s="80">
        <f t="shared" si="1942"/>
        <v>815.85</v>
      </c>
      <c r="AK308" s="80">
        <f t="shared" ref="AK308:AK325" si="1950">AJ308/AI308*100</f>
        <v>100</v>
      </c>
      <c r="AL308" s="122"/>
      <c r="AM308" s="80">
        <f t="shared" si="1942"/>
        <v>0</v>
      </c>
      <c r="AN308" s="80">
        <f t="shared" si="1942"/>
        <v>0</v>
      </c>
      <c r="AO308" s="80">
        <f t="shared" si="1942"/>
        <v>0</v>
      </c>
      <c r="AP308" s="80">
        <f t="shared" ref="AP308" si="1951">AP309+AP311+AP312+AP313+AP314</f>
        <v>0</v>
      </c>
      <c r="AQ308" s="80">
        <f t="shared" si="1942"/>
        <v>0</v>
      </c>
      <c r="AR308" s="80">
        <f t="shared" si="1942"/>
        <v>0</v>
      </c>
      <c r="AS308" s="80">
        <f t="shared" si="1942"/>
        <v>0</v>
      </c>
      <c r="AT308" s="80">
        <f t="shared" ref="AT308" si="1952">AT309+AT311+AT312+AT313+AT314</f>
        <v>3335.37</v>
      </c>
      <c r="AU308" s="80">
        <f t="shared" si="1942"/>
        <v>3335.37</v>
      </c>
      <c r="AV308" s="80">
        <f t="shared" si="1942"/>
        <v>3335.37</v>
      </c>
      <c r="AW308" s="80">
        <f>AV308/AU308*100</f>
        <v>100</v>
      </c>
      <c r="AX308" s="80">
        <f t="shared" ref="AX308" si="1953">AX309+AX311+AX312+AX313+AX314</f>
        <v>0</v>
      </c>
      <c r="AY308" s="80">
        <f t="shared" si="1942"/>
        <v>0</v>
      </c>
      <c r="AZ308" s="80">
        <f t="shared" si="1942"/>
        <v>0</v>
      </c>
      <c r="BA308" s="80">
        <f t="shared" si="1942"/>
        <v>0</v>
      </c>
      <c r="BB308" s="80">
        <v>51.020420000000001</v>
      </c>
      <c r="BC308" s="80">
        <f t="shared" si="1942"/>
        <v>51.020420000000001</v>
      </c>
      <c r="BD308" s="80">
        <f t="shared" si="1942"/>
        <v>51.020420000000001</v>
      </c>
      <c r="BE308" s="79">
        <f>BD308/BC308*100</f>
        <v>100</v>
      </c>
      <c r="BF308" s="80">
        <f t="shared" ref="BF308" si="1954">BF309+BF311+BF312+BF313+BF314</f>
        <v>61.01</v>
      </c>
      <c r="BG308" s="80">
        <f t="shared" ref="BG308:BH308" si="1955">BG309+BG311+BG312+BG313+BG314</f>
        <v>61.01</v>
      </c>
      <c r="BH308" s="80">
        <f t="shared" si="1955"/>
        <v>61.01</v>
      </c>
      <c r="BI308" s="79">
        <f>BH308/BG308*100</f>
        <v>100</v>
      </c>
      <c r="BJ308" s="121"/>
      <c r="BK308" s="80"/>
      <c r="BL308" s="80"/>
      <c r="BM308" s="79"/>
      <c r="BN308" s="80"/>
      <c r="BO308" s="80"/>
      <c r="BP308" s="80"/>
      <c r="BQ308" s="79"/>
      <c r="BR308" s="79"/>
      <c r="BS308" s="80">
        <f t="shared" si="1942"/>
        <v>0</v>
      </c>
      <c r="BT308" s="80">
        <f t="shared" si="1942"/>
        <v>0</v>
      </c>
      <c r="BU308" s="80">
        <f t="shared" si="1942"/>
        <v>0</v>
      </c>
      <c r="BV308" s="80"/>
      <c r="BW308" s="80">
        <f>SUM(BW309:BW315)</f>
        <v>2579.4256</v>
      </c>
      <c r="BX308" s="80">
        <f>SUM(BX309:BX315)</f>
        <v>2579.4256</v>
      </c>
      <c r="BY308" s="79">
        <f t="shared" si="1819"/>
        <v>100</v>
      </c>
      <c r="BZ308" s="80">
        <f t="shared" ref="BZ308" si="1956">BZ309+BZ311+BZ312+BZ313+BZ314</f>
        <v>11000</v>
      </c>
      <c r="CA308" s="80">
        <f t="shared" si="1942"/>
        <v>8268.9509799999996</v>
      </c>
      <c r="CB308" s="80">
        <f t="shared" si="1942"/>
        <v>8268.9509799999996</v>
      </c>
      <c r="CC308" s="79">
        <f t="shared" ref="CC308" si="1957">CB308/CA308*100</f>
        <v>100</v>
      </c>
      <c r="CD308" s="80">
        <f t="shared" ref="CD308" si="1958">CD309+CD311+CD312+CD313+CD314</f>
        <v>12589</v>
      </c>
      <c r="CE308" s="80">
        <f t="shared" si="1942"/>
        <v>12589</v>
      </c>
      <c r="CF308" s="80">
        <f t="shared" si="1942"/>
        <v>12536.222449999999</v>
      </c>
      <c r="CG308" s="80">
        <f t="shared" si="1942"/>
        <v>99.58076455635873</v>
      </c>
      <c r="CH308" s="80"/>
      <c r="CI308" s="80">
        <f t="shared" ref="CI308:CL308" si="1959">CI309+CI311+CI312+CI313+CI314</f>
        <v>1332.6</v>
      </c>
      <c r="CJ308" s="80">
        <f t="shared" si="1959"/>
        <v>1332.6</v>
      </c>
      <c r="CK308" s="80">
        <f t="shared" si="1959"/>
        <v>100</v>
      </c>
      <c r="CL308" s="80">
        <f t="shared" si="1959"/>
        <v>0</v>
      </c>
      <c r="CM308" s="80">
        <f t="shared" ref="CM308:EV308" si="1960">CM309+CM311+CM312+CM313+CM314</f>
        <v>0</v>
      </c>
      <c r="CN308" s="80">
        <f t="shared" si="1960"/>
        <v>0</v>
      </c>
      <c r="CO308" s="80">
        <f t="shared" si="1960"/>
        <v>0</v>
      </c>
      <c r="CP308" s="80"/>
      <c r="CQ308" s="80">
        <f t="shared" ref="CQ308:CT308" si="1961">CQ309+CQ311+CQ312+CQ313+CQ314</f>
        <v>0</v>
      </c>
      <c r="CR308" s="80">
        <f t="shared" si="1961"/>
        <v>0</v>
      </c>
      <c r="CS308" s="80">
        <f t="shared" si="1961"/>
        <v>0</v>
      </c>
      <c r="CT308" s="80">
        <f t="shared" si="1961"/>
        <v>5494.4</v>
      </c>
      <c r="CU308" s="80">
        <f t="shared" si="1960"/>
        <v>4654.3999999999996</v>
      </c>
      <c r="CV308" s="80">
        <f t="shared" si="1960"/>
        <v>4654.3999999999996</v>
      </c>
      <c r="CW308" s="80">
        <f t="shared" si="1960"/>
        <v>100</v>
      </c>
      <c r="CX308" s="80"/>
      <c r="CY308" s="80"/>
      <c r="CZ308" s="80"/>
      <c r="DA308" s="80"/>
      <c r="DB308" s="122"/>
      <c r="DC308" s="80">
        <f t="shared" ref="DC308:DD308" si="1962">DC309+DC311+DC312+DC313+DC314</f>
        <v>253.2</v>
      </c>
      <c r="DD308" s="80">
        <f t="shared" si="1962"/>
        <v>253.15899999999999</v>
      </c>
      <c r="DE308" s="80">
        <f t="shared" ref="DE308:DE309" si="1963">DD308/DC308*100</f>
        <v>99.983807266982623</v>
      </c>
      <c r="DF308" s="80">
        <f t="shared" ref="DF308" si="1964">DF309+DF311+DF312+DF313+DF314</f>
        <v>0</v>
      </c>
      <c r="DG308" s="80">
        <f t="shared" si="1960"/>
        <v>0</v>
      </c>
      <c r="DH308" s="80">
        <f t="shared" si="1960"/>
        <v>0</v>
      </c>
      <c r="DI308" s="80">
        <f t="shared" si="1960"/>
        <v>0</v>
      </c>
      <c r="DJ308" s="80"/>
      <c r="DK308" s="80">
        <f t="shared" si="1960"/>
        <v>0</v>
      </c>
      <c r="DL308" s="80">
        <f t="shared" si="1960"/>
        <v>0</v>
      </c>
      <c r="DM308" s="80">
        <f t="shared" si="1960"/>
        <v>0</v>
      </c>
      <c r="DN308" s="80"/>
      <c r="DO308" s="80">
        <f t="shared" ref="DO308:DR308" si="1965">DO309+DO311+DO312+DO313+DO314</f>
        <v>0</v>
      </c>
      <c r="DP308" s="80">
        <f t="shared" si="1965"/>
        <v>0</v>
      </c>
      <c r="DQ308" s="80">
        <f t="shared" si="1965"/>
        <v>0</v>
      </c>
      <c r="DR308" s="80">
        <f t="shared" si="1965"/>
        <v>0</v>
      </c>
      <c r="DS308" s="80">
        <f t="shared" si="1960"/>
        <v>0</v>
      </c>
      <c r="DT308" s="80">
        <f t="shared" si="1960"/>
        <v>0</v>
      </c>
      <c r="DU308" s="80">
        <f t="shared" si="1960"/>
        <v>0</v>
      </c>
      <c r="DV308" s="80"/>
      <c r="DW308" s="80">
        <f t="shared" si="1960"/>
        <v>0</v>
      </c>
      <c r="DX308" s="80">
        <f t="shared" si="1960"/>
        <v>0</v>
      </c>
      <c r="DY308" s="80">
        <f t="shared" si="1960"/>
        <v>0</v>
      </c>
      <c r="DZ308" s="80"/>
      <c r="EA308" s="80">
        <f t="shared" ref="EA308:EC308" si="1966">EA309+EA311+EA312+EA313+EA314</f>
        <v>0</v>
      </c>
      <c r="EB308" s="80">
        <f t="shared" si="1966"/>
        <v>0</v>
      </c>
      <c r="EC308" s="80">
        <f t="shared" si="1966"/>
        <v>0</v>
      </c>
      <c r="ED308" s="80"/>
      <c r="EE308" s="80">
        <f t="shared" si="1960"/>
        <v>0</v>
      </c>
      <c r="EF308" s="80">
        <f t="shared" si="1960"/>
        <v>0</v>
      </c>
      <c r="EG308" s="80">
        <f t="shared" si="1960"/>
        <v>0</v>
      </c>
      <c r="EH308" s="80">
        <f t="shared" ref="EH308" si="1967">EH309+EH311+EH312+EH313+EH314</f>
        <v>0</v>
      </c>
      <c r="EI308" s="80">
        <f t="shared" si="1960"/>
        <v>0</v>
      </c>
      <c r="EJ308" s="80">
        <f t="shared" si="1960"/>
        <v>0</v>
      </c>
      <c r="EK308" s="80">
        <f t="shared" si="1960"/>
        <v>0</v>
      </c>
      <c r="EL308" s="80">
        <f t="shared" ref="EL308" si="1968">EL309+EL311+EL312+EL313+EL314</f>
        <v>0</v>
      </c>
      <c r="EM308" s="80">
        <f t="shared" si="1960"/>
        <v>0</v>
      </c>
      <c r="EN308" s="80">
        <f t="shared" si="1960"/>
        <v>0</v>
      </c>
      <c r="EO308" s="80">
        <f t="shared" si="1960"/>
        <v>0</v>
      </c>
      <c r="EP308" s="80">
        <f t="shared" ref="EP308" si="1969">EP309+EP311+EP312+EP313+EP314</f>
        <v>398</v>
      </c>
      <c r="EQ308" s="80">
        <f t="shared" si="1960"/>
        <v>72.3</v>
      </c>
      <c r="ER308" s="80">
        <f t="shared" si="1960"/>
        <v>72.3</v>
      </c>
      <c r="ES308" s="80">
        <f t="shared" si="1835"/>
        <v>100</v>
      </c>
      <c r="ET308" s="80">
        <f t="shared" ref="ET308" si="1970">ET309+ET311+ET312+ET313+ET314</f>
        <v>7922</v>
      </c>
      <c r="EU308" s="80">
        <f t="shared" si="1960"/>
        <v>3959.9005000000002</v>
      </c>
      <c r="EV308" s="80">
        <f t="shared" si="1960"/>
        <v>3959.9005000000002</v>
      </c>
      <c r="EW308" s="80">
        <f t="shared" ref="EW308:EW309" si="1971">EV308/EU308*100</f>
        <v>100</v>
      </c>
      <c r="EX308" s="80"/>
      <c r="EY308" s="80">
        <f t="shared" ref="EY308:FH308" si="1972">EY309+EY311+EY312+EY313+EY314</f>
        <v>0</v>
      </c>
      <c r="EZ308" s="80">
        <f t="shared" si="1972"/>
        <v>0</v>
      </c>
      <c r="FA308" s="80">
        <f t="shared" si="1972"/>
        <v>0</v>
      </c>
      <c r="FB308" s="80"/>
      <c r="FC308" s="80">
        <f t="shared" ref="FC308:FE308" si="1973">FC309+FC311+FC312+FC313+FC314</f>
        <v>0</v>
      </c>
      <c r="FD308" s="80">
        <f t="shared" si="1973"/>
        <v>0</v>
      </c>
      <c r="FE308" s="80">
        <f t="shared" si="1973"/>
        <v>0</v>
      </c>
      <c r="FF308" s="80">
        <f t="shared" ref="FF308" si="1974">FF309+FF311+FF312+FF313+FF314</f>
        <v>3622.8</v>
      </c>
      <c r="FG308" s="80">
        <f t="shared" si="1972"/>
        <v>4455.2</v>
      </c>
      <c r="FH308" s="80">
        <f t="shared" si="1972"/>
        <v>4455.2</v>
      </c>
      <c r="FI308" s="80">
        <f t="shared" si="204"/>
        <v>100</v>
      </c>
      <c r="FJ308" s="80">
        <f>SUM(FJ309:FJ315)</f>
        <v>18933</v>
      </c>
      <c r="FK308" s="80">
        <f>SUM(FK309:FK315)</f>
        <v>18933</v>
      </c>
      <c r="FL308" s="80">
        <f>SUM(FL309:FL315)</f>
        <v>18933</v>
      </c>
      <c r="FM308" s="79">
        <f t="shared" si="1874"/>
        <v>100</v>
      </c>
      <c r="FN308" s="80">
        <f t="shared" ref="FN308" si="1975">FN309+FN311+FN312+FN313+FN314</f>
        <v>4340.1000000000004</v>
      </c>
      <c r="FO308" s="80">
        <f t="shared" ref="FO308:FP308" si="1976">FO309+FO311+FO312+FO313+FO314</f>
        <v>3620.1</v>
      </c>
      <c r="FP308" s="80">
        <f t="shared" si="1976"/>
        <v>3620.1</v>
      </c>
      <c r="FQ308" s="80">
        <f t="shared" si="1912"/>
        <v>100</v>
      </c>
      <c r="FR308" s="80"/>
      <c r="FS308" s="80">
        <f t="shared" ref="FS308:FT308" si="1977">FS309+FS311+FS312+FS313+FS314</f>
        <v>187</v>
      </c>
      <c r="FT308" s="80">
        <f t="shared" si="1977"/>
        <v>187</v>
      </c>
      <c r="FU308" s="80">
        <f t="shared" si="1914"/>
        <v>100</v>
      </c>
      <c r="FV308" s="80">
        <f t="shared" ref="FV308" si="1978">FV309+FV311+FV312+FV313+FV314</f>
        <v>1568.7460000000001</v>
      </c>
      <c r="FW308" s="80">
        <f t="shared" ref="FW308:FX308" si="1979">FW309+FW311+FW312+FW313+FW314</f>
        <v>1568.7460000000001</v>
      </c>
      <c r="FX308" s="80">
        <f t="shared" si="1979"/>
        <v>1568.7460000000001</v>
      </c>
      <c r="FY308" s="80">
        <f>FX308/FW308*100</f>
        <v>100</v>
      </c>
      <c r="FZ308" s="80">
        <f t="shared" ref="FZ308" si="1980">FZ309+FZ311+FZ312+FZ313+FZ314</f>
        <v>0</v>
      </c>
      <c r="GA308" s="80">
        <f t="shared" ref="GA308:GK308" si="1981">GA309+GA311+GA312+GA313+GA314</f>
        <v>0</v>
      </c>
      <c r="GB308" s="80">
        <f t="shared" si="1981"/>
        <v>0</v>
      </c>
      <c r="GC308" s="80">
        <f t="shared" si="1981"/>
        <v>0</v>
      </c>
      <c r="GD308" s="80">
        <f t="shared" ref="GD308" si="1982">GD309+GD311+GD312+GD313+GD314</f>
        <v>1000</v>
      </c>
      <c r="GE308" s="80">
        <f t="shared" si="1981"/>
        <v>3600</v>
      </c>
      <c r="GF308" s="80">
        <f t="shared" si="1981"/>
        <v>3599.9935800000003</v>
      </c>
      <c r="GG308" s="80">
        <f t="shared" si="1981"/>
        <v>99.999821666666676</v>
      </c>
      <c r="GH308" s="80">
        <f t="shared" ref="GH308" si="1983">GH309+GH311+GH312+GH313+GH314</f>
        <v>1339.3</v>
      </c>
      <c r="GI308" s="80">
        <f t="shared" si="1981"/>
        <v>6000</v>
      </c>
      <c r="GJ308" s="80">
        <f t="shared" si="1981"/>
        <v>6000</v>
      </c>
      <c r="GK308" s="80">
        <f t="shared" si="1981"/>
        <v>100</v>
      </c>
      <c r="GL308" s="80"/>
      <c r="GM308" s="80">
        <f t="shared" ref="GM308:GO308" si="1984">GM309+GM311+GM312+GM313+GM314</f>
        <v>0</v>
      </c>
      <c r="GN308" s="80">
        <f t="shared" si="1984"/>
        <v>0</v>
      </c>
      <c r="GO308" s="80">
        <f t="shared" si="1984"/>
        <v>0</v>
      </c>
      <c r="GP308" s="80"/>
      <c r="GQ308" s="80">
        <f t="shared" ref="GQ308:GS308" si="1985">GQ309+GQ311+GQ312+GQ313+GQ314</f>
        <v>0</v>
      </c>
      <c r="GR308" s="80">
        <f t="shared" si="1985"/>
        <v>0</v>
      </c>
      <c r="GS308" s="80">
        <f t="shared" si="1985"/>
        <v>0</v>
      </c>
      <c r="GT308" s="80"/>
      <c r="GU308" s="80">
        <f t="shared" ref="GU308:GW308" si="1986">GU309+GU311+GU312+GU313+GU314</f>
        <v>0</v>
      </c>
      <c r="GV308" s="80">
        <f t="shared" si="1986"/>
        <v>0</v>
      </c>
      <c r="GW308" s="80">
        <f t="shared" si="1986"/>
        <v>0</v>
      </c>
      <c r="GX308" s="80"/>
      <c r="GY308" s="80">
        <f t="shared" ref="GY308:HB308" si="1987">GY309+GY311+GY312+GY313+GY314</f>
        <v>0</v>
      </c>
      <c r="GZ308" s="80">
        <f t="shared" si="1987"/>
        <v>0</v>
      </c>
      <c r="HA308" s="80">
        <f t="shared" si="1987"/>
        <v>0</v>
      </c>
      <c r="HB308" s="80">
        <f t="shared" si="1987"/>
        <v>0</v>
      </c>
      <c r="HC308" s="80">
        <f t="shared" ref="HC308:HH308" si="1988">HC309+HC311+HC312+HC313+HC314</f>
        <v>0</v>
      </c>
      <c r="HD308" s="80">
        <f t="shared" si="1988"/>
        <v>0</v>
      </c>
      <c r="HE308" s="80">
        <f t="shared" si="1988"/>
        <v>0</v>
      </c>
      <c r="HF308" s="80"/>
      <c r="HG308" s="80"/>
      <c r="HH308" s="80">
        <f t="shared" si="1988"/>
        <v>0</v>
      </c>
      <c r="HI308" s="80"/>
      <c r="HJ308" s="122"/>
      <c r="HK308" s="80">
        <f t="shared" ref="HK308:HM308" si="1989">HK309+HK311+HK312+HK313+HK314</f>
        <v>0</v>
      </c>
      <c r="HL308" s="80">
        <f t="shared" si="1989"/>
        <v>0</v>
      </c>
      <c r="HM308" s="80">
        <f t="shared" si="1989"/>
        <v>0</v>
      </c>
      <c r="HN308" s="80">
        <f>SUM(HN309:HN315)</f>
        <v>2945.1</v>
      </c>
      <c r="HO308" s="80">
        <f>SUM(HO309:HO315)</f>
        <v>2386.9802599999998</v>
      </c>
      <c r="HP308" s="80">
        <f>SUM(HP309:HP315)</f>
        <v>2386.9802500000001</v>
      </c>
      <c r="HQ308" s="79">
        <f t="shared" ref="HQ308" si="1990">HP308/HO308*100</f>
        <v>99.999999581060635</v>
      </c>
      <c r="HR308" s="79"/>
      <c r="HS308" s="80">
        <f t="shared" ref="HS308:HY308" si="1991">HS309+HS311+HS312+HS313+HS314</f>
        <v>0</v>
      </c>
      <c r="HT308" s="80">
        <f t="shared" si="1991"/>
        <v>0</v>
      </c>
      <c r="HU308" s="80">
        <f t="shared" si="1991"/>
        <v>0</v>
      </c>
      <c r="HV308" s="122"/>
      <c r="HW308" s="80">
        <f t="shared" si="1991"/>
        <v>0</v>
      </c>
      <c r="HX308" s="80">
        <f t="shared" si="1991"/>
        <v>0</v>
      </c>
      <c r="HY308" s="80">
        <f t="shared" si="1991"/>
        <v>0</v>
      </c>
      <c r="HZ308" s="122"/>
      <c r="IA308" s="80">
        <f t="shared" ref="IA308:IC308" si="1992">IA309+IA311+IA312+IA313+IA314</f>
        <v>0</v>
      </c>
      <c r="IB308" s="80">
        <f t="shared" si="1992"/>
        <v>0</v>
      </c>
      <c r="IC308" s="80">
        <f t="shared" si="1992"/>
        <v>0</v>
      </c>
      <c r="ID308" s="80"/>
      <c r="IE308" s="80">
        <f t="shared" ref="IE308:IG308" si="1993">IE309+IE311+IE312+IE313+IE314</f>
        <v>0</v>
      </c>
      <c r="IF308" s="80">
        <f t="shared" si="1993"/>
        <v>0</v>
      </c>
      <c r="IG308" s="80">
        <f t="shared" si="1993"/>
        <v>0</v>
      </c>
      <c r="IH308" s="80"/>
      <c r="II308" s="80">
        <f t="shared" ref="II308:IK308" si="1994">II309+II311+II312+II313+II314</f>
        <v>0</v>
      </c>
      <c r="IJ308" s="80">
        <f t="shared" si="1994"/>
        <v>0</v>
      </c>
      <c r="IK308" s="80">
        <f t="shared" si="1994"/>
        <v>0</v>
      </c>
      <c r="IL308" s="80"/>
      <c r="IM308" s="80">
        <f t="shared" ref="IM308:JA308" si="1995">IM309+IM311+IM312+IM313+IM314</f>
        <v>0</v>
      </c>
      <c r="IN308" s="80">
        <f t="shared" si="1995"/>
        <v>0</v>
      </c>
      <c r="IO308" s="80">
        <f t="shared" si="1995"/>
        <v>0</v>
      </c>
      <c r="IP308" s="80"/>
      <c r="IQ308" s="80">
        <f t="shared" si="1995"/>
        <v>0</v>
      </c>
      <c r="IR308" s="80">
        <f t="shared" si="1995"/>
        <v>0</v>
      </c>
      <c r="IS308" s="80">
        <f t="shared" si="1995"/>
        <v>0</v>
      </c>
      <c r="IT308" s="80"/>
      <c r="IU308" s="80">
        <f t="shared" si="1995"/>
        <v>0</v>
      </c>
      <c r="IV308" s="80">
        <f t="shared" si="1995"/>
        <v>0</v>
      </c>
      <c r="IW308" s="80">
        <f t="shared" si="1995"/>
        <v>0</v>
      </c>
      <c r="IX308" s="80"/>
      <c r="IY308" s="80">
        <f t="shared" si="1995"/>
        <v>0</v>
      </c>
      <c r="IZ308" s="80">
        <f t="shared" si="1995"/>
        <v>0</v>
      </c>
      <c r="JA308" s="80">
        <f t="shared" si="1995"/>
        <v>0</v>
      </c>
      <c r="JB308" s="80"/>
      <c r="JC308" s="80">
        <f t="shared" ref="JC308:JE308" si="1996">JC309+JC311+JC312+JC313+JC314</f>
        <v>0</v>
      </c>
      <c r="JD308" s="80">
        <f t="shared" si="1996"/>
        <v>0</v>
      </c>
      <c r="JE308" s="80">
        <f t="shared" si="1996"/>
        <v>0</v>
      </c>
      <c r="JF308" s="80"/>
      <c r="JG308" s="80">
        <f t="shared" ref="JG308:JL308" si="1997">JG309+JG311+JG312+JG313+JG314</f>
        <v>0</v>
      </c>
      <c r="JH308" s="80">
        <f t="shared" si="1997"/>
        <v>0</v>
      </c>
      <c r="JI308" s="80">
        <f t="shared" si="1997"/>
        <v>0</v>
      </c>
      <c r="JJ308" s="80"/>
      <c r="JK308" s="80">
        <f t="shared" si="1997"/>
        <v>52.929540000000003</v>
      </c>
      <c r="JL308" s="80">
        <f t="shared" si="1997"/>
        <v>0</v>
      </c>
      <c r="JM308" s="79">
        <f t="shared" ref="JM308:JM309" si="1998">JL308/JK308*100</f>
        <v>0</v>
      </c>
      <c r="JN308" s="79"/>
      <c r="JO308" s="80"/>
      <c r="JP308" s="80"/>
      <c r="JQ308" s="79"/>
    </row>
    <row r="309" spans="1:277" s="29" customFormat="1" ht="28.5" customHeight="1" x14ac:dyDescent="0.25">
      <c r="A309" s="39" t="s">
        <v>304</v>
      </c>
      <c r="B309" s="230">
        <f t="shared" si="1672"/>
        <v>44053.799420000003</v>
      </c>
      <c r="C309" s="230">
        <f t="shared" si="1673"/>
        <v>48124.879459999996</v>
      </c>
      <c r="D309" s="230">
        <f t="shared" si="1674"/>
        <v>48019.12494999999</v>
      </c>
      <c r="E309" s="66">
        <f t="shared" si="163"/>
        <v>99.780249818416891</v>
      </c>
      <c r="F309" s="66">
        <v>1516.2529999999999</v>
      </c>
      <c r="G309" s="66">
        <v>1516.2529999999999</v>
      </c>
      <c r="H309" s="66">
        <v>1516.2529999999999</v>
      </c>
      <c r="I309" s="66">
        <f>H309/G309*100</f>
        <v>100</v>
      </c>
      <c r="J309" s="70"/>
      <c r="K309" s="70"/>
      <c r="L309" s="70"/>
      <c r="M309" s="66"/>
      <c r="N309" s="66"/>
      <c r="O309" s="70"/>
      <c r="P309" s="70"/>
      <c r="Q309" s="66"/>
      <c r="R309" s="123"/>
      <c r="S309" s="70"/>
      <c r="T309" s="70"/>
      <c r="U309" s="66"/>
      <c r="V309" s="66"/>
      <c r="W309" s="70"/>
      <c r="X309" s="70"/>
      <c r="Y309" s="66"/>
      <c r="Z309" s="66"/>
      <c r="AA309" s="70"/>
      <c r="AB309" s="70"/>
      <c r="AC309" s="66"/>
      <c r="AD309" s="123"/>
      <c r="AE309" s="70"/>
      <c r="AF309" s="70"/>
      <c r="AG309" s="66"/>
      <c r="AH309" s="66">
        <v>815.8</v>
      </c>
      <c r="AI309" s="66">
        <v>815.85</v>
      </c>
      <c r="AJ309" s="66">
        <v>815.85</v>
      </c>
      <c r="AK309" s="70">
        <f t="shared" si="1950"/>
        <v>100</v>
      </c>
      <c r="AL309" s="124"/>
      <c r="AM309" s="66"/>
      <c r="AN309" s="66"/>
      <c r="AO309" s="70"/>
      <c r="AP309" s="70">
        <v>0</v>
      </c>
      <c r="AQ309" s="70">
        <v>0</v>
      </c>
      <c r="AR309" s="70">
        <v>0</v>
      </c>
      <c r="AS309" s="66"/>
      <c r="AT309" s="70">
        <v>3335.37</v>
      </c>
      <c r="AU309" s="70">
        <v>3335.37</v>
      </c>
      <c r="AV309" s="70">
        <v>3335.37</v>
      </c>
      <c r="AW309" s="70">
        <f>AV309/AU309*100</f>
        <v>100</v>
      </c>
      <c r="AX309" s="70"/>
      <c r="AY309" s="70"/>
      <c r="AZ309" s="70"/>
      <c r="BA309" s="66"/>
      <c r="BB309" s="66">
        <v>51.020420000000001</v>
      </c>
      <c r="BC309" s="70">
        <v>51.020420000000001</v>
      </c>
      <c r="BD309" s="70">
        <v>51.020420000000001</v>
      </c>
      <c r="BE309" s="66">
        <f>BD309/BC309*100</f>
        <v>100</v>
      </c>
      <c r="BF309" s="70">
        <v>61.01</v>
      </c>
      <c r="BG309" s="70">
        <v>61.01</v>
      </c>
      <c r="BH309" s="70">
        <v>61.01</v>
      </c>
      <c r="BI309" s="66">
        <f>BH309/BG309*100</f>
        <v>100</v>
      </c>
      <c r="BJ309" s="123"/>
      <c r="BK309" s="70"/>
      <c r="BL309" s="70"/>
      <c r="BM309" s="66"/>
      <c r="BN309" s="70"/>
      <c r="BO309" s="70"/>
      <c r="BP309" s="70"/>
      <c r="BQ309" s="66"/>
      <c r="BR309" s="66"/>
      <c r="BS309" s="70"/>
      <c r="BT309" s="70"/>
      <c r="BU309" s="66"/>
      <c r="BV309" s="66"/>
      <c r="BW309" s="66"/>
      <c r="BX309" s="66"/>
      <c r="BY309" s="66"/>
      <c r="BZ309" s="70">
        <v>0</v>
      </c>
      <c r="CA309" s="70">
        <v>0</v>
      </c>
      <c r="CB309" s="70"/>
      <c r="CC309" s="66"/>
      <c r="CD309" s="70">
        <v>12589</v>
      </c>
      <c r="CE309" s="70">
        <v>12589</v>
      </c>
      <c r="CF309" s="66">
        <v>12536.222449999999</v>
      </c>
      <c r="CG309" s="70">
        <f t="shared" si="185"/>
        <v>99.58076455635873</v>
      </c>
      <c r="CH309" s="70"/>
      <c r="CI309" s="70">
        <v>1332.6</v>
      </c>
      <c r="CJ309" s="66">
        <v>1332.6</v>
      </c>
      <c r="CK309" s="70">
        <f t="shared" ref="CK309" si="1999">CJ309/CI309*100</f>
        <v>100</v>
      </c>
      <c r="CL309" s="70"/>
      <c r="CM309" s="70"/>
      <c r="CN309" s="70"/>
      <c r="CO309" s="70"/>
      <c r="CP309" s="70"/>
      <c r="CQ309" s="70"/>
      <c r="CR309" s="70"/>
      <c r="CS309" s="70"/>
      <c r="CT309" s="70">
        <v>5494.4</v>
      </c>
      <c r="CU309" s="70">
        <v>4654.3999999999996</v>
      </c>
      <c r="CV309" s="70">
        <v>4654.3999999999996</v>
      </c>
      <c r="CW309" s="70">
        <f t="shared" si="191"/>
        <v>100</v>
      </c>
      <c r="CX309" s="70"/>
      <c r="CY309" s="70"/>
      <c r="CZ309" s="70"/>
      <c r="DA309" s="70"/>
      <c r="DB309" s="124"/>
      <c r="DC309" s="70">
        <v>253.2</v>
      </c>
      <c r="DD309" s="70">
        <v>253.15899999999999</v>
      </c>
      <c r="DE309" s="70">
        <f t="shared" si="1963"/>
        <v>99.983807266982623</v>
      </c>
      <c r="DF309" s="70"/>
      <c r="DG309" s="70"/>
      <c r="DH309" s="200"/>
      <c r="DI309" s="200"/>
      <c r="DJ309" s="200"/>
      <c r="DK309" s="70"/>
      <c r="DL309" s="200"/>
      <c r="DM309" s="200"/>
      <c r="DN309" s="200"/>
      <c r="DO309" s="70"/>
      <c r="DP309" s="200"/>
      <c r="DQ309" s="200"/>
      <c r="DR309" s="70"/>
      <c r="DS309" s="70"/>
      <c r="DT309" s="200"/>
      <c r="DU309" s="200"/>
      <c r="DV309" s="200"/>
      <c r="DW309" s="70"/>
      <c r="DX309" s="200"/>
      <c r="DY309" s="200"/>
      <c r="DZ309" s="200"/>
      <c r="EA309" s="70"/>
      <c r="EB309" s="200"/>
      <c r="EC309" s="200"/>
      <c r="ED309" s="200"/>
      <c r="EE309" s="70"/>
      <c r="EF309" s="200"/>
      <c r="EG309" s="200"/>
      <c r="EH309" s="70"/>
      <c r="EI309" s="70"/>
      <c r="EJ309" s="200"/>
      <c r="EK309" s="200"/>
      <c r="EL309" s="70"/>
      <c r="EM309" s="70"/>
      <c r="EN309" s="200"/>
      <c r="EO309" s="200"/>
      <c r="EP309" s="70">
        <v>398</v>
      </c>
      <c r="EQ309" s="70">
        <v>72.3</v>
      </c>
      <c r="ER309" s="200">
        <v>72.3</v>
      </c>
      <c r="ES309" s="70">
        <f t="shared" si="1835"/>
        <v>100</v>
      </c>
      <c r="ET309" s="70">
        <v>7922</v>
      </c>
      <c r="EU309" s="70">
        <v>3959.9005000000002</v>
      </c>
      <c r="EV309" s="70">
        <v>3959.9005000000002</v>
      </c>
      <c r="EW309" s="70">
        <f t="shared" si="1971"/>
        <v>100</v>
      </c>
      <c r="EX309" s="70"/>
      <c r="EY309" s="70"/>
      <c r="EZ309" s="200"/>
      <c r="FA309" s="200"/>
      <c r="FB309" s="200"/>
      <c r="FC309" s="70"/>
      <c r="FD309" s="200"/>
      <c r="FE309" s="200"/>
      <c r="FF309" s="70">
        <v>3622.8</v>
      </c>
      <c r="FG309" s="70">
        <v>4455.2</v>
      </c>
      <c r="FH309" s="70">
        <v>4455.2</v>
      </c>
      <c r="FI309" s="70">
        <f t="shared" si="204"/>
        <v>100</v>
      </c>
      <c r="FJ309" s="70"/>
      <c r="FK309" s="70"/>
      <c r="FL309" s="200"/>
      <c r="FM309" s="66"/>
      <c r="FN309" s="70">
        <v>4340.1000000000004</v>
      </c>
      <c r="FO309" s="70">
        <v>3620.1</v>
      </c>
      <c r="FP309" s="70">
        <v>3620.1</v>
      </c>
      <c r="FQ309" s="70">
        <f>FP309/FO309*100</f>
        <v>100</v>
      </c>
      <c r="FR309" s="70"/>
      <c r="FS309" s="70">
        <v>187</v>
      </c>
      <c r="FT309" s="70">
        <v>187</v>
      </c>
      <c r="FU309" s="70">
        <f t="shared" si="1914"/>
        <v>100</v>
      </c>
      <c r="FV309" s="70">
        <v>1568.7460000000001</v>
      </c>
      <c r="FW309" s="70">
        <v>1568.7460000000001</v>
      </c>
      <c r="FX309" s="70">
        <v>1568.7460000000001</v>
      </c>
      <c r="FY309" s="70">
        <f>FX309/FW309*100</f>
        <v>100</v>
      </c>
      <c r="FZ309" s="70"/>
      <c r="GA309" s="70"/>
      <c r="GB309" s="200"/>
      <c r="GC309" s="200"/>
      <c r="GD309" s="70">
        <v>1000</v>
      </c>
      <c r="GE309" s="70">
        <v>3600</v>
      </c>
      <c r="GF309" s="70">
        <v>3599.9935800000003</v>
      </c>
      <c r="GG309" s="70">
        <f t="shared" ref="GG309" si="2000">GF309/GE309*100</f>
        <v>99.999821666666676</v>
      </c>
      <c r="GH309" s="70">
        <v>1339.3</v>
      </c>
      <c r="GI309" s="70">
        <v>6000</v>
      </c>
      <c r="GJ309" s="70">
        <v>6000</v>
      </c>
      <c r="GK309" s="70">
        <f t="shared" ref="GK309" si="2001">GJ309/GI309*100</f>
        <v>100</v>
      </c>
      <c r="GL309" s="70"/>
      <c r="GM309" s="70"/>
      <c r="GN309" s="200"/>
      <c r="GO309" s="200"/>
      <c r="GP309" s="200"/>
      <c r="GQ309" s="70"/>
      <c r="GR309" s="200"/>
      <c r="GS309" s="200"/>
      <c r="GT309" s="200"/>
      <c r="GU309" s="70"/>
      <c r="GV309" s="200"/>
      <c r="GW309" s="200"/>
      <c r="GX309" s="200"/>
      <c r="GY309" s="70"/>
      <c r="GZ309" s="200"/>
      <c r="HA309" s="200"/>
      <c r="HB309" s="70"/>
      <c r="HC309" s="70"/>
      <c r="HD309" s="200"/>
      <c r="HE309" s="200"/>
      <c r="HF309" s="70"/>
      <c r="HG309" s="70"/>
      <c r="HH309" s="70"/>
      <c r="HI309" s="70"/>
      <c r="HJ309" s="124"/>
      <c r="HK309" s="70"/>
      <c r="HL309" s="200"/>
      <c r="HM309" s="200"/>
      <c r="HN309" s="70"/>
      <c r="HO309" s="70"/>
      <c r="HP309" s="70"/>
      <c r="HQ309" s="66"/>
      <c r="HR309" s="66"/>
      <c r="HS309" s="70"/>
      <c r="HT309" s="70"/>
      <c r="HU309" s="70"/>
      <c r="HV309" s="124"/>
      <c r="HW309" s="70"/>
      <c r="HX309" s="70"/>
      <c r="HY309" s="70"/>
      <c r="HZ309" s="124"/>
      <c r="IA309" s="70"/>
      <c r="IB309" s="70"/>
      <c r="IC309" s="70"/>
      <c r="ID309" s="70"/>
      <c r="IE309" s="70"/>
      <c r="IF309" s="70"/>
      <c r="IG309" s="70"/>
      <c r="IH309" s="70"/>
      <c r="II309" s="70"/>
      <c r="IJ309" s="70"/>
      <c r="IK309" s="70"/>
      <c r="IL309" s="70"/>
      <c r="IM309" s="70"/>
      <c r="IN309" s="70"/>
      <c r="IO309" s="70"/>
      <c r="IP309" s="70"/>
      <c r="IQ309" s="70"/>
      <c r="IR309" s="70"/>
      <c r="IS309" s="70"/>
      <c r="IT309" s="70"/>
      <c r="IU309" s="70"/>
      <c r="IV309" s="70"/>
      <c r="IW309" s="70"/>
      <c r="IX309" s="70"/>
      <c r="IY309" s="70">
        <v>0</v>
      </c>
      <c r="IZ309" s="70">
        <v>0</v>
      </c>
      <c r="JA309" s="66"/>
      <c r="JB309" s="66"/>
      <c r="JC309" s="70">
        <v>0</v>
      </c>
      <c r="JD309" s="70">
        <v>0</v>
      </c>
      <c r="JE309" s="66"/>
      <c r="JF309" s="66"/>
      <c r="JG309" s="70">
        <v>0</v>
      </c>
      <c r="JH309" s="70">
        <v>0</v>
      </c>
      <c r="JI309" s="66"/>
      <c r="JJ309" s="66"/>
      <c r="JK309" s="70">
        <v>52.929540000000003</v>
      </c>
      <c r="JL309" s="70"/>
      <c r="JM309" s="66">
        <f t="shared" si="1998"/>
        <v>0</v>
      </c>
      <c r="JN309" s="66"/>
      <c r="JO309" s="70"/>
      <c r="JP309" s="70"/>
      <c r="JQ309" s="66"/>
    </row>
    <row r="310" spans="1:277" s="29" customFormat="1" ht="17.25" customHeight="1" x14ac:dyDescent="0.25">
      <c r="A310" s="39" t="s">
        <v>604</v>
      </c>
      <c r="B310" s="230">
        <f t="shared" si="1672"/>
        <v>2121</v>
      </c>
      <c r="C310" s="230">
        <f t="shared" si="1673"/>
        <v>2121</v>
      </c>
      <c r="D310" s="230">
        <f t="shared" si="1674"/>
        <v>2121</v>
      </c>
      <c r="E310" s="66">
        <f t="shared" si="163"/>
        <v>100</v>
      </c>
      <c r="F310" s="66"/>
      <c r="G310" s="66"/>
      <c r="H310" s="66"/>
      <c r="I310" s="66"/>
      <c r="J310" s="70"/>
      <c r="K310" s="70"/>
      <c r="L310" s="70"/>
      <c r="M310" s="66"/>
      <c r="N310" s="66"/>
      <c r="O310" s="70"/>
      <c r="P310" s="70"/>
      <c r="Q310" s="66"/>
      <c r="R310" s="123"/>
      <c r="S310" s="70"/>
      <c r="T310" s="70"/>
      <c r="U310" s="66"/>
      <c r="V310" s="66"/>
      <c r="W310" s="70"/>
      <c r="X310" s="70"/>
      <c r="Y310" s="66"/>
      <c r="Z310" s="66"/>
      <c r="AA310" s="70"/>
      <c r="AB310" s="70"/>
      <c r="AC310" s="66"/>
      <c r="AD310" s="123"/>
      <c r="AE310" s="70"/>
      <c r="AF310" s="70"/>
      <c r="AG310" s="66"/>
      <c r="AH310" s="66"/>
      <c r="AI310" s="66"/>
      <c r="AJ310" s="66"/>
      <c r="AK310" s="70"/>
      <c r="AL310" s="124"/>
      <c r="AM310" s="66"/>
      <c r="AN310" s="66"/>
      <c r="AO310" s="70"/>
      <c r="AP310" s="70"/>
      <c r="AQ310" s="70"/>
      <c r="AR310" s="70"/>
      <c r="AS310" s="66"/>
      <c r="AT310" s="70"/>
      <c r="AU310" s="70"/>
      <c r="AV310" s="70"/>
      <c r="AW310" s="70"/>
      <c r="AX310" s="70"/>
      <c r="AY310" s="70"/>
      <c r="AZ310" s="70"/>
      <c r="BA310" s="66"/>
      <c r="BB310" s="66"/>
      <c r="BC310" s="70"/>
      <c r="BD310" s="70"/>
      <c r="BE310" s="66"/>
      <c r="BF310" s="70"/>
      <c r="BG310" s="70"/>
      <c r="BH310" s="70"/>
      <c r="BI310" s="66"/>
      <c r="BJ310" s="123"/>
      <c r="BK310" s="70"/>
      <c r="BL310" s="70"/>
      <c r="BM310" s="66"/>
      <c r="BN310" s="70"/>
      <c r="BO310" s="70"/>
      <c r="BP310" s="70"/>
      <c r="BQ310" s="66"/>
      <c r="BR310" s="66"/>
      <c r="BS310" s="70"/>
      <c r="BT310" s="70"/>
      <c r="BU310" s="66"/>
      <c r="BV310" s="66"/>
      <c r="BW310" s="66"/>
      <c r="BX310" s="66"/>
      <c r="BY310" s="66"/>
      <c r="BZ310" s="70"/>
      <c r="CA310" s="70"/>
      <c r="CB310" s="70"/>
      <c r="CC310" s="66"/>
      <c r="CD310" s="70"/>
      <c r="CE310" s="70"/>
      <c r="CF310" s="66"/>
      <c r="CG310" s="70"/>
      <c r="CH310" s="70"/>
      <c r="CI310" s="70"/>
      <c r="CJ310" s="66"/>
      <c r="CK310" s="70"/>
      <c r="CL310" s="70"/>
      <c r="CM310" s="70"/>
      <c r="CN310" s="70"/>
      <c r="CO310" s="70"/>
      <c r="CP310" s="70"/>
      <c r="CQ310" s="70"/>
      <c r="CR310" s="70"/>
      <c r="CS310" s="70"/>
      <c r="CT310" s="70"/>
      <c r="CU310" s="70"/>
      <c r="CV310" s="70"/>
      <c r="CW310" s="70"/>
      <c r="CX310" s="70"/>
      <c r="CY310" s="70"/>
      <c r="CZ310" s="70"/>
      <c r="DA310" s="70"/>
      <c r="DB310" s="124"/>
      <c r="DC310" s="70"/>
      <c r="DD310" s="70"/>
      <c r="DE310" s="70"/>
      <c r="DF310" s="70"/>
      <c r="DG310" s="70"/>
      <c r="DH310" s="200"/>
      <c r="DI310" s="200"/>
      <c r="DJ310" s="200"/>
      <c r="DK310" s="70"/>
      <c r="DL310" s="200"/>
      <c r="DM310" s="200"/>
      <c r="DN310" s="200"/>
      <c r="DO310" s="70"/>
      <c r="DP310" s="200"/>
      <c r="DQ310" s="200"/>
      <c r="DR310" s="70"/>
      <c r="DS310" s="70"/>
      <c r="DT310" s="200"/>
      <c r="DU310" s="200"/>
      <c r="DV310" s="200"/>
      <c r="DW310" s="70"/>
      <c r="DX310" s="200"/>
      <c r="DY310" s="200"/>
      <c r="DZ310" s="200"/>
      <c r="EA310" s="70"/>
      <c r="EB310" s="200"/>
      <c r="EC310" s="200"/>
      <c r="ED310" s="200"/>
      <c r="EE310" s="70"/>
      <c r="EF310" s="200"/>
      <c r="EG310" s="200"/>
      <c r="EH310" s="70"/>
      <c r="EI310" s="70"/>
      <c r="EJ310" s="200"/>
      <c r="EK310" s="200"/>
      <c r="EL310" s="70"/>
      <c r="EM310" s="70"/>
      <c r="EN310" s="200"/>
      <c r="EO310" s="200"/>
      <c r="EP310" s="70"/>
      <c r="EQ310" s="70"/>
      <c r="ER310" s="200"/>
      <c r="ES310" s="200"/>
      <c r="ET310" s="70"/>
      <c r="EU310" s="70"/>
      <c r="EV310" s="70"/>
      <c r="EW310" s="70"/>
      <c r="EX310" s="70"/>
      <c r="EY310" s="70"/>
      <c r="EZ310" s="200"/>
      <c r="FA310" s="200"/>
      <c r="FB310" s="200"/>
      <c r="FC310" s="70"/>
      <c r="FD310" s="200"/>
      <c r="FE310" s="200"/>
      <c r="FF310" s="70"/>
      <c r="FG310" s="70"/>
      <c r="FH310" s="70"/>
      <c r="FI310" s="70"/>
      <c r="FJ310" s="70">
        <v>2121</v>
      </c>
      <c r="FK310" s="70">
        <v>2121</v>
      </c>
      <c r="FL310" s="66">
        <v>2121</v>
      </c>
      <c r="FM310" s="66">
        <f t="shared" si="1874"/>
        <v>100</v>
      </c>
      <c r="FN310" s="70"/>
      <c r="FO310" s="70"/>
      <c r="FP310" s="200"/>
      <c r="FQ310" s="200"/>
      <c r="FR310" s="200"/>
      <c r="FS310" s="70"/>
      <c r="FT310" s="200"/>
      <c r="FU310" s="200"/>
      <c r="FV310" s="70"/>
      <c r="FW310" s="70"/>
      <c r="FX310" s="200"/>
      <c r="FY310" s="200"/>
      <c r="FZ310" s="70"/>
      <c r="GA310" s="70"/>
      <c r="GB310" s="200"/>
      <c r="GC310" s="200"/>
      <c r="GD310" s="70"/>
      <c r="GE310" s="70"/>
      <c r="GF310" s="70"/>
      <c r="GG310" s="70"/>
      <c r="GH310" s="70"/>
      <c r="GI310" s="70"/>
      <c r="GJ310" s="70"/>
      <c r="GK310" s="70"/>
      <c r="GL310" s="70"/>
      <c r="GM310" s="70"/>
      <c r="GN310" s="200"/>
      <c r="GO310" s="200"/>
      <c r="GP310" s="200"/>
      <c r="GQ310" s="70"/>
      <c r="GR310" s="200"/>
      <c r="GS310" s="200"/>
      <c r="GT310" s="200"/>
      <c r="GU310" s="70"/>
      <c r="GV310" s="200"/>
      <c r="GW310" s="200"/>
      <c r="GX310" s="200"/>
      <c r="GY310" s="70"/>
      <c r="GZ310" s="200"/>
      <c r="HA310" s="200"/>
      <c r="HB310" s="70"/>
      <c r="HC310" s="70"/>
      <c r="HD310" s="200"/>
      <c r="HE310" s="200"/>
      <c r="HF310" s="70"/>
      <c r="HG310" s="70"/>
      <c r="HH310" s="70"/>
      <c r="HI310" s="70"/>
      <c r="HJ310" s="124"/>
      <c r="HK310" s="70"/>
      <c r="HL310" s="200"/>
      <c r="HM310" s="200"/>
      <c r="HN310" s="70"/>
      <c r="HO310" s="70"/>
      <c r="HP310" s="70"/>
      <c r="HQ310" s="66"/>
      <c r="HR310" s="66"/>
      <c r="HS310" s="70"/>
      <c r="HT310" s="70"/>
      <c r="HU310" s="70"/>
      <c r="HV310" s="124"/>
      <c r="HW310" s="70"/>
      <c r="HX310" s="70"/>
      <c r="HY310" s="70"/>
      <c r="HZ310" s="124"/>
      <c r="IA310" s="70"/>
      <c r="IB310" s="70"/>
      <c r="IC310" s="70"/>
      <c r="ID310" s="70"/>
      <c r="IE310" s="70"/>
      <c r="IF310" s="70"/>
      <c r="IG310" s="70"/>
      <c r="IH310" s="70"/>
      <c r="II310" s="70"/>
      <c r="IJ310" s="70"/>
      <c r="IK310" s="70"/>
      <c r="IL310" s="70"/>
      <c r="IM310" s="70"/>
      <c r="IN310" s="70"/>
      <c r="IO310" s="70"/>
      <c r="IP310" s="70"/>
      <c r="IQ310" s="70"/>
      <c r="IR310" s="70"/>
      <c r="IS310" s="70"/>
      <c r="IT310" s="70"/>
      <c r="IU310" s="70"/>
      <c r="IV310" s="70"/>
      <c r="IW310" s="70"/>
      <c r="IX310" s="70"/>
      <c r="IY310" s="70"/>
      <c r="IZ310" s="70"/>
      <c r="JA310" s="66"/>
      <c r="JB310" s="66"/>
      <c r="JC310" s="70"/>
      <c r="JD310" s="70"/>
      <c r="JE310" s="66"/>
      <c r="JF310" s="66"/>
      <c r="JG310" s="70"/>
      <c r="JH310" s="70"/>
      <c r="JI310" s="66"/>
      <c r="JJ310" s="66"/>
      <c r="JK310" s="70"/>
      <c r="JL310" s="70"/>
      <c r="JM310" s="66"/>
      <c r="JN310" s="66"/>
      <c r="JO310" s="70"/>
      <c r="JP310" s="70"/>
      <c r="JQ310" s="66"/>
    </row>
    <row r="311" spans="1:277" s="29" customFormat="1" ht="15.75" x14ac:dyDescent="0.25">
      <c r="A311" s="39" t="s">
        <v>545</v>
      </c>
      <c r="B311" s="230">
        <f t="shared" si="1672"/>
        <v>4038</v>
      </c>
      <c r="C311" s="230">
        <f t="shared" si="1673"/>
        <v>4574</v>
      </c>
      <c r="D311" s="230">
        <f t="shared" si="1674"/>
        <v>4574</v>
      </c>
      <c r="E311" s="66">
        <f t="shared" si="163"/>
        <v>100</v>
      </c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123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123"/>
      <c r="AE311" s="66"/>
      <c r="AF311" s="66"/>
      <c r="AG311" s="66"/>
      <c r="AH311" s="66"/>
      <c r="AI311" s="66"/>
      <c r="AJ311" s="66"/>
      <c r="AK311" s="70"/>
      <c r="AL311" s="124"/>
      <c r="AM311" s="66"/>
      <c r="AN311" s="66"/>
      <c r="AO311" s="66"/>
      <c r="AP311" s="66"/>
      <c r="AQ311" s="66"/>
      <c r="AR311" s="66"/>
      <c r="AS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/>
      <c r="BH311" s="66"/>
      <c r="BI311" s="66"/>
      <c r="BJ311" s="123"/>
      <c r="BK311" s="66"/>
      <c r="BL311" s="66"/>
      <c r="BM311" s="66"/>
      <c r="BN311" s="66"/>
      <c r="BO311" s="66"/>
      <c r="BP311" s="66"/>
      <c r="BQ311" s="66"/>
      <c r="BR311" s="66"/>
      <c r="BS311" s="66"/>
      <c r="BT311" s="66"/>
      <c r="BU311" s="66"/>
      <c r="BV311" s="66"/>
      <c r="BW311" s="66">
        <v>536</v>
      </c>
      <c r="BX311" s="66">
        <v>536</v>
      </c>
      <c r="BY311" s="66">
        <f t="shared" si="1819"/>
        <v>100</v>
      </c>
      <c r="BZ311" s="66"/>
      <c r="CA311" s="66"/>
      <c r="CB311" s="66"/>
      <c r="CC311" s="66"/>
      <c r="CD311" s="206"/>
      <c r="CE311" s="206"/>
      <c r="CF311" s="206"/>
      <c r="CG311" s="206"/>
      <c r="CH311" s="206"/>
      <c r="CI311" s="206"/>
      <c r="CJ311" s="206"/>
      <c r="CK311" s="206"/>
      <c r="CL311" s="66"/>
      <c r="CM311" s="66"/>
      <c r="CN311" s="66"/>
      <c r="CO311" s="204"/>
      <c r="CP311" s="204"/>
      <c r="CQ311" s="66"/>
      <c r="CR311" s="66"/>
      <c r="CS311" s="204"/>
      <c r="CT311" s="66"/>
      <c r="CU311" s="66"/>
      <c r="CV311" s="66"/>
      <c r="CW311" s="204"/>
      <c r="CX311" s="204"/>
      <c r="CY311" s="66"/>
      <c r="CZ311" s="66"/>
      <c r="DA311" s="204"/>
      <c r="DB311" s="133"/>
      <c r="DC311" s="66"/>
      <c r="DD311" s="66"/>
      <c r="DE311" s="204"/>
      <c r="DF311" s="66"/>
      <c r="DG311" s="66"/>
      <c r="DH311" s="66"/>
      <c r="DI311" s="204"/>
      <c r="DJ311" s="204"/>
      <c r="DK311" s="66"/>
      <c r="DL311" s="66"/>
      <c r="DM311" s="204"/>
      <c r="DN311" s="204"/>
      <c r="DO311" s="66"/>
      <c r="DP311" s="66"/>
      <c r="DQ311" s="204"/>
      <c r="DR311" s="66"/>
      <c r="DS311" s="66"/>
      <c r="DT311" s="66"/>
      <c r="DU311" s="204"/>
      <c r="DV311" s="204"/>
      <c r="DW311" s="66"/>
      <c r="DX311" s="66"/>
      <c r="DY311" s="204"/>
      <c r="DZ311" s="204"/>
      <c r="EA311" s="66"/>
      <c r="EB311" s="66"/>
      <c r="EC311" s="204"/>
      <c r="ED311" s="204"/>
      <c r="EE311" s="66"/>
      <c r="EF311" s="66"/>
      <c r="EG311" s="204"/>
      <c r="EH311" s="66"/>
      <c r="EI311" s="66"/>
      <c r="EJ311" s="66"/>
      <c r="EK311" s="204"/>
      <c r="EL311" s="66"/>
      <c r="EM311" s="66"/>
      <c r="EN311" s="66"/>
      <c r="EO311" s="204"/>
      <c r="EP311" s="66"/>
      <c r="EQ311" s="66"/>
      <c r="ER311" s="66"/>
      <c r="ES311" s="204"/>
      <c r="ET311" s="66"/>
      <c r="EU311" s="66"/>
      <c r="EV311" s="66"/>
      <c r="EW311" s="70"/>
      <c r="EX311" s="70"/>
      <c r="EY311" s="70"/>
      <c r="EZ311" s="66"/>
      <c r="FA311" s="204"/>
      <c r="FB311" s="204"/>
      <c r="FC311" s="70"/>
      <c r="FD311" s="66"/>
      <c r="FE311" s="204"/>
      <c r="FF311" s="70"/>
      <c r="FG311" s="70"/>
      <c r="FH311" s="66"/>
      <c r="FI311" s="204"/>
      <c r="FJ311" s="70">
        <v>4038</v>
      </c>
      <c r="FK311" s="70">
        <v>4038</v>
      </c>
      <c r="FL311" s="66">
        <v>4038</v>
      </c>
      <c r="FM311" s="66">
        <f t="shared" si="1874"/>
        <v>100</v>
      </c>
      <c r="FN311" s="70"/>
      <c r="FO311" s="70"/>
      <c r="FP311" s="66"/>
      <c r="FQ311" s="204"/>
      <c r="FR311" s="204"/>
      <c r="FS311" s="70"/>
      <c r="FT311" s="66"/>
      <c r="FU311" s="204"/>
      <c r="FV311" s="70"/>
      <c r="FW311" s="70"/>
      <c r="FX311" s="66"/>
      <c r="FY311" s="204"/>
      <c r="FZ311" s="70"/>
      <c r="GA311" s="70"/>
      <c r="GB311" s="66"/>
      <c r="GC311" s="204"/>
      <c r="GD311" s="66"/>
      <c r="GE311" s="66"/>
      <c r="GF311" s="66"/>
      <c r="GG311" s="204"/>
      <c r="GH311" s="66"/>
      <c r="GI311" s="66"/>
      <c r="GJ311" s="66"/>
      <c r="GK311" s="204"/>
      <c r="GL311" s="204"/>
      <c r="GM311" s="70"/>
      <c r="GN311" s="66"/>
      <c r="GO311" s="204"/>
      <c r="GP311" s="204"/>
      <c r="GQ311" s="70"/>
      <c r="GR311" s="66"/>
      <c r="GS311" s="204"/>
      <c r="GT311" s="204"/>
      <c r="GU311" s="70"/>
      <c r="GV311" s="66"/>
      <c r="GW311" s="204"/>
      <c r="GX311" s="204"/>
      <c r="GY311" s="70"/>
      <c r="GZ311" s="66"/>
      <c r="HA311" s="204"/>
      <c r="HB311" s="70"/>
      <c r="HC311" s="70"/>
      <c r="HD311" s="66"/>
      <c r="HE311" s="204"/>
      <c r="HF311" s="66"/>
      <c r="HG311" s="66"/>
      <c r="HH311" s="66"/>
      <c r="HI311" s="204"/>
      <c r="HJ311" s="133"/>
      <c r="HK311" s="70"/>
      <c r="HL311" s="66"/>
      <c r="HM311" s="204"/>
      <c r="HN311" s="66"/>
      <c r="HO311" s="66"/>
      <c r="HP311" s="66"/>
      <c r="HQ311" s="66"/>
      <c r="HR311" s="66"/>
      <c r="HS311" s="66"/>
      <c r="HT311" s="66"/>
      <c r="HU311" s="204"/>
      <c r="HV311" s="133"/>
      <c r="HW311" s="66"/>
      <c r="HX311" s="66"/>
      <c r="HY311" s="204"/>
      <c r="HZ311" s="133"/>
      <c r="IA311" s="66"/>
      <c r="IB311" s="66"/>
      <c r="IC311" s="204"/>
      <c r="ID311" s="204"/>
      <c r="IE311" s="66"/>
      <c r="IF311" s="66"/>
      <c r="IG311" s="204"/>
      <c r="IH311" s="204"/>
      <c r="II311" s="66"/>
      <c r="IJ311" s="66"/>
      <c r="IK311" s="204"/>
      <c r="IL311" s="204"/>
      <c r="IM311" s="66"/>
      <c r="IN311" s="66"/>
      <c r="IO311" s="204"/>
      <c r="IP311" s="204"/>
      <c r="IQ311" s="66"/>
      <c r="IR311" s="66"/>
      <c r="IS311" s="204"/>
      <c r="IT311" s="204"/>
      <c r="IU311" s="66"/>
      <c r="IV311" s="66"/>
      <c r="IW311" s="204"/>
      <c r="IX311" s="204"/>
      <c r="IY311" s="66"/>
      <c r="IZ311" s="66"/>
      <c r="JA311" s="66"/>
      <c r="JB311" s="66"/>
      <c r="JC311" s="66"/>
      <c r="JD311" s="66"/>
      <c r="JE311" s="66"/>
      <c r="JF311" s="66"/>
      <c r="JG311" s="66"/>
      <c r="JH311" s="66"/>
      <c r="JI311" s="66"/>
      <c r="JJ311" s="66"/>
      <c r="JK311" s="66"/>
      <c r="JL311" s="66"/>
      <c r="JM311" s="66"/>
      <c r="JN311" s="66"/>
      <c r="JO311" s="66"/>
      <c r="JP311" s="66"/>
      <c r="JQ311" s="66"/>
    </row>
    <row r="312" spans="1:277" s="29" customFormat="1" ht="15.75" x14ac:dyDescent="0.25">
      <c r="A312" s="39" t="s">
        <v>548</v>
      </c>
      <c r="B312" s="230">
        <f t="shared" si="1672"/>
        <v>9413.1</v>
      </c>
      <c r="C312" s="230">
        <f t="shared" si="1673"/>
        <v>8854.9802600000003</v>
      </c>
      <c r="D312" s="230">
        <f t="shared" si="1674"/>
        <v>8854.9802500000005</v>
      </c>
      <c r="E312" s="66">
        <f t="shared" si="163"/>
        <v>99.999999887069208</v>
      </c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123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123"/>
      <c r="AE312" s="66"/>
      <c r="AF312" s="66"/>
      <c r="AG312" s="66"/>
      <c r="AH312" s="66"/>
      <c r="AI312" s="66"/>
      <c r="AJ312" s="66"/>
      <c r="AK312" s="70"/>
      <c r="AL312" s="124"/>
      <c r="AM312" s="66"/>
      <c r="AN312" s="66"/>
      <c r="AO312" s="66"/>
      <c r="AP312" s="66"/>
      <c r="AQ312" s="66"/>
      <c r="AR312" s="66"/>
      <c r="AS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/>
      <c r="BH312" s="66"/>
      <c r="BI312" s="66"/>
      <c r="BJ312" s="123"/>
      <c r="BK312" s="66"/>
      <c r="BL312" s="66"/>
      <c r="BM312" s="66"/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  <c r="CB312" s="66"/>
      <c r="CC312" s="66"/>
      <c r="CD312" s="206"/>
      <c r="CE312" s="206"/>
      <c r="CF312" s="206"/>
      <c r="CG312" s="206"/>
      <c r="CH312" s="206"/>
      <c r="CI312" s="206"/>
      <c r="CJ312" s="206"/>
      <c r="CK312" s="206"/>
      <c r="CL312" s="66"/>
      <c r="CM312" s="66"/>
      <c r="CN312" s="66"/>
      <c r="CO312" s="204"/>
      <c r="CP312" s="204"/>
      <c r="CQ312" s="66"/>
      <c r="CR312" s="66"/>
      <c r="CS312" s="204"/>
      <c r="CT312" s="66"/>
      <c r="CU312" s="66"/>
      <c r="CV312" s="66"/>
      <c r="CW312" s="204"/>
      <c r="CX312" s="204"/>
      <c r="CY312" s="66"/>
      <c r="CZ312" s="66"/>
      <c r="DA312" s="204"/>
      <c r="DB312" s="133"/>
      <c r="DC312" s="66"/>
      <c r="DD312" s="66"/>
      <c r="DE312" s="204"/>
      <c r="DF312" s="66"/>
      <c r="DG312" s="66"/>
      <c r="DH312" s="66"/>
      <c r="DI312" s="204"/>
      <c r="DJ312" s="204"/>
      <c r="DK312" s="66"/>
      <c r="DL312" s="66"/>
      <c r="DM312" s="204"/>
      <c r="DN312" s="204"/>
      <c r="DO312" s="66"/>
      <c r="DP312" s="66"/>
      <c r="DQ312" s="204"/>
      <c r="DR312" s="66"/>
      <c r="DS312" s="66"/>
      <c r="DT312" s="66"/>
      <c r="DU312" s="204"/>
      <c r="DV312" s="204"/>
      <c r="DW312" s="66"/>
      <c r="DX312" s="66"/>
      <c r="DY312" s="204"/>
      <c r="DZ312" s="204"/>
      <c r="EA312" s="66"/>
      <c r="EB312" s="66"/>
      <c r="EC312" s="204"/>
      <c r="ED312" s="204"/>
      <c r="EE312" s="66"/>
      <c r="EF312" s="66"/>
      <c r="EG312" s="204"/>
      <c r="EH312" s="66"/>
      <c r="EI312" s="66"/>
      <c r="EJ312" s="66"/>
      <c r="EK312" s="204"/>
      <c r="EL312" s="66"/>
      <c r="EM312" s="66"/>
      <c r="EN312" s="66"/>
      <c r="EO312" s="204"/>
      <c r="EP312" s="66"/>
      <c r="EQ312" s="66"/>
      <c r="ER312" s="66"/>
      <c r="ES312" s="204"/>
      <c r="ET312" s="66"/>
      <c r="EU312" s="66"/>
      <c r="EV312" s="66"/>
      <c r="EW312" s="70"/>
      <c r="EX312" s="70"/>
      <c r="EY312" s="70"/>
      <c r="EZ312" s="66"/>
      <c r="FA312" s="204"/>
      <c r="FB312" s="204"/>
      <c r="FC312" s="70"/>
      <c r="FD312" s="66"/>
      <c r="FE312" s="204"/>
      <c r="FF312" s="70"/>
      <c r="FG312" s="70"/>
      <c r="FH312" s="66"/>
      <c r="FI312" s="204"/>
      <c r="FJ312" s="70">
        <v>6468</v>
      </c>
      <c r="FK312" s="70">
        <v>6468</v>
      </c>
      <c r="FL312" s="66">
        <v>6468</v>
      </c>
      <c r="FM312" s="66">
        <f t="shared" si="1874"/>
        <v>100</v>
      </c>
      <c r="FN312" s="70"/>
      <c r="FO312" s="70"/>
      <c r="FP312" s="66"/>
      <c r="FQ312" s="204"/>
      <c r="FR312" s="204"/>
      <c r="FS312" s="70"/>
      <c r="FT312" s="66"/>
      <c r="FU312" s="204"/>
      <c r="FV312" s="70"/>
      <c r="FW312" s="70"/>
      <c r="FX312" s="66"/>
      <c r="FY312" s="204"/>
      <c r="FZ312" s="70"/>
      <c r="GA312" s="70"/>
      <c r="GB312" s="66"/>
      <c r="GC312" s="204"/>
      <c r="GD312" s="66"/>
      <c r="GE312" s="66"/>
      <c r="GF312" s="66"/>
      <c r="GG312" s="204"/>
      <c r="GH312" s="66"/>
      <c r="GI312" s="66"/>
      <c r="GJ312" s="66"/>
      <c r="GK312" s="204"/>
      <c r="GL312" s="204"/>
      <c r="GM312" s="70"/>
      <c r="GN312" s="66"/>
      <c r="GO312" s="204"/>
      <c r="GP312" s="204"/>
      <c r="GQ312" s="70"/>
      <c r="GR312" s="66"/>
      <c r="GS312" s="204"/>
      <c r="GT312" s="204"/>
      <c r="GU312" s="70"/>
      <c r="GV312" s="66"/>
      <c r="GW312" s="204"/>
      <c r="GX312" s="204"/>
      <c r="GY312" s="70"/>
      <c r="GZ312" s="66"/>
      <c r="HA312" s="204"/>
      <c r="HB312" s="70"/>
      <c r="HC312" s="70"/>
      <c r="HD312" s="66"/>
      <c r="HE312" s="204"/>
      <c r="HF312" s="66"/>
      <c r="HG312" s="66"/>
      <c r="HH312" s="66"/>
      <c r="HI312" s="204"/>
      <c r="HJ312" s="133"/>
      <c r="HK312" s="70"/>
      <c r="HL312" s="66"/>
      <c r="HM312" s="204"/>
      <c r="HN312" s="66">
        <v>2945.1</v>
      </c>
      <c r="HO312" s="66">
        <v>2386.9802599999998</v>
      </c>
      <c r="HP312" s="66">
        <v>2386.9802500000001</v>
      </c>
      <c r="HQ312" s="66">
        <f>HP312/HO312*100</f>
        <v>99.999999581060635</v>
      </c>
      <c r="HR312" s="66"/>
      <c r="HS312" s="66"/>
      <c r="HT312" s="66"/>
      <c r="HU312" s="204"/>
      <c r="HV312" s="133"/>
      <c r="HW312" s="66"/>
      <c r="HX312" s="66"/>
      <c r="HY312" s="204"/>
      <c r="HZ312" s="133"/>
      <c r="IA312" s="66"/>
      <c r="IB312" s="66"/>
      <c r="IC312" s="204"/>
      <c r="ID312" s="204"/>
      <c r="IE312" s="66"/>
      <c r="IF312" s="66"/>
      <c r="IG312" s="204"/>
      <c r="IH312" s="204"/>
      <c r="II312" s="66"/>
      <c r="IJ312" s="66"/>
      <c r="IK312" s="204"/>
      <c r="IL312" s="204"/>
      <c r="IM312" s="66"/>
      <c r="IN312" s="66"/>
      <c r="IO312" s="204"/>
      <c r="IP312" s="204"/>
      <c r="IQ312" s="66"/>
      <c r="IR312" s="66"/>
      <c r="IS312" s="204"/>
      <c r="IT312" s="204"/>
      <c r="IU312" s="66"/>
      <c r="IV312" s="66"/>
      <c r="IW312" s="204"/>
      <c r="IX312" s="204"/>
      <c r="IY312" s="66"/>
      <c r="IZ312" s="66"/>
      <c r="JA312" s="66"/>
      <c r="JB312" s="66"/>
      <c r="JC312" s="66"/>
      <c r="JD312" s="66"/>
      <c r="JE312" s="66"/>
      <c r="JF312" s="66"/>
      <c r="JG312" s="66"/>
      <c r="JH312" s="66"/>
      <c r="JI312" s="66"/>
      <c r="JJ312" s="66"/>
      <c r="JK312" s="66"/>
      <c r="JL312" s="66"/>
      <c r="JM312" s="66"/>
      <c r="JN312" s="66"/>
      <c r="JO312" s="66"/>
      <c r="JP312" s="66"/>
      <c r="JQ312" s="66"/>
    </row>
    <row r="313" spans="1:277" s="29" customFormat="1" ht="15.75" x14ac:dyDescent="0.25">
      <c r="A313" s="39" t="s">
        <v>546</v>
      </c>
      <c r="B313" s="230">
        <f t="shared" si="1672"/>
        <v>3216</v>
      </c>
      <c r="C313" s="230">
        <f t="shared" si="1673"/>
        <v>3216</v>
      </c>
      <c r="D313" s="230">
        <f t="shared" si="1674"/>
        <v>3216</v>
      </c>
      <c r="E313" s="66">
        <f t="shared" si="163"/>
        <v>100</v>
      </c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123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123"/>
      <c r="AE313" s="66"/>
      <c r="AF313" s="66"/>
      <c r="AG313" s="66"/>
      <c r="AH313" s="66"/>
      <c r="AI313" s="66"/>
      <c r="AJ313" s="66"/>
      <c r="AK313" s="70"/>
      <c r="AL313" s="124"/>
      <c r="AM313" s="66"/>
      <c r="AN313" s="66"/>
      <c r="AO313" s="66"/>
      <c r="AP313" s="66"/>
      <c r="AQ313" s="66"/>
      <c r="AR313" s="66"/>
      <c r="AS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/>
      <c r="BH313" s="66"/>
      <c r="BI313" s="66"/>
      <c r="BJ313" s="123"/>
      <c r="BK313" s="66"/>
      <c r="BL313" s="66"/>
      <c r="BM313" s="66"/>
      <c r="BN313" s="66"/>
      <c r="BO313" s="66"/>
      <c r="BP313" s="66"/>
      <c r="BQ313" s="66"/>
      <c r="BR313" s="66"/>
      <c r="BS313" s="66"/>
      <c r="BT313" s="66"/>
      <c r="BU313" s="66"/>
      <c r="BV313" s="66"/>
      <c r="BW313" s="66"/>
      <c r="BX313" s="66"/>
      <c r="BY313" s="66"/>
      <c r="BZ313" s="66"/>
      <c r="CA313" s="66"/>
      <c r="CB313" s="66"/>
      <c r="CC313" s="66"/>
      <c r="CD313" s="206"/>
      <c r="CE313" s="206"/>
      <c r="CF313" s="206"/>
      <c r="CG313" s="206"/>
      <c r="CH313" s="206"/>
      <c r="CI313" s="206"/>
      <c r="CJ313" s="206"/>
      <c r="CK313" s="206"/>
      <c r="CL313" s="66"/>
      <c r="CM313" s="66"/>
      <c r="CN313" s="66"/>
      <c r="CO313" s="204"/>
      <c r="CP313" s="204"/>
      <c r="CQ313" s="66"/>
      <c r="CR313" s="66"/>
      <c r="CS313" s="204"/>
      <c r="CT313" s="66"/>
      <c r="CU313" s="66"/>
      <c r="CV313" s="66"/>
      <c r="CW313" s="204"/>
      <c r="CX313" s="204"/>
      <c r="CY313" s="66"/>
      <c r="CZ313" s="66"/>
      <c r="DA313" s="204"/>
      <c r="DB313" s="133"/>
      <c r="DC313" s="66"/>
      <c r="DD313" s="66"/>
      <c r="DE313" s="204"/>
      <c r="DF313" s="66"/>
      <c r="DG313" s="66"/>
      <c r="DH313" s="66"/>
      <c r="DI313" s="204"/>
      <c r="DJ313" s="204"/>
      <c r="DK313" s="66"/>
      <c r="DL313" s="66"/>
      <c r="DM313" s="204"/>
      <c r="DN313" s="204"/>
      <c r="DO313" s="66"/>
      <c r="DP313" s="66"/>
      <c r="DQ313" s="204"/>
      <c r="DR313" s="66"/>
      <c r="DS313" s="66"/>
      <c r="DT313" s="66"/>
      <c r="DU313" s="204"/>
      <c r="DV313" s="204"/>
      <c r="DW313" s="66"/>
      <c r="DX313" s="66"/>
      <c r="DY313" s="204"/>
      <c r="DZ313" s="204"/>
      <c r="EA313" s="66"/>
      <c r="EB313" s="66"/>
      <c r="EC313" s="204"/>
      <c r="ED313" s="204"/>
      <c r="EE313" s="66"/>
      <c r="EF313" s="66"/>
      <c r="EG313" s="204"/>
      <c r="EH313" s="66"/>
      <c r="EI313" s="66"/>
      <c r="EJ313" s="66"/>
      <c r="EK313" s="204"/>
      <c r="EL313" s="66"/>
      <c r="EM313" s="66"/>
      <c r="EN313" s="66"/>
      <c r="EO313" s="204"/>
      <c r="EP313" s="66"/>
      <c r="EQ313" s="66"/>
      <c r="ER313" s="66"/>
      <c r="ES313" s="204"/>
      <c r="ET313" s="66"/>
      <c r="EU313" s="66"/>
      <c r="EV313" s="66"/>
      <c r="EW313" s="70"/>
      <c r="EX313" s="70"/>
      <c r="EY313" s="70"/>
      <c r="EZ313" s="66"/>
      <c r="FA313" s="204"/>
      <c r="FB313" s="204"/>
      <c r="FC313" s="70"/>
      <c r="FD313" s="66"/>
      <c r="FE313" s="204"/>
      <c r="FF313" s="70"/>
      <c r="FG313" s="70"/>
      <c r="FH313" s="66"/>
      <c r="FI313" s="204"/>
      <c r="FJ313" s="70">
        <v>3216</v>
      </c>
      <c r="FK313" s="70">
        <v>3216</v>
      </c>
      <c r="FL313" s="66">
        <v>3216</v>
      </c>
      <c r="FM313" s="66">
        <f t="shared" si="1874"/>
        <v>100</v>
      </c>
      <c r="FN313" s="70"/>
      <c r="FO313" s="70"/>
      <c r="FP313" s="66"/>
      <c r="FQ313" s="204"/>
      <c r="FR313" s="204"/>
      <c r="FS313" s="70"/>
      <c r="FT313" s="66"/>
      <c r="FU313" s="204"/>
      <c r="FV313" s="70"/>
      <c r="FW313" s="70"/>
      <c r="FX313" s="66"/>
      <c r="FY313" s="204"/>
      <c r="FZ313" s="70"/>
      <c r="GA313" s="70"/>
      <c r="GB313" s="66"/>
      <c r="GC313" s="204"/>
      <c r="GD313" s="66"/>
      <c r="GE313" s="66"/>
      <c r="GF313" s="66"/>
      <c r="GG313" s="204"/>
      <c r="GH313" s="66"/>
      <c r="GI313" s="66"/>
      <c r="GJ313" s="66"/>
      <c r="GK313" s="204"/>
      <c r="GL313" s="204"/>
      <c r="GM313" s="70"/>
      <c r="GN313" s="66"/>
      <c r="GO313" s="204"/>
      <c r="GP313" s="204"/>
      <c r="GQ313" s="70"/>
      <c r="GR313" s="66"/>
      <c r="GS313" s="204"/>
      <c r="GT313" s="204"/>
      <c r="GU313" s="70"/>
      <c r="GV313" s="66"/>
      <c r="GW313" s="204"/>
      <c r="GX313" s="204"/>
      <c r="GY313" s="70"/>
      <c r="GZ313" s="66"/>
      <c r="HA313" s="204"/>
      <c r="HB313" s="70"/>
      <c r="HC313" s="70"/>
      <c r="HD313" s="66"/>
      <c r="HE313" s="204"/>
      <c r="HF313" s="66"/>
      <c r="HG313" s="66"/>
      <c r="HH313" s="66"/>
      <c r="HI313" s="204"/>
      <c r="HJ313" s="133"/>
      <c r="HK313" s="70"/>
      <c r="HL313" s="66"/>
      <c r="HM313" s="204"/>
      <c r="HN313" s="66"/>
      <c r="HO313" s="66"/>
      <c r="HP313" s="66"/>
      <c r="HQ313" s="204"/>
      <c r="HR313" s="204"/>
      <c r="HS313" s="66"/>
      <c r="HT313" s="66"/>
      <c r="HU313" s="204"/>
      <c r="HV313" s="133"/>
      <c r="HW313" s="66"/>
      <c r="HX313" s="66"/>
      <c r="HY313" s="204"/>
      <c r="HZ313" s="133"/>
      <c r="IA313" s="66"/>
      <c r="IB313" s="66"/>
      <c r="IC313" s="204"/>
      <c r="ID313" s="204"/>
      <c r="IE313" s="66"/>
      <c r="IF313" s="66"/>
      <c r="IG313" s="204"/>
      <c r="IH313" s="204"/>
      <c r="II313" s="66"/>
      <c r="IJ313" s="66"/>
      <c r="IK313" s="204"/>
      <c r="IL313" s="204"/>
      <c r="IM313" s="66"/>
      <c r="IN313" s="66"/>
      <c r="IO313" s="204"/>
      <c r="IP313" s="204"/>
      <c r="IQ313" s="66"/>
      <c r="IR313" s="66"/>
      <c r="IS313" s="204"/>
      <c r="IT313" s="204"/>
      <c r="IU313" s="66"/>
      <c r="IV313" s="66"/>
      <c r="IW313" s="204"/>
      <c r="IX313" s="204"/>
      <c r="IY313" s="66"/>
      <c r="IZ313" s="66"/>
      <c r="JA313" s="66"/>
      <c r="JB313" s="66"/>
      <c r="JC313" s="66"/>
      <c r="JD313" s="66"/>
      <c r="JE313" s="66"/>
      <c r="JF313" s="66"/>
      <c r="JG313" s="66"/>
      <c r="JH313" s="66"/>
      <c r="JI313" s="66"/>
      <c r="JJ313" s="66"/>
      <c r="JK313" s="66"/>
      <c r="JL313" s="66"/>
      <c r="JM313" s="66"/>
      <c r="JN313" s="66"/>
      <c r="JO313" s="66"/>
      <c r="JP313" s="66"/>
      <c r="JQ313" s="66"/>
    </row>
    <row r="314" spans="1:277" s="29" customFormat="1" ht="15.75" x14ac:dyDescent="0.25">
      <c r="A314" s="39" t="s">
        <v>377</v>
      </c>
      <c r="B314" s="230">
        <f t="shared" si="1672"/>
        <v>11000</v>
      </c>
      <c r="C314" s="230">
        <f t="shared" si="1673"/>
        <v>9612.6765799999994</v>
      </c>
      <c r="D314" s="230">
        <f t="shared" si="1674"/>
        <v>9612.6765799999994</v>
      </c>
      <c r="E314" s="66">
        <f>D314/C314*100</f>
        <v>100</v>
      </c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123"/>
      <c r="S314" s="66"/>
      <c r="T314" s="66"/>
      <c r="U314" s="66"/>
      <c r="V314" s="66"/>
      <c r="W314" s="66"/>
      <c r="X314" s="66"/>
      <c r="Y314" s="66"/>
      <c r="Z314" s="66"/>
      <c r="AA314" s="66"/>
      <c r="AB314" s="66"/>
      <c r="AC314" s="66"/>
      <c r="AD314" s="123"/>
      <c r="AE314" s="66"/>
      <c r="AF314" s="66"/>
      <c r="AG314" s="66"/>
      <c r="AH314" s="66"/>
      <c r="AI314" s="66"/>
      <c r="AJ314" s="66"/>
      <c r="AK314" s="70"/>
      <c r="AL314" s="124"/>
      <c r="AM314" s="66"/>
      <c r="AN314" s="66"/>
      <c r="AO314" s="66"/>
      <c r="AP314" s="66"/>
      <c r="AQ314" s="66"/>
      <c r="AR314" s="66"/>
      <c r="AS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/>
      <c r="BH314" s="66"/>
      <c r="BI314" s="66"/>
      <c r="BJ314" s="123"/>
      <c r="BK314" s="66"/>
      <c r="BL314" s="66"/>
      <c r="BM314" s="66"/>
      <c r="BN314" s="66"/>
      <c r="BO314" s="66"/>
      <c r="BP314" s="66"/>
      <c r="BQ314" s="66"/>
      <c r="BR314" s="66"/>
      <c r="BS314" s="66"/>
      <c r="BT314" s="66"/>
      <c r="BU314" s="66"/>
      <c r="BV314" s="66"/>
      <c r="BW314" s="66">
        <v>1343.7256</v>
      </c>
      <c r="BX314" s="66">
        <v>1343.7256</v>
      </c>
      <c r="BY314" s="66">
        <f t="shared" si="1819"/>
        <v>100</v>
      </c>
      <c r="BZ314" s="66">
        <v>11000</v>
      </c>
      <c r="CA314" s="66">
        <v>8268.9509799999996</v>
      </c>
      <c r="CB314" s="66">
        <v>8268.9509799999996</v>
      </c>
      <c r="CC314" s="66">
        <f>CB314/CA314*100</f>
        <v>100</v>
      </c>
      <c r="CD314" s="206"/>
      <c r="CE314" s="206"/>
      <c r="CF314" s="206"/>
      <c r="CG314" s="206"/>
      <c r="CH314" s="206"/>
      <c r="CI314" s="206"/>
      <c r="CJ314" s="206"/>
      <c r="CK314" s="206"/>
      <c r="CL314" s="66"/>
      <c r="CM314" s="66"/>
      <c r="CN314" s="66"/>
      <c r="CO314" s="204"/>
      <c r="CP314" s="204"/>
      <c r="CQ314" s="66"/>
      <c r="CR314" s="66"/>
      <c r="CS314" s="204"/>
      <c r="CT314" s="66"/>
      <c r="CU314" s="66"/>
      <c r="CV314" s="66"/>
      <c r="CW314" s="204"/>
      <c r="CX314" s="204"/>
      <c r="CY314" s="66"/>
      <c r="CZ314" s="66"/>
      <c r="DA314" s="204"/>
      <c r="DB314" s="133"/>
      <c r="DC314" s="66"/>
      <c r="DD314" s="66"/>
      <c r="DE314" s="204"/>
      <c r="DF314" s="66"/>
      <c r="DG314" s="66"/>
      <c r="DH314" s="66"/>
      <c r="DI314" s="66"/>
      <c r="DJ314" s="66"/>
      <c r="DK314" s="66"/>
      <c r="DL314" s="66"/>
      <c r="DM314" s="66"/>
      <c r="DN314" s="66"/>
      <c r="DO314" s="66"/>
      <c r="DP314" s="66"/>
      <c r="DQ314" s="66"/>
      <c r="DR314" s="66"/>
      <c r="DS314" s="66"/>
      <c r="DT314" s="66"/>
      <c r="DU314" s="66"/>
      <c r="DV314" s="66"/>
      <c r="DW314" s="66"/>
      <c r="DX314" s="66"/>
      <c r="DY314" s="204"/>
      <c r="DZ314" s="204"/>
      <c r="EA314" s="66"/>
      <c r="EB314" s="66"/>
      <c r="EC314" s="204"/>
      <c r="ED314" s="204"/>
      <c r="EE314" s="66"/>
      <c r="EF314" s="66"/>
      <c r="EG314" s="204"/>
      <c r="EH314" s="66"/>
      <c r="EI314" s="66"/>
      <c r="EJ314" s="66"/>
      <c r="EK314" s="204"/>
      <c r="EL314" s="70"/>
      <c r="EM314" s="70"/>
      <c r="EN314" s="66"/>
      <c r="EO314" s="204"/>
      <c r="EP314" s="66"/>
      <c r="EQ314" s="66"/>
      <c r="ER314" s="66"/>
      <c r="ES314" s="204"/>
      <c r="ET314" s="66"/>
      <c r="EU314" s="66"/>
      <c r="EV314" s="66"/>
      <c r="EW314" s="70"/>
      <c r="EX314" s="70"/>
      <c r="EY314" s="70"/>
      <c r="EZ314" s="66"/>
      <c r="FA314" s="204"/>
      <c r="FB314" s="204"/>
      <c r="FC314" s="70"/>
      <c r="FD314" s="66"/>
      <c r="FE314" s="204"/>
      <c r="FF314" s="70"/>
      <c r="FG314" s="70"/>
      <c r="FH314" s="66"/>
      <c r="FI314" s="204"/>
      <c r="FJ314" s="70"/>
      <c r="FK314" s="70"/>
      <c r="FL314" s="66"/>
      <c r="FM314" s="66"/>
      <c r="FN314" s="70"/>
      <c r="FO314" s="70"/>
      <c r="FP314" s="66"/>
      <c r="FQ314" s="204"/>
      <c r="FR314" s="204"/>
      <c r="FS314" s="70"/>
      <c r="FT314" s="66"/>
      <c r="FU314" s="204"/>
      <c r="FV314" s="70"/>
      <c r="FW314" s="70"/>
      <c r="FX314" s="66"/>
      <c r="FY314" s="204"/>
      <c r="FZ314" s="70"/>
      <c r="GA314" s="70"/>
      <c r="GB314" s="66"/>
      <c r="GC314" s="204"/>
      <c r="GD314" s="66"/>
      <c r="GE314" s="66"/>
      <c r="GF314" s="66"/>
      <c r="GG314" s="204"/>
      <c r="GH314" s="66"/>
      <c r="GI314" s="66"/>
      <c r="GJ314" s="66"/>
      <c r="GK314" s="204"/>
      <c r="GL314" s="204"/>
      <c r="GM314" s="70"/>
      <c r="GN314" s="66"/>
      <c r="GO314" s="204"/>
      <c r="GP314" s="204"/>
      <c r="GQ314" s="70"/>
      <c r="GR314" s="66"/>
      <c r="GS314" s="204"/>
      <c r="GT314" s="204"/>
      <c r="GU314" s="70"/>
      <c r="GV314" s="66"/>
      <c r="GW314" s="204"/>
      <c r="GX314" s="204"/>
      <c r="GY314" s="70"/>
      <c r="GZ314" s="66"/>
      <c r="HA314" s="204"/>
      <c r="HB314" s="70"/>
      <c r="HC314" s="70"/>
      <c r="HD314" s="66"/>
      <c r="HE314" s="204"/>
      <c r="HF314" s="66"/>
      <c r="HG314" s="66"/>
      <c r="HH314" s="66"/>
      <c r="HI314" s="204"/>
      <c r="HJ314" s="133"/>
      <c r="HK314" s="70"/>
      <c r="HL314" s="66"/>
      <c r="HM314" s="204"/>
      <c r="HN314" s="66"/>
      <c r="HO314" s="66"/>
      <c r="HP314" s="66"/>
      <c r="HQ314" s="204"/>
      <c r="HR314" s="204"/>
      <c r="HS314" s="66"/>
      <c r="HT314" s="66"/>
      <c r="HU314" s="204"/>
      <c r="HV314" s="133"/>
      <c r="HW314" s="66"/>
      <c r="HX314" s="66"/>
      <c r="HY314" s="204"/>
      <c r="HZ314" s="133"/>
      <c r="IA314" s="66"/>
      <c r="IB314" s="66"/>
      <c r="IC314" s="204"/>
      <c r="ID314" s="204"/>
      <c r="IE314" s="66"/>
      <c r="IF314" s="66"/>
      <c r="IG314" s="204"/>
      <c r="IH314" s="204"/>
      <c r="II314" s="66"/>
      <c r="IJ314" s="66"/>
      <c r="IK314" s="204"/>
      <c r="IL314" s="204"/>
      <c r="IM314" s="66"/>
      <c r="IN314" s="66"/>
      <c r="IO314" s="204"/>
      <c r="IP314" s="204"/>
      <c r="IQ314" s="66"/>
      <c r="IR314" s="66"/>
      <c r="IS314" s="204"/>
      <c r="IT314" s="204"/>
      <c r="IU314" s="66"/>
      <c r="IV314" s="66"/>
      <c r="IW314" s="204"/>
      <c r="IX314" s="204"/>
      <c r="IY314" s="66"/>
      <c r="IZ314" s="66"/>
      <c r="JA314" s="66"/>
      <c r="JB314" s="66"/>
      <c r="JC314" s="66"/>
      <c r="JD314" s="66"/>
      <c r="JE314" s="66"/>
      <c r="JF314" s="66"/>
      <c r="JG314" s="66"/>
      <c r="JH314" s="66"/>
      <c r="JI314" s="66"/>
      <c r="JJ314" s="66"/>
      <c r="JK314" s="66"/>
      <c r="JL314" s="66"/>
      <c r="JM314" s="66"/>
      <c r="JN314" s="66"/>
      <c r="JO314" s="66"/>
      <c r="JP314" s="66"/>
      <c r="JQ314" s="66"/>
    </row>
    <row r="315" spans="1:277" s="29" customFormat="1" ht="15.75" x14ac:dyDescent="0.25">
      <c r="A315" s="39" t="s">
        <v>547</v>
      </c>
      <c r="B315" s="230">
        <f t="shared" si="1672"/>
        <v>3090</v>
      </c>
      <c r="C315" s="230">
        <f t="shared" si="1673"/>
        <v>3789.7</v>
      </c>
      <c r="D315" s="230">
        <f t="shared" si="1674"/>
        <v>3789.7</v>
      </c>
      <c r="E315" s="66">
        <f>D315/C315*100</f>
        <v>100</v>
      </c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123"/>
      <c r="S315" s="66"/>
      <c r="T315" s="66"/>
      <c r="U315" s="66"/>
      <c r="V315" s="66"/>
      <c r="W315" s="66"/>
      <c r="X315" s="66"/>
      <c r="Y315" s="66"/>
      <c r="Z315" s="66"/>
      <c r="AA315" s="66"/>
      <c r="AB315" s="66"/>
      <c r="AC315" s="66"/>
      <c r="AD315" s="123"/>
      <c r="AE315" s="66"/>
      <c r="AF315" s="66"/>
      <c r="AG315" s="66"/>
      <c r="AH315" s="66"/>
      <c r="AI315" s="66"/>
      <c r="AJ315" s="66"/>
      <c r="AK315" s="70"/>
      <c r="AL315" s="124"/>
      <c r="AM315" s="66"/>
      <c r="AN315" s="66"/>
      <c r="AO315" s="66"/>
      <c r="AP315" s="66"/>
      <c r="AQ315" s="66"/>
      <c r="AR315" s="66"/>
      <c r="AS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/>
      <c r="BH315" s="66"/>
      <c r="BI315" s="66"/>
      <c r="BJ315" s="123"/>
      <c r="BK315" s="66"/>
      <c r="BL315" s="66"/>
      <c r="BM315" s="66"/>
      <c r="BN315" s="66"/>
      <c r="BO315" s="66"/>
      <c r="BP315" s="66"/>
      <c r="BQ315" s="66"/>
      <c r="BR315" s="66"/>
      <c r="BS315" s="66"/>
      <c r="BT315" s="66"/>
      <c r="BU315" s="66"/>
      <c r="BV315" s="66"/>
      <c r="BW315" s="66">
        <v>699.7</v>
      </c>
      <c r="BX315" s="66">
        <v>699.7</v>
      </c>
      <c r="BY315" s="66">
        <f t="shared" si="1819"/>
        <v>100</v>
      </c>
      <c r="BZ315" s="66"/>
      <c r="CA315" s="66"/>
      <c r="CB315" s="66"/>
      <c r="CC315" s="66"/>
      <c r="CD315" s="206"/>
      <c r="CE315" s="206"/>
      <c r="CF315" s="206"/>
      <c r="CG315" s="206"/>
      <c r="CH315" s="206"/>
      <c r="CI315" s="206"/>
      <c r="CJ315" s="206"/>
      <c r="CK315" s="206"/>
      <c r="CL315" s="66"/>
      <c r="CM315" s="66"/>
      <c r="CN315" s="66"/>
      <c r="CO315" s="204"/>
      <c r="CP315" s="204"/>
      <c r="CQ315" s="66"/>
      <c r="CR315" s="66"/>
      <c r="CS315" s="204"/>
      <c r="CT315" s="66"/>
      <c r="CU315" s="66"/>
      <c r="CV315" s="66"/>
      <c r="CW315" s="204"/>
      <c r="CX315" s="204"/>
      <c r="CY315" s="66"/>
      <c r="CZ315" s="66"/>
      <c r="DA315" s="204"/>
      <c r="DB315" s="133"/>
      <c r="DC315" s="66"/>
      <c r="DD315" s="66"/>
      <c r="DE315" s="204"/>
      <c r="DF315" s="66"/>
      <c r="DG315" s="66"/>
      <c r="DH315" s="66"/>
      <c r="DI315" s="66"/>
      <c r="DJ315" s="66"/>
      <c r="DK315" s="66"/>
      <c r="DL315" s="66"/>
      <c r="DM315" s="66"/>
      <c r="DN315" s="66"/>
      <c r="DO315" s="66"/>
      <c r="DP315" s="66"/>
      <c r="DQ315" s="66"/>
      <c r="DR315" s="66"/>
      <c r="DS315" s="66"/>
      <c r="DT315" s="66"/>
      <c r="DU315" s="66"/>
      <c r="DV315" s="66"/>
      <c r="DW315" s="66"/>
      <c r="DX315" s="66"/>
      <c r="DY315" s="204"/>
      <c r="DZ315" s="204"/>
      <c r="EA315" s="66"/>
      <c r="EB315" s="66"/>
      <c r="EC315" s="204"/>
      <c r="ED315" s="204"/>
      <c r="EE315" s="66"/>
      <c r="EF315" s="66"/>
      <c r="EG315" s="204"/>
      <c r="EH315" s="66"/>
      <c r="EI315" s="66"/>
      <c r="EJ315" s="66"/>
      <c r="EK315" s="204"/>
      <c r="EL315" s="66"/>
      <c r="EM315" s="66"/>
      <c r="EN315" s="66"/>
      <c r="EO315" s="204"/>
      <c r="EP315" s="66"/>
      <c r="EQ315" s="66"/>
      <c r="ER315" s="66"/>
      <c r="ES315" s="204"/>
      <c r="ET315" s="66"/>
      <c r="EU315" s="66"/>
      <c r="EV315" s="66"/>
      <c r="EW315" s="70"/>
      <c r="EX315" s="70"/>
      <c r="EY315" s="70"/>
      <c r="EZ315" s="66"/>
      <c r="FA315" s="204"/>
      <c r="FB315" s="204"/>
      <c r="FC315" s="70"/>
      <c r="FD315" s="66"/>
      <c r="FE315" s="204"/>
      <c r="FF315" s="70"/>
      <c r="FG315" s="70"/>
      <c r="FH315" s="66"/>
      <c r="FI315" s="204"/>
      <c r="FJ315" s="70">
        <v>3090</v>
      </c>
      <c r="FK315" s="70">
        <v>3090</v>
      </c>
      <c r="FL315" s="66">
        <v>3090</v>
      </c>
      <c r="FM315" s="66">
        <f t="shared" si="1874"/>
        <v>100</v>
      </c>
      <c r="FN315" s="70"/>
      <c r="FO315" s="70"/>
      <c r="FP315" s="66"/>
      <c r="FQ315" s="204"/>
      <c r="FR315" s="204"/>
      <c r="FS315" s="70"/>
      <c r="FT315" s="66"/>
      <c r="FU315" s="204"/>
      <c r="FV315" s="70"/>
      <c r="FW315" s="70"/>
      <c r="FX315" s="66"/>
      <c r="FY315" s="204"/>
      <c r="FZ315" s="70"/>
      <c r="GA315" s="70"/>
      <c r="GB315" s="66"/>
      <c r="GC315" s="204"/>
      <c r="GD315" s="66"/>
      <c r="GE315" s="66"/>
      <c r="GF315" s="66"/>
      <c r="GG315" s="204"/>
      <c r="GH315" s="66"/>
      <c r="GI315" s="66"/>
      <c r="GJ315" s="66"/>
      <c r="GK315" s="204"/>
      <c r="GL315" s="204"/>
      <c r="GM315" s="70"/>
      <c r="GN315" s="66"/>
      <c r="GO315" s="204"/>
      <c r="GP315" s="204"/>
      <c r="GQ315" s="70"/>
      <c r="GR315" s="66"/>
      <c r="GS315" s="204"/>
      <c r="GT315" s="204"/>
      <c r="GU315" s="70"/>
      <c r="GV315" s="66"/>
      <c r="GW315" s="204"/>
      <c r="GX315" s="204"/>
      <c r="GY315" s="70"/>
      <c r="GZ315" s="66"/>
      <c r="HA315" s="204"/>
      <c r="HB315" s="70"/>
      <c r="HC315" s="70"/>
      <c r="HD315" s="66"/>
      <c r="HE315" s="204"/>
      <c r="HF315" s="66"/>
      <c r="HG315" s="66"/>
      <c r="HH315" s="66"/>
      <c r="HI315" s="204"/>
      <c r="HJ315" s="133"/>
      <c r="HK315" s="70"/>
      <c r="HL315" s="66"/>
      <c r="HM315" s="204"/>
      <c r="HN315" s="66"/>
      <c r="HO315" s="66"/>
      <c r="HP315" s="66"/>
      <c r="HQ315" s="204"/>
      <c r="HR315" s="204"/>
      <c r="HS315" s="66"/>
      <c r="HT315" s="66"/>
      <c r="HU315" s="204"/>
      <c r="HV315" s="133"/>
      <c r="HW315" s="66"/>
      <c r="HX315" s="66"/>
      <c r="HY315" s="204"/>
      <c r="HZ315" s="133"/>
      <c r="IA315" s="66"/>
      <c r="IB315" s="66"/>
      <c r="IC315" s="204"/>
      <c r="ID315" s="204"/>
      <c r="IE315" s="66"/>
      <c r="IF315" s="66"/>
      <c r="IG315" s="204"/>
      <c r="IH315" s="204"/>
      <c r="II315" s="66"/>
      <c r="IJ315" s="66"/>
      <c r="IK315" s="204"/>
      <c r="IL315" s="204"/>
      <c r="IM315" s="66"/>
      <c r="IN315" s="66"/>
      <c r="IO315" s="204"/>
      <c r="IP315" s="204"/>
      <c r="IQ315" s="66"/>
      <c r="IR315" s="66"/>
      <c r="IS315" s="204"/>
      <c r="IT315" s="204"/>
      <c r="IU315" s="66"/>
      <c r="IV315" s="66"/>
      <c r="IW315" s="204"/>
      <c r="IX315" s="204"/>
      <c r="IY315" s="66"/>
      <c r="IZ315" s="66"/>
      <c r="JA315" s="66"/>
      <c r="JB315" s="66"/>
      <c r="JC315" s="66"/>
      <c r="JD315" s="66"/>
      <c r="JE315" s="66"/>
      <c r="JF315" s="66"/>
      <c r="JG315" s="66"/>
      <c r="JH315" s="66"/>
      <c r="JI315" s="66"/>
      <c r="JJ315" s="66"/>
      <c r="JK315" s="66"/>
      <c r="JL315" s="66"/>
      <c r="JM315" s="66"/>
      <c r="JN315" s="66"/>
      <c r="JO315" s="66"/>
      <c r="JP315" s="66"/>
      <c r="JQ315" s="66"/>
    </row>
    <row r="316" spans="1:277" s="30" customFormat="1" ht="31.5" x14ac:dyDescent="0.25">
      <c r="A316" s="38" t="s">
        <v>379</v>
      </c>
      <c r="B316" s="231">
        <f t="shared" si="1672"/>
        <v>144370.70444</v>
      </c>
      <c r="C316" s="231">
        <f t="shared" si="1673"/>
        <v>152041.47993</v>
      </c>
      <c r="D316" s="231">
        <f t="shared" si="1674"/>
        <v>146247.46712999998</v>
      </c>
      <c r="E316" s="79">
        <f t="shared" ref="E316" si="2002">D316/C316*100</f>
        <v>96.189189422079039</v>
      </c>
      <c r="F316" s="80">
        <f t="shared" ref="F316" si="2003">F317+F318+F319+F320+F321+F322+F323+F324</f>
        <v>0</v>
      </c>
      <c r="G316" s="80">
        <f t="shared" ref="G316:CG316" si="2004">G317+G318+G319+G320+G321+G322+G323+G324</f>
        <v>0</v>
      </c>
      <c r="H316" s="80">
        <f t="shared" si="2004"/>
        <v>0</v>
      </c>
      <c r="I316" s="80">
        <f t="shared" si="2004"/>
        <v>0</v>
      </c>
      <c r="J316" s="80">
        <f t="shared" ref="J316" si="2005">J317+J318+J319+J320+J321+J322+J323+J324</f>
        <v>0</v>
      </c>
      <c r="K316" s="80">
        <f t="shared" si="2004"/>
        <v>0</v>
      </c>
      <c r="L316" s="80">
        <f t="shared" si="2004"/>
        <v>0</v>
      </c>
      <c r="M316" s="80">
        <f t="shared" si="2004"/>
        <v>0</v>
      </c>
      <c r="N316" s="80"/>
      <c r="O316" s="80">
        <f t="shared" ref="O316:Q316" si="2006">O317+O318+O319+O320+O321+O322+O323+O324</f>
        <v>0</v>
      </c>
      <c r="P316" s="80">
        <f t="shared" si="2006"/>
        <v>0</v>
      </c>
      <c r="Q316" s="80">
        <f t="shared" si="2006"/>
        <v>0</v>
      </c>
      <c r="R316" s="122"/>
      <c r="S316" s="80">
        <f t="shared" ref="S316:U316" si="2007">S317+S318+S319+S320+S321+S322+S323+S324</f>
        <v>0</v>
      </c>
      <c r="T316" s="80">
        <f t="shared" si="2007"/>
        <v>0</v>
      </c>
      <c r="U316" s="80">
        <f t="shared" si="2007"/>
        <v>0</v>
      </c>
      <c r="V316" s="80"/>
      <c r="W316" s="80">
        <f t="shared" ref="W316:Y316" si="2008">W317+W318+W319+W320+W321+W322+W323+W324</f>
        <v>0</v>
      </c>
      <c r="X316" s="80">
        <f t="shared" si="2008"/>
        <v>0</v>
      </c>
      <c r="Y316" s="80">
        <f t="shared" si="2008"/>
        <v>0</v>
      </c>
      <c r="Z316" s="80"/>
      <c r="AA316" s="80">
        <f t="shared" ref="AA316:AC316" si="2009">AA317+AA318+AA319+AA320+AA321+AA322+AA323+AA324</f>
        <v>0</v>
      </c>
      <c r="AB316" s="80">
        <f t="shared" si="2009"/>
        <v>0</v>
      </c>
      <c r="AC316" s="80">
        <f t="shared" si="2009"/>
        <v>0</v>
      </c>
      <c r="AD316" s="122"/>
      <c r="AE316" s="80">
        <f t="shared" ref="AE316:AH316" si="2010">AE317+AE318+AE319+AE320+AE321+AE322+AE323+AE324</f>
        <v>0</v>
      </c>
      <c r="AF316" s="80">
        <f t="shared" si="2010"/>
        <v>0</v>
      </c>
      <c r="AG316" s="80">
        <f t="shared" si="2010"/>
        <v>0</v>
      </c>
      <c r="AH316" s="80">
        <f t="shared" si="2010"/>
        <v>273.30240000000003</v>
      </c>
      <c r="AI316" s="80">
        <f t="shared" si="2004"/>
        <v>273.30240000000003</v>
      </c>
      <c r="AJ316" s="80">
        <f t="shared" si="2004"/>
        <v>273.30240000000003</v>
      </c>
      <c r="AK316" s="80">
        <f t="shared" si="1950"/>
        <v>100</v>
      </c>
      <c r="AL316" s="122"/>
      <c r="AM316" s="80">
        <f t="shared" si="2004"/>
        <v>0</v>
      </c>
      <c r="AN316" s="80">
        <f t="shared" si="2004"/>
        <v>0</v>
      </c>
      <c r="AO316" s="80">
        <f t="shared" si="2004"/>
        <v>0</v>
      </c>
      <c r="AP316" s="80">
        <f t="shared" ref="AP316" si="2011">AP317+AP318+AP319+AP320+AP321+AP322+AP323+AP324</f>
        <v>0</v>
      </c>
      <c r="AQ316" s="80">
        <f t="shared" si="2004"/>
        <v>0</v>
      </c>
      <c r="AR316" s="80">
        <f t="shared" si="2004"/>
        <v>0</v>
      </c>
      <c r="AS316" s="80">
        <f t="shared" si="2004"/>
        <v>0</v>
      </c>
      <c r="AT316" s="80">
        <f t="shared" ref="AT316" si="2012">AT317+AT318+AT319+AT320+AT321+AT322+AT323+AT324</f>
        <v>0</v>
      </c>
      <c r="AU316" s="80">
        <f t="shared" si="2004"/>
        <v>0</v>
      </c>
      <c r="AV316" s="80">
        <f t="shared" si="2004"/>
        <v>0</v>
      </c>
      <c r="AW316" s="80">
        <f t="shared" si="2004"/>
        <v>0</v>
      </c>
      <c r="AX316" s="80">
        <f t="shared" ref="AX316" si="2013">AX317+AX318+AX319+AX320+AX321+AX322+AX323+AX324</f>
        <v>102.04082000000001</v>
      </c>
      <c r="AY316" s="80">
        <f t="shared" si="2004"/>
        <v>102.04082000000001</v>
      </c>
      <c r="AZ316" s="80">
        <f t="shared" si="2004"/>
        <v>102.04082000000001</v>
      </c>
      <c r="BA316" s="79">
        <f>AZ316/AY316*100</f>
        <v>100</v>
      </c>
      <c r="BB316" s="79">
        <v>51.020420000000001</v>
      </c>
      <c r="BC316" s="80">
        <f t="shared" si="2004"/>
        <v>51.020420000000001</v>
      </c>
      <c r="BD316" s="80">
        <f t="shared" si="2004"/>
        <v>51.020420000000001</v>
      </c>
      <c r="BE316" s="79">
        <f>BD316/BC316*100</f>
        <v>100</v>
      </c>
      <c r="BF316" s="80">
        <f t="shared" ref="BF316" si="2014">BF317+BF318+BF319+BF320+BF321+BF322+BF323+BF324</f>
        <v>240.24100000000001</v>
      </c>
      <c r="BG316" s="80">
        <f t="shared" ref="BG316:BH316" si="2015">BG317+BG318+BG319+BG320+BG321+BG322+BG323+BG324</f>
        <v>240.24100000000001</v>
      </c>
      <c r="BH316" s="80">
        <f t="shared" si="2015"/>
        <v>240.24100000000001</v>
      </c>
      <c r="BI316" s="79">
        <f>BH316/BG316*100</f>
        <v>100</v>
      </c>
      <c r="BJ316" s="121"/>
      <c r="BK316" s="80"/>
      <c r="BL316" s="80"/>
      <c r="BM316" s="79"/>
      <c r="BN316" s="80"/>
      <c r="BO316" s="80"/>
      <c r="BP316" s="80"/>
      <c r="BQ316" s="79"/>
      <c r="BR316" s="79"/>
      <c r="BS316" s="80">
        <f t="shared" si="2004"/>
        <v>0</v>
      </c>
      <c r="BT316" s="80">
        <f t="shared" si="2004"/>
        <v>0</v>
      </c>
      <c r="BU316" s="80">
        <f t="shared" si="2004"/>
        <v>0</v>
      </c>
      <c r="BV316" s="80"/>
      <c r="BW316" s="80">
        <f t="shared" si="2004"/>
        <v>2602.2290000000003</v>
      </c>
      <c r="BX316" s="80">
        <f t="shared" si="2004"/>
        <v>2602.2290000000003</v>
      </c>
      <c r="BY316" s="79">
        <f t="shared" ref="BY316" si="2016">BX316/BW316*100</f>
        <v>100</v>
      </c>
      <c r="BZ316" s="80">
        <f t="shared" ref="BZ316" si="2017">BZ317+BZ318+BZ319+BZ320+BZ321+BZ322+BZ323+BZ324</f>
        <v>3000</v>
      </c>
      <c r="CA316" s="80">
        <f t="shared" si="2004"/>
        <v>3000</v>
      </c>
      <c r="CB316" s="80">
        <f t="shared" si="2004"/>
        <v>3000</v>
      </c>
      <c r="CC316" s="79">
        <f t="shared" ref="CC316" si="2018">CB316/CA316*100</f>
        <v>100</v>
      </c>
      <c r="CD316" s="80">
        <f t="shared" ref="CD316" si="2019">CD317+CD318+CD319+CD320+CD321+CD322+CD323+CD324</f>
        <v>34952.300000000003</v>
      </c>
      <c r="CE316" s="80">
        <f t="shared" si="2004"/>
        <v>34952.300000000003</v>
      </c>
      <c r="CF316" s="80">
        <f t="shared" si="2004"/>
        <v>29758.778260000003</v>
      </c>
      <c r="CG316" s="80">
        <f t="shared" si="2004"/>
        <v>85.14111592084069</v>
      </c>
      <c r="CH316" s="80"/>
      <c r="CI316" s="80">
        <f t="shared" ref="CI316:CL316" si="2020">CI317+CI318+CI319+CI320+CI321+CI322+CI323+CI324</f>
        <v>3912.7</v>
      </c>
      <c r="CJ316" s="80">
        <f t="shared" si="2020"/>
        <v>3872.38715</v>
      </c>
      <c r="CK316" s="80">
        <f t="shared" si="2020"/>
        <v>98.969692284100503</v>
      </c>
      <c r="CL316" s="80">
        <f t="shared" si="2020"/>
        <v>4676.6000000000004</v>
      </c>
      <c r="CM316" s="80">
        <f t="shared" ref="CM316:EV316" si="2021">CM317+CM318+CM319+CM320+CM321+CM322+CM323+CM324</f>
        <v>4676.6000000000004</v>
      </c>
      <c r="CN316" s="80">
        <f t="shared" si="2021"/>
        <v>4676.6000000000004</v>
      </c>
      <c r="CO316" s="80">
        <f>CN316/CM316*100</f>
        <v>100</v>
      </c>
      <c r="CP316" s="80"/>
      <c r="CQ316" s="80">
        <f t="shared" ref="CQ316:CT316" si="2022">CQ317+CQ318+CQ319+CQ320+CQ321+CQ322+CQ323+CQ324</f>
        <v>0</v>
      </c>
      <c r="CR316" s="80">
        <f t="shared" si="2022"/>
        <v>0</v>
      </c>
      <c r="CS316" s="80">
        <f t="shared" si="2022"/>
        <v>0</v>
      </c>
      <c r="CT316" s="80">
        <f t="shared" si="2022"/>
        <v>10988.8</v>
      </c>
      <c r="CU316" s="80">
        <f t="shared" si="2021"/>
        <v>8448.4</v>
      </c>
      <c r="CV316" s="80">
        <f t="shared" si="2021"/>
        <v>8351.0941700000003</v>
      </c>
      <c r="CW316" s="80">
        <f t="shared" si="2021"/>
        <v>98.848233630036461</v>
      </c>
      <c r="CX316" s="80"/>
      <c r="CY316" s="80"/>
      <c r="CZ316" s="80"/>
      <c r="DA316" s="80"/>
      <c r="DB316" s="122"/>
      <c r="DC316" s="80">
        <f t="shared" ref="DC316:DD316" si="2023">DC317+DC318+DC319+DC320+DC321+DC322+DC323+DC324</f>
        <v>479.8</v>
      </c>
      <c r="DD316" s="80">
        <f t="shared" si="2023"/>
        <v>479.78800000000001</v>
      </c>
      <c r="DE316" s="80">
        <f t="shared" ref="DE316:DE317" si="2024">DD316/DC316*100</f>
        <v>99.997498957899126</v>
      </c>
      <c r="DF316" s="80">
        <f t="shared" ref="DF316" si="2025">DF317+DF318+DF319+DF320+DF321+DF322+DF323+DF324</f>
        <v>0</v>
      </c>
      <c r="DG316" s="80">
        <f t="shared" si="2021"/>
        <v>0</v>
      </c>
      <c r="DH316" s="80">
        <f t="shared" si="2021"/>
        <v>0</v>
      </c>
      <c r="DI316" s="80">
        <f t="shared" si="2021"/>
        <v>0</v>
      </c>
      <c r="DJ316" s="80"/>
      <c r="DK316" s="80">
        <f t="shared" si="2021"/>
        <v>0</v>
      </c>
      <c r="DL316" s="80">
        <f t="shared" si="2021"/>
        <v>0</v>
      </c>
      <c r="DM316" s="80">
        <f t="shared" si="2021"/>
        <v>0</v>
      </c>
      <c r="DN316" s="80"/>
      <c r="DO316" s="80">
        <f t="shared" ref="DO316:DR316" si="2026">DO317+DO318+DO319+DO320+DO321+DO322+DO323+DO324</f>
        <v>0</v>
      </c>
      <c r="DP316" s="80">
        <f t="shared" si="2026"/>
        <v>0</v>
      </c>
      <c r="DQ316" s="80">
        <f t="shared" si="2026"/>
        <v>0</v>
      </c>
      <c r="DR316" s="80">
        <f t="shared" si="2026"/>
        <v>633.46180000000004</v>
      </c>
      <c r="DS316" s="80">
        <f t="shared" si="2021"/>
        <v>633.46180000000004</v>
      </c>
      <c r="DT316" s="80">
        <f t="shared" si="2021"/>
        <v>633.46180000000004</v>
      </c>
      <c r="DU316" s="79">
        <f t="shared" ref="DU316" si="2027">DT316/DS316*100</f>
        <v>100</v>
      </c>
      <c r="DV316" s="79"/>
      <c r="DW316" s="80">
        <f t="shared" si="2021"/>
        <v>0</v>
      </c>
      <c r="DX316" s="80">
        <f t="shared" si="2021"/>
        <v>0</v>
      </c>
      <c r="DY316" s="80">
        <f t="shared" si="2021"/>
        <v>0</v>
      </c>
      <c r="DZ316" s="80"/>
      <c r="EA316" s="80">
        <f t="shared" ref="EA316:EC316" si="2028">EA317+EA318+EA319+EA320+EA321+EA322+EA323+EA324</f>
        <v>0</v>
      </c>
      <c r="EB316" s="80">
        <f t="shared" si="2028"/>
        <v>0</v>
      </c>
      <c r="EC316" s="80">
        <f t="shared" si="2028"/>
        <v>0</v>
      </c>
      <c r="ED316" s="80"/>
      <c r="EE316" s="80">
        <f t="shared" si="2021"/>
        <v>0</v>
      </c>
      <c r="EF316" s="80">
        <f t="shared" si="2021"/>
        <v>0</v>
      </c>
      <c r="EG316" s="80">
        <f t="shared" si="2021"/>
        <v>0</v>
      </c>
      <c r="EH316" s="80">
        <f t="shared" ref="EH316" si="2029">EH317+EH318+EH319+EH320+EH321+EH322+EH323+EH324</f>
        <v>0</v>
      </c>
      <c r="EI316" s="80">
        <f t="shared" si="2021"/>
        <v>0</v>
      </c>
      <c r="EJ316" s="80">
        <f t="shared" si="2021"/>
        <v>0</v>
      </c>
      <c r="EK316" s="80">
        <f t="shared" si="2021"/>
        <v>0</v>
      </c>
      <c r="EL316" s="80">
        <f t="shared" ref="EL316" si="2030">EL317+EL318+EL319+EL320+EL321+EL322+EL323+EL324</f>
        <v>0</v>
      </c>
      <c r="EM316" s="80">
        <f t="shared" si="2021"/>
        <v>0</v>
      </c>
      <c r="EN316" s="80">
        <f t="shared" si="2021"/>
        <v>0</v>
      </c>
      <c r="EO316" s="80">
        <f t="shared" si="2021"/>
        <v>0</v>
      </c>
      <c r="EP316" s="80">
        <f t="shared" ref="EP316" si="2031">EP317+EP318+EP319+EP320+EP321+EP322+EP323+EP324</f>
        <v>608.1</v>
      </c>
      <c r="EQ316" s="80">
        <f t="shared" si="2021"/>
        <v>535.5</v>
      </c>
      <c r="ER316" s="80">
        <f t="shared" si="2021"/>
        <v>535.45000000000005</v>
      </c>
      <c r="ES316" s="80">
        <f>ER316/EQ316*100</f>
        <v>99.99066293183941</v>
      </c>
      <c r="ET316" s="80">
        <f t="shared" ref="ET316" si="2032">ET317+ET318+ET319+ET320+ET321+ET322+ET323+ET324</f>
        <v>9506.4</v>
      </c>
      <c r="EU316" s="80">
        <f t="shared" si="2021"/>
        <v>6215.7205999999996</v>
      </c>
      <c r="EV316" s="80">
        <f t="shared" si="2021"/>
        <v>6215.7205999999996</v>
      </c>
      <c r="EW316" s="80">
        <f>EV316/EU316*100</f>
        <v>100</v>
      </c>
      <c r="EX316" s="80"/>
      <c r="EY316" s="80">
        <f t="shared" ref="EY316:FL316" si="2033">EY317+EY318+EY319+EY320+EY321+EY322+EY323+EY324</f>
        <v>0</v>
      </c>
      <c r="EZ316" s="80">
        <f t="shared" si="2033"/>
        <v>0</v>
      </c>
      <c r="FA316" s="80">
        <f t="shared" si="2033"/>
        <v>0</v>
      </c>
      <c r="FB316" s="80"/>
      <c r="FC316" s="80">
        <f t="shared" ref="FC316:FE316" si="2034">FC317+FC318+FC319+FC320+FC321+FC322+FC323+FC324</f>
        <v>0</v>
      </c>
      <c r="FD316" s="80">
        <f t="shared" si="2034"/>
        <v>0</v>
      </c>
      <c r="FE316" s="80">
        <f t="shared" si="2034"/>
        <v>0</v>
      </c>
      <c r="FF316" s="80">
        <f t="shared" ref="FF316" si="2035">FF317+FF318+FF319+FF320+FF321+FF322+FF323+FF324</f>
        <v>18204.2</v>
      </c>
      <c r="FG316" s="80">
        <f t="shared" si="2033"/>
        <v>18647.8</v>
      </c>
      <c r="FH316" s="80">
        <f t="shared" si="2033"/>
        <v>18647.8</v>
      </c>
      <c r="FI316" s="80">
        <f t="shared" si="204"/>
        <v>100</v>
      </c>
      <c r="FJ316" s="80">
        <f t="shared" ref="FJ316" si="2036">FJ317+FJ318+FJ319+FJ320+FJ321+FJ322+FJ323+FJ324</f>
        <v>42942</v>
      </c>
      <c r="FK316" s="80">
        <f t="shared" si="2033"/>
        <v>42942</v>
      </c>
      <c r="FL316" s="80">
        <f t="shared" si="2033"/>
        <v>42942</v>
      </c>
      <c r="FM316" s="79">
        <f t="shared" si="1874"/>
        <v>100</v>
      </c>
      <c r="FN316" s="80">
        <f t="shared" ref="FN316" si="2037">FN317+FN318+FN319+FN320+FN321+FN322+FN323+FN324</f>
        <v>7525.9</v>
      </c>
      <c r="FO316" s="80">
        <f t="shared" ref="FO316:FP316" si="2038">FO317+FO318+FO319+FO320+FO321+FO322+FO323+FO324</f>
        <v>5879</v>
      </c>
      <c r="FP316" s="80">
        <f t="shared" si="2038"/>
        <v>5781.0157900000004</v>
      </c>
      <c r="FQ316" s="80">
        <f>FP316/FO316*100</f>
        <v>98.333318421500266</v>
      </c>
      <c r="FR316" s="80"/>
      <c r="FS316" s="80">
        <f t="shared" ref="FS316:FT316" si="2039">FS317+FS318+FS319+FS320+FS321+FS322+FS323+FS324</f>
        <v>522</v>
      </c>
      <c r="FT316" s="80">
        <f t="shared" si="2039"/>
        <v>522</v>
      </c>
      <c r="FU316" s="80">
        <f>FT316/FS316*100</f>
        <v>100</v>
      </c>
      <c r="FV316" s="80">
        <f t="shared" ref="FV316" si="2040">FV317+FV318+FV319+FV320+FV321+FV322+FV323+FV324</f>
        <v>4706.2380000000003</v>
      </c>
      <c r="FW316" s="80">
        <f t="shared" ref="FW316:FX316" si="2041">FW317+FW318+FW319+FW320+FW321+FW322+FW323+FW324</f>
        <v>4706.2380000000003</v>
      </c>
      <c r="FX316" s="80">
        <f t="shared" si="2041"/>
        <v>4706.2380000000003</v>
      </c>
      <c r="FY316" s="80">
        <f>FX316/FW316*100</f>
        <v>100</v>
      </c>
      <c r="FZ316" s="80">
        <f t="shared" ref="FZ316" si="2042">FZ317+FZ318+FZ319+FZ320+FZ321+FZ322+FZ323+FZ324</f>
        <v>0</v>
      </c>
      <c r="GA316" s="80">
        <f t="shared" ref="GA316:GK316" si="2043">GA317+GA318+GA319+GA320+GA321+GA322+GA323+GA324</f>
        <v>0</v>
      </c>
      <c r="GB316" s="80">
        <f t="shared" si="2043"/>
        <v>0</v>
      </c>
      <c r="GC316" s="80">
        <f t="shared" si="2043"/>
        <v>0</v>
      </c>
      <c r="GD316" s="80">
        <f t="shared" ref="GD316" si="2044">GD317+GD318+GD319+GD320+GD321+GD322+GD323+GD324</f>
        <v>2727.3</v>
      </c>
      <c r="GE316" s="80">
        <f t="shared" si="2043"/>
        <v>3500</v>
      </c>
      <c r="GF316" s="80">
        <f t="shared" si="2043"/>
        <v>3499.9997200000003</v>
      </c>
      <c r="GG316" s="80">
        <f t="shared" si="2043"/>
        <v>99.999992000000006</v>
      </c>
      <c r="GH316" s="80">
        <f t="shared" ref="GH316" si="2045">GH317+GH318+GH319+GH320+GH321+GH322+GH323+GH324</f>
        <v>2901.8</v>
      </c>
      <c r="GI316" s="80">
        <f t="shared" si="2043"/>
        <v>8100</v>
      </c>
      <c r="GJ316" s="80">
        <f t="shared" si="2043"/>
        <v>8100</v>
      </c>
      <c r="GK316" s="80">
        <f t="shared" si="2043"/>
        <v>100</v>
      </c>
      <c r="GL316" s="80"/>
      <c r="GM316" s="80">
        <f t="shared" ref="GM316:GO316" si="2046">GM317+GM318+GM319+GM320+GM321+GM322+GM323+GM324</f>
        <v>0</v>
      </c>
      <c r="GN316" s="80">
        <f t="shared" si="2046"/>
        <v>0</v>
      </c>
      <c r="GO316" s="80">
        <f t="shared" si="2046"/>
        <v>0</v>
      </c>
      <c r="GP316" s="80"/>
      <c r="GQ316" s="80">
        <f t="shared" ref="GQ316:GS316" si="2047">GQ317+GQ318+GQ319+GQ320+GQ321+GQ322+GQ323+GQ324</f>
        <v>0</v>
      </c>
      <c r="GR316" s="80">
        <f t="shared" si="2047"/>
        <v>0</v>
      </c>
      <c r="GS316" s="80">
        <f t="shared" si="2047"/>
        <v>0</v>
      </c>
      <c r="GT316" s="80"/>
      <c r="GU316" s="80">
        <f t="shared" ref="GU316:GW316" si="2048">GU317+GU318+GU319+GU320+GU321+GU322+GU323+GU324</f>
        <v>0</v>
      </c>
      <c r="GV316" s="80">
        <f t="shared" si="2048"/>
        <v>0</v>
      </c>
      <c r="GW316" s="80">
        <f t="shared" si="2048"/>
        <v>0</v>
      </c>
      <c r="GX316" s="80"/>
      <c r="GY316" s="80">
        <f t="shared" ref="GY316:HB316" si="2049">GY317+GY318+GY319+GY320+GY321+GY322+GY323+GY324</f>
        <v>0</v>
      </c>
      <c r="GZ316" s="80">
        <f t="shared" si="2049"/>
        <v>0</v>
      </c>
      <c r="HA316" s="80">
        <f t="shared" si="2049"/>
        <v>0</v>
      </c>
      <c r="HB316" s="80">
        <f t="shared" si="2049"/>
        <v>0</v>
      </c>
      <c r="HC316" s="80">
        <f t="shared" ref="HC316:HH316" si="2050">HC317+HC318+HC319+HC320+HC321+HC322+HC323+HC324</f>
        <v>0</v>
      </c>
      <c r="HD316" s="80">
        <f t="shared" si="2050"/>
        <v>0</v>
      </c>
      <c r="HE316" s="80">
        <f t="shared" si="2050"/>
        <v>0</v>
      </c>
      <c r="HF316" s="80">
        <f t="shared" ref="HF316" si="2051">HF317+HF318+HF319+HF320+HF321+HF322+HF323+HF324</f>
        <v>331</v>
      </c>
      <c r="HG316" s="80">
        <f t="shared" si="2050"/>
        <v>1053.4000000000001</v>
      </c>
      <c r="HH316" s="80">
        <f t="shared" si="2050"/>
        <v>1053.4000000000001</v>
      </c>
      <c r="HI316" s="80">
        <f t="shared" ref="HI316:HI317" si="2052">HH316/HG316*100</f>
        <v>100</v>
      </c>
      <c r="HJ316" s="122"/>
      <c r="HK316" s="80">
        <f t="shared" ref="HK316:HY316" si="2053">HK317+HK318+HK319+HK320+HK321+HK322+HK323+HK324</f>
        <v>0</v>
      </c>
      <c r="HL316" s="80">
        <f t="shared" si="2053"/>
        <v>0</v>
      </c>
      <c r="HM316" s="80">
        <f t="shared" si="2053"/>
        <v>0</v>
      </c>
      <c r="HN316" s="80">
        <f t="shared" ref="HN316" si="2054">HN317+HN318+HN319+HN320+HN321+HN322+HN323+HN324</f>
        <v>0</v>
      </c>
      <c r="HO316" s="80">
        <f t="shared" si="2053"/>
        <v>0</v>
      </c>
      <c r="HP316" s="80">
        <f t="shared" si="2053"/>
        <v>0</v>
      </c>
      <c r="HQ316" s="80">
        <f t="shared" si="2053"/>
        <v>0</v>
      </c>
      <c r="HR316" s="80"/>
      <c r="HS316" s="80">
        <f t="shared" si="2053"/>
        <v>0</v>
      </c>
      <c r="HT316" s="80">
        <f t="shared" si="2053"/>
        <v>0</v>
      </c>
      <c r="HU316" s="80">
        <f t="shared" si="2053"/>
        <v>0</v>
      </c>
      <c r="HV316" s="122"/>
      <c r="HW316" s="80">
        <f t="shared" si="2053"/>
        <v>0</v>
      </c>
      <c r="HX316" s="80">
        <f t="shared" si="2053"/>
        <v>0</v>
      </c>
      <c r="HY316" s="80">
        <f t="shared" si="2053"/>
        <v>0</v>
      </c>
      <c r="HZ316" s="122"/>
      <c r="IA316" s="80">
        <f t="shared" ref="IA316:IC316" si="2055">IA317+IA318+IA319+IA320+IA321+IA322+IA323+IA324</f>
        <v>0</v>
      </c>
      <c r="IB316" s="80">
        <f t="shared" si="2055"/>
        <v>0</v>
      </c>
      <c r="IC316" s="80">
        <f t="shared" si="2055"/>
        <v>0</v>
      </c>
      <c r="ID316" s="80"/>
      <c r="IE316" s="80">
        <f t="shared" ref="IE316:IG316" si="2056">IE317+IE318+IE319+IE320+IE321+IE322+IE323+IE324</f>
        <v>0</v>
      </c>
      <c r="IF316" s="80">
        <f t="shared" si="2056"/>
        <v>0</v>
      </c>
      <c r="IG316" s="80">
        <f t="shared" si="2056"/>
        <v>0</v>
      </c>
      <c r="IH316" s="80"/>
      <c r="II316" s="80">
        <f t="shared" ref="II316:IK316" si="2057">II317+II318+II319+II320+II321+II322+II323+II324</f>
        <v>0</v>
      </c>
      <c r="IJ316" s="80">
        <f t="shared" si="2057"/>
        <v>0</v>
      </c>
      <c r="IK316" s="80">
        <f t="shared" si="2057"/>
        <v>0</v>
      </c>
      <c r="IL316" s="80"/>
      <c r="IM316" s="80">
        <f t="shared" ref="IM316:JA316" si="2058">IM317+IM318+IM319+IM320+IM321+IM322+IM323+IM324</f>
        <v>145</v>
      </c>
      <c r="IN316" s="80">
        <f t="shared" si="2058"/>
        <v>145</v>
      </c>
      <c r="IO316" s="79">
        <f t="shared" ref="IO316:IO320" si="2059">IN316/IM316*100</f>
        <v>100</v>
      </c>
      <c r="IP316" s="80"/>
      <c r="IQ316" s="80">
        <f t="shared" si="2058"/>
        <v>0</v>
      </c>
      <c r="IR316" s="80">
        <f t="shared" si="2058"/>
        <v>0</v>
      </c>
      <c r="IS316" s="80">
        <f t="shared" si="2058"/>
        <v>0</v>
      </c>
      <c r="IT316" s="80"/>
      <c r="IU316" s="80">
        <f t="shared" si="2058"/>
        <v>0</v>
      </c>
      <c r="IV316" s="80">
        <f t="shared" si="2058"/>
        <v>0</v>
      </c>
      <c r="IW316" s="80">
        <f t="shared" si="2058"/>
        <v>0</v>
      </c>
      <c r="IX316" s="80"/>
      <c r="IY316" s="80">
        <f t="shared" si="2058"/>
        <v>0</v>
      </c>
      <c r="IZ316" s="80">
        <f t="shared" si="2058"/>
        <v>0</v>
      </c>
      <c r="JA316" s="80">
        <f t="shared" si="2058"/>
        <v>0</v>
      </c>
      <c r="JB316" s="80"/>
      <c r="JC316" s="80">
        <f t="shared" ref="JC316:JE316" si="2060">JC317+JC318+JC319+JC320+JC321+JC322+JC323+JC324</f>
        <v>0</v>
      </c>
      <c r="JD316" s="80">
        <f t="shared" si="2060"/>
        <v>0</v>
      </c>
      <c r="JE316" s="80">
        <f t="shared" si="2060"/>
        <v>0</v>
      </c>
      <c r="JF316" s="80"/>
      <c r="JG316" s="80">
        <f t="shared" ref="JG316:JL316" si="2061">JG317+JG318+JG319+JG320+JG321+JG322+JG323+JG324</f>
        <v>0</v>
      </c>
      <c r="JH316" s="80">
        <f t="shared" si="2061"/>
        <v>0</v>
      </c>
      <c r="JI316" s="80">
        <f t="shared" si="2061"/>
        <v>0</v>
      </c>
      <c r="JJ316" s="80"/>
      <c r="JK316" s="80">
        <f t="shared" si="2061"/>
        <v>422.72588999999999</v>
      </c>
      <c r="JL316" s="80">
        <f t="shared" si="2061"/>
        <v>57.9</v>
      </c>
      <c r="JM316" s="79">
        <f t="shared" ref="JM316" si="2062">JL316/JK316*100</f>
        <v>13.696818995401488</v>
      </c>
      <c r="JN316" s="79"/>
      <c r="JO316" s="80"/>
      <c r="JP316" s="80"/>
      <c r="JQ316" s="79"/>
    </row>
    <row r="317" spans="1:277" s="29" customFormat="1" ht="15.75" x14ac:dyDescent="0.25">
      <c r="A317" s="43" t="s">
        <v>303</v>
      </c>
      <c r="B317" s="230">
        <f t="shared" si="1672"/>
        <v>97795.242639999997</v>
      </c>
      <c r="C317" s="230">
        <f t="shared" si="1673"/>
        <v>102718.78912999999</v>
      </c>
      <c r="D317" s="230">
        <f t="shared" si="1674"/>
        <v>96924.776330000008</v>
      </c>
      <c r="E317" s="66">
        <f t="shared" si="163"/>
        <v>94.359344722544265</v>
      </c>
      <c r="F317" s="66"/>
      <c r="G317" s="66"/>
      <c r="H317" s="66"/>
      <c r="I317" s="66"/>
      <c r="J317" s="70"/>
      <c r="K317" s="70"/>
      <c r="L317" s="70"/>
      <c r="M317" s="66"/>
      <c r="N317" s="66"/>
      <c r="O317" s="70"/>
      <c r="P317" s="70"/>
      <c r="Q317" s="66"/>
      <c r="R317" s="123"/>
      <c r="S317" s="70"/>
      <c r="T317" s="70"/>
      <c r="U317" s="66"/>
      <c r="V317" s="66"/>
      <c r="W317" s="70"/>
      <c r="X317" s="70"/>
      <c r="Y317" s="66"/>
      <c r="Z317" s="66"/>
      <c r="AA317" s="70"/>
      <c r="AB317" s="70"/>
      <c r="AC317" s="66"/>
      <c r="AD317" s="123"/>
      <c r="AE317" s="70"/>
      <c r="AF317" s="70"/>
      <c r="AG317" s="66"/>
      <c r="AH317" s="66">
        <v>273.30240000000003</v>
      </c>
      <c r="AI317" s="66">
        <v>273.30240000000003</v>
      </c>
      <c r="AJ317" s="66">
        <v>273.30240000000003</v>
      </c>
      <c r="AK317" s="70">
        <f t="shared" si="1950"/>
        <v>100</v>
      </c>
      <c r="AL317" s="124"/>
      <c r="AM317" s="66"/>
      <c r="AN317" s="66"/>
      <c r="AO317" s="70"/>
      <c r="AP317" s="70">
        <v>0</v>
      </c>
      <c r="AQ317" s="70">
        <v>0</v>
      </c>
      <c r="AR317" s="70">
        <v>0</v>
      </c>
      <c r="AS317" s="66"/>
      <c r="AT317" s="70"/>
      <c r="AU317" s="70"/>
      <c r="AV317" s="70"/>
      <c r="AW317" s="70"/>
      <c r="AX317" s="70">
        <v>102.04082000000001</v>
      </c>
      <c r="AY317" s="70">
        <v>102.04082000000001</v>
      </c>
      <c r="AZ317" s="70">
        <v>102.04082000000001</v>
      </c>
      <c r="BA317" s="66">
        <f>AZ317/AY317*100</f>
        <v>100</v>
      </c>
      <c r="BB317" s="66">
        <v>51.020420000000001</v>
      </c>
      <c r="BC317" s="70">
        <v>51.020420000000001</v>
      </c>
      <c r="BD317" s="70">
        <v>51.020420000000001</v>
      </c>
      <c r="BE317" s="66">
        <f>BD317/BC317*100</f>
        <v>100</v>
      </c>
      <c r="BF317" s="70">
        <v>240.24100000000001</v>
      </c>
      <c r="BG317" s="70">
        <v>240.24100000000001</v>
      </c>
      <c r="BH317" s="70">
        <v>240.24100000000001</v>
      </c>
      <c r="BI317" s="66">
        <f>BH317/BG317*100</f>
        <v>100</v>
      </c>
      <c r="BJ317" s="123"/>
      <c r="BK317" s="70"/>
      <c r="BL317" s="70"/>
      <c r="BM317" s="66"/>
      <c r="BN317" s="70"/>
      <c r="BO317" s="70"/>
      <c r="BP317" s="70"/>
      <c r="BQ317" s="66"/>
      <c r="BR317" s="66"/>
      <c r="BS317" s="70"/>
      <c r="BT317" s="70"/>
      <c r="BU317" s="66"/>
      <c r="BV317" s="66"/>
      <c r="BW317" s="66"/>
      <c r="BX317" s="66"/>
      <c r="BY317" s="66"/>
      <c r="BZ317" s="70">
        <v>0</v>
      </c>
      <c r="CA317" s="70">
        <v>0</v>
      </c>
      <c r="CB317" s="70"/>
      <c r="CC317" s="66"/>
      <c r="CD317" s="70">
        <v>34952.300000000003</v>
      </c>
      <c r="CE317" s="70">
        <v>34952.300000000003</v>
      </c>
      <c r="CF317" s="66">
        <v>29758.778260000003</v>
      </c>
      <c r="CG317" s="70">
        <f t="shared" si="185"/>
        <v>85.14111592084069</v>
      </c>
      <c r="CH317" s="70"/>
      <c r="CI317" s="70">
        <v>3912.7</v>
      </c>
      <c r="CJ317" s="66">
        <v>3872.38715</v>
      </c>
      <c r="CK317" s="70">
        <f t="shared" ref="CK317" si="2063">CJ317/CI317*100</f>
        <v>98.969692284100503</v>
      </c>
      <c r="CL317" s="70">
        <v>4676.6000000000004</v>
      </c>
      <c r="CM317" s="70">
        <v>4676.6000000000004</v>
      </c>
      <c r="CN317" s="70">
        <v>4676.6000000000004</v>
      </c>
      <c r="CO317" s="70">
        <f>CN317/CM317*100</f>
        <v>100</v>
      </c>
      <c r="CP317" s="70"/>
      <c r="CQ317" s="70"/>
      <c r="CR317" s="200"/>
      <c r="CS317" s="200"/>
      <c r="CT317" s="70">
        <v>10988.8</v>
      </c>
      <c r="CU317" s="70">
        <v>8448.4</v>
      </c>
      <c r="CV317" s="70">
        <v>8351.0941700000003</v>
      </c>
      <c r="CW317" s="70">
        <f t="shared" si="191"/>
        <v>98.848233630036461</v>
      </c>
      <c r="CX317" s="70"/>
      <c r="CY317" s="70"/>
      <c r="CZ317" s="70"/>
      <c r="DA317" s="70"/>
      <c r="DB317" s="124"/>
      <c r="DC317" s="70">
        <v>479.8</v>
      </c>
      <c r="DD317" s="70">
        <v>479.78800000000001</v>
      </c>
      <c r="DE317" s="70">
        <f t="shared" si="2024"/>
        <v>99.997498957899126</v>
      </c>
      <c r="DF317" s="70"/>
      <c r="DG317" s="70"/>
      <c r="DH317" s="200"/>
      <c r="DI317" s="200"/>
      <c r="DJ317" s="200"/>
      <c r="DK317" s="70"/>
      <c r="DL317" s="200"/>
      <c r="DM317" s="200"/>
      <c r="DN317" s="200"/>
      <c r="DO317" s="70"/>
      <c r="DP317" s="200"/>
      <c r="DQ317" s="200"/>
      <c r="DR317" s="70"/>
      <c r="DS317" s="70"/>
      <c r="DT317" s="200"/>
      <c r="DU317" s="66"/>
      <c r="DV317" s="66"/>
      <c r="DW317" s="70"/>
      <c r="DX317" s="200"/>
      <c r="DY317" s="200"/>
      <c r="DZ317" s="200"/>
      <c r="EA317" s="70"/>
      <c r="EB317" s="200"/>
      <c r="EC317" s="200"/>
      <c r="ED317" s="200"/>
      <c r="EE317" s="70"/>
      <c r="EF317" s="200"/>
      <c r="EG317" s="200"/>
      <c r="EH317" s="70"/>
      <c r="EI317" s="70"/>
      <c r="EJ317" s="200"/>
      <c r="EK317" s="200"/>
      <c r="EL317" s="70"/>
      <c r="EM317" s="70"/>
      <c r="EN317" s="200"/>
      <c r="EO317" s="200"/>
      <c r="EP317" s="70">
        <v>608.1</v>
      </c>
      <c r="EQ317" s="70">
        <v>535.5</v>
      </c>
      <c r="ER317" s="70">
        <v>535.45000000000005</v>
      </c>
      <c r="ES317" s="70">
        <f>ER317/EQ317*100</f>
        <v>99.99066293183941</v>
      </c>
      <c r="ET317" s="70">
        <v>9506.4</v>
      </c>
      <c r="EU317" s="70">
        <v>6215.7205999999996</v>
      </c>
      <c r="EV317" s="70">
        <v>6215.7205999999996</v>
      </c>
      <c r="EW317" s="70">
        <f>EV317/EU317*100</f>
        <v>100</v>
      </c>
      <c r="EX317" s="70"/>
      <c r="EY317" s="70"/>
      <c r="EZ317" s="200"/>
      <c r="FA317" s="200"/>
      <c r="FB317" s="200"/>
      <c r="FC317" s="70"/>
      <c r="FD317" s="200"/>
      <c r="FE317" s="200"/>
      <c r="FF317" s="70">
        <v>18204.2</v>
      </c>
      <c r="FG317" s="70">
        <v>18647.8</v>
      </c>
      <c r="FH317" s="70">
        <v>18647.8</v>
      </c>
      <c r="FI317" s="70">
        <f t="shared" si="204"/>
        <v>100</v>
      </c>
      <c r="FJ317" s="70"/>
      <c r="FK317" s="70"/>
      <c r="FL317" s="200"/>
      <c r="FM317" s="66"/>
      <c r="FN317" s="70">
        <v>7525.9</v>
      </c>
      <c r="FO317" s="70">
        <v>5879</v>
      </c>
      <c r="FP317" s="70">
        <v>5781.0157900000004</v>
      </c>
      <c r="FQ317" s="70">
        <f>FP317/FO317*100</f>
        <v>98.333318421500266</v>
      </c>
      <c r="FR317" s="70"/>
      <c r="FS317" s="70">
        <v>522</v>
      </c>
      <c r="FT317" s="70">
        <v>522</v>
      </c>
      <c r="FU317" s="70">
        <f>FT317/FS317*100</f>
        <v>100</v>
      </c>
      <c r="FV317" s="70">
        <v>4706.2380000000003</v>
      </c>
      <c r="FW317" s="70">
        <v>4706.2380000000003</v>
      </c>
      <c r="FX317" s="70">
        <v>4706.2380000000003</v>
      </c>
      <c r="FY317" s="70">
        <f>FX317/FW317*100</f>
        <v>100</v>
      </c>
      <c r="FZ317" s="70"/>
      <c r="GA317" s="70"/>
      <c r="GB317" s="200"/>
      <c r="GC317" s="200"/>
      <c r="GD317" s="70">
        <v>2727.3</v>
      </c>
      <c r="GE317" s="70">
        <v>3500</v>
      </c>
      <c r="GF317" s="70">
        <v>3499.9997200000003</v>
      </c>
      <c r="GG317" s="70">
        <f t="shared" ref="GG317" si="2064">GF317/GE317*100</f>
        <v>99.999992000000006</v>
      </c>
      <c r="GH317" s="70">
        <v>2901.8</v>
      </c>
      <c r="GI317" s="70">
        <v>8100</v>
      </c>
      <c r="GJ317" s="70">
        <v>8100</v>
      </c>
      <c r="GK317" s="70">
        <f t="shared" ref="GK317" si="2065">GJ317/GI317*100</f>
        <v>100</v>
      </c>
      <c r="GL317" s="70"/>
      <c r="GM317" s="70"/>
      <c r="GN317" s="200"/>
      <c r="GO317" s="200"/>
      <c r="GP317" s="200"/>
      <c r="GQ317" s="70"/>
      <c r="GR317" s="200"/>
      <c r="GS317" s="200"/>
      <c r="GT317" s="200"/>
      <c r="GU317" s="70"/>
      <c r="GV317" s="200"/>
      <c r="GW317" s="200"/>
      <c r="GX317" s="200"/>
      <c r="GY317" s="70"/>
      <c r="GZ317" s="200"/>
      <c r="HA317" s="200"/>
      <c r="HB317" s="70"/>
      <c r="HC317" s="70"/>
      <c r="HD317" s="200"/>
      <c r="HE317" s="200"/>
      <c r="HF317" s="70">
        <v>331</v>
      </c>
      <c r="HG317" s="70">
        <v>1053.4000000000001</v>
      </c>
      <c r="HH317" s="70">
        <v>1053.4000000000001</v>
      </c>
      <c r="HI317" s="70">
        <f t="shared" si="2052"/>
        <v>100</v>
      </c>
      <c r="HJ317" s="124"/>
      <c r="HK317" s="70"/>
      <c r="HL317" s="200"/>
      <c r="HM317" s="200"/>
      <c r="HN317" s="70"/>
      <c r="HO317" s="70"/>
      <c r="HP317" s="70"/>
      <c r="HQ317" s="70"/>
      <c r="HR317" s="70"/>
      <c r="HS317" s="70"/>
      <c r="HT317" s="70"/>
      <c r="HU317" s="70"/>
      <c r="HV317" s="124"/>
      <c r="HW317" s="70"/>
      <c r="HX317" s="70"/>
      <c r="HY317" s="70"/>
      <c r="HZ317" s="124"/>
      <c r="IA317" s="70"/>
      <c r="IB317" s="70"/>
      <c r="IC317" s="70"/>
      <c r="ID317" s="70"/>
      <c r="IE317" s="70"/>
      <c r="IF317" s="70"/>
      <c r="IG317" s="70"/>
      <c r="IH317" s="70"/>
      <c r="II317" s="70"/>
      <c r="IJ317" s="70"/>
      <c r="IK317" s="70"/>
      <c r="IL317" s="70"/>
      <c r="IM317" s="70"/>
      <c r="IN317" s="70"/>
      <c r="IO317" s="66"/>
      <c r="IP317" s="70"/>
      <c r="IQ317" s="70"/>
      <c r="IR317" s="70"/>
      <c r="IS317" s="70"/>
      <c r="IT317" s="70"/>
      <c r="IU317" s="70"/>
      <c r="IV317" s="70"/>
      <c r="IW317" s="70"/>
      <c r="IX317" s="70"/>
      <c r="IY317" s="70">
        <v>0</v>
      </c>
      <c r="IZ317" s="70">
        <v>0</v>
      </c>
      <c r="JA317" s="66"/>
      <c r="JB317" s="66"/>
      <c r="JC317" s="70">
        <v>0</v>
      </c>
      <c r="JD317" s="70">
        <v>0</v>
      </c>
      <c r="JE317" s="66"/>
      <c r="JF317" s="66"/>
      <c r="JG317" s="70">
        <v>0</v>
      </c>
      <c r="JH317" s="70">
        <v>0</v>
      </c>
      <c r="JI317" s="66"/>
      <c r="JJ317" s="66"/>
      <c r="JK317" s="70">
        <v>422.72588999999999</v>
      </c>
      <c r="JL317" s="70">
        <v>57.9</v>
      </c>
      <c r="JM317" s="66">
        <f>JL317/JK317*100</f>
        <v>13.696818995401488</v>
      </c>
      <c r="JN317" s="66"/>
      <c r="JO317" s="70"/>
      <c r="JP317" s="70"/>
      <c r="JQ317" s="66"/>
    </row>
    <row r="318" spans="1:277" s="29" customFormat="1" ht="15.75" x14ac:dyDescent="0.25">
      <c r="A318" s="39" t="s">
        <v>549</v>
      </c>
      <c r="B318" s="230">
        <f t="shared" si="1672"/>
        <v>3633.4618</v>
      </c>
      <c r="C318" s="230">
        <f t="shared" si="1673"/>
        <v>3633.4618</v>
      </c>
      <c r="D318" s="230">
        <f t="shared" si="1674"/>
        <v>3633.4618</v>
      </c>
      <c r="E318" s="66">
        <f>D318/C318*100</f>
        <v>100</v>
      </c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123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123"/>
      <c r="AE318" s="66"/>
      <c r="AF318" s="66"/>
      <c r="AG318" s="66"/>
      <c r="AH318" s="66"/>
      <c r="AI318" s="66"/>
      <c r="AJ318" s="66"/>
      <c r="AK318" s="70"/>
      <c r="AL318" s="124"/>
      <c r="AM318" s="66"/>
      <c r="AN318" s="66"/>
      <c r="AO318" s="66"/>
      <c r="AP318" s="66"/>
      <c r="AQ318" s="66"/>
      <c r="AR318" s="66"/>
      <c r="AS318" s="66"/>
      <c r="AT318" s="66"/>
      <c r="AU318" s="66"/>
      <c r="AV318" s="66">
        <v>0</v>
      </c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/>
      <c r="BH318" s="66"/>
      <c r="BI318" s="66"/>
      <c r="BJ318" s="123"/>
      <c r="BK318" s="66"/>
      <c r="BL318" s="66"/>
      <c r="BM318" s="66"/>
      <c r="BN318" s="66"/>
      <c r="BO318" s="66"/>
      <c r="BP318" s="66"/>
      <c r="BQ318" s="66"/>
      <c r="BR318" s="66"/>
      <c r="BS318" s="66"/>
      <c r="BT318" s="66"/>
      <c r="BU318" s="66"/>
      <c r="BV318" s="66"/>
      <c r="BW318" s="66"/>
      <c r="BX318" s="66"/>
      <c r="BY318" s="66"/>
      <c r="BZ318" s="66">
        <v>3000</v>
      </c>
      <c r="CA318" s="66">
        <v>3000</v>
      </c>
      <c r="CB318" s="66">
        <v>3000</v>
      </c>
      <c r="CC318" s="66">
        <f>CB318/CA318*100</f>
        <v>100</v>
      </c>
      <c r="CD318" s="206"/>
      <c r="CE318" s="206"/>
      <c r="CF318" s="206"/>
      <c r="CG318" s="206"/>
      <c r="CH318" s="206"/>
      <c r="CI318" s="206"/>
      <c r="CJ318" s="206"/>
      <c r="CK318" s="206"/>
      <c r="CL318" s="66"/>
      <c r="CM318" s="66"/>
      <c r="CN318" s="66"/>
      <c r="CO318" s="204"/>
      <c r="CP318" s="204"/>
      <c r="CQ318" s="66"/>
      <c r="CR318" s="66"/>
      <c r="CS318" s="204"/>
      <c r="CT318" s="66"/>
      <c r="CU318" s="66"/>
      <c r="CV318" s="66"/>
      <c r="CW318" s="204"/>
      <c r="CX318" s="204"/>
      <c r="CY318" s="66"/>
      <c r="CZ318" s="66"/>
      <c r="DA318" s="204"/>
      <c r="DB318" s="133"/>
      <c r="DC318" s="66"/>
      <c r="DD318" s="66"/>
      <c r="DE318" s="204"/>
      <c r="DF318" s="66"/>
      <c r="DG318" s="66"/>
      <c r="DH318" s="66"/>
      <c r="DI318" s="66"/>
      <c r="DJ318" s="66"/>
      <c r="DK318" s="66"/>
      <c r="DL318" s="66"/>
      <c r="DM318" s="66"/>
      <c r="DN318" s="66"/>
      <c r="DO318" s="66"/>
      <c r="DP318" s="66"/>
      <c r="DQ318" s="66"/>
      <c r="DR318" s="66">
        <v>633.46180000000004</v>
      </c>
      <c r="DS318" s="66">
        <v>633.46180000000004</v>
      </c>
      <c r="DT318" s="66">
        <v>633.46180000000004</v>
      </c>
      <c r="DU318" s="66">
        <f>DT318/DS318*100</f>
        <v>100</v>
      </c>
      <c r="DV318" s="66"/>
      <c r="DW318" s="66"/>
      <c r="DX318" s="66"/>
      <c r="DY318" s="204"/>
      <c r="DZ318" s="204"/>
      <c r="EA318" s="66"/>
      <c r="EB318" s="66"/>
      <c r="EC318" s="204"/>
      <c r="ED318" s="204"/>
      <c r="EE318" s="66"/>
      <c r="EF318" s="66"/>
      <c r="EG318" s="204"/>
      <c r="EH318" s="66"/>
      <c r="EI318" s="66"/>
      <c r="EJ318" s="66"/>
      <c r="EK318" s="204"/>
      <c r="EL318" s="66"/>
      <c r="EM318" s="66"/>
      <c r="EN318" s="66"/>
      <c r="EO318" s="204"/>
      <c r="EP318" s="66"/>
      <c r="EQ318" s="66"/>
      <c r="ER318" s="66"/>
      <c r="ES318" s="204"/>
      <c r="ET318" s="66"/>
      <c r="EU318" s="66"/>
      <c r="EV318" s="66"/>
      <c r="EW318" s="70"/>
      <c r="EX318" s="70"/>
      <c r="EY318" s="70"/>
      <c r="EZ318" s="66"/>
      <c r="FA318" s="204"/>
      <c r="FB318" s="204"/>
      <c r="FC318" s="70"/>
      <c r="FD318" s="66"/>
      <c r="FE318" s="204"/>
      <c r="FF318" s="70"/>
      <c r="FG318" s="70"/>
      <c r="FH318" s="66"/>
      <c r="FI318" s="204"/>
      <c r="FJ318" s="70"/>
      <c r="FK318" s="70"/>
      <c r="FL318" s="66"/>
      <c r="FM318" s="66"/>
      <c r="FN318" s="70"/>
      <c r="FO318" s="70"/>
      <c r="FP318" s="66"/>
      <c r="FQ318" s="204"/>
      <c r="FR318" s="204"/>
      <c r="FS318" s="70"/>
      <c r="FT318" s="66"/>
      <c r="FU318" s="204"/>
      <c r="FV318" s="70"/>
      <c r="FW318" s="70"/>
      <c r="FX318" s="66"/>
      <c r="FY318" s="204"/>
      <c r="FZ318" s="70"/>
      <c r="GA318" s="70"/>
      <c r="GB318" s="66"/>
      <c r="GC318" s="204"/>
      <c r="GD318" s="66"/>
      <c r="GE318" s="66"/>
      <c r="GF318" s="66"/>
      <c r="GG318" s="204"/>
      <c r="GH318" s="66"/>
      <c r="GI318" s="66"/>
      <c r="GJ318" s="66"/>
      <c r="GK318" s="204"/>
      <c r="GL318" s="204"/>
      <c r="GM318" s="70"/>
      <c r="GN318" s="66"/>
      <c r="GO318" s="204"/>
      <c r="GP318" s="204"/>
      <c r="GQ318" s="70"/>
      <c r="GR318" s="66"/>
      <c r="GS318" s="204"/>
      <c r="GT318" s="204"/>
      <c r="GU318" s="70"/>
      <c r="GV318" s="66"/>
      <c r="GW318" s="204"/>
      <c r="GX318" s="204"/>
      <c r="GY318" s="70"/>
      <c r="GZ318" s="66"/>
      <c r="HA318" s="204"/>
      <c r="HB318" s="70"/>
      <c r="HC318" s="70"/>
      <c r="HD318" s="66"/>
      <c r="HE318" s="204"/>
      <c r="HF318" s="66"/>
      <c r="HG318" s="66"/>
      <c r="HH318" s="66"/>
      <c r="HI318" s="204"/>
      <c r="HJ318" s="133"/>
      <c r="HK318" s="70"/>
      <c r="HL318" s="66"/>
      <c r="HM318" s="204"/>
      <c r="HN318" s="66"/>
      <c r="HO318" s="66"/>
      <c r="HP318" s="66"/>
      <c r="HQ318" s="204"/>
      <c r="HR318" s="204"/>
      <c r="HS318" s="66"/>
      <c r="HT318" s="66"/>
      <c r="HU318" s="204"/>
      <c r="HV318" s="133"/>
      <c r="HW318" s="66"/>
      <c r="HX318" s="66"/>
      <c r="HY318" s="204"/>
      <c r="HZ318" s="133"/>
      <c r="IA318" s="66"/>
      <c r="IB318" s="66"/>
      <c r="IC318" s="204"/>
      <c r="ID318" s="204"/>
      <c r="IE318" s="66"/>
      <c r="IF318" s="66"/>
      <c r="IG318" s="204"/>
      <c r="IH318" s="204"/>
      <c r="II318" s="66"/>
      <c r="IJ318" s="66"/>
      <c r="IK318" s="204"/>
      <c r="IL318" s="204"/>
      <c r="IM318" s="66"/>
      <c r="IN318" s="66"/>
      <c r="IO318" s="66"/>
      <c r="IP318" s="204"/>
      <c r="IQ318" s="66"/>
      <c r="IR318" s="66"/>
      <c r="IS318" s="204"/>
      <c r="IT318" s="204"/>
      <c r="IU318" s="66"/>
      <c r="IV318" s="66"/>
      <c r="IW318" s="204"/>
      <c r="IX318" s="204"/>
      <c r="IY318" s="66"/>
      <c r="IZ318" s="66"/>
      <c r="JA318" s="66"/>
      <c r="JB318" s="66"/>
      <c r="JC318" s="66"/>
      <c r="JD318" s="66"/>
      <c r="JE318" s="66"/>
      <c r="JF318" s="66"/>
      <c r="JG318" s="66"/>
      <c r="JH318" s="66"/>
      <c r="JI318" s="66"/>
      <c r="JJ318" s="66"/>
      <c r="JK318" s="66"/>
      <c r="JL318" s="66"/>
      <c r="JM318" s="66"/>
      <c r="JN318" s="66"/>
      <c r="JO318" s="66"/>
      <c r="JP318" s="66"/>
      <c r="JQ318" s="66"/>
    </row>
    <row r="319" spans="1:277" s="29" customFormat="1" ht="15.75" x14ac:dyDescent="0.25">
      <c r="A319" s="39" t="s">
        <v>553</v>
      </c>
      <c r="B319" s="230">
        <f t="shared" si="1672"/>
        <v>6993</v>
      </c>
      <c r="C319" s="230">
        <f t="shared" si="1673"/>
        <v>6993</v>
      </c>
      <c r="D319" s="230">
        <f t="shared" si="1674"/>
        <v>6993</v>
      </c>
      <c r="E319" s="66">
        <f>D319/C319*100</f>
        <v>100</v>
      </c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123"/>
      <c r="S319" s="66"/>
      <c r="T319" s="66"/>
      <c r="U319" s="66"/>
      <c r="V319" s="66"/>
      <c r="W319" s="66"/>
      <c r="X319" s="66"/>
      <c r="Y319" s="66"/>
      <c r="Z319" s="66"/>
      <c r="AA319" s="66"/>
      <c r="AB319" s="66"/>
      <c r="AC319" s="66"/>
      <c r="AD319" s="123"/>
      <c r="AE319" s="66"/>
      <c r="AF319" s="66"/>
      <c r="AG319" s="66"/>
      <c r="AH319" s="66"/>
      <c r="AI319" s="66"/>
      <c r="AJ319" s="66"/>
      <c r="AK319" s="70"/>
      <c r="AL319" s="124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/>
      <c r="BH319" s="66"/>
      <c r="BI319" s="66"/>
      <c r="BJ319" s="123"/>
      <c r="BK319" s="66"/>
      <c r="BL319" s="66"/>
      <c r="BM319" s="66"/>
      <c r="BN319" s="66"/>
      <c r="BO319" s="66"/>
      <c r="BP319" s="66"/>
      <c r="BQ319" s="66"/>
      <c r="BR319" s="66"/>
      <c r="BS319" s="66"/>
      <c r="BT319" s="66"/>
      <c r="BU319" s="66"/>
      <c r="BV319" s="66"/>
      <c r="BW319" s="66"/>
      <c r="BX319" s="66"/>
      <c r="BY319" s="66"/>
      <c r="BZ319" s="66"/>
      <c r="CA319" s="66"/>
      <c r="CB319" s="66"/>
      <c r="CC319" s="66"/>
      <c r="CD319" s="206"/>
      <c r="CE319" s="206"/>
      <c r="CF319" s="206"/>
      <c r="CG319" s="206"/>
      <c r="CH319" s="206"/>
      <c r="CI319" s="206"/>
      <c r="CJ319" s="206"/>
      <c r="CK319" s="206"/>
      <c r="CL319" s="66"/>
      <c r="CM319" s="66"/>
      <c r="CN319" s="66"/>
      <c r="CO319" s="204"/>
      <c r="CP319" s="204"/>
      <c r="CQ319" s="66"/>
      <c r="CR319" s="66"/>
      <c r="CS319" s="204"/>
      <c r="CT319" s="66"/>
      <c r="CU319" s="66"/>
      <c r="CV319" s="66"/>
      <c r="CW319" s="204"/>
      <c r="CX319" s="204"/>
      <c r="CY319" s="66"/>
      <c r="CZ319" s="66"/>
      <c r="DA319" s="204"/>
      <c r="DB319" s="133"/>
      <c r="DC319" s="66"/>
      <c r="DD319" s="66"/>
      <c r="DE319" s="204"/>
      <c r="DF319" s="66"/>
      <c r="DG319" s="66"/>
      <c r="DH319" s="66"/>
      <c r="DI319" s="66"/>
      <c r="DJ319" s="66"/>
      <c r="DK319" s="66"/>
      <c r="DL319" s="66"/>
      <c r="DM319" s="66"/>
      <c r="DN319" s="66"/>
      <c r="DO319" s="66"/>
      <c r="DP319" s="66"/>
      <c r="DQ319" s="66"/>
      <c r="DR319" s="66"/>
      <c r="DS319" s="66"/>
      <c r="DT319" s="66"/>
      <c r="DU319" s="66"/>
      <c r="DV319" s="66"/>
      <c r="DW319" s="66"/>
      <c r="DX319" s="66"/>
      <c r="DY319" s="204"/>
      <c r="DZ319" s="204"/>
      <c r="EA319" s="66"/>
      <c r="EB319" s="66"/>
      <c r="EC319" s="204"/>
      <c r="ED319" s="204"/>
      <c r="EE319" s="66"/>
      <c r="EF319" s="66"/>
      <c r="EG319" s="204"/>
      <c r="EH319" s="66"/>
      <c r="EI319" s="66"/>
      <c r="EJ319" s="66"/>
      <c r="EK319" s="204"/>
      <c r="EL319" s="66"/>
      <c r="EM319" s="66"/>
      <c r="EN319" s="66"/>
      <c r="EO319" s="204"/>
      <c r="EP319" s="66"/>
      <c r="EQ319" s="66"/>
      <c r="ER319" s="66"/>
      <c r="ES319" s="204"/>
      <c r="ET319" s="66"/>
      <c r="EU319" s="66"/>
      <c r="EV319" s="66"/>
      <c r="EW319" s="70"/>
      <c r="EX319" s="70"/>
      <c r="EY319" s="70"/>
      <c r="EZ319" s="66"/>
      <c r="FA319" s="204"/>
      <c r="FB319" s="204"/>
      <c r="FC319" s="70"/>
      <c r="FD319" s="66"/>
      <c r="FE319" s="204"/>
      <c r="FF319" s="70"/>
      <c r="FG319" s="70"/>
      <c r="FH319" s="66"/>
      <c r="FI319" s="204"/>
      <c r="FJ319" s="70">
        <v>6993</v>
      </c>
      <c r="FK319" s="70">
        <v>6993</v>
      </c>
      <c r="FL319" s="66">
        <v>6993</v>
      </c>
      <c r="FM319" s="66">
        <f t="shared" si="1874"/>
        <v>100</v>
      </c>
      <c r="FN319" s="70"/>
      <c r="FO319" s="70"/>
      <c r="FP319" s="66"/>
      <c r="FQ319" s="204"/>
      <c r="FR319" s="204"/>
      <c r="FS319" s="70"/>
      <c r="FT319" s="66"/>
      <c r="FU319" s="204"/>
      <c r="FV319" s="70"/>
      <c r="FW319" s="70"/>
      <c r="FX319" s="66"/>
      <c r="FY319" s="204"/>
      <c r="FZ319" s="70"/>
      <c r="GA319" s="70"/>
      <c r="GB319" s="66"/>
      <c r="GC319" s="204"/>
      <c r="GD319" s="66"/>
      <c r="GE319" s="66"/>
      <c r="GF319" s="66"/>
      <c r="GG319" s="204"/>
      <c r="GH319" s="66"/>
      <c r="GI319" s="66"/>
      <c r="GJ319" s="66"/>
      <c r="GK319" s="204"/>
      <c r="GL319" s="204"/>
      <c r="GM319" s="70"/>
      <c r="GN319" s="66"/>
      <c r="GO319" s="204"/>
      <c r="GP319" s="204"/>
      <c r="GQ319" s="70"/>
      <c r="GR319" s="66"/>
      <c r="GS319" s="204"/>
      <c r="GT319" s="204"/>
      <c r="GU319" s="70"/>
      <c r="GV319" s="66"/>
      <c r="GW319" s="204"/>
      <c r="GX319" s="204"/>
      <c r="GY319" s="70"/>
      <c r="GZ319" s="66"/>
      <c r="HA319" s="204"/>
      <c r="HB319" s="70"/>
      <c r="HC319" s="70"/>
      <c r="HD319" s="66"/>
      <c r="HE319" s="204"/>
      <c r="HF319" s="66"/>
      <c r="HG319" s="66"/>
      <c r="HH319" s="66"/>
      <c r="HI319" s="204"/>
      <c r="HJ319" s="133"/>
      <c r="HK319" s="70"/>
      <c r="HL319" s="66"/>
      <c r="HM319" s="204"/>
      <c r="HN319" s="66"/>
      <c r="HO319" s="66"/>
      <c r="HP319" s="66"/>
      <c r="HQ319" s="204"/>
      <c r="HR319" s="204"/>
      <c r="HS319" s="66"/>
      <c r="HT319" s="66"/>
      <c r="HU319" s="204"/>
      <c r="HV319" s="133"/>
      <c r="HW319" s="66"/>
      <c r="HX319" s="66"/>
      <c r="HY319" s="204"/>
      <c r="HZ319" s="133"/>
      <c r="IA319" s="66"/>
      <c r="IB319" s="66"/>
      <c r="IC319" s="204"/>
      <c r="ID319" s="204"/>
      <c r="IE319" s="66"/>
      <c r="IF319" s="66"/>
      <c r="IG319" s="204"/>
      <c r="IH319" s="204"/>
      <c r="II319" s="66"/>
      <c r="IJ319" s="66"/>
      <c r="IK319" s="204"/>
      <c r="IL319" s="204"/>
      <c r="IM319" s="66"/>
      <c r="IN319" s="66"/>
      <c r="IO319" s="66"/>
      <c r="IP319" s="204"/>
      <c r="IQ319" s="66"/>
      <c r="IR319" s="66"/>
      <c r="IS319" s="204"/>
      <c r="IT319" s="204"/>
      <c r="IU319" s="66"/>
      <c r="IV319" s="66"/>
      <c r="IW319" s="204"/>
      <c r="IX319" s="204"/>
      <c r="IY319" s="66"/>
      <c r="IZ319" s="66"/>
      <c r="JA319" s="66"/>
      <c r="JB319" s="66"/>
      <c r="JC319" s="66"/>
      <c r="JD319" s="66"/>
      <c r="JE319" s="66"/>
      <c r="JF319" s="66"/>
      <c r="JG319" s="66"/>
      <c r="JH319" s="66"/>
      <c r="JI319" s="66"/>
      <c r="JJ319" s="66"/>
      <c r="JK319" s="66"/>
      <c r="JL319" s="66"/>
      <c r="JM319" s="66"/>
      <c r="JN319" s="66"/>
      <c r="JO319" s="66"/>
      <c r="JP319" s="66"/>
      <c r="JQ319" s="66"/>
    </row>
    <row r="320" spans="1:277" s="29" customFormat="1" ht="15.75" x14ac:dyDescent="0.25">
      <c r="A320" s="39" t="s">
        <v>552</v>
      </c>
      <c r="B320" s="230">
        <f t="shared" si="1672"/>
        <v>6540</v>
      </c>
      <c r="C320" s="230">
        <f t="shared" si="1673"/>
        <v>7887.6319999999996</v>
      </c>
      <c r="D320" s="230">
        <f t="shared" si="1674"/>
        <v>7887.6319999999996</v>
      </c>
      <c r="E320" s="66">
        <f>D320/C320*100</f>
        <v>100</v>
      </c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123"/>
      <c r="S320" s="66"/>
      <c r="T320" s="66"/>
      <c r="U320" s="66"/>
      <c r="V320" s="66"/>
      <c r="W320" s="66"/>
      <c r="X320" s="66"/>
      <c r="Y320" s="66"/>
      <c r="Z320" s="66"/>
      <c r="AA320" s="66"/>
      <c r="AB320" s="66"/>
      <c r="AC320" s="66"/>
      <c r="AD320" s="123"/>
      <c r="AE320" s="66"/>
      <c r="AF320" s="66"/>
      <c r="AG320" s="66"/>
      <c r="AH320" s="66"/>
      <c r="AI320" s="66"/>
      <c r="AJ320" s="66"/>
      <c r="AK320" s="70"/>
      <c r="AL320" s="124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/>
      <c r="BH320" s="66"/>
      <c r="BI320" s="66"/>
      <c r="BJ320" s="123"/>
      <c r="BK320" s="66"/>
      <c r="BL320" s="66"/>
      <c r="BM320" s="66"/>
      <c r="BN320" s="66"/>
      <c r="BO320" s="66"/>
      <c r="BP320" s="66"/>
      <c r="BQ320" s="66"/>
      <c r="BR320" s="66"/>
      <c r="BS320" s="66"/>
      <c r="BT320" s="66"/>
      <c r="BU320" s="66"/>
      <c r="BV320" s="66"/>
      <c r="BW320" s="66">
        <v>1282.6320000000001</v>
      </c>
      <c r="BX320" s="66">
        <v>1282.6320000000001</v>
      </c>
      <c r="BY320" s="66">
        <f>BX320/BW320*100</f>
        <v>100</v>
      </c>
      <c r="BZ320" s="66"/>
      <c r="CA320" s="66"/>
      <c r="CB320" s="66"/>
      <c r="CC320" s="66"/>
      <c r="CD320" s="206"/>
      <c r="CE320" s="206"/>
      <c r="CF320" s="206"/>
      <c r="CG320" s="206"/>
      <c r="CH320" s="206"/>
      <c r="CI320" s="206"/>
      <c r="CJ320" s="206"/>
      <c r="CK320" s="206"/>
      <c r="CL320" s="66"/>
      <c r="CM320" s="66"/>
      <c r="CN320" s="66"/>
      <c r="CO320" s="204"/>
      <c r="CP320" s="204"/>
      <c r="CQ320" s="66"/>
      <c r="CR320" s="66"/>
      <c r="CS320" s="204"/>
      <c r="CT320" s="66"/>
      <c r="CU320" s="66"/>
      <c r="CV320" s="66"/>
      <c r="CW320" s="204"/>
      <c r="CX320" s="204"/>
      <c r="CY320" s="66"/>
      <c r="CZ320" s="66"/>
      <c r="DA320" s="204"/>
      <c r="DB320" s="133"/>
      <c r="DC320" s="66"/>
      <c r="DD320" s="66"/>
      <c r="DE320" s="204"/>
      <c r="DF320" s="66"/>
      <c r="DG320" s="66"/>
      <c r="DH320" s="66"/>
      <c r="DI320" s="66"/>
      <c r="DJ320" s="66"/>
      <c r="DK320" s="66"/>
      <c r="DL320" s="66"/>
      <c r="DM320" s="66"/>
      <c r="DN320" s="66"/>
      <c r="DO320" s="66"/>
      <c r="DP320" s="66"/>
      <c r="DQ320" s="66"/>
      <c r="DR320" s="66"/>
      <c r="DS320" s="66"/>
      <c r="DT320" s="66"/>
      <c r="DU320" s="66"/>
      <c r="DV320" s="66"/>
      <c r="DW320" s="66"/>
      <c r="DX320" s="66"/>
      <c r="DY320" s="204"/>
      <c r="DZ320" s="204"/>
      <c r="EA320" s="66"/>
      <c r="EB320" s="66"/>
      <c r="EC320" s="204"/>
      <c r="ED320" s="204"/>
      <c r="EE320" s="66"/>
      <c r="EF320" s="66"/>
      <c r="EG320" s="204"/>
      <c r="EH320" s="66"/>
      <c r="EI320" s="66"/>
      <c r="EJ320" s="66"/>
      <c r="EK320" s="204"/>
      <c r="EL320" s="66"/>
      <c r="EM320" s="66"/>
      <c r="EN320" s="66"/>
      <c r="EO320" s="204"/>
      <c r="EP320" s="66"/>
      <c r="EQ320" s="66"/>
      <c r="ER320" s="66"/>
      <c r="ES320" s="204"/>
      <c r="ET320" s="66"/>
      <c r="EU320" s="66"/>
      <c r="EV320" s="66"/>
      <c r="EW320" s="70"/>
      <c r="EX320" s="70"/>
      <c r="EY320" s="70"/>
      <c r="EZ320" s="66"/>
      <c r="FA320" s="204"/>
      <c r="FB320" s="204"/>
      <c r="FC320" s="70"/>
      <c r="FD320" s="66"/>
      <c r="FE320" s="204"/>
      <c r="FF320" s="70"/>
      <c r="FG320" s="70"/>
      <c r="FH320" s="66"/>
      <c r="FI320" s="204"/>
      <c r="FJ320" s="70">
        <v>6540</v>
      </c>
      <c r="FK320" s="70">
        <v>6540</v>
      </c>
      <c r="FL320" s="66">
        <v>6540</v>
      </c>
      <c r="FM320" s="66">
        <f t="shared" si="1874"/>
        <v>100</v>
      </c>
      <c r="FN320" s="70"/>
      <c r="FO320" s="70"/>
      <c r="FP320" s="66"/>
      <c r="FQ320" s="204"/>
      <c r="FR320" s="204"/>
      <c r="FS320" s="70"/>
      <c r="FT320" s="66"/>
      <c r="FU320" s="204"/>
      <c r="FV320" s="70"/>
      <c r="FW320" s="70"/>
      <c r="FX320" s="66"/>
      <c r="FY320" s="204"/>
      <c r="FZ320" s="70"/>
      <c r="GA320" s="70"/>
      <c r="GB320" s="66"/>
      <c r="GC320" s="204"/>
      <c r="GD320" s="66"/>
      <c r="GE320" s="66"/>
      <c r="GF320" s="66"/>
      <c r="GG320" s="204"/>
      <c r="GH320" s="66"/>
      <c r="GI320" s="66"/>
      <c r="GJ320" s="66"/>
      <c r="GK320" s="204"/>
      <c r="GL320" s="204"/>
      <c r="GM320" s="70"/>
      <c r="GN320" s="66"/>
      <c r="GO320" s="204"/>
      <c r="GP320" s="204"/>
      <c r="GQ320" s="70"/>
      <c r="GR320" s="66"/>
      <c r="GS320" s="204"/>
      <c r="GT320" s="204"/>
      <c r="GU320" s="70"/>
      <c r="GV320" s="66"/>
      <c r="GW320" s="204"/>
      <c r="GX320" s="204"/>
      <c r="GY320" s="70"/>
      <c r="GZ320" s="66"/>
      <c r="HA320" s="204"/>
      <c r="HB320" s="70"/>
      <c r="HC320" s="70"/>
      <c r="HD320" s="66"/>
      <c r="HE320" s="204"/>
      <c r="HF320" s="66"/>
      <c r="HG320" s="66"/>
      <c r="HH320" s="66"/>
      <c r="HI320" s="204"/>
      <c r="HJ320" s="133"/>
      <c r="HK320" s="70"/>
      <c r="HL320" s="66"/>
      <c r="HM320" s="204"/>
      <c r="HN320" s="66"/>
      <c r="HO320" s="66"/>
      <c r="HP320" s="66"/>
      <c r="HQ320" s="204"/>
      <c r="HR320" s="204"/>
      <c r="HS320" s="66"/>
      <c r="HT320" s="66"/>
      <c r="HU320" s="204"/>
      <c r="HV320" s="133"/>
      <c r="HW320" s="66"/>
      <c r="HX320" s="66"/>
      <c r="HY320" s="204"/>
      <c r="HZ320" s="133"/>
      <c r="IA320" s="66"/>
      <c r="IB320" s="66"/>
      <c r="IC320" s="204"/>
      <c r="ID320" s="204"/>
      <c r="IE320" s="66"/>
      <c r="IF320" s="66"/>
      <c r="IG320" s="204"/>
      <c r="IH320" s="204"/>
      <c r="II320" s="66"/>
      <c r="IJ320" s="66"/>
      <c r="IK320" s="204"/>
      <c r="IL320" s="204"/>
      <c r="IM320" s="66">
        <v>65</v>
      </c>
      <c r="IN320" s="66">
        <v>65</v>
      </c>
      <c r="IO320" s="66">
        <f t="shared" si="2059"/>
        <v>100</v>
      </c>
      <c r="IP320" s="204"/>
      <c r="IQ320" s="66"/>
      <c r="IR320" s="66"/>
      <c r="IS320" s="204"/>
      <c r="IT320" s="204"/>
      <c r="IU320" s="66"/>
      <c r="IV320" s="66"/>
      <c r="IW320" s="204"/>
      <c r="IX320" s="204"/>
      <c r="IY320" s="66"/>
      <c r="IZ320" s="66"/>
      <c r="JA320" s="66"/>
      <c r="JB320" s="66"/>
      <c r="JC320" s="66"/>
      <c r="JD320" s="66"/>
      <c r="JE320" s="66"/>
      <c r="JF320" s="66"/>
      <c r="JG320" s="66"/>
      <c r="JH320" s="66"/>
      <c r="JI320" s="66"/>
      <c r="JJ320" s="66"/>
      <c r="JK320" s="66"/>
      <c r="JL320" s="66"/>
      <c r="JM320" s="66"/>
      <c r="JN320" s="66"/>
      <c r="JO320" s="66"/>
      <c r="JP320" s="66"/>
      <c r="JQ320" s="66"/>
    </row>
    <row r="321" spans="1:277" s="29" customFormat="1" ht="15.75" x14ac:dyDescent="0.25">
      <c r="A321" s="39" t="s">
        <v>246</v>
      </c>
      <c r="B321" s="230">
        <f t="shared" si="1672"/>
        <v>5907</v>
      </c>
      <c r="C321" s="230">
        <f t="shared" si="1673"/>
        <v>5907</v>
      </c>
      <c r="D321" s="230">
        <f t="shared" si="1674"/>
        <v>5907</v>
      </c>
      <c r="E321" s="66">
        <f t="shared" ref="E321:E324" si="2066">D321/C321*100</f>
        <v>100</v>
      </c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123"/>
      <c r="S321" s="66"/>
      <c r="T321" s="66"/>
      <c r="U321" s="66"/>
      <c r="V321" s="66"/>
      <c r="W321" s="66"/>
      <c r="X321" s="66"/>
      <c r="Y321" s="66"/>
      <c r="Z321" s="66"/>
      <c r="AA321" s="66"/>
      <c r="AB321" s="66"/>
      <c r="AC321" s="66"/>
      <c r="AD321" s="123"/>
      <c r="AE321" s="66"/>
      <c r="AF321" s="66"/>
      <c r="AG321" s="66"/>
      <c r="AH321" s="66"/>
      <c r="AI321" s="66"/>
      <c r="AJ321" s="66"/>
      <c r="AK321" s="70"/>
      <c r="AL321" s="124"/>
      <c r="AM321" s="66"/>
      <c r="AN321" s="66"/>
      <c r="AO321" s="66"/>
      <c r="AP321" s="66"/>
      <c r="AQ321" s="66"/>
      <c r="AR321" s="66"/>
      <c r="AS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/>
      <c r="BH321" s="66"/>
      <c r="BI321" s="66"/>
      <c r="BJ321" s="123"/>
      <c r="BK321" s="66"/>
      <c r="BL321" s="66"/>
      <c r="BM321" s="66"/>
      <c r="BN321" s="66"/>
      <c r="BO321" s="66"/>
      <c r="BP321" s="66"/>
      <c r="BQ321" s="66"/>
      <c r="BR321" s="66"/>
      <c r="BS321" s="66"/>
      <c r="BT321" s="66"/>
      <c r="BU321" s="66"/>
      <c r="BV321" s="66"/>
      <c r="BW321" s="66"/>
      <c r="BX321" s="66"/>
      <c r="BY321" s="66"/>
      <c r="BZ321" s="66"/>
      <c r="CA321" s="66"/>
      <c r="CB321" s="66"/>
      <c r="CC321" s="66"/>
      <c r="CD321" s="206"/>
      <c r="CE321" s="206"/>
      <c r="CF321" s="206"/>
      <c r="CG321" s="206"/>
      <c r="CH321" s="206"/>
      <c r="CI321" s="206"/>
      <c r="CJ321" s="206"/>
      <c r="CK321" s="206"/>
      <c r="CL321" s="66"/>
      <c r="CM321" s="66"/>
      <c r="CN321" s="66"/>
      <c r="CO321" s="204"/>
      <c r="CP321" s="204"/>
      <c r="CQ321" s="66"/>
      <c r="CR321" s="66"/>
      <c r="CS321" s="204"/>
      <c r="CT321" s="66"/>
      <c r="CU321" s="66"/>
      <c r="CV321" s="66"/>
      <c r="CW321" s="204"/>
      <c r="CX321" s="204"/>
      <c r="CY321" s="66"/>
      <c r="CZ321" s="66"/>
      <c r="DA321" s="204"/>
      <c r="DB321" s="133"/>
      <c r="DC321" s="66"/>
      <c r="DD321" s="66"/>
      <c r="DE321" s="204"/>
      <c r="DF321" s="66"/>
      <c r="DG321" s="66"/>
      <c r="DH321" s="66"/>
      <c r="DI321" s="204"/>
      <c r="DJ321" s="204"/>
      <c r="DK321" s="66"/>
      <c r="DL321" s="66"/>
      <c r="DM321" s="204"/>
      <c r="DN321" s="204"/>
      <c r="DO321" s="66"/>
      <c r="DP321" s="66"/>
      <c r="DQ321" s="204"/>
      <c r="DR321" s="66"/>
      <c r="DS321" s="66"/>
      <c r="DT321" s="66"/>
      <c r="DU321" s="204"/>
      <c r="DV321" s="204"/>
      <c r="DW321" s="66"/>
      <c r="DX321" s="66"/>
      <c r="DY321" s="204"/>
      <c r="DZ321" s="204"/>
      <c r="EA321" s="66"/>
      <c r="EB321" s="66"/>
      <c r="EC321" s="204"/>
      <c r="ED321" s="204"/>
      <c r="EE321" s="66"/>
      <c r="EF321" s="66"/>
      <c r="EG321" s="204"/>
      <c r="EH321" s="66"/>
      <c r="EI321" s="66"/>
      <c r="EJ321" s="66"/>
      <c r="EK321" s="204"/>
      <c r="EL321" s="66"/>
      <c r="EM321" s="66"/>
      <c r="EN321" s="66"/>
      <c r="EO321" s="204"/>
      <c r="EP321" s="66"/>
      <c r="EQ321" s="66"/>
      <c r="ER321" s="66"/>
      <c r="ES321" s="204"/>
      <c r="ET321" s="66"/>
      <c r="EU321" s="66"/>
      <c r="EV321" s="66"/>
      <c r="EW321" s="70"/>
      <c r="EX321" s="70"/>
      <c r="EY321" s="70"/>
      <c r="EZ321" s="66"/>
      <c r="FA321" s="204"/>
      <c r="FB321" s="204"/>
      <c r="FC321" s="70"/>
      <c r="FD321" s="66"/>
      <c r="FE321" s="204"/>
      <c r="FF321" s="70"/>
      <c r="FG321" s="70"/>
      <c r="FH321" s="66"/>
      <c r="FI321" s="204"/>
      <c r="FJ321" s="70">
        <v>5907</v>
      </c>
      <c r="FK321" s="70">
        <v>5907</v>
      </c>
      <c r="FL321" s="66">
        <v>5907</v>
      </c>
      <c r="FM321" s="66">
        <f t="shared" si="1874"/>
        <v>100</v>
      </c>
      <c r="FN321" s="70"/>
      <c r="FO321" s="70"/>
      <c r="FP321" s="66"/>
      <c r="FQ321" s="204"/>
      <c r="FR321" s="204"/>
      <c r="FS321" s="70"/>
      <c r="FT321" s="66"/>
      <c r="FU321" s="204"/>
      <c r="FV321" s="70"/>
      <c r="FW321" s="70"/>
      <c r="FX321" s="66"/>
      <c r="FY321" s="204"/>
      <c r="FZ321" s="70"/>
      <c r="GA321" s="70"/>
      <c r="GB321" s="66"/>
      <c r="GC321" s="204"/>
      <c r="GD321" s="66"/>
      <c r="GE321" s="66"/>
      <c r="GF321" s="66"/>
      <c r="GG321" s="204"/>
      <c r="GH321" s="66"/>
      <c r="GI321" s="66"/>
      <c r="GJ321" s="66"/>
      <c r="GK321" s="204"/>
      <c r="GL321" s="204"/>
      <c r="GM321" s="70"/>
      <c r="GN321" s="66"/>
      <c r="GO321" s="204"/>
      <c r="GP321" s="204"/>
      <c r="GQ321" s="70"/>
      <c r="GR321" s="66"/>
      <c r="GS321" s="204"/>
      <c r="GT321" s="204"/>
      <c r="GU321" s="70"/>
      <c r="GV321" s="66"/>
      <c r="GW321" s="204"/>
      <c r="GX321" s="204"/>
      <c r="GY321" s="70"/>
      <c r="GZ321" s="66"/>
      <c r="HA321" s="204"/>
      <c r="HB321" s="70"/>
      <c r="HC321" s="70"/>
      <c r="HD321" s="66"/>
      <c r="HE321" s="204"/>
      <c r="HF321" s="66"/>
      <c r="HG321" s="66"/>
      <c r="HH321" s="66"/>
      <c r="HI321" s="204"/>
      <c r="HJ321" s="133"/>
      <c r="HK321" s="70"/>
      <c r="HL321" s="66"/>
      <c r="HM321" s="204"/>
      <c r="HN321" s="66"/>
      <c r="HO321" s="66"/>
      <c r="HP321" s="66"/>
      <c r="HQ321" s="204"/>
      <c r="HR321" s="204"/>
      <c r="HS321" s="66"/>
      <c r="HT321" s="66"/>
      <c r="HU321" s="204"/>
      <c r="HV321" s="133"/>
      <c r="HW321" s="66"/>
      <c r="HX321" s="66"/>
      <c r="HY321" s="204"/>
      <c r="HZ321" s="133"/>
      <c r="IA321" s="66"/>
      <c r="IB321" s="66"/>
      <c r="IC321" s="204"/>
      <c r="ID321" s="204"/>
      <c r="IE321" s="66"/>
      <c r="IF321" s="66"/>
      <c r="IG321" s="204"/>
      <c r="IH321" s="204"/>
      <c r="II321" s="66"/>
      <c r="IJ321" s="66"/>
      <c r="IK321" s="204"/>
      <c r="IL321" s="204"/>
      <c r="IM321" s="66"/>
      <c r="IN321" s="66"/>
      <c r="IO321" s="66"/>
      <c r="IP321" s="204"/>
      <c r="IQ321" s="66"/>
      <c r="IR321" s="66"/>
      <c r="IS321" s="204"/>
      <c r="IT321" s="204"/>
      <c r="IU321" s="66"/>
      <c r="IV321" s="66"/>
      <c r="IW321" s="204"/>
      <c r="IX321" s="204"/>
      <c r="IY321" s="66"/>
      <c r="IZ321" s="66"/>
      <c r="JA321" s="66"/>
      <c r="JB321" s="66"/>
      <c r="JC321" s="66"/>
      <c r="JD321" s="66"/>
      <c r="JE321" s="66"/>
      <c r="JF321" s="66"/>
      <c r="JG321" s="66"/>
      <c r="JH321" s="66"/>
      <c r="JI321" s="66"/>
      <c r="JJ321" s="66"/>
      <c r="JK321" s="66"/>
      <c r="JL321" s="66"/>
      <c r="JM321" s="66"/>
      <c r="JN321" s="66"/>
      <c r="JO321" s="66"/>
      <c r="JP321" s="66"/>
      <c r="JQ321" s="66"/>
    </row>
    <row r="322" spans="1:277" s="29" customFormat="1" ht="15.75" x14ac:dyDescent="0.25">
      <c r="A322" s="39" t="s">
        <v>551</v>
      </c>
      <c r="B322" s="230">
        <f t="shared" si="1672"/>
        <v>7968</v>
      </c>
      <c r="C322" s="230">
        <f t="shared" si="1673"/>
        <v>8972.2800000000007</v>
      </c>
      <c r="D322" s="230">
        <f t="shared" si="1674"/>
        <v>8972.2800000000007</v>
      </c>
      <c r="E322" s="66">
        <f t="shared" si="2066"/>
        <v>100</v>
      </c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123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123"/>
      <c r="AE322" s="66"/>
      <c r="AF322" s="66"/>
      <c r="AG322" s="66"/>
      <c r="AH322" s="66"/>
      <c r="AI322" s="66"/>
      <c r="AJ322" s="66"/>
      <c r="AK322" s="70"/>
      <c r="AL322" s="124"/>
      <c r="AM322" s="66"/>
      <c r="AN322" s="66"/>
      <c r="AO322" s="66"/>
      <c r="AP322" s="66"/>
      <c r="AQ322" s="66"/>
      <c r="AR322" s="66"/>
      <c r="AS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/>
      <c r="BH322" s="66"/>
      <c r="BI322" s="66"/>
      <c r="BJ322" s="123"/>
      <c r="BK322" s="66"/>
      <c r="BL322" s="66"/>
      <c r="BM322" s="66"/>
      <c r="BN322" s="66"/>
      <c r="BO322" s="66"/>
      <c r="BP322" s="66"/>
      <c r="BQ322" s="66"/>
      <c r="BR322" s="66"/>
      <c r="BS322" s="66"/>
      <c r="BT322" s="66"/>
      <c r="BU322" s="66"/>
      <c r="BV322" s="66"/>
      <c r="BW322" s="66">
        <v>924.28</v>
      </c>
      <c r="BX322" s="66">
        <v>924.28</v>
      </c>
      <c r="BY322" s="66">
        <f t="shared" ref="BY322:BY385" si="2067">BX322/BW322*100</f>
        <v>100</v>
      </c>
      <c r="BZ322" s="66"/>
      <c r="CA322" s="66"/>
      <c r="CB322" s="66"/>
      <c r="CC322" s="66"/>
      <c r="CD322" s="206"/>
      <c r="CE322" s="206"/>
      <c r="CF322" s="206"/>
      <c r="CG322" s="206"/>
      <c r="CH322" s="206"/>
      <c r="CI322" s="206"/>
      <c r="CJ322" s="206"/>
      <c r="CK322" s="206"/>
      <c r="CL322" s="66"/>
      <c r="CM322" s="66"/>
      <c r="CN322" s="66"/>
      <c r="CO322" s="204"/>
      <c r="CP322" s="204"/>
      <c r="CQ322" s="66"/>
      <c r="CR322" s="66"/>
      <c r="CS322" s="204"/>
      <c r="CT322" s="66"/>
      <c r="CU322" s="66"/>
      <c r="CV322" s="66"/>
      <c r="CW322" s="204"/>
      <c r="CX322" s="204"/>
      <c r="CY322" s="66"/>
      <c r="CZ322" s="66"/>
      <c r="DA322" s="204"/>
      <c r="DB322" s="133"/>
      <c r="DC322" s="66"/>
      <c r="DD322" s="66"/>
      <c r="DE322" s="204"/>
      <c r="DF322" s="66"/>
      <c r="DG322" s="66"/>
      <c r="DH322" s="66"/>
      <c r="DI322" s="204"/>
      <c r="DJ322" s="204"/>
      <c r="DK322" s="66"/>
      <c r="DL322" s="66"/>
      <c r="DM322" s="204"/>
      <c r="DN322" s="204"/>
      <c r="DO322" s="66"/>
      <c r="DP322" s="66"/>
      <c r="DQ322" s="204"/>
      <c r="DR322" s="66"/>
      <c r="DS322" s="66"/>
      <c r="DT322" s="66"/>
      <c r="DU322" s="204"/>
      <c r="DV322" s="204"/>
      <c r="DW322" s="66"/>
      <c r="DX322" s="66"/>
      <c r="DY322" s="204"/>
      <c r="DZ322" s="204"/>
      <c r="EA322" s="66"/>
      <c r="EB322" s="66"/>
      <c r="EC322" s="204"/>
      <c r="ED322" s="204"/>
      <c r="EE322" s="66"/>
      <c r="EF322" s="66"/>
      <c r="EG322" s="204"/>
      <c r="EH322" s="66"/>
      <c r="EI322" s="66"/>
      <c r="EJ322" s="66"/>
      <c r="EK322" s="204"/>
      <c r="EL322" s="66"/>
      <c r="EM322" s="66"/>
      <c r="EN322" s="66"/>
      <c r="EO322" s="204"/>
      <c r="EP322" s="66"/>
      <c r="EQ322" s="66"/>
      <c r="ER322" s="66"/>
      <c r="ES322" s="204"/>
      <c r="ET322" s="66"/>
      <c r="EU322" s="66"/>
      <c r="EV322" s="66"/>
      <c r="EW322" s="70"/>
      <c r="EX322" s="70"/>
      <c r="EY322" s="70"/>
      <c r="EZ322" s="66"/>
      <c r="FA322" s="204"/>
      <c r="FB322" s="204"/>
      <c r="FC322" s="70"/>
      <c r="FD322" s="66"/>
      <c r="FE322" s="204"/>
      <c r="FF322" s="70"/>
      <c r="FG322" s="70"/>
      <c r="FH322" s="66"/>
      <c r="FI322" s="204"/>
      <c r="FJ322" s="70">
        <v>7968</v>
      </c>
      <c r="FK322" s="70">
        <v>7968</v>
      </c>
      <c r="FL322" s="66">
        <v>7968</v>
      </c>
      <c r="FM322" s="66">
        <f t="shared" si="1874"/>
        <v>100</v>
      </c>
      <c r="FN322" s="70"/>
      <c r="FO322" s="70"/>
      <c r="FP322" s="66"/>
      <c r="FQ322" s="204"/>
      <c r="FR322" s="204"/>
      <c r="FS322" s="70"/>
      <c r="FT322" s="66"/>
      <c r="FU322" s="204"/>
      <c r="FV322" s="70"/>
      <c r="FW322" s="70"/>
      <c r="FX322" s="66"/>
      <c r="FY322" s="204"/>
      <c r="FZ322" s="70"/>
      <c r="GA322" s="70"/>
      <c r="GB322" s="66"/>
      <c r="GC322" s="204"/>
      <c r="GD322" s="66"/>
      <c r="GE322" s="66"/>
      <c r="GF322" s="66"/>
      <c r="GG322" s="204"/>
      <c r="GH322" s="66"/>
      <c r="GI322" s="66"/>
      <c r="GJ322" s="66"/>
      <c r="GK322" s="204"/>
      <c r="GL322" s="204"/>
      <c r="GM322" s="70"/>
      <c r="GN322" s="66"/>
      <c r="GO322" s="204"/>
      <c r="GP322" s="204"/>
      <c r="GQ322" s="70"/>
      <c r="GR322" s="66"/>
      <c r="GS322" s="204"/>
      <c r="GT322" s="204"/>
      <c r="GU322" s="70"/>
      <c r="GV322" s="66"/>
      <c r="GW322" s="204"/>
      <c r="GX322" s="204"/>
      <c r="GY322" s="70"/>
      <c r="GZ322" s="66"/>
      <c r="HA322" s="204"/>
      <c r="HB322" s="70"/>
      <c r="HC322" s="70"/>
      <c r="HD322" s="66"/>
      <c r="HE322" s="204"/>
      <c r="HF322" s="66"/>
      <c r="HG322" s="66"/>
      <c r="HH322" s="66"/>
      <c r="HI322" s="204"/>
      <c r="HJ322" s="133"/>
      <c r="HK322" s="70"/>
      <c r="HL322" s="66"/>
      <c r="HM322" s="204"/>
      <c r="HN322" s="66"/>
      <c r="HO322" s="66"/>
      <c r="HP322" s="66"/>
      <c r="HQ322" s="204"/>
      <c r="HR322" s="204"/>
      <c r="HS322" s="66"/>
      <c r="HT322" s="66"/>
      <c r="HU322" s="204"/>
      <c r="HV322" s="133"/>
      <c r="HW322" s="66"/>
      <c r="HX322" s="66"/>
      <c r="HY322" s="204"/>
      <c r="HZ322" s="133"/>
      <c r="IA322" s="66"/>
      <c r="IB322" s="66"/>
      <c r="IC322" s="204"/>
      <c r="ID322" s="204"/>
      <c r="IE322" s="66"/>
      <c r="IF322" s="66"/>
      <c r="IG322" s="204"/>
      <c r="IH322" s="204"/>
      <c r="II322" s="66"/>
      <c r="IJ322" s="66"/>
      <c r="IK322" s="204"/>
      <c r="IL322" s="204"/>
      <c r="IM322" s="66">
        <v>80</v>
      </c>
      <c r="IN322" s="66">
        <v>80</v>
      </c>
      <c r="IO322" s="66">
        <f>IN322/IM322*100</f>
        <v>100</v>
      </c>
      <c r="IP322" s="204"/>
      <c r="IQ322" s="66"/>
      <c r="IR322" s="66"/>
      <c r="IS322" s="204"/>
      <c r="IT322" s="204"/>
      <c r="IU322" s="66"/>
      <c r="IV322" s="66"/>
      <c r="IW322" s="204"/>
      <c r="IX322" s="204"/>
      <c r="IY322" s="66"/>
      <c r="IZ322" s="66"/>
      <c r="JA322" s="66"/>
      <c r="JB322" s="66"/>
      <c r="JC322" s="66"/>
      <c r="JD322" s="66"/>
      <c r="JE322" s="66"/>
      <c r="JF322" s="66"/>
      <c r="JG322" s="66"/>
      <c r="JH322" s="66"/>
      <c r="JI322" s="66"/>
      <c r="JJ322" s="66"/>
      <c r="JK322" s="66"/>
      <c r="JL322" s="66"/>
      <c r="JM322" s="66"/>
      <c r="JN322" s="66"/>
      <c r="JO322" s="66"/>
      <c r="JP322" s="66"/>
      <c r="JQ322" s="66"/>
    </row>
    <row r="323" spans="1:277" s="29" customFormat="1" ht="15.75" x14ac:dyDescent="0.25">
      <c r="A323" s="39" t="s">
        <v>554</v>
      </c>
      <c r="B323" s="230">
        <f t="shared" si="1672"/>
        <v>7197</v>
      </c>
      <c r="C323" s="230">
        <f t="shared" si="1673"/>
        <v>7197</v>
      </c>
      <c r="D323" s="230">
        <f t="shared" si="1674"/>
        <v>7197</v>
      </c>
      <c r="E323" s="66">
        <f t="shared" si="2066"/>
        <v>100</v>
      </c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123"/>
      <c r="S323" s="66"/>
      <c r="T323" s="66"/>
      <c r="U323" s="66"/>
      <c r="V323" s="66"/>
      <c r="W323" s="66"/>
      <c r="X323" s="66"/>
      <c r="Y323" s="66"/>
      <c r="Z323" s="66"/>
      <c r="AA323" s="66"/>
      <c r="AB323" s="66"/>
      <c r="AC323" s="66"/>
      <c r="AD323" s="123"/>
      <c r="AE323" s="66"/>
      <c r="AF323" s="66"/>
      <c r="AG323" s="66"/>
      <c r="AH323" s="66"/>
      <c r="AI323" s="66"/>
      <c r="AJ323" s="66"/>
      <c r="AK323" s="70"/>
      <c r="AL323" s="124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/>
      <c r="BH323" s="66"/>
      <c r="BI323" s="66"/>
      <c r="BJ323" s="123"/>
      <c r="BK323" s="66"/>
      <c r="BL323" s="66"/>
      <c r="BM323" s="66"/>
      <c r="BN323" s="66"/>
      <c r="BO323" s="66"/>
      <c r="BP323" s="66"/>
      <c r="BQ323" s="66"/>
      <c r="BR323" s="66"/>
      <c r="BS323" s="66"/>
      <c r="BT323" s="66"/>
      <c r="BU323" s="66"/>
      <c r="BV323" s="66"/>
      <c r="BW323" s="66"/>
      <c r="BX323" s="66"/>
      <c r="BY323" s="66"/>
      <c r="BZ323" s="66"/>
      <c r="CA323" s="66"/>
      <c r="CB323" s="66"/>
      <c r="CC323" s="66"/>
      <c r="CD323" s="206"/>
      <c r="CE323" s="206"/>
      <c r="CF323" s="206"/>
      <c r="CG323" s="206"/>
      <c r="CH323" s="206"/>
      <c r="CI323" s="206"/>
      <c r="CJ323" s="206"/>
      <c r="CK323" s="206"/>
      <c r="CL323" s="66"/>
      <c r="CM323" s="66"/>
      <c r="CN323" s="66"/>
      <c r="CO323" s="204"/>
      <c r="CP323" s="204"/>
      <c r="CQ323" s="66"/>
      <c r="CR323" s="66"/>
      <c r="CS323" s="204"/>
      <c r="CT323" s="66"/>
      <c r="CU323" s="66"/>
      <c r="CV323" s="66"/>
      <c r="CW323" s="204"/>
      <c r="CX323" s="204"/>
      <c r="CY323" s="66"/>
      <c r="CZ323" s="66"/>
      <c r="DA323" s="204"/>
      <c r="DB323" s="133"/>
      <c r="DC323" s="66"/>
      <c r="DD323" s="66"/>
      <c r="DE323" s="204"/>
      <c r="DF323" s="66"/>
      <c r="DG323" s="66"/>
      <c r="DH323" s="66"/>
      <c r="DI323" s="204"/>
      <c r="DJ323" s="204"/>
      <c r="DK323" s="66"/>
      <c r="DL323" s="66"/>
      <c r="DM323" s="204"/>
      <c r="DN323" s="204"/>
      <c r="DO323" s="66"/>
      <c r="DP323" s="66"/>
      <c r="DQ323" s="204"/>
      <c r="DR323" s="66"/>
      <c r="DS323" s="66"/>
      <c r="DT323" s="66"/>
      <c r="DU323" s="204"/>
      <c r="DV323" s="204"/>
      <c r="DW323" s="66"/>
      <c r="DX323" s="66"/>
      <c r="DY323" s="204"/>
      <c r="DZ323" s="204"/>
      <c r="EA323" s="66"/>
      <c r="EB323" s="66"/>
      <c r="EC323" s="204"/>
      <c r="ED323" s="204"/>
      <c r="EE323" s="66"/>
      <c r="EF323" s="66"/>
      <c r="EG323" s="204"/>
      <c r="EH323" s="66"/>
      <c r="EI323" s="66"/>
      <c r="EJ323" s="66"/>
      <c r="EK323" s="204"/>
      <c r="EL323" s="66"/>
      <c r="EM323" s="66"/>
      <c r="EN323" s="66"/>
      <c r="EO323" s="204"/>
      <c r="EP323" s="66"/>
      <c r="EQ323" s="66"/>
      <c r="ER323" s="66"/>
      <c r="ES323" s="204"/>
      <c r="ET323" s="66"/>
      <c r="EU323" s="66"/>
      <c r="EV323" s="66"/>
      <c r="EW323" s="70"/>
      <c r="EX323" s="70"/>
      <c r="EY323" s="70"/>
      <c r="EZ323" s="66"/>
      <c r="FA323" s="204"/>
      <c r="FB323" s="204"/>
      <c r="FC323" s="70"/>
      <c r="FD323" s="66"/>
      <c r="FE323" s="204"/>
      <c r="FF323" s="70"/>
      <c r="FG323" s="70"/>
      <c r="FH323" s="66"/>
      <c r="FI323" s="204"/>
      <c r="FJ323" s="70">
        <v>7197</v>
      </c>
      <c r="FK323" s="70">
        <v>7197</v>
      </c>
      <c r="FL323" s="66">
        <v>7197</v>
      </c>
      <c r="FM323" s="66">
        <f t="shared" si="1874"/>
        <v>100</v>
      </c>
      <c r="FN323" s="70"/>
      <c r="FO323" s="70"/>
      <c r="FP323" s="66"/>
      <c r="FQ323" s="204"/>
      <c r="FR323" s="204"/>
      <c r="FS323" s="70"/>
      <c r="FT323" s="66"/>
      <c r="FU323" s="204"/>
      <c r="FV323" s="70"/>
      <c r="FW323" s="70"/>
      <c r="FX323" s="66"/>
      <c r="FY323" s="204"/>
      <c r="FZ323" s="70"/>
      <c r="GA323" s="70"/>
      <c r="GB323" s="66"/>
      <c r="GC323" s="204"/>
      <c r="GD323" s="66"/>
      <c r="GE323" s="66"/>
      <c r="GF323" s="66"/>
      <c r="GG323" s="204"/>
      <c r="GH323" s="66"/>
      <c r="GI323" s="66"/>
      <c r="GJ323" s="66"/>
      <c r="GK323" s="204"/>
      <c r="GL323" s="204"/>
      <c r="GM323" s="70"/>
      <c r="GN323" s="66"/>
      <c r="GO323" s="204"/>
      <c r="GP323" s="204"/>
      <c r="GQ323" s="70"/>
      <c r="GR323" s="66"/>
      <c r="GS323" s="204"/>
      <c r="GT323" s="204"/>
      <c r="GU323" s="70"/>
      <c r="GV323" s="66"/>
      <c r="GW323" s="204"/>
      <c r="GX323" s="204"/>
      <c r="GY323" s="70"/>
      <c r="GZ323" s="66"/>
      <c r="HA323" s="204"/>
      <c r="HB323" s="70"/>
      <c r="HC323" s="70"/>
      <c r="HD323" s="66"/>
      <c r="HE323" s="204"/>
      <c r="HF323" s="66"/>
      <c r="HG323" s="66"/>
      <c r="HH323" s="66"/>
      <c r="HI323" s="204"/>
      <c r="HJ323" s="133"/>
      <c r="HK323" s="70"/>
      <c r="HL323" s="66"/>
      <c r="HM323" s="204"/>
      <c r="HN323" s="66"/>
      <c r="HO323" s="66"/>
      <c r="HP323" s="66"/>
      <c r="HQ323" s="204"/>
      <c r="HR323" s="204"/>
      <c r="HS323" s="66"/>
      <c r="HT323" s="66"/>
      <c r="HU323" s="204"/>
      <c r="HV323" s="133"/>
      <c r="HW323" s="66"/>
      <c r="HX323" s="66"/>
      <c r="HY323" s="204"/>
      <c r="HZ323" s="133"/>
      <c r="IA323" s="66"/>
      <c r="IB323" s="66"/>
      <c r="IC323" s="204"/>
      <c r="ID323" s="204"/>
      <c r="IE323" s="66"/>
      <c r="IF323" s="66"/>
      <c r="IG323" s="204"/>
      <c r="IH323" s="204"/>
      <c r="II323" s="66"/>
      <c r="IJ323" s="66"/>
      <c r="IK323" s="204"/>
      <c r="IL323" s="204"/>
      <c r="IM323" s="66"/>
      <c r="IN323" s="66"/>
      <c r="IO323" s="204"/>
      <c r="IP323" s="204"/>
      <c r="IQ323" s="66"/>
      <c r="IR323" s="66"/>
      <c r="IS323" s="204"/>
      <c r="IT323" s="204"/>
      <c r="IU323" s="66"/>
      <c r="IV323" s="66"/>
      <c r="IW323" s="204"/>
      <c r="IX323" s="204"/>
      <c r="IY323" s="66"/>
      <c r="IZ323" s="66"/>
      <c r="JA323" s="66"/>
      <c r="JB323" s="66"/>
      <c r="JC323" s="66"/>
      <c r="JD323" s="66"/>
      <c r="JE323" s="66"/>
      <c r="JF323" s="66"/>
      <c r="JG323" s="66"/>
      <c r="JH323" s="66"/>
      <c r="JI323" s="66"/>
      <c r="JJ323" s="66"/>
      <c r="JK323" s="66"/>
      <c r="JL323" s="66"/>
      <c r="JM323" s="66"/>
      <c r="JN323" s="66"/>
      <c r="JO323" s="66"/>
      <c r="JP323" s="66"/>
      <c r="JQ323" s="66"/>
    </row>
    <row r="324" spans="1:277" s="29" customFormat="1" ht="15.75" x14ac:dyDescent="0.25">
      <c r="A324" s="39" t="s">
        <v>550</v>
      </c>
      <c r="B324" s="230">
        <f t="shared" si="1672"/>
        <v>8337</v>
      </c>
      <c r="C324" s="230">
        <f t="shared" si="1673"/>
        <v>8732.3169999999991</v>
      </c>
      <c r="D324" s="230">
        <f t="shared" si="1674"/>
        <v>8732.3169999999991</v>
      </c>
      <c r="E324" s="66">
        <f t="shared" si="2066"/>
        <v>100</v>
      </c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123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123"/>
      <c r="AE324" s="66"/>
      <c r="AF324" s="66"/>
      <c r="AG324" s="66"/>
      <c r="AH324" s="66"/>
      <c r="AI324" s="66"/>
      <c r="AJ324" s="66"/>
      <c r="AK324" s="70"/>
      <c r="AL324" s="124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/>
      <c r="BH324" s="66"/>
      <c r="BI324" s="66"/>
      <c r="BJ324" s="123"/>
      <c r="BK324" s="66"/>
      <c r="BL324" s="66"/>
      <c r="BM324" s="66"/>
      <c r="BN324" s="66"/>
      <c r="BO324" s="66"/>
      <c r="BP324" s="66"/>
      <c r="BQ324" s="66"/>
      <c r="BR324" s="66"/>
      <c r="BS324" s="66"/>
      <c r="BT324" s="66"/>
      <c r="BU324" s="66"/>
      <c r="BV324" s="66"/>
      <c r="BW324" s="66">
        <v>395.31700000000001</v>
      </c>
      <c r="BX324" s="66">
        <v>395.31700000000001</v>
      </c>
      <c r="BY324" s="66">
        <f t="shared" si="2067"/>
        <v>100</v>
      </c>
      <c r="BZ324" s="66"/>
      <c r="CA324" s="66"/>
      <c r="CB324" s="66"/>
      <c r="CC324" s="66"/>
      <c r="CD324" s="206"/>
      <c r="CE324" s="206"/>
      <c r="CF324" s="206"/>
      <c r="CG324" s="206"/>
      <c r="CH324" s="206"/>
      <c r="CI324" s="206"/>
      <c r="CJ324" s="206"/>
      <c r="CK324" s="206"/>
      <c r="CL324" s="66"/>
      <c r="CM324" s="66"/>
      <c r="CN324" s="66"/>
      <c r="CO324" s="204"/>
      <c r="CP324" s="204"/>
      <c r="CQ324" s="66"/>
      <c r="CR324" s="66"/>
      <c r="CS324" s="204"/>
      <c r="CT324" s="66"/>
      <c r="CU324" s="66"/>
      <c r="CV324" s="66"/>
      <c r="CW324" s="204"/>
      <c r="CX324" s="204"/>
      <c r="CY324" s="66"/>
      <c r="CZ324" s="66"/>
      <c r="DA324" s="204"/>
      <c r="DB324" s="133"/>
      <c r="DC324" s="66"/>
      <c r="DD324" s="66"/>
      <c r="DE324" s="204"/>
      <c r="DF324" s="66"/>
      <c r="DG324" s="66"/>
      <c r="DH324" s="66"/>
      <c r="DI324" s="204"/>
      <c r="DJ324" s="204"/>
      <c r="DK324" s="66"/>
      <c r="DL324" s="66"/>
      <c r="DM324" s="204"/>
      <c r="DN324" s="204"/>
      <c r="DO324" s="66"/>
      <c r="DP324" s="66"/>
      <c r="DQ324" s="204"/>
      <c r="DR324" s="66"/>
      <c r="DS324" s="66"/>
      <c r="DT324" s="66"/>
      <c r="DU324" s="204"/>
      <c r="DV324" s="204"/>
      <c r="DW324" s="66"/>
      <c r="DX324" s="66"/>
      <c r="DY324" s="204"/>
      <c r="DZ324" s="204"/>
      <c r="EA324" s="66"/>
      <c r="EB324" s="66"/>
      <c r="EC324" s="204"/>
      <c r="ED324" s="204"/>
      <c r="EE324" s="66"/>
      <c r="EF324" s="66"/>
      <c r="EG324" s="204"/>
      <c r="EH324" s="66"/>
      <c r="EI324" s="66"/>
      <c r="EJ324" s="66"/>
      <c r="EK324" s="204"/>
      <c r="EL324" s="66"/>
      <c r="EM324" s="66"/>
      <c r="EN324" s="66"/>
      <c r="EO324" s="204"/>
      <c r="EP324" s="66"/>
      <c r="EQ324" s="66"/>
      <c r="ER324" s="66"/>
      <c r="ES324" s="204"/>
      <c r="ET324" s="66"/>
      <c r="EU324" s="66"/>
      <c r="EV324" s="66"/>
      <c r="EW324" s="70"/>
      <c r="EX324" s="70"/>
      <c r="EY324" s="70"/>
      <c r="EZ324" s="66"/>
      <c r="FA324" s="204"/>
      <c r="FB324" s="204"/>
      <c r="FC324" s="70"/>
      <c r="FD324" s="66"/>
      <c r="FE324" s="204"/>
      <c r="FF324" s="70"/>
      <c r="FG324" s="70"/>
      <c r="FH324" s="66"/>
      <c r="FI324" s="204"/>
      <c r="FJ324" s="70">
        <v>8337</v>
      </c>
      <c r="FK324" s="70">
        <v>8337</v>
      </c>
      <c r="FL324" s="66">
        <v>8337</v>
      </c>
      <c r="FM324" s="66">
        <f t="shared" si="1874"/>
        <v>100</v>
      </c>
      <c r="FN324" s="70"/>
      <c r="FO324" s="70"/>
      <c r="FP324" s="66"/>
      <c r="FQ324" s="204"/>
      <c r="FR324" s="204"/>
      <c r="FS324" s="70"/>
      <c r="FT324" s="66"/>
      <c r="FU324" s="204"/>
      <c r="FV324" s="70"/>
      <c r="FW324" s="70"/>
      <c r="FX324" s="66"/>
      <c r="FY324" s="204"/>
      <c r="FZ324" s="70"/>
      <c r="GA324" s="70"/>
      <c r="GB324" s="66"/>
      <c r="GC324" s="204"/>
      <c r="GD324" s="66"/>
      <c r="GE324" s="66"/>
      <c r="GF324" s="66"/>
      <c r="GG324" s="204"/>
      <c r="GH324" s="66"/>
      <c r="GI324" s="66"/>
      <c r="GJ324" s="66"/>
      <c r="GK324" s="204"/>
      <c r="GL324" s="204"/>
      <c r="GM324" s="70"/>
      <c r="GN324" s="66"/>
      <c r="GO324" s="204"/>
      <c r="GP324" s="204"/>
      <c r="GQ324" s="70"/>
      <c r="GR324" s="66"/>
      <c r="GS324" s="204"/>
      <c r="GT324" s="204"/>
      <c r="GU324" s="70"/>
      <c r="GV324" s="66"/>
      <c r="GW324" s="204"/>
      <c r="GX324" s="204"/>
      <c r="GY324" s="70"/>
      <c r="GZ324" s="66"/>
      <c r="HA324" s="204"/>
      <c r="HB324" s="70"/>
      <c r="HC324" s="70"/>
      <c r="HD324" s="66"/>
      <c r="HE324" s="204"/>
      <c r="HF324" s="66"/>
      <c r="HG324" s="66"/>
      <c r="HH324" s="66"/>
      <c r="HI324" s="204"/>
      <c r="HJ324" s="133"/>
      <c r="HK324" s="70"/>
      <c r="HL324" s="66"/>
      <c r="HM324" s="204"/>
      <c r="HN324" s="66"/>
      <c r="HO324" s="66"/>
      <c r="HP324" s="66"/>
      <c r="HQ324" s="204"/>
      <c r="HR324" s="204"/>
      <c r="HS324" s="66"/>
      <c r="HT324" s="66"/>
      <c r="HU324" s="204"/>
      <c r="HV324" s="133"/>
      <c r="HW324" s="66"/>
      <c r="HX324" s="66"/>
      <c r="HY324" s="204"/>
      <c r="HZ324" s="133"/>
      <c r="IA324" s="66"/>
      <c r="IB324" s="66"/>
      <c r="IC324" s="204"/>
      <c r="ID324" s="204"/>
      <c r="IE324" s="66"/>
      <c r="IF324" s="66"/>
      <c r="IG324" s="204"/>
      <c r="IH324" s="204"/>
      <c r="II324" s="66"/>
      <c r="IJ324" s="66"/>
      <c r="IK324" s="204"/>
      <c r="IL324" s="204"/>
      <c r="IM324" s="66"/>
      <c r="IN324" s="66"/>
      <c r="IO324" s="204"/>
      <c r="IP324" s="204"/>
      <c r="IQ324" s="66"/>
      <c r="IR324" s="66"/>
      <c r="IS324" s="204"/>
      <c r="IT324" s="204"/>
      <c r="IU324" s="66"/>
      <c r="IV324" s="66"/>
      <c r="IW324" s="204"/>
      <c r="IX324" s="204"/>
      <c r="IY324" s="66"/>
      <c r="IZ324" s="66"/>
      <c r="JA324" s="66"/>
      <c r="JB324" s="66"/>
      <c r="JC324" s="66"/>
      <c r="JD324" s="66"/>
      <c r="JE324" s="66"/>
      <c r="JF324" s="66"/>
      <c r="JG324" s="66"/>
      <c r="JH324" s="66"/>
      <c r="JI324" s="66"/>
      <c r="JJ324" s="66"/>
      <c r="JK324" s="66"/>
      <c r="JL324" s="66"/>
      <c r="JM324" s="66"/>
      <c r="JN324" s="66"/>
      <c r="JO324" s="66"/>
      <c r="JP324" s="66"/>
      <c r="JQ324" s="66"/>
    </row>
    <row r="325" spans="1:277" s="30" customFormat="1" ht="31.5" x14ac:dyDescent="0.25">
      <c r="A325" s="38" t="s">
        <v>370</v>
      </c>
      <c r="B325" s="231">
        <f t="shared" si="1672"/>
        <v>125375.18000000001</v>
      </c>
      <c r="C325" s="231">
        <f t="shared" si="1673"/>
        <v>90454.29</v>
      </c>
      <c r="D325" s="231">
        <f t="shared" si="1674"/>
        <v>90248.784750000006</v>
      </c>
      <c r="E325" s="79">
        <f t="shared" ref="E325" si="2068">D325/C325*100</f>
        <v>99.772807624712996</v>
      </c>
      <c r="F325" s="80">
        <f t="shared" ref="F325" si="2069">F326+F327+F329+F330+F331+F332+F333+F334</f>
        <v>0</v>
      </c>
      <c r="G325" s="80">
        <f t="shared" ref="G325:CG325" si="2070">G326+G327+G329+G330+G331+G332+G333+G334</f>
        <v>0</v>
      </c>
      <c r="H325" s="80">
        <f t="shared" si="2070"/>
        <v>0</v>
      </c>
      <c r="I325" s="80"/>
      <c r="J325" s="80">
        <f t="shared" ref="J325" si="2071">J326+J327+J329+J330+J331+J332+J333+J334</f>
        <v>0</v>
      </c>
      <c r="K325" s="80">
        <f t="shared" si="2070"/>
        <v>0</v>
      </c>
      <c r="L325" s="80">
        <f t="shared" si="2070"/>
        <v>0</v>
      </c>
      <c r="M325" s="80">
        <f t="shared" si="2070"/>
        <v>0</v>
      </c>
      <c r="N325" s="80"/>
      <c r="O325" s="80">
        <f t="shared" ref="O325:Q325" si="2072">O326+O327+O329+O330+O331+O332+O333+O334</f>
        <v>0</v>
      </c>
      <c r="P325" s="80">
        <f t="shared" si="2072"/>
        <v>0</v>
      </c>
      <c r="Q325" s="80">
        <f t="shared" si="2072"/>
        <v>0</v>
      </c>
      <c r="R325" s="122"/>
      <c r="S325" s="80">
        <f t="shared" ref="S325:U325" si="2073">S326+S327+S329+S330+S331+S332+S333+S334</f>
        <v>0</v>
      </c>
      <c r="T325" s="80">
        <f t="shared" si="2073"/>
        <v>0</v>
      </c>
      <c r="U325" s="80">
        <f t="shared" si="2073"/>
        <v>0</v>
      </c>
      <c r="V325" s="80"/>
      <c r="W325" s="80">
        <f t="shared" ref="W325:Y325" si="2074">W326+W327+W329+W330+W331+W332+W333+W334</f>
        <v>0</v>
      </c>
      <c r="X325" s="80">
        <f t="shared" si="2074"/>
        <v>0</v>
      </c>
      <c r="Y325" s="80">
        <f t="shared" si="2074"/>
        <v>0</v>
      </c>
      <c r="Z325" s="80"/>
      <c r="AA325" s="80">
        <f t="shared" ref="AA325:AC325" si="2075">AA326+AA327+AA329+AA330+AA331+AA332+AA333+AA334</f>
        <v>0</v>
      </c>
      <c r="AB325" s="80">
        <f t="shared" si="2075"/>
        <v>0</v>
      </c>
      <c r="AC325" s="80">
        <f t="shared" si="2075"/>
        <v>0</v>
      </c>
      <c r="AD325" s="122"/>
      <c r="AE325" s="80">
        <f t="shared" ref="AE325:AH325" si="2076">AE326+AE327+AE329+AE330+AE331+AE332+AE333+AE334</f>
        <v>0</v>
      </c>
      <c r="AF325" s="80">
        <f t="shared" si="2076"/>
        <v>0</v>
      </c>
      <c r="AG325" s="80">
        <f t="shared" si="2076"/>
        <v>0</v>
      </c>
      <c r="AH325" s="80">
        <f t="shared" si="2076"/>
        <v>262.70999999999998</v>
      </c>
      <c r="AI325" s="80">
        <f t="shared" si="2070"/>
        <v>262.70999999999998</v>
      </c>
      <c r="AJ325" s="80">
        <f t="shared" si="2070"/>
        <v>262.70999999999998</v>
      </c>
      <c r="AK325" s="80">
        <f t="shared" si="1950"/>
        <v>100</v>
      </c>
      <c r="AL325" s="122"/>
      <c r="AM325" s="80">
        <f t="shared" si="2070"/>
        <v>0</v>
      </c>
      <c r="AN325" s="80">
        <f t="shared" si="2070"/>
        <v>0</v>
      </c>
      <c r="AO325" s="80">
        <f t="shared" si="2070"/>
        <v>0</v>
      </c>
      <c r="AP325" s="80">
        <f t="shared" ref="AP325" si="2077">AP326+AP327+AP329+AP330+AP331+AP332+AP333+AP334</f>
        <v>0</v>
      </c>
      <c r="AQ325" s="80">
        <f t="shared" si="2070"/>
        <v>0</v>
      </c>
      <c r="AR325" s="80">
        <f t="shared" si="2070"/>
        <v>0</v>
      </c>
      <c r="AS325" s="80">
        <f t="shared" si="2070"/>
        <v>0</v>
      </c>
      <c r="AT325" s="80">
        <f t="shared" ref="AT325" si="2078">AT326+AT327+AT329+AT330+AT331+AT332+AT333+AT334</f>
        <v>0</v>
      </c>
      <c r="AU325" s="80">
        <f t="shared" si="2070"/>
        <v>0</v>
      </c>
      <c r="AV325" s="80">
        <f t="shared" si="2070"/>
        <v>0</v>
      </c>
      <c r="AW325" s="80"/>
      <c r="AX325" s="80">
        <f t="shared" ref="AX325" si="2079">AX326+AX327+AX329+AX330+AX331+AX332+AX333+AX334</f>
        <v>0</v>
      </c>
      <c r="AY325" s="80">
        <f t="shared" si="2070"/>
        <v>0</v>
      </c>
      <c r="AZ325" s="80">
        <f t="shared" si="2070"/>
        <v>0</v>
      </c>
      <c r="BA325" s="80"/>
      <c r="BB325" s="80">
        <v>0</v>
      </c>
      <c r="BC325" s="80">
        <f t="shared" si="2070"/>
        <v>0</v>
      </c>
      <c r="BD325" s="80">
        <f t="shared" si="2070"/>
        <v>0</v>
      </c>
      <c r="BE325" s="79"/>
      <c r="BF325" s="80">
        <f t="shared" ref="BF325" si="2080">BF326+BF327+BF329+BF330+BF331+BF332+BF333+BF334</f>
        <v>78.524000000000001</v>
      </c>
      <c r="BG325" s="80">
        <f t="shared" ref="BG325:BH325" si="2081">BG326+BG327+BG329+BG330+BG331+BG332+BG333+BG334</f>
        <v>78.524000000000001</v>
      </c>
      <c r="BH325" s="80">
        <f t="shared" si="2081"/>
        <v>78.524000000000001</v>
      </c>
      <c r="BI325" s="79">
        <f>BH325/BG325*100</f>
        <v>100</v>
      </c>
      <c r="BJ325" s="121"/>
      <c r="BK325" s="80"/>
      <c r="BL325" s="80"/>
      <c r="BM325" s="79"/>
      <c r="BN325" s="80"/>
      <c r="BO325" s="80"/>
      <c r="BP325" s="80"/>
      <c r="BQ325" s="79"/>
      <c r="BR325" s="79"/>
      <c r="BS325" s="80">
        <f t="shared" si="2070"/>
        <v>0</v>
      </c>
      <c r="BT325" s="80">
        <f t="shared" si="2070"/>
        <v>0</v>
      </c>
      <c r="BU325" s="80">
        <f t="shared" si="2070"/>
        <v>0</v>
      </c>
      <c r="BV325" s="80"/>
      <c r="BW325" s="80">
        <f t="shared" si="2070"/>
        <v>3537.7240000000002</v>
      </c>
      <c r="BX325" s="80">
        <f t="shared" si="2070"/>
        <v>3537.7240000000002</v>
      </c>
      <c r="BY325" s="79">
        <f t="shared" si="2067"/>
        <v>100</v>
      </c>
      <c r="BZ325" s="80">
        <f t="shared" ref="BZ325" si="2082">BZ326+BZ327+BZ329+BZ330+BZ331+BZ332+BZ333+BZ334</f>
        <v>11000</v>
      </c>
      <c r="CA325" s="80">
        <f t="shared" si="2070"/>
        <v>11000</v>
      </c>
      <c r="CB325" s="80">
        <f t="shared" si="2070"/>
        <v>11000</v>
      </c>
      <c r="CC325" s="79">
        <f t="shared" ref="CC325" si="2083">CB325/CA325*100</f>
        <v>100</v>
      </c>
      <c r="CD325" s="80">
        <f t="shared" ref="CD325" si="2084">CD326+CD327+CD329+CD330+CD331+CD332+CD333+CD334</f>
        <v>10325.4</v>
      </c>
      <c r="CE325" s="80">
        <f t="shared" si="2070"/>
        <v>10325.4</v>
      </c>
      <c r="CF325" s="80">
        <f t="shared" si="2070"/>
        <v>10325.4</v>
      </c>
      <c r="CG325" s="80">
        <f t="shared" si="2070"/>
        <v>100</v>
      </c>
      <c r="CH325" s="80"/>
      <c r="CI325" s="80">
        <f t="shared" ref="CI325:CL325" si="2085">CI326+CI327+CI329+CI330+CI331+CI332+CI333+CI334</f>
        <v>1398</v>
      </c>
      <c r="CJ325" s="80">
        <f t="shared" si="2085"/>
        <v>1398</v>
      </c>
      <c r="CK325" s="80">
        <f t="shared" si="2085"/>
        <v>100</v>
      </c>
      <c r="CL325" s="80">
        <f t="shared" si="2085"/>
        <v>0</v>
      </c>
      <c r="CM325" s="80">
        <f t="shared" ref="CM325:EV325" si="2086">CM326+CM327+CM329+CM330+CM331+CM332+CM333+CM334</f>
        <v>0</v>
      </c>
      <c r="CN325" s="80">
        <f t="shared" si="2086"/>
        <v>0</v>
      </c>
      <c r="CO325" s="80">
        <f t="shared" si="2086"/>
        <v>0</v>
      </c>
      <c r="CP325" s="80"/>
      <c r="CQ325" s="80">
        <f t="shared" ref="CQ325:CT325" si="2087">CQ326+CQ327+CQ329+CQ330+CQ331+CQ332+CQ333+CQ334</f>
        <v>0</v>
      </c>
      <c r="CR325" s="80">
        <f t="shared" si="2087"/>
        <v>0</v>
      </c>
      <c r="CS325" s="80">
        <f t="shared" si="2087"/>
        <v>0</v>
      </c>
      <c r="CT325" s="80">
        <f t="shared" si="2087"/>
        <v>3662.9</v>
      </c>
      <c r="CU325" s="80">
        <f t="shared" si="2086"/>
        <v>2008.1</v>
      </c>
      <c r="CV325" s="80">
        <f t="shared" si="2086"/>
        <v>1957.7396000000001</v>
      </c>
      <c r="CW325" s="80">
        <f t="shared" si="2086"/>
        <v>97.492136845774624</v>
      </c>
      <c r="CX325" s="80"/>
      <c r="CY325" s="80"/>
      <c r="CZ325" s="80"/>
      <c r="DA325" s="80"/>
      <c r="DB325" s="122"/>
      <c r="DC325" s="80">
        <f t="shared" ref="DC325:DD325" si="2088">DC326+DC327+DC329+DC330+DC331+DC332+DC333+DC334</f>
        <v>160</v>
      </c>
      <c r="DD325" s="80">
        <f t="shared" si="2088"/>
        <v>160</v>
      </c>
      <c r="DE325" s="80">
        <f t="shared" ref="DE325:DE326" si="2089">DD325/DC325*100</f>
        <v>100</v>
      </c>
      <c r="DF325" s="80">
        <f t="shared" ref="DF325" si="2090">DF326+DF327+DF329+DF330+DF331+DF332+DF333+DF334</f>
        <v>50267.4</v>
      </c>
      <c r="DG325" s="80">
        <f t="shared" si="2086"/>
        <v>0</v>
      </c>
      <c r="DH325" s="80">
        <f t="shared" si="2086"/>
        <v>0</v>
      </c>
      <c r="DI325" s="80">
        <f t="shared" si="2086"/>
        <v>0</v>
      </c>
      <c r="DJ325" s="80"/>
      <c r="DK325" s="80">
        <f t="shared" si="2086"/>
        <v>0</v>
      </c>
      <c r="DL325" s="80">
        <f t="shared" si="2086"/>
        <v>0</v>
      </c>
      <c r="DM325" s="80">
        <f t="shared" si="2086"/>
        <v>0</v>
      </c>
      <c r="DN325" s="80"/>
      <c r="DO325" s="80">
        <f t="shared" ref="DO325:DR325" si="2091">DO326+DO327+DO329+DO330+DO331+DO332+DO333+DO334</f>
        <v>0</v>
      </c>
      <c r="DP325" s="80">
        <f t="shared" si="2091"/>
        <v>0</v>
      </c>
      <c r="DQ325" s="80">
        <f t="shared" si="2091"/>
        <v>0</v>
      </c>
      <c r="DR325" s="80">
        <f t="shared" si="2091"/>
        <v>0</v>
      </c>
      <c r="DS325" s="80">
        <f t="shared" si="2086"/>
        <v>0</v>
      </c>
      <c r="DT325" s="80">
        <f t="shared" si="2086"/>
        <v>0</v>
      </c>
      <c r="DU325" s="80">
        <f t="shared" si="2086"/>
        <v>0</v>
      </c>
      <c r="DV325" s="80"/>
      <c r="DW325" s="80">
        <f t="shared" si="2086"/>
        <v>0</v>
      </c>
      <c r="DX325" s="80">
        <f t="shared" si="2086"/>
        <v>0</v>
      </c>
      <c r="DY325" s="80">
        <f t="shared" si="2086"/>
        <v>0</v>
      </c>
      <c r="DZ325" s="80"/>
      <c r="EA325" s="80">
        <f t="shared" ref="EA325:EC325" si="2092">EA326+EA327+EA329+EA330+EA331+EA332+EA333+EA334</f>
        <v>0</v>
      </c>
      <c r="EB325" s="80">
        <f t="shared" si="2092"/>
        <v>0</v>
      </c>
      <c r="EC325" s="80">
        <f t="shared" si="2092"/>
        <v>0</v>
      </c>
      <c r="ED325" s="80">
        <f t="shared" si="2086"/>
        <v>177.9</v>
      </c>
      <c r="EE325" s="80">
        <f t="shared" si="2086"/>
        <v>8897.2000000000007</v>
      </c>
      <c r="EF325" s="80">
        <f t="shared" si="2086"/>
        <v>8897.23</v>
      </c>
      <c r="EG325" s="79">
        <f t="shared" ref="EG325" si="2093">EF325/EE325*100</f>
        <v>100.00033718473227</v>
      </c>
      <c r="EH325" s="80">
        <f t="shared" ref="EH325" si="2094">EH326+EH327+EH329+EH330+EH331+EH332+EH333+EH334</f>
        <v>0</v>
      </c>
      <c r="EI325" s="80">
        <f t="shared" si="2086"/>
        <v>0</v>
      </c>
      <c r="EJ325" s="80">
        <f t="shared" si="2086"/>
        <v>0</v>
      </c>
      <c r="EK325" s="80">
        <f t="shared" si="2086"/>
        <v>0</v>
      </c>
      <c r="EL325" s="80">
        <f t="shared" ref="EL325" si="2095">EL326+EL327+EL329+EL330+EL331+EL332+EL333+EL334</f>
        <v>0</v>
      </c>
      <c r="EM325" s="80">
        <f t="shared" si="2086"/>
        <v>0</v>
      </c>
      <c r="EN325" s="80">
        <f t="shared" si="2086"/>
        <v>0</v>
      </c>
      <c r="EO325" s="80">
        <f t="shared" si="2086"/>
        <v>0</v>
      </c>
      <c r="EP325" s="80">
        <f t="shared" ref="EP325" si="2096">EP326+EP327+EP329+EP330+EP331+EP332+EP333+EP334</f>
        <v>318.39999999999998</v>
      </c>
      <c r="EQ325" s="80">
        <f t="shared" si="2086"/>
        <v>0</v>
      </c>
      <c r="ER325" s="80">
        <f t="shared" si="2086"/>
        <v>0</v>
      </c>
      <c r="ES325" s="80">
        <f t="shared" si="2086"/>
        <v>0</v>
      </c>
      <c r="ET325" s="80">
        <f t="shared" ref="ET325" si="2097">ET326+ET327+ET329+ET330+ET331+ET332+ET333+ET334</f>
        <v>6338</v>
      </c>
      <c r="EU325" s="80">
        <f t="shared" si="2086"/>
        <v>7193.4804000000004</v>
      </c>
      <c r="EV325" s="80">
        <f t="shared" si="2086"/>
        <v>7193.4804000000004</v>
      </c>
      <c r="EW325" s="80">
        <f t="shared" ref="EW325:EW326" si="2098">EV325/EU325*100</f>
        <v>100</v>
      </c>
      <c r="EX325" s="80"/>
      <c r="EY325" s="80">
        <f t="shared" ref="EY325:FH325" si="2099">EY326+EY327+EY329+EY330+EY331+EY332+EY333+EY334</f>
        <v>0</v>
      </c>
      <c r="EZ325" s="80">
        <f t="shared" si="2099"/>
        <v>0</v>
      </c>
      <c r="FA325" s="80">
        <f t="shared" si="2099"/>
        <v>0</v>
      </c>
      <c r="FB325" s="80"/>
      <c r="FC325" s="80">
        <f t="shared" ref="FC325:FE325" si="2100">FC326+FC327+FC329+FC330+FC331+FC332+FC333+FC334</f>
        <v>0</v>
      </c>
      <c r="FD325" s="80">
        <f t="shared" si="2100"/>
        <v>0</v>
      </c>
      <c r="FE325" s="80">
        <f t="shared" si="2100"/>
        <v>0</v>
      </c>
      <c r="FF325" s="80">
        <f t="shared" ref="FF325" si="2101">FF326+FF327+FF329+FF330+FF331+FF332+FF333+FF334</f>
        <v>5430.3</v>
      </c>
      <c r="FG325" s="80">
        <f t="shared" si="2099"/>
        <v>5562.6</v>
      </c>
      <c r="FH325" s="80">
        <f t="shared" si="2099"/>
        <v>5562.6</v>
      </c>
      <c r="FI325" s="80">
        <f t="shared" si="204"/>
        <v>100</v>
      </c>
      <c r="FJ325" s="80">
        <f>SUM(FJ326:FJ334)</f>
        <v>30117</v>
      </c>
      <c r="FK325" s="80">
        <f>SUM(FK326:FK334)</f>
        <v>30117</v>
      </c>
      <c r="FL325" s="80">
        <f>SUM(FL326:FL334)</f>
        <v>30116.994999999999</v>
      </c>
      <c r="FM325" s="79">
        <f t="shared" si="1874"/>
        <v>99.999983398080815</v>
      </c>
      <c r="FN325" s="80">
        <f t="shared" ref="FN325" si="2102">FN326+FN327+FN329+FN330+FN331+FN332+FN333+FN334</f>
        <v>4340.1000000000004</v>
      </c>
      <c r="FO325" s="80">
        <f t="shared" ref="FO325:FP325" si="2103">FO326+FO327+FO329+FO330+FO331+FO332+FO333+FO334</f>
        <v>654.70000000000005</v>
      </c>
      <c r="FP325" s="80">
        <f t="shared" si="2103"/>
        <v>654.6685500000001</v>
      </c>
      <c r="FQ325" s="80">
        <f>FP325/FO325*100</f>
        <v>99.995196273102195</v>
      </c>
      <c r="FR325" s="80"/>
      <c r="FS325" s="80">
        <f t="shared" ref="FS325:FT325" si="2104">FS326+FS327+FS329+FS330+FS331+FS332+FS333+FS334</f>
        <v>187</v>
      </c>
      <c r="FT325" s="80">
        <f t="shared" si="2104"/>
        <v>180</v>
      </c>
      <c r="FU325" s="80">
        <f>FT325/FS325*100</f>
        <v>96.256684491978604</v>
      </c>
      <c r="FV325" s="80">
        <f t="shared" ref="FV325" si="2105">FV326+FV327+FV329+FV330+FV331+FV332+FV333+FV334</f>
        <v>1568.7460000000001</v>
      </c>
      <c r="FW325" s="80">
        <f t="shared" ref="FW325:FX325" si="2106">FW326+FW327+FW329+FW330+FW331+FW332+FW333+FW334</f>
        <v>1568.7460000000001</v>
      </c>
      <c r="FX325" s="80">
        <f t="shared" si="2106"/>
        <v>1568.7460000000001</v>
      </c>
      <c r="FY325" s="80">
        <f>FX325/FW325*100</f>
        <v>100</v>
      </c>
      <c r="FZ325" s="80">
        <f t="shared" ref="FZ325" si="2107">FZ326+FZ327+FZ329+FZ330+FZ331+FZ332+FZ333+FZ334</f>
        <v>0</v>
      </c>
      <c r="GA325" s="80">
        <f t="shared" ref="GA325:GK325" si="2108">GA326+GA327+GA329+GA330+GA331+GA332+GA333+GA334</f>
        <v>0</v>
      </c>
      <c r="GB325" s="80">
        <f t="shared" si="2108"/>
        <v>0</v>
      </c>
      <c r="GC325" s="80">
        <f t="shared" si="2108"/>
        <v>0</v>
      </c>
      <c r="GD325" s="80">
        <f t="shared" ref="GD325" si="2109">GD326+GD327+GD329+GD330+GD331+GD332+GD333+GD334</f>
        <v>818.2</v>
      </c>
      <c r="GE325" s="80">
        <f t="shared" si="2108"/>
        <v>4300</v>
      </c>
      <c r="GF325" s="80">
        <f t="shared" si="2108"/>
        <v>4300</v>
      </c>
      <c r="GG325" s="80">
        <f t="shared" si="2108"/>
        <v>100</v>
      </c>
      <c r="GH325" s="80">
        <f t="shared" ref="GH325" si="2110">GH326+GH327+GH329+GH330+GH331+GH332+GH333+GH334</f>
        <v>669.6</v>
      </c>
      <c r="GI325" s="80">
        <f t="shared" si="2108"/>
        <v>2900</v>
      </c>
      <c r="GJ325" s="80">
        <f t="shared" si="2108"/>
        <v>2900</v>
      </c>
      <c r="GK325" s="80">
        <f t="shared" si="2108"/>
        <v>100</v>
      </c>
      <c r="GL325" s="80"/>
      <c r="GM325" s="80">
        <f t="shared" ref="GM325:GO325" si="2111">GM326+GM327+GM329+GM330+GM331+GM332+GM333+GM334</f>
        <v>0</v>
      </c>
      <c r="GN325" s="80">
        <f t="shared" si="2111"/>
        <v>0</v>
      </c>
      <c r="GO325" s="80">
        <f t="shared" si="2111"/>
        <v>0</v>
      </c>
      <c r="GP325" s="80"/>
      <c r="GQ325" s="80">
        <f t="shared" ref="GQ325:GS325" si="2112">GQ326+GQ327+GQ329+GQ330+GQ331+GQ332+GQ333+GQ334</f>
        <v>0</v>
      </c>
      <c r="GR325" s="80">
        <f t="shared" si="2112"/>
        <v>0</v>
      </c>
      <c r="GS325" s="80">
        <f t="shared" si="2112"/>
        <v>0</v>
      </c>
      <c r="GT325" s="80"/>
      <c r="GU325" s="80">
        <f t="shared" ref="GU325:GW325" si="2113">GU326+GU327+GU329+GU330+GU331+GU332+GU333+GU334</f>
        <v>0</v>
      </c>
      <c r="GV325" s="80">
        <f t="shared" si="2113"/>
        <v>0</v>
      </c>
      <c r="GW325" s="80">
        <f t="shared" si="2113"/>
        <v>0</v>
      </c>
      <c r="GX325" s="80"/>
      <c r="GY325" s="80">
        <f t="shared" ref="GY325:HB325" si="2114">GY326+GY327+GY329+GY330+GY331+GY332+GY333+GY334</f>
        <v>0</v>
      </c>
      <c r="GZ325" s="80">
        <f t="shared" si="2114"/>
        <v>0</v>
      </c>
      <c r="HA325" s="80">
        <f t="shared" si="2114"/>
        <v>0</v>
      </c>
      <c r="HB325" s="80">
        <f t="shared" si="2114"/>
        <v>0</v>
      </c>
      <c r="HC325" s="80">
        <f t="shared" ref="HC325:HE325" si="2115">HC326+HC327+HC329+HC330+HC331+HC332+HC333+HC334</f>
        <v>0</v>
      </c>
      <c r="HD325" s="80">
        <f t="shared" si="2115"/>
        <v>0</v>
      </c>
      <c r="HE325" s="80">
        <f t="shared" si="2115"/>
        <v>0</v>
      </c>
      <c r="HF325" s="80"/>
      <c r="HG325" s="80"/>
      <c r="HH325" s="80"/>
      <c r="HI325" s="80"/>
      <c r="HJ325" s="122"/>
      <c r="HK325" s="80">
        <f t="shared" ref="HK325:HM325" si="2116">HK326+HK327+HK329+HK330+HK331+HK332+HK333+HK334</f>
        <v>0</v>
      </c>
      <c r="HL325" s="80">
        <f t="shared" si="2116"/>
        <v>0</v>
      </c>
      <c r="HM325" s="80">
        <f t="shared" si="2116"/>
        <v>0</v>
      </c>
      <c r="HN325" s="80"/>
      <c r="HO325" s="80"/>
      <c r="HP325" s="80"/>
      <c r="HQ325" s="80"/>
      <c r="HR325" s="80"/>
      <c r="HS325" s="80">
        <f t="shared" ref="HS325:HY325" si="2117">HS326+HS327+HS329+HS330+HS331+HS332+HS333+HS334</f>
        <v>0</v>
      </c>
      <c r="HT325" s="80">
        <f t="shared" si="2117"/>
        <v>0</v>
      </c>
      <c r="HU325" s="80">
        <f t="shared" si="2117"/>
        <v>0</v>
      </c>
      <c r="HV325" s="122"/>
      <c r="HW325" s="80">
        <f t="shared" si="2117"/>
        <v>0</v>
      </c>
      <c r="HX325" s="80">
        <f t="shared" si="2117"/>
        <v>0</v>
      </c>
      <c r="HY325" s="80">
        <f t="shared" si="2117"/>
        <v>0</v>
      </c>
      <c r="HZ325" s="122"/>
      <c r="IA325" s="80">
        <f t="shared" ref="IA325:IC325" si="2118">IA326+IA327+IA329+IA330+IA331+IA332+IA333+IA334</f>
        <v>0</v>
      </c>
      <c r="IB325" s="80">
        <f t="shared" si="2118"/>
        <v>0</v>
      </c>
      <c r="IC325" s="80">
        <f t="shared" si="2118"/>
        <v>0</v>
      </c>
      <c r="ID325" s="80"/>
      <c r="IE325" s="80">
        <f t="shared" ref="IE325:IG325" si="2119">IE326+IE327+IE329+IE330+IE331+IE332+IE333+IE334</f>
        <v>0</v>
      </c>
      <c r="IF325" s="80">
        <f t="shared" si="2119"/>
        <v>0</v>
      </c>
      <c r="IG325" s="80">
        <f t="shared" si="2119"/>
        <v>0</v>
      </c>
      <c r="IH325" s="80"/>
      <c r="II325" s="80">
        <f t="shared" ref="II325:IK325" si="2120">II326+II327+II329+II330+II331+II332+II333+II334</f>
        <v>0</v>
      </c>
      <c r="IJ325" s="80">
        <f t="shared" si="2120"/>
        <v>0</v>
      </c>
      <c r="IK325" s="80">
        <f t="shared" si="2120"/>
        <v>0</v>
      </c>
      <c r="IL325" s="80"/>
      <c r="IM325" s="80">
        <f t="shared" ref="IM325:JA325" si="2121">IM326+IM327+IM329+IM330+IM331+IM332+IM333+IM334</f>
        <v>0</v>
      </c>
      <c r="IN325" s="80">
        <f t="shared" si="2121"/>
        <v>0</v>
      </c>
      <c r="IO325" s="80">
        <f t="shared" si="2121"/>
        <v>0</v>
      </c>
      <c r="IP325" s="80"/>
      <c r="IQ325" s="80">
        <f t="shared" si="2121"/>
        <v>0</v>
      </c>
      <c r="IR325" s="80">
        <f t="shared" si="2121"/>
        <v>0</v>
      </c>
      <c r="IS325" s="80">
        <f t="shared" si="2121"/>
        <v>0</v>
      </c>
      <c r="IT325" s="80"/>
      <c r="IU325" s="80">
        <f t="shared" si="2121"/>
        <v>0</v>
      </c>
      <c r="IV325" s="80">
        <f t="shared" si="2121"/>
        <v>0</v>
      </c>
      <c r="IW325" s="80">
        <f t="shared" si="2121"/>
        <v>0</v>
      </c>
      <c r="IX325" s="80"/>
      <c r="IY325" s="80">
        <f t="shared" si="2121"/>
        <v>0</v>
      </c>
      <c r="IZ325" s="80">
        <f t="shared" si="2121"/>
        <v>0</v>
      </c>
      <c r="JA325" s="80">
        <f t="shared" si="2121"/>
        <v>0</v>
      </c>
      <c r="JB325" s="80"/>
      <c r="JC325" s="80">
        <f t="shared" ref="JC325:JE325" si="2122">JC326+JC327+JC329+JC330+JC331+JC332+JC333+JC334</f>
        <v>0</v>
      </c>
      <c r="JD325" s="80">
        <f t="shared" si="2122"/>
        <v>0</v>
      </c>
      <c r="JE325" s="80">
        <f t="shared" si="2122"/>
        <v>0</v>
      </c>
      <c r="JF325" s="80"/>
      <c r="JG325" s="80">
        <f t="shared" ref="JG325:JL325" si="2123">JG326+JG327+JG329+JG330+JG331+JG332+JG333+JG334</f>
        <v>0</v>
      </c>
      <c r="JH325" s="80">
        <f t="shared" si="2123"/>
        <v>0</v>
      </c>
      <c r="JI325" s="80">
        <f t="shared" si="2123"/>
        <v>0</v>
      </c>
      <c r="JJ325" s="80"/>
      <c r="JK325" s="80">
        <f t="shared" si="2123"/>
        <v>303.10559999999998</v>
      </c>
      <c r="JL325" s="80">
        <f t="shared" si="2123"/>
        <v>154.96719999999999</v>
      </c>
      <c r="JM325" s="79">
        <f t="shared" ref="JM325:JM326" si="2124">JL325/JK325*100</f>
        <v>51.126472094214023</v>
      </c>
      <c r="JN325" s="79"/>
      <c r="JO325" s="80"/>
      <c r="JP325" s="80"/>
      <c r="JQ325" s="79"/>
    </row>
    <row r="326" spans="1:277" s="29" customFormat="1" ht="30.75" customHeight="1" x14ac:dyDescent="0.25">
      <c r="A326" s="39" t="s">
        <v>302</v>
      </c>
      <c r="B326" s="230">
        <f t="shared" si="1672"/>
        <v>33990.779999999992</v>
      </c>
      <c r="C326" s="230">
        <f t="shared" si="1673"/>
        <v>36902.366000000002</v>
      </c>
      <c r="D326" s="230">
        <f t="shared" si="1674"/>
        <v>36696.835749999998</v>
      </c>
      <c r="E326" s="66">
        <f t="shared" si="163"/>
        <v>99.443043164224193</v>
      </c>
      <c r="F326" s="66"/>
      <c r="G326" s="66"/>
      <c r="H326" s="66"/>
      <c r="I326" s="66"/>
      <c r="J326" s="70"/>
      <c r="K326" s="70"/>
      <c r="L326" s="66"/>
      <c r="M326" s="66"/>
      <c r="N326" s="66"/>
      <c r="O326" s="70"/>
      <c r="P326" s="66"/>
      <c r="Q326" s="66"/>
      <c r="R326" s="123"/>
      <c r="S326" s="70"/>
      <c r="T326" s="66"/>
      <c r="U326" s="66"/>
      <c r="V326" s="66"/>
      <c r="W326" s="70"/>
      <c r="X326" s="66"/>
      <c r="Y326" s="66"/>
      <c r="Z326" s="66"/>
      <c r="AA326" s="70"/>
      <c r="AB326" s="66"/>
      <c r="AC326" s="66"/>
      <c r="AD326" s="123"/>
      <c r="AE326" s="70"/>
      <c r="AF326" s="66"/>
      <c r="AG326" s="66"/>
      <c r="AH326" s="66">
        <v>262.70999999999998</v>
      </c>
      <c r="AI326" s="66">
        <v>262.70999999999998</v>
      </c>
      <c r="AJ326" s="66">
        <v>262.70999999999998</v>
      </c>
      <c r="AK326" s="70">
        <f>AJ326/AI326*100</f>
        <v>100</v>
      </c>
      <c r="AL326" s="124"/>
      <c r="AM326" s="66"/>
      <c r="AN326" s="66"/>
      <c r="AO326" s="70"/>
      <c r="AP326" s="70">
        <v>0</v>
      </c>
      <c r="AQ326" s="70">
        <v>0</v>
      </c>
      <c r="AR326" s="70">
        <v>0</v>
      </c>
      <c r="AS326" s="66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66"/>
      <c r="BF326" s="70">
        <v>78.524000000000001</v>
      </c>
      <c r="BG326" s="70">
        <v>78.524000000000001</v>
      </c>
      <c r="BH326" s="70">
        <v>78.524000000000001</v>
      </c>
      <c r="BI326" s="66">
        <f>BH326/BG326*100</f>
        <v>100</v>
      </c>
      <c r="BJ326" s="123"/>
      <c r="BK326" s="70"/>
      <c r="BL326" s="70"/>
      <c r="BM326" s="66"/>
      <c r="BN326" s="70"/>
      <c r="BO326" s="70"/>
      <c r="BP326" s="70"/>
      <c r="BQ326" s="66"/>
      <c r="BR326" s="66"/>
      <c r="BS326" s="70"/>
      <c r="BT326" s="70"/>
      <c r="BU326" s="66"/>
      <c r="BV326" s="66"/>
      <c r="BW326" s="66"/>
      <c r="BX326" s="66"/>
      <c r="BY326" s="66"/>
      <c r="BZ326" s="70">
        <v>0</v>
      </c>
      <c r="CA326" s="70">
        <v>0</v>
      </c>
      <c r="CB326" s="70"/>
      <c r="CC326" s="66"/>
      <c r="CD326" s="70">
        <v>10325.4</v>
      </c>
      <c r="CE326" s="70">
        <v>10325.4</v>
      </c>
      <c r="CF326" s="66">
        <v>10325.4</v>
      </c>
      <c r="CG326" s="70">
        <f t="shared" si="185"/>
        <v>100</v>
      </c>
      <c r="CH326" s="70"/>
      <c r="CI326" s="70">
        <v>1398</v>
      </c>
      <c r="CJ326" s="66">
        <v>1398</v>
      </c>
      <c r="CK326" s="70">
        <f t="shared" ref="CK326" si="2125">CJ326/CI326*100</f>
        <v>100</v>
      </c>
      <c r="CL326" s="70"/>
      <c r="CM326" s="70"/>
      <c r="CN326" s="200"/>
      <c r="CO326" s="200"/>
      <c r="CP326" s="200"/>
      <c r="CQ326" s="70"/>
      <c r="CR326" s="200"/>
      <c r="CS326" s="200"/>
      <c r="CT326" s="70">
        <v>3662.9</v>
      </c>
      <c r="CU326" s="70">
        <v>2008.1</v>
      </c>
      <c r="CV326" s="70">
        <v>1957.7396000000001</v>
      </c>
      <c r="CW326" s="70">
        <f t="shared" si="191"/>
        <v>97.492136845774624</v>
      </c>
      <c r="CX326" s="70"/>
      <c r="CY326" s="70"/>
      <c r="CZ326" s="70"/>
      <c r="DA326" s="70"/>
      <c r="DB326" s="124"/>
      <c r="DC326" s="70">
        <v>160</v>
      </c>
      <c r="DD326" s="70">
        <v>160</v>
      </c>
      <c r="DE326" s="70">
        <f t="shared" si="2089"/>
        <v>100</v>
      </c>
      <c r="DF326" s="70"/>
      <c r="DG326" s="70"/>
      <c r="DH326" s="200"/>
      <c r="DI326" s="200"/>
      <c r="DJ326" s="200"/>
      <c r="DK326" s="70"/>
      <c r="DL326" s="200"/>
      <c r="DM326" s="200"/>
      <c r="DN326" s="200"/>
      <c r="DO326" s="70"/>
      <c r="DP326" s="200"/>
      <c r="DQ326" s="200"/>
      <c r="DR326" s="70"/>
      <c r="DS326" s="70"/>
      <c r="DT326" s="200"/>
      <c r="DU326" s="200"/>
      <c r="DV326" s="200"/>
      <c r="DW326" s="70"/>
      <c r="DX326" s="200"/>
      <c r="DY326" s="200"/>
      <c r="DZ326" s="200"/>
      <c r="EA326" s="70"/>
      <c r="EB326" s="200"/>
      <c r="EC326" s="200"/>
      <c r="ED326" s="200">
        <v>177.9</v>
      </c>
      <c r="EE326" s="70"/>
      <c r="EF326" s="200"/>
      <c r="EG326" s="66"/>
      <c r="EH326" s="70"/>
      <c r="EI326" s="70"/>
      <c r="EJ326" s="200"/>
      <c r="EK326" s="200"/>
      <c r="EL326" s="70"/>
      <c r="EM326" s="70"/>
      <c r="EN326" s="224"/>
      <c r="EO326" s="200"/>
      <c r="EP326" s="70">
        <v>318.39999999999998</v>
      </c>
      <c r="EQ326" s="70"/>
      <c r="ER326" s="200"/>
      <c r="ES326" s="200"/>
      <c r="ET326" s="70">
        <v>6338</v>
      </c>
      <c r="EU326" s="70">
        <v>7193.4804000000004</v>
      </c>
      <c r="EV326" s="70">
        <v>7193.4804000000004</v>
      </c>
      <c r="EW326" s="70">
        <f t="shared" si="2098"/>
        <v>100</v>
      </c>
      <c r="EX326" s="70"/>
      <c r="EY326" s="70"/>
      <c r="EZ326" s="200"/>
      <c r="FA326" s="200"/>
      <c r="FB326" s="200"/>
      <c r="FC326" s="70"/>
      <c r="FD326" s="200"/>
      <c r="FE326" s="200"/>
      <c r="FF326" s="70">
        <v>5430.3</v>
      </c>
      <c r="FG326" s="70">
        <v>5562.6</v>
      </c>
      <c r="FH326" s="70">
        <v>5562.6</v>
      </c>
      <c r="FI326" s="70">
        <f t="shared" si="204"/>
        <v>100</v>
      </c>
      <c r="FJ326" s="70"/>
      <c r="FK326" s="70"/>
      <c r="FL326" s="200"/>
      <c r="FM326" s="66"/>
      <c r="FN326" s="70">
        <v>4340.1000000000004</v>
      </c>
      <c r="FO326" s="70">
        <v>654.70000000000005</v>
      </c>
      <c r="FP326" s="70">
        <v>654.6685500000001</v>
      </c>
      <c r="FQ326" s="70">
        <f>FP326/FO326*100</f>
        <v>99.995196273102195</v>
      </c>
      <c r="FR326" s="70"/>
      <c r="FS326" s="70">
        <v>187</v>
      </c>
      <c r="FT326" s="70">
        <v>180</v>
      </c>
      <c r="FU326" s="70">
        <f>FT326/FS326*100</f>
        <v>96.256684491978604</v>
      </c>
      <c r="FV326" s="70">
        <v>1568.7460000000001</v>
      </c>
      <c r="FW326" s="70">
        <v>1568.7460000000001</v>
      </c>
      <c r="FX326" s="70">
        <v>1568.7460000000001</v>
      </c>
      <c r="FY326" s="70">
        <f>FX326/FW326*100</f>
        <v>100</v>
      </c>
      <c r="FZ326" s="70"/>
      <c r="GA326" s="70"/>
      <c r="GB326" s="200"/>
      <c r="GC326" s="200"/>
      <c r="GD326" s="70">
        <v>818.2</v>
      </c>
      <c r="GE326" s="70">
        <v>4300</v>
      </c>
      <c r="GF326" s="70">
        <v>4300</v>
      </c>
      <c r="GG326" s="70">
        <f t="shared" ref="GG326" si="2126">GF326/GE326*100</f>
        <v>100</v>
      </c>
      <c r="GH326" s="70">
        <v>669.6</v>
      </c>
      <c r="GI326" s="70">
        <v>2900</v>
      </c>
      <c r="GJ326" s="70">
        <v>2900</v>
      </c>
      <c r="GK326" s="70">
        <f t="shared" ref="GK326" si="2127">GJ326/GI326*100</f>
        <v>100</v>
      </c>
      <c r="GL326" s="70"/>
      <c r="GM326" s="70"/>
      <c r="GN326" s="200"/>
      <c r="GO326" s="200"/>
      <c r="GP326" s="200"/>
      <c r="GQ326" s="70"/>
      <c r="GR326" s="200"/>
      <c r="GS326" s="200"/>
      <c r="GT326" s="200"/>
      <c r="GU326" s="70"/>
      <c r="GV326" s="200"/>
      <c r="GW326" s="200"/>
      <c r="GX326" s="200"/>
      <c r="GY326" s="70"/>
      <c r="GZ326" s="200"/>
      <c r="HA326" s="200"/>
      <c r="HB326" s="70"/>
      <c r="HC326" s="70"/>
      <c r="HD326" s="200"/>
      <c r="HE326" s="200"/>
      <c r="HF326" s="70"/>
      <c r="HG326" s="70"/>
      <c r="HH326" s="70"/>
      <c r="HI326" s="70"/>
      <c r="HJ326" s="124"/>
      <c r="HK326" s="70"/>
      <c r="HL326" s="200"/>
      <c r="HM326" s="200"/>
      <c r="HN326" s="70"/>
      <c r="HO326" s="70"/>
      <c r="HP326" s="70"/>
      <c r="HQ326" s="70"/>
      <c r="HR326" s="70"/>
      <c r="HS326" s="70"/>
      <c r="HT326" s="70"/>
      <c r="HU326" s="70"/>
      <c r="HV326" s="124"/>
      <c r="HW326" s="70"/>
      <c r="HX326" s="70"/>
      <c r="HY326" s="70"/>
      <c r="HZ326" s="124"/>
      <c r="IA326" s="70"/>
      <c r="IB326" s="70"/>
      <c r="IC326" s="70"/>
      <c r="ID326" s="70"/>
      <c r="IE326" s="70"/>
      <c r="IF326" s="70"/>
      <c r="IG326" s="70"/>
      <c r="IH326" s="70"/>
      <c r="II326" s="70"/>
      <c r="IJ326" s="70"/>
      <c r="IK326" s="70"/>
      <c r="IL326" s="70"/>
      <c r="IM326" s="70"/>
      <c r="IN326" s="70"/>
      <c r="IO326" s="70"/>
      <c r="IP326" s="70"/>
      <c r="IQ326" s="70"/>
      <c r="IR326" s="70"/>
      <c r="IS326" s="70"/>
      <c r="IT326" s="70"/>
      <c r="IU326" s="70"/>
      <c r="IV326" s="70"/>
      <c r="IW326" s="70"/>
      <c r="IX326" s="70"/>
      <c r="IY326" s="70">
        <v>0</v>
      </c>
      <c r="IZ326" s="70">
        <v>0</v>
      </c>
      <c r="JA326" s="66"/>
      <c r="JB326" s="66"/>
      <c r="JC326" s="70">
        <v>0</v>
      </c>
      <c r="JD326" s="70">
        <v>0</v>
      </c>
      <c r="JE326" s="66"/>
      <c r="JF326" s="66"/>
      <c r="JG326" s="70">
        <v>0</v>
      </c>
      <c r="JH326" s="70">
        <v>0</v>
      </c>
      <c r="JI326" s="66"/>
      <c r="JJ326" s="66"/>
      <c r="JK326" s="70">
        <v>303.10559999999998</v>
      </c>
      <c r="JL326" s="70">
        <v>154.96719999999999</v>
      </c>
      <c r="JM326" s="66">
        <f t="shared" si="2124"/>
        <v>51.126472094214023</v>
      </c>
      <c r="JN326" s="66"/>
      <c r="JO326" s="70"/>
      <c r="JP326" s="70"/>
      <c r="JQ326" s="66"/>
    </row>
    <row r="327" spans="1:277" s="29" customFormat="1" ht="16.5" customHeight="1" x14ac:dyDescent="0.25">
      <c r="A327" s="39" t="s">
        <v>555</v>
      </c>
      <c r="B327" s="230">
        <f t="shared" si="1672"/>
        <v>2331</v>
      </c>
      <c r="C327" s="230">
        <f t="shared" si="1673"/>
        <v>3257</v>
      </c>
      <c r="D327" s="230">
        <f t="shared" si="1674"/>
        <v>3256.9949999999999</v>
      </c>
      <c r="E327" s="66">
        <f t="shared" si="163"/>
        <v>99.999846484494924</v>
      </c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123"/>
      <c r="S327" s="66"/>
      <c r="T327" s="66"/>
      <c r="U327" s="66"/>
      <c r="V327" s="66"/>
      <c r="W327" s="66"/>
      <c r="X327" s="66"/>
      <c r="Y327" s="66"/>
      <c r="Z327" s="66"/>
      <c r="AA327" s="66"/>
      <c r="AB327" s="66"/>
      <c r="AC327" s="66"/>
      <c r="AD327" s="123"/>
      <c r="AE327" s="66"/>
      <c r="AF327" s="66"/>
      <c r="AG327" s="66"/>
      <c r="AH327" s="66"/>
      <c r="AI327" s="66"/>
      <c r="AJ327" s="66"/>
      <c r="AK327" s="66"/>
      <c r="AL327" s="123"/>
      <c r="AM327" s="66"/>
      <c r="AN327" s="66"/>
      <c r="AO327" s="66"/>
      <c r="AP327" s="66"/>
      <c r="AQ327" s="66"/>
      <c r="AR327" s="66"/>
      <c r="AS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/>
      <c r="BH327" s="66"/>
      <c r="BI327" s="66"/>
      <c r="BJ327" s="123"/>
      <c r="BK327" s="66"/>
      <c r="BL327" s="66"/>
      <c r="BM327" s="66"/>
      <c r="BN327" s="66"/>
      <c r="BO327" s="66"/>
      <c r="BP327" s="66"/>
      <c r="BQ327" s="66"/>
      <c r="BR327" s="66"/>
      <c r="BS327" s="66"/>
      <c r="BT327" s="66"/>
      <c r="BU327" s="66"/>
      <c r="BV327" s="66"/>
      <c r="BW327" s="66">
        <v>926</v>
      </c>
      <c r="BX327" s="66">
        <v>926</v>
      </c>
      <c r="BY327" s="66">
        <f t="shared" si="2067"/>
        <v>100</v>
      </c>
      <c r="BZ327" s="66"/>
      <c r="CA327" s="66"/>
      <c r="CB327" s="66"/>
      <c r="CC327" s="66"/>
      <c r="CD327" s="206"/>
      <c r="CE327" s="206"/>
      <c r="CF327" s="206"/>
      <c r="CG327" s="206"/>
      <c r="CH327" s="206"/>
      <c r="CI327" s="206"/>
      <c r="CJ327" s="206"/>
      <c r="CK327" s="206"/>
      <c r="CL327" s="66"/>
      <c r="CM327" s="66"/>
      <c r="CN327" s="66"/>
      <c r="CO327" s="204"/>
      <c r="CP327" s="204"/>
      <c r="CQ327" s="66"/>
      <c r="CR327" s="66"/>
      <c r="CS327" s="204"/>
      <c r="CT327" s="66"/>
      <c r="CU327" s="66"/>
      <c r="CV327" s="66"/>
      <c r="CW327" s="204"/>
      <c r="CX327" s="204"/>
      <c r="CY327" s="66"/>
      <c r="CZ327" s="66"/>
      <c r="DA327" s="204"/>
      <c r="DB327" s="133"/>
      <c r="DC327" s="66"/>
      <c r="DD327" s="66"/>
      <c r="DE327" s="204"/>
      <c r="DF327" s="66"/>
      <c r="DG327" s="66"/>
      <c r="DH327" s="66"/>
      <c r="DI327" s="204"/>
      <c r="DJ327" s="204"/>
      <c r="DK327" s="66"/>
      <c r="DL327" s="66"/>
      <c r="DM327" s="204"/>
      <c r="DN327" s="204"/>
      <c r="DO327" s="66"/>
      <c r="DP327" s="66"/>
      <c r="DQ327" s="204"/>
      <c r="DR327" s="66"/>
      <c r="DS327" s="66"/>
      <c r="DT327" s="66"/>
      <c r="DU327" s="204"/>
      <c r="DV327" s="204"/>
      <c r="DW327" s="66"/>
      <c r="DX327" s="66"/>
      <c r="DY327" s="204"/>
      <c r="DZ327" s="204"/>
      <c r="EA327" s="66"/>
      <c r="EB327" s="66"/>
      <c r="EC327" s="204"/>
      <c r="ED327" s="204"/>
      <c r="EE327" s="66"/>
      <c r="EF327" s="66"/>
      <c r="EG327" s="66"/>
      <c r="EH327" s="66"/>
      <c r="EI327" s="66"/>
      <c r="EJ327" s="66"/>
      <c r="EK327" s="204"/>
      <c r="EL327" s="66"/>
      <c r="EM327" s="66"/>
      <c r="EN327" s="66"/>
      <c r="EO327" s="204"/>
      <c r="EP327" s="66"/>
      <c r="EQ327" s="66"/>
      <c r="ER327" s="66"/>
      <c r="ES327" s="204"/>
      <c r="ET327" s="66"/>
      <c r="EU327" s="66"/>
      <c r="EV327" s="66"/>
      <c r="EW327" s="66"/>
      <c r="EX327" s="66"/>
      <c r="EY327" s="70"/>
      <c r="EZ327" s="66"/>
      <c r="FA327" s="204"/>
      <c r="FB327" s="204"/>
      <c r="FC327" s="70"/>
      <c r="FD327" s="66"/>
      <c r="FE327" s="204"/>
      <c r="FF327" s="70"/>
      <c r="FG327" s="70"/>
      <c r="FH327" s="66"/>
      <c r="FI327" s="204"/>
      <c r="FJ327" s="70">
        <v>2331</v>
      </c>
      <c r="FK327" s="70">
        <v>2331</v>
      </c>
      <c r="FL327" s="66">
        <v>2330.9949999999999</v>
      </c>
      <c r="FM327" s="66">
        <f t="shared" si="1874"/>
        <v>99.999785499785503</v>
      </c>
      <c r="FN327" s="70"/>
      <c r="FO327" s="70"/>
      <c r="FP327" s="66"/>
      <c r="FQ327" s="204"/>
      <c r="FR327" s="204"/>
      <c r="FS327" s="70"/>
      <c r="FT327" s="66"/>
      <c r="FU327" s="204"/>
      <c r="FV327" s="70"/>
      <c r="FW327" s="70"/>
      <c r="FX327" s="66"/>
      <c r="FY327" s="204"/>
      <c r="FZ327" s="70"/>
      <c r="GA327" s="70"/>
      <c r="GB327" s="66"/>
      <c r="GC327" s="204"/>
      <c r="GD327" s="66"/>
      <c r="GE327" s="66"/>
      <c r="GF327" s="66"/>
      <c r="GG327" s="204"/>
      <c r="GH327" s="66"/>
      <c r="GI327" s="66"/>
      <c r="GJ327" s="66"/>
      <c r="GK327" s="204"/>
      <c r="GL327" s="204"/>
      <c r="GM327" s="70"/>
      <c r="GN327" s="66"/>
      <c r="GO327" s="204"/>
      <c r="GP327" s="204"/>
      <c r="GQ327" s="70"/>
      <c r="GR327" s="66"/>
      <c r="GS327" s="204"/>
      <c r="GT327" s="204"/>
      <c r="GU327" s="70"/>
      <c r="GV327" s="66"/>
      <c r="GW327" s="204"/>
      <c r="GX327" s="204"/>
      <c r="GY327" s="70"/>
      <c r="GZ327" s="66"/>
      <c r="HA327" s="204"/>
      <c r="HB327" s="70"/>
      <c r="HC327" s="70"/>
      <c r="HD327" s="66"/>
      <c r="HE327" s="204"/>
      <c r="HF327" s="66"/>
      <c r="HG327" s="66"/>
      <c r="HH327" s="66"/>
      <c r="HI327" s="204"/>
      <c r="HJ327" s="133"/>
      <c r="HK327" s="70"/>
      <c r="HL327" s="66"/>
      <c r="HM327" s="204"/>
      <c r="HN327" s="66"/>
      <c r="HO327" s="66"/>
      <c r="HP327" s="66"/>
      <c r="HQ327" s="204"/>
      <c r="HR327" s="204"/>
      <c r="HS327" s="66"/>
      <c r="HT327" s="66"/>
      <c r="HU327" s="204"/>
      <c r="HV327" s="133"/>
      <c r="HW327" s="66"/>
      <c r="HX327" s="66"/>
      <c r="HY327" s="204"/>
      <c r="HZ327" s="133"/>
      <c r="IA327" s="66"/>
      <c r="IB327" s="66"/>
      <c r="IC327" s="204"/>
      <c r="ID327" s="204"/>
      <c r="IE327" s="66"/>
      <c r="IF327" s="66"/>
      <c r="IG327" s="204"/>
      <c r="IH327" s="204"/>
      <c r="II327" s="66"/>
      <c r="IJ327" s="66"/>
      <c r="IK327" s="204"/>
      <c r="IL327" s="204"/>
      <c r="IM327" s="66"/>
      <c r="IN327" s="66"/>
      <c r="IO327" s="204"/>
      <c r="IP327" s="204"/>
      <c r="IQ327" s="66"/>
      <c r="IR327" s="66"/>
      <c r="IS327" s="204"/>
      <c r="IT327" s="204"/>
      <c r="IU327" s="66"/>
      <c r="IV327" s="66"/>
      <c r="IW327" s="204"/>
      <c r="IX327" s="204"/>
      <c r="IY327" s="66"/>
      <c r="IZ327" s="66"/>
      <c r="JA327" s="66"/>
      <c r="JB327" s="66"/>
      <c r="JC327" s="66"/>
      <c r="JD327" s="66"/>
      <c r="JE327" s="66"/>
      <c r="JF327" s="66"/>
      <c r="JG327" s="66"/>
      <c r="JH327" s="66"/>
      <c r="JI327" s="66"/>
      <c r="JJ327" s="66"/>
      <c r="JK327" s="66"/>
      <c r="JL327" s="66"/>
      <c r="JM327" s="66"/>
      <c r="JN327" s="66"/>
      <c r="JO327" s="66"/>
      <c r="JP327" s="66"/>
      <c r="JQ327" s="66"/>
    </row>
    <row r="328" spans="1:277" s="29" customFormat="1" ht="16.5" customHeight="1" x14ac:dyDescent="0.25">
      <c r="A328" s="39" t="s">
        <v>605</v>
      </c>
      <c r="B328" s="230">
        <f t="shared" si="1672"/>
        <v>3201</v>
      </c>
      <c r="C328" s="230">
        <f t="shared" si="1673"/>
        <v>3201</v>
      </c>
      <c r="D328" s="230">
        <f t="shared" si="1674"/>
        <v>3201</v>
      </c>
      <c r="E328" s="66">
        <f t="shared" si="163"/>
        <v>100</v>
      </c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123"/>
      <c r="S328" s="66"/>
      <c r="T328" s="66"/>
      <c r="U328" s="66"/>
      <c r="V328" s="66"/>
      <c r="W328" s="66"/>
      <c r="X328" s="66"/>
      <c r="Y328" s="66"/>
      <c r="Z328" s="66"/>
      <c r="AA328" s="66"/>
      <c r="AB328" s="66"/>
      <c r="AC328" s="66"/>
      <c r="AD328" s="123"/>
      <c r="AE328" s="66"/>
      <c r="AF328" s="66"/>
      <c r="AG328" s="66"/>
      <c r="AH328" s="66"/>
      <c r="AI328" s="66"/>
      <c r="AJ328" s="66"/>
      <c r="AK328" s="66"/>
      <c r="AL328" s="123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/>
      <c r="BH328" s="66"/>
      <c r="BI328" s="66"/>
      <c r="BJ328" s="123"/>
      <c r="BK328" s="66"/>
      <c r="BL328" s="66"/>
      <c r="BM328" s="66"/>
      <c r="BN328" s="66"/>
      <c r="BO328" s="66"/>
      <c r="BP328" s="66"/>
      <c r="BQ328" s="66"/>
      <c r="BR328" s="66"/>
      <c r="BS328" s="66"/>
      <c r="BT328" s="66"/>
      <c r="BU328" s="66"/>
      <c r="BV328" s="66"/>
      <c r="BW328" s="66"/>
      <c r="BX328" s="66"/>
      <c r="BY328" s="66"/>
      <c r="BZ328" s="66"/>
      <c r="CA328" s="66"/>
      <c r="CB328" s="66"/>
      <c r="CC328" s="66"/>
      <c r="CD328" s="206"/>
      <c r="CE328" s="206"/>
      <c r="CF328" s="206"/>
      <c r="CG328" s="206"/>
      <c r="CH328" s="206"/>
      <c r="CI328" s="206"/>
      <c r="CJ328" s="206"/>
      <c r="CK328" s="206"/>
      <c r="CL328" s="66"/>
      <c r="CM328" s="66"/>
      <c r="CN328" s="66"/>
      <c r="CO328" s="204"/>
      <c r="CP328" s="204"/>
      <c r="CQ328" s="66"/>
      <c r="CR328" s="66"/>
      <c r="CS328" s="204"/>
      <c r="CT328" s="66"/>
      <c r="CU328" s="66"/>
      <c r="CV328" s="66"/>
      <c r="CW328" s="204"/>
      <c r="CX328" s="204"/>
      <c r="CY328" s="66"/>
      <c r="CZ328" s="66"/>
      <c r="DA328" s="204"/>
      <c r="DB328" s="133"/>
      <c r="DC328" s="66"/>
      <c r="DD328" s="66"/>
      <c r="DE328" s="204"/>
      <c r="DF328" s="66"/>
      <c r="DG328" s="66"/>
      <c r="DH328" s="66"/>
      <c r="DI328" s="204"/>
      <c r="DJ328" s="204"/>
      <c r="DK328" s="66"/>
      <c r="DL328" s="66"/>
      <c r="DM328" s="204"/>
      <c r="DN328" s="204"/>
      <c r="DO328" s="66"/>
      <c r="DP328" s="66"/>
      <c r="DQ328" s="204"/>
      <c r="DR328" s="66"/>
      <c r="DS328" s="66"/>
      <c r="DT328" s="66"/>
      <c r="DU328" s="204"/>
      <c r="DV328" s="204"/>
      <c r="DW328" s="66"/>
      <c r="DX328" s="66"/>
      <c r="DY328" s="204"/>
      <c r="DZ328" s="204"/>
      <c r="EA328" s="66"/>
      <c r="EB328" s="66"/>
      <c r="EC328" s="204"/>
      <c r="ED328" s="204"/>
      <c r="EE328" s="66"/>
      <c r="EF328" s="66"/>
      <c r="EG328" s="66"/>
      <c r="EH328" s="66"/>
      <c r="EI328" s="66"/>
      <c r="EJ328" s="66"/>
      <c r="EK328" s="204"/>
      <c r="EL328" s="66"/>
      <c r="EM328" s="66"/>
      <c r="EN328" s="66"/>
      <c r="EO328" s="204"/>
      <c r="EP328" s="66"/>
      <c r="EQ328" s="66"/>
      <c r="ER328" s="66"/>
      <c r="ES328" s="204"/>
      <c r="ET328" s="66"/>
      <c r="EU328" s="66"/>
      <c r="EV328" s="66"/>
      <c r="EW328" s="66"/>
      <c r="EX328" s="66"/>
      <c r="EY328" s="70"/>
      <c r="EZ328" s="66"/>
      <c r="FA328" s="204"/>
      <c r="FB328" s="204"/>
      <c r="FC328" s="70"/>
      <c r="FD328" s="66"/>
      <c r="FE328" s="204"/>
      <c r="FF328" s="70"/>
      <c r="FG328" s="70"/>
      <c r="FH328" s="66"/>
      <c r="FI328" s="204"/>
      <c r="FJ328" s="70">
        <v>3201</v>
      </c>
      <c r="FK328" s="70">
        <v>3201</v>
      </c>
      <c r="FL328" s="66">
        <v>3201</v>
      </c>
      <c r="FM328" s="66">
        <f t="shared" si="1874"/>
        <v>100</v>
      </c>
      <c r="FN328" s="70"/>
      <c r="FO328" s="70"/>
      <c r="FP328" s="66"/>
      <c r="FQ328" s="204"/>
      <c r="FR328" s="204"/>
      <c r="FS328" s="70"/>
      <c r="FT328" s="66"/>
      <c r="FU328" s="204"/>
      <c r="FV328" s="70"/>
      <c r="FW328" s="70"/>
      <c r="FX328" s="66"/>
      <c r="FY328" s="204"/>
      <c r="FZ328" s="70"/>
      <c r="GA328" s="70"/>
      <c r="GB328" s="66"/>
      <c r="GC328" s="204"/>
      <c r="GD328" s="66"/>
      <c r="GE328" s="66"/>
      <c r="GF328" s="66"/>
      <c r="GG328" s="204"/>
      <c r="GH328" s="66"/>
      <c r="GI328" s="66"/>
      <c r="GJ328" s="66"/>
      <c r="GK328" s="204"/>
      <c r="GL328" s="204"/>
      <c r="GM328" s="70"/>
      <c r="GN328" s="66"/>
      <c r="GO328" s="204"/>
      <c r="GP328" s="204"/>
      <c r="GQ328" s="70"/>
      <c r="GR328" s="66"/>
      <c r="GS328" s="204"/>
      <c r="GT328" s="204"/>
      <c r="GU328" s="70"/>
      <c r="GV328" s="66"/>
      <c r="GW328" s="204"/>
      <c r="GX328" s="204"/>
      <c r="GY328" s="70"/>
      <c r="GZ328" s="66"/>
      <c r="HA328" s="204"/>
      <c r="HB328" s="70"/>
      <c r="HC328" s="70"/>
      <c r="HD328" s="66"/>
      <c r="HE328" s="204"/>
      <c r="HF328" s="66"/>
      <c r="HG328" s="66"/>
      <c r="HH328" s="66"/>
      <c r="HI328" s="204"/>
      <c r="HJ328" s="133"/>
      <c r="HK328" s="70"/>
      <c r="HL328" s="66"/>
      <c r="HM328" s="204"/>
      <c r="HN328" s="66"/>
      <c r="HO328" s="66"/>
      <c r="HP328" s="66"/>
      <c r="HQ328" s="204"/>
      <c r="HR328" s="204"/>
      <c r="HS328" s="66"/>
      <c r="HT328" s="66"/>
      <c r="HU328" s="204"/>
      <c r="HV328" s="133"/>
      <c r="HW328" s="66"/>
      <c r="HX328" s="66"/>
      <c r="HY328" s="204"/>
      <c r="HZ328" s="133"/>
      <c r="IA328" s="66"/>
      <c r="IB328" s="66"/>
      <c r="IC328" s="204"/>
      <c r="ID328" s="204"/>
      <c r="IE328" s="66"/>
      <c r="IF328" s="66"/>
      <c r="IG328" s="204"/>
      <c r="IH328" s="204"/>
      <c r="II328" s="66"/>
      <c r="IJ328" s="66"/>
      <c r="IK328" s="204"/>
      <c r="IL328" s="204"/>
      <c r="IM328" s="66"/>
      <c r="IN328" s="66"/>
      <c r="IO328" s="204"/>
      <c r="IP328" s="204"/>
      <c r="IQ328" s="66"/>
      <c r="IR328" s="66"/>
      <c r="IS328" s="204"/>
      <c r="IT328" s="204"/>
      <c r="IU328" s="66"/>
      <c r="IV328" s="66"/>
      <c r="IW328" s="204"/>
      <c r="IX328" s="204"/>
      <c r="IY328" s="66"/>
      <c r="IZ328" s="66"/>
      <c r="JA328" s="66"/>
      <c r="JB328" s="66"/>
      <c r="JC328" s="66"/>
      <c r="JD328" s="66"/>
      <c r="JE328" s="66"/>
      <c r="JF328" s="66"/>
      <c r="JG328" s="66"/>
      <c r="JH328" s="66"/>
      <c r="JI328" s="66"/>
      <c r="JJ328" s="66"/>
      <c r="JK328" s="66"/>
      <c r="JL328" s="66"/>
      <c r="JM328" s="66"/>
      <c r="JN328" s="66"/>
      <c r="JO328" s="66"/>
      <c r="JP328" s="66"/>
      <c r="JQ328" s="66"/>
    </row>
    <row r="329" spans="1:277" s="29" customFormat="1" ht="16.5" customHeight="1" x14ac:dyDescent="0.25">
      <c r="A329" s="39" t="s">
        <v>385</v>
      </c>
      <c r="B329" s="230">
        <f t="shared" si="1672"/>
        <v>3549</v>
      </c>
      <c r="C329" s="230">
        <f t="shared" si="1673"/>
        <v>4539</v>
      </c>
      <c r="D329" s="230">
        <f t="shared" si="1674"/>
        <v>4539</v>
      </c>
      <c r="E329" s="66">
        <f t="shared" si="163"/>
        <v>100</v>
      </c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123"/>
      <c r="S329" s="66"/>
      <c r="T329" s="66"/>
      <c r="U329" s="66"/>
      <c r="V329" s="66"/>
      <c r="W329" s="66"/>
      <c r="X329" s="66"/>
      <c r="Y329" s="66"/>
      <c r="Z329" s="66"/>
      <c r="AA329" s="66"/>
      <c r="AB329" s="66"/>
      <c r="AC329" s="66"/>
      <c r="AD329" s="123"/>
      <c r="AE329" s="66"/>
      <c r="AF329" s="66"/>
      <c r="AG329" s="66"/>
      <c r="AH329" s="66"/>
      <c r="AI329" s="66"/>
      <c r="AJ329" s="66"/>
      <c r="AK329" s="66"/>
      <c r="AL329" s="123"/>
      <c r="AM329" s="66"/>
      <c r="AN329" s="66"/>
      <c r="AO329" s="66"/>
      <c r="AP329" s="66"/>
      <c r="AQ329" s="66"/>
      <c r="AR329" s="66"/>
      <c r="AS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/>
      <c r="BH329" s="66"/>
      <c r="BI329" s="66"/>
      <c r="BJ329" s="123"/>
      <c r="BK329" s="66"/>
      <c r="BL329" s="66"/>
      <c r="BM329" s="66"/>
      <c r="BN329" s="66"/>
      <c r="BO329" s="66"/>
      <c r="BP329" s="66"/>
      <c r="BQ329" s="66"/>
      <c r="BR329" s="66"/>
      <c r="BS329" s="66"/>
      <c r="BT329" s="66"/>
      <c r="BU329" s="66"/>
      <c r="BV329" s="66"/>
      <c r="BW329" s="66">
        <v>990</v>
      </c>
      <c r="BX329" s="66">
        <v>990</v>
      </c>
      <c r="BY329" s="66">
        <f t="shared" si="2067"/>
        <v>100</v>
      </c>
      <c r="BZ329" s="66"/>
      <c r="CA329" s="66"/>
      <c r="CB329" s="66"/>
      <c r="CC329" s="66"/>
      <c r="CD329" s="206"/>
      <c r="CE329" s="206"/>
      <c r="CF329" s="206"/>
      <c r="CG329" s="206"/>
      <c r="CH329" s="206"/>
      <c r="CI329" s="206"/>
      <c r="CJ329" s="206"/>
      <c r="CK329" s="206"/>
      <c r="CL329" s="66"/>
      <c r="CM329" s="66"/>
      <c r="CN329" s="66"/>
      <c r="CO329" s="204"/>
      <c r="CP329" s="204"/>
      <c r="CQ329" s="66"/>
      <c r="CR329" s="66"/>
      <c r="CS329" s="204"/>
      <c r="CT329" s="66"/>
      <c r="CU329" s="66"/>
      <c r="CV329" s="66"/>
      <c r="CW329" s="204"/>
      <c r="CX329" s="204"/>
      <c r="CY329" s="66"/>
      <c r="CZ329" s="66"/>
      <c r="DA329" s="204"/>
      <c r="DB329" s="133"/>
      <c r="DC329" s="66"/>
      <c r="DD329" s="66"/>
      <c r="DE329" s="204"/>
      <c r="DF329" s="66"/>
      <c r="DG329" s="66"/>
      <c r="DH329" s="66"/>
      <c r="DI329" s="204"/>
      <c r="DJ329" s="204"/>
      <c r="DK329" s="66"/>
      <c r="DL329" s="66"/>
      <c r="DM329" s="204"/>
      <c r="DN329" s="204"/>
      <c r="DO329" s="66"/>
      <c r="DP329" s="66"/>
      <c r="DQ329" s="204"/>
      <c r="DR329" s="66"/>
      <c r="DS329" s="66"/>
      <c r="DT329" s="66"/>
      <c r="DU329" s="204"/>
      <c r="DV329" s="204"/>
      <c r="DW329" s="66"/>
      <c r="DX329" s="66"/>
      <c r="DY329" s="204"/>
      <c r="DZ329" s="204"/>
      <c r="EA329" s="66"/>
      <c r="EB329" s="66"/>
      <c r="EC329" s="204"/>
      <c r="ED329" s="204"/>
      <c r="EE329" s="66"/>
      <c r="EF329" s="66"/>
      <c r="EG329" s="66"/>
      <c r="EH329" s="66"/>
      <c r="EI329" s="66"/>
      <c r="EJ329" s="66"/>
      <c r="EK329" s="204"/>
      <c r="EL329" s="66"/>
      <c r="EM329" s="66"/>
      <c r="EN329" s="66"/>
      <c r="EO329" s="66"/>
      <c r="EP329" s="66"/>
      <c r="EQ329" s="66"/>
      <c r="ER329" s="66"/>
      <c r="ES329" s="204"/>
      <c r="ET329" s="66"/>
      <c r="EU329" s="66"/>
      <c r="EV329" s="66"/>
      <c r="EW329" s="66"/>
      <c r="EX329" s="66"/>
      <c r="EY329" s="70"/>
      <c r="EZ329" s="66"/>
      <c r="FA329" s="204"/>
      <c r="FB329" s="204"/>
      <c r="FC329" s="70"/>
      <c r="FD329" s="66"/>
      <c r="FE329" s="204"/>
      <c r="FF329" s="70"/>
      <c r="FG329" s="70"/>
      <c r="FH329" s="66"/>
      <c r="FI329" s="204"/>
      <c r="FJ329" s="70">
        <v>3549</v>
      </c>
      <c r="FK329" s="70">
        <v>3549</v>
      </c>
      <c r="FL329" s="66">
        <v>3549</v>
      </c>
      <c r="FM329" s="66">
        <f t="shared" si="1874"/>
        <v>100</v>
      </c>
      <c r="FN329" s="70"/>
      <c r="FO329" s="70"/>
      <c r="FP329" s="66"/>
      <c r="FQ329" s="204"/>
      <c r="FR329" s="204"/>
      <c r="FS329" s="70"/>
      <c r="FT329" s="66"/>
      <c r="FU329" s="204"/>
      <c r="FV329" s="70"/>
      <c r="FW329" s="70"/>
      <c r="FX329" s="66"/>
      <c r="FY329" s="204"/>
      <c r="FZ329" s="70"/>
      <c r="GA329" s="70"/>
      <c r="GB329" s="66"/>
      <c r="GC329" s="204"/>
      <c r="GD329" s="66"/>
      <c r="GE329" s="66"/>
      <c r="GF329" s="66"/>
      <c r="GG329" s="204"/>
      <c r="GH329" s="66"/>
      <c r="GI329" s="66"/>
      <c r="GJ329" s="66"/>
      <c r="GK329" s="204"/>
      <c r="GL329" s="204"/>
      <c r="GM329" s="70"/>
      <c r="GN329" s="66"/>
      <c r="GO329" s="204"/>
      <c r="GP329" s="204"/>
      <c r="GQ329" s="70"/>
      <c r="GR329" s="66"/>
      <c r="GS329" s="204"/>
      <c r="GT329" s="204"/>
      <c r="GU329" s="70"/>
      <c r="GV329" s="66"/>
      <c r="GW329" s="204"/>
      <c r="GX329" s="204"/>
      <c r="GY329" s="70"/>
      <c r="GZ329" s="66"/>
      <c r="HA329" s="204"/>
      <c r="HB329" s="70"/>
      <c r="HC329" s="70"/>
      <c r="HD329" s="66"/>
      <c r="HE329" s="204"/>
      <c r="HF329" s="66"/>
      <c r="HG329" s="66"/>
      <c r="HH329" s="66"/>
      <c r="HI329" s="204"/>
      <c r="HJ329" s="133"/>
      <c r="HK329" s="70"/>
      <c r="HL329" s="66"/>
      <c r="HM329" s="204"/>
      <c r="HN329" s="66"/>
      <c r="HO329" s="66"/>
      <c r="HP329" s="66"/>
      <c r="HQ329" s="204"/>
      <c r="HR329" s="204"/>
      <c r="HS329" s="66"/>
      <c r="HT329" s="66"/>
      <c r="HU329" s="204"/>
      <c r="HV329" s="133"/>
      <c r="HW329" s="66"/>
      <c r="HX329" s="66"/>
      <c r="HY329" s="204"/>
      <c r="HZ329" s="133"/>
      <c r="IA329" s="66"/>
      <c r="IB329" s="66"/>
      <c r="IC329" s="204"/>
      <c r="ID329" s="204"/>
      <c r="IE329" s="66"/>
      <c r="IF329" s="66"/>
      <c r="IG329" s="204"/>
      <c r="IH329" s="204"/>
      <c r="II329" s="66"/>
      <c r="IJ329" s="66"/>
      <c r="IK329" s="204"/>
      <c r="IL329" s="204"/>
      <c r="IM329" s="66"/>
      <c r="IN329" s="66"/>
      <c r="IO329" s="204"/>
      <c r="IP329" s="204"/>
      <c r="IQ329" s="66"/>
      <c r="IR329" s="66"/>
      <c r="IS329" s="204"/>
      <c r="IT329" s="204"/>
      <c r="IU329" s="66"/>
      <c r="IV329" s="66"/>
      <c r="IW329" s="204"/>
      <c r="IX329" s="204"/>
      <c r="IY329" s="66"/>
      <c r="IZ329" s="66"/>
      <c r="JA329" s="66"/>
      <c r="JB329" s="66"/>
      <c r="JC329" s="66"/>
      <c r="JD329" s="66"/>
      <c r="JE329" s="66"/>
      <c r="JF329" s="66"/>
      <c r="JG329" s="66"/>
      <c r="JH329" s="66"/>
      <c r="JI329" s="66"/>
      <c r="JJ329" s="66"/>
      <c r="JK329" s="66"/>
      <c r="JL329" s="66"/>
      <c r="JM329" s="66"/>
      <c r="JN329" s="66"/>
      <c r="JO329" s="66"/>
      <c r="JP329" s="66"/>
      <c r="JQ329" s="66"/>
    </row>
    <row r="330" spans="1:277" s="29" customFormat="1" ht="16.5" customHeight="1" x14ac:dyDescent="0.25">
      <c r="A330" s="39" t="s">
        <v>558</v>
      </c>
      <c r="B330" s="230">
        <f t="shared" si="1672"/>
        <v>6087</v>
      </c>
      <c r="C330" s="230">
        <f t="shared" si="1673"/>
        <v>6087</v>
      </c>
      <c r="D330" s="230">
        <f t="shared" si="1674"/>
        <v>6087</v>
      </c>
      <c r="E330" s="66">
        <f t="shared" si="163"/>
        <v>100</v>
      </c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123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123"/>
      <c r="AE330" s="66"/>
      <c r="AF330" s="66"/>
      <c r="AG330" s="66"/>
      <c r="AH330" s="66"/>
      <c r="AI330" s="66"/>
      <c r="AJ330" s="66"/>
      <c r="AK330" s="66"/>
      <c r="AL330" s="123"/>
      <c r="AM330" s="66"/>
      <c r="AN330" s="66"/>
      <c r="AO330" s="66"/>
      <c r="AP330" s="66"/>
      <c r="AQ330" s="66"/>
      <c r="AR330" s="66"/>
      <c r="AS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/>
      <c r="BH330" s="66"/>
      <c r="BI330" s="66"/>
      <c r="BJ330" s="123"/>
      <c r="BK330" s="66"/>
      <c r="BL330" s="66"/>
      <c r="BM330" s="66"/>
      <c r="BN330" s="66"/>
      <c r="BO330" s="66"/>
      <c r="BP330" s="66"/>
      <c r="BQ330" s="66"/>
      <c r="BR330" s="66"/>
      <c r="BS330" s="66"/>
      <c r="BT330" s="66"/>
      <c r="BU330" s="66"/>
      <c r="BV330" s="66"/>
      <c r="BW330" s="66"/>
      <c r="BX330" s="66"/>
      <c r="BY330" s="66"/>
      <c r="BZ330" s="66"/>
      <c r="CA330" s="66"/>
      <c r="CB330" s="66"/>
      <c r="CC330" s="66"/>
      <c r="CD330" s="206"/>
      <c r="CE330" s="206"/>
      <c r="CF330" s="206"/>
      <c r="CG330" s="206"/>
      <c r="CH330" s="206"/>
      <c r="CI330" s="206"/>
      <c r="CJ330" s="206"/>
      <c r="CK330" s="206"/>
      <c r="CL330" s="66"/>
      <c r="CM330" s="66"/>
      <c r="CN330" s="66"/>
      <c r="CO330" s="204"/>
      <c r="CP330" s="204"/>
      <c r="CQ330" s="66"/>
      <c r="CR330" s="66"/>
      <c r="CS330" s="204"/>
      <c r="CT330" s="66"/>
      <c r="CU330" s="66"/>
      <c r="CV330" s="66"/>
      <c r="CW330" s="204"/>
      <c r="CX330" s="204"/>
      <c r="CY330" s="66"/>
      <c r="CZ330" s="66"/>
      <c r="DA330" s="204"/>
      <c r="DB330" s="133"/>
      <c r="DC330" s="66"/>
      <c r="DD330" s="66"/>
      <c r="DE330" s="204"/>
      <c r="DF330" s="66"/>
      <c r="DG330" s="66"/>
      <c r="DH330" s="66"/>
      <c r="DI330" s="204"/>
      <c r="DJ330" s="204"/>
      <c r="DK330" s="66"/>
      <c r="DL330" s="66"/>
      <c r="DM330" s="204"/>
      <c r="DN330" s="204"/>
      <c r="DO330" s="66"/>
      <c r="DP330" s="66"/>
      <c r="DQ330" s="204"/>
      <c r="DR330" s="66"/>
      <c r="DS330" s="66"/>
      <c r="DT330" s="66"/>
      <c r="DU330" s="204"/>
      <c r="DV330" s="204"/>
      <c r="DW330" s="66"/>
      <c r="DX330" s="66"/>
      <c r="DY330" s="204"/>
      <c r="DZ330" s="204"/>
      <c r="EA330" s="66"/>
      <c r="EB330" s="66"/>
      <c r="EC330" s="204"/>
      <c r="ED330" s="204"/>
      <c r="EE330" s="66"/>
      <c r="EF330" s="66"/>
      <c r="EG330" s="66"/>
      <c r="EH330" s="66"/>
      <c r="EI330" s="66"/>
      <c r="EJ330" s="66"/>
      <c r="EK330" s="204"/>
      <c r="EL330" s="66"/>
      <c r="EM330" s="66"/>
      <c r="EN330" s="66"/>
      <c r="EO330" s="204"/>
      <c r="EP330" s="66"/>
      <c r="EQ330" s="66"/>
      <c r="ER330" s="66"/>
      <c r="ES330" s="204"/>
      <c r="ET330" s="66"/>
      <c r="EU330" s="66"/>
      <c r="EV330" s="66"/>
      <c r="EW330" s="66"/>
      <c r="EX330" s="66"/>
      <c r="EY330" s="70"/>
      <c r="EZ330" s="66"/>
      <c r="FA330" s="204"/>
      <c r="FB330" s="204"/>
      <c r="FC330" s="70"/>
      <c r="FD330" s="66"/>
      <c r="FE330" s="204"/>
      <c r="FF330" s="70"/>
      <c r="FG330" s="70"/>
      <c r="FH330" s="66"/>
      <c r="FI330" s="204"/>
      <c r="FJ330" s="70">
        <v>6087</v>
      </c>
      <c r="FK330" s="70">
        <v>6087</v>
      </c>
      <c r="FL330" s="66">
        <v>6087</v>
      </c>
      <c r="FM330" s="66">
        <f t="shared" si="1874"/>
        <v>100</v>
      </c>
      <c r="FN330" s="70"/>
      <c r="FO330" s="70"/>
      <c r="FP330" s="66"/>
      <c r="FQ330" s="204"/>
      <c r="FR330" s="204"/>
      <c r="FS330" s="70"/>
      <c r="FT330" s="66"/>
      <c r="FU330" s="204"/>
      <c r="FV330" s="70"/>
      <c r="FW330" s="70"/>
      <c r="FX330" s="66"/>
      <c r="FY330" s="204"/>
      <c r="FZ330" s="70"/>
      <c r="GA330" s="70"/>
      <c r="GB330" s="66"/>
      <c r="GC330" s="204"/>
      <c r="GD330" s="66"/>
      <c r="GE330" s="66"/>
      <c r="GF330" s="66"/>
      <c r="GG330" s="204"/>
      <c r="GH330" s="66"/>
      <c r="GI330" s="66"/>
      <c r="GJ330" s="66"/>
      <c r="GK330" s="204"/>
      <c r="GL330" s="204"/>
      <c r="GM330" s="70"/>
      <c r="GN330" s="66"/>
      <c r="GO330" s="204"/>
      <c r="GP330" s="204"/>
      <c r="GQ330" s="70"/>
      <c r="GR330" s="66"/>
      <c r="GS330" s="204"/>
      <c r="GT330" s="204"/>
      <c r="GU330" s="70"/>
      <c r="GV330" s="66"/>
      <c r="GW330" s="204"/>
      <c r="GX330" s="204"/>
      <c r="GY330" s="70"/>
      <c r="GZ330" s="66"/>
      <c r="HA330" s="204"/>
      <c r="HB330" s="70"/>
      <c r="HC330" s="70"/>
      <c r="HD330" s="66"/>
      <c r="HE330" s="204"/>
      <c r="HF330" s="66"/>
      <c r="HG330" s="66"/>
      <c r="HH330" s="66"/>
      <c r="HI330" s="204"/>
      <c r="HJ330" s="133"/>
      <c r="HK330" s="70"/>
      <c r="HL330" s="66"/>
      <c r="HM330" s="204"/>
      <c r="HN330" s="66"/>
      <c r="HO330" s="66"/>
      <c r="HP330" s="66"/>
      <c r="HQ330" s="204"/>
      <c r="HR330" s="204"/>
      <c r="HS330" s="66"/>
      <c r="HT330" s="66"/>
      <c r="HU330" s="204"/>
      <c r="HV330" s="133"/>
      <c r="HW330" s="66"/>
      <c r="HX330" s="66"/>
      <c r="HY330" s="204"/>
      <c r="HZ330" s="133"/>
      <c r="IA330" s="66"/>
      <c r="IB330" s="66"/>
      <c r="IC330" s="204"/>
      <c r="ID330" s="204"/>
      <c r="IE330" s="66"/>
      <c r="IF330" s="66"/>
      <c r="IG330" s="204"/>
      <c r="IH330" s="204"/>
      <c r="II330" s="66"/>
      <c r="IJ330" s="66"/>
      <c r="IK330" s="204"/>
      <c r="IL330" s="204"/>
      <c r="IM330" s="66"/>
      <c r="IN330" s="66"/>
      <c r="IO330" s="204"/>
      <c r="IP330" s="204"/>
      <c r="IQ330" s="66"/>
      <c r="IR330" s="66"/>
      <c r="IS330" s="204"/>
      <c r="IT330" s="204"/>
      <c r="IU330" s="66"/>
      <c r="IV330" s="66"/>
      <c r="IW330" s="204"/>
      <c r="IX330" s="204"/>
      <c r="IY330" s="66"/>
      <c r="IZ330" s="66"/>
      <c r="JA330" s="66"/>
      <c r="JB330" s="66"/>
      <c r="JC330" s="66"/>
      <c r="JD330" s="66"/>
      <c r="JE330" s="66"/>
      <c r="JF330" s="66"/>
      <c r="JG330" s="66"/>
      <c r="JH330" s="66"/>
      <c r="JI330" s="66"/>
      <c r="JJ330" s="66"/>
      <c r="JK330" s="66"/>
      <c r="JL330" s="66"/>
      <c r="JM330" s="66"/>
      <c r="JN330" s="66"/>
      <c r="JO330" s="66"/>
      <c r="JP330" s="66"/>
      <c r="JQ330" s="66"/>
    </row>
    <row r="331" spans="1:277" s="29" customFormat="1" ht="16.5" customHeight="1" x14ac:dyDescent="0.25">
      <c r="A331" s="39" t="s">
        <v>393</v>
      </c>
      <c r="B331" s="230">
        <f t="shared" si="1672"/>
        <v>4473</v>
      </c>
      <c r="C331" s="230">
        <f t="shared" si="1673"/>
        <v>5643.8639999999996</v>
      </c>
      <c r="D331" s="230">
        <f t="shared" si="1674"/>
        <v>5643.8639999999996</v>
      </c>
      <c r="E331" s="66">
        <f t="shared" si="163"/>
        <v>100</v>
      </c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123"/>
      <c r="S331" s="66"/>
      <c r="T331" s="66"/>
      <c r="U331" s="66"/>
      <c r="V331" s="66"/>
      <c r="W331" s="66"/>
      <c r="X331" s="66"/>
      <c r="Y331" s="66"/>
      <c r="Z331" s="66"/>
      <c r="AA331" s="66"/>
      <c r="AB331" s="66"/>
      <c r="AC331" s="66"/>
      <c r="AD331" s="123"/>
      <c r="AE331" s="66"/>
      <c r="AF331" s="66"/>
      <c r="AG331" s="66"/>
      <c r="AH331" s="66"/>
      <c r="AI331" s="66"/>
      <c r="AJ331" s="66"/>
      <c r="AK331" s="66"/>
      <c r="AL331" s="123"/>
      <c r="AM331" s="66"/>
      <c r="AN331" s="66"/>
      <c r="AO331" s="66"/>
      <c r="AP331" s="66"/>
      <c r="AQ331" s="66"/>
      <c r="AR331" s="66"/>
      <c r="AS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/>
      <c r="BH331" s="66"/>
      <c r="BI331" s="66"/>
      <c r="BJ331" s="123"/>
      <c r="BK331" s="66"/>
      <c r="BL331" s="66"/>
      <c r="BM331" s="66"/>
      <c r="BN331" s="66"/>
      <c r="BO331" s="66"/>
      <c r="BP331" s="66"/>
      <c r="BQ331" s="66"/>
      <c r="BR331" s="66"/>
      <c r="BS331" s="66"/>
      <c r="BT331" s="66"/>
      <c r="BU331" s="66"/>
      <c r="BV331" s="66"/>
      <c r="BW331" s="66">
        <v>1170.864</v>
      </c>
      <c r="BX331" s="66">
        <v>1170.864</v>
      </c>
      <c r="BY331" s="66">
        <f t="shared" si="2067"/>
        <v>100</v>
      </c>
      <c r="BZ331" s="66"/>
      <c r="CA331" s="66"/>
      <c r="CB331" s="66"/>
      <c r="CC331" s="66"/>
      <c r="CD331" s="206"/>
      <c r="CE331" s="206"/>
      <c r="CF331" s="206"/>
      <c r="CG331" s="206"/>
      <c r="CH331" s="206"/>
      <c r="CI331" s="206"/>
      <c r="CJ331" s="206"/>
      <c r="CK331" s="206"/>
      <c r="CL331" s="66"/>
      <c r="CM331" s="66"/>
      <c r="CN331" s="66"/>
      <c r="CO331" s="204"/>
      <c r="CP331" s="204"/>
      <c r="CQ331" s="66"/>
      <c r="CR331" s="66"/>
      <c r="CS331" s="204"/>
      <c r="CT331" s="66"/>
      <c r="CU331" s="66"/>
      <c r="CV331" s="66"/>
      <c r="CW331" s="204"/>
      <c r="CX331" s="204"/>
      <c r="CY331" s="66"/>
      <c r="CZ331" s="66"/>
      <c r="DA331" s="204"/>
      <c r="DB331" s="133"/>
      <c r="DC331" s="66"/>
      <c r="DD331" s="66"/>
      <c r="DE331" s="204"/>
      <c r="DF331" s="66"/>
      <c r="DG331" s="66"/>
      <c r="DH331" s="66"/>
      <c r="DI331" s="204"/>
      <c r="DJ331" s="204"/>
      <c r="DK331" s="66"/>
      <c r="DL331" s="66"/>
      <c r="DM331" s="204"/>
      <c r="DN331" s="204"/>
      <c r="DO331" s="66"/>
      <c r="DP331" s="66"/>
      <c r="DQ331" s="204"/>
      <c r="DR331" s="66"/>
      <c r="DS331" s="66"/>
      <c r="DT331" s="66"/>
      <c r="DU331" s="204"/>
      <c r="DV331" s="204"/>
      <c r="DW331" s="66"/>
      <c r="DX331" s="66"/>
      <c r="DY331" s="204"/>
      <c r="DZ331" s="204"/>
      <c r="EA331" s="66"/>
      <c r="EB331" s="66"/>
      <c r="EC331" s="204"/>
      <c r="ED331" s="204"/>
      <c r="EE331" s="66"/>
      <c r="EF331" s="66"/>
      <c r="EG331" s="66"/>
      <c r="EH331" s="66"/>
      <c r="EI331" s="66"/>
      <c r="EJ331" s="66"/>
      <c r="EK331" s="204"/>
      <c r="EL331" s="66"/>
      <c r="EM331" s="66"/>
      <c r="EN331" s="66"/>
      <c r="EO331" s="204"/>
      <c r="EP331" s="66"/>
      <c r="EQ331" s="66"/>
      <c r="ER331" s="66"/>
      <c r="ES331" s="204"/>
      <c r="ET331" s="66"/>
      <c r="EU331" s="66"/>
      <c r="EV331" s="66"/>
      <c r="EW331" s="66"/>
      <c r="EX331" s="66"/>
      <c r="EY331" s="70"/>
      <c r="EZ331" s="66"/>
      <c r="FA331" s="204"/>
      <c r="FB331" s="204"/>
      <c r="FC331" s="70"/>
      <c r="FD331" s="66"/>
      <c r="FE331" s="204"/>
      <c r="FF331" s="70"/>
      <c r="FG331" s="70"/>
      <c r="FH331" s="66"/>
      <c r="FI331" s="204"/>
      <c r="FJ331" s="70">
        <v>4473</v>
      </c>
      <c r="FK331" s="70">
        <v>4473</v>
      </c>
      <c r="FL331" s="66">
        <v>4473</v>
      </c>
      <c r="FM331" s="66">
        <f t="shared" si="1874"/>
        <v>100</v>
      </c>
      <c r="FN331" s="70"/>
      <c r="FO331" s="70"/>
      <c r="FP331" s="66"/>
      <c r="FQ331" s="204"/>
      <c r="FR331" s="204"/>
      <c r="FS331" s="70"/>
      <c r="FT331" s="66"/>
      <c r="FU331" s="204"/>
      <c r="FV331" s="70"/>
      <c r="FW331" s="70"/>
      <c r="FX331" s="66"/>
      <c r="FY331" s="204"/>
      <c r="FZ331" s="70"/>
      <c r="GA331" s="70"/>
      <c r="GB331" s="66"/>
      <c r="GC331" s="204"/>
      <c r="GD331" s="66"/>
      <c r="GE331" s="66"/>
      <c r="GF331" s="66"/>
      <c r="GG331" s="204"/>
      <c r="GH331" s="66"/>
      <c r="GI331" s="66"/>
      <c r="GJ331" s="66"/>
      <c r="GK331" s="204"/>
      <c r="GL331" s="204"/>
      <c r="GM331" s="70"/>
      <c r="GN331" s="66"/>
      <c r="GO331" s="204"/>
      <c r="GP331" s="204"/>
      <c r="GQ331" s="70"/>
      <c r="GR331" s="66"/>
      <c r="GS331" s="204"/>
      <c r="GT331" s="204"/>
      <c r="GU331" s="70"/>
      <c r="GV331" s="66"/>
      <c r="GW331" s="204"/>
      <c r="GX331" s="204"/>
      <c r="GY331" s="70"/>
      <c r="GZ331" s="66"/>
      <c r="HA331" s="204"/>
      <c r="HB331" s="70"/>
      <c r="HC331" s="70"/>
      <c r="HD331" s="66"/>
      <c r="HE331" s="204"/>
      <c r="HF331" s="66"/>
      <c r="HG331" s="66"/>
      <c r="HH331" s="66"/>
      <c r="HI331" s="204"/>
      <c r="HJ331" s="133"/>
      <c r="HK331" s="70"/>
      <c r="HL331" s="66"/>
      <c r="HM331" s="204"/>
      <c r="HN331" s="66"/>
      <c r="HO331" s="66"/>
      <c r="HP331" s="66"/>
      <c r="HQ331" s="204"/>
      <c r="HR331" s="204"/>
      <c r="HS331" s="66"/>
      <c r="HT331" s="66"/>
      <c r="HU331" s="204"/>
      <c r="HV331" s="133"/>
      <c r="HW331" s="66"/>
      <c r="HX331" s="66"/>
      <c r="HY331" s="204"/>
      <c r="HZ331" s="133"/>
      <c r="IA331" s="66"/>
      <c r="IB331" s="66"/>
      <c r="IC331" s="204"/>
      <c r="ID331" s="204"/>
      <c r="IE331" s="66"/>
      <c r="IF331" s="66"/>
      <c r="IG331" s="204"/>
      <c r="IH331" s="204"/>
      <c r="II331" s="66"/>
      <c r="IJ331" s="66"/>
      <c r="IK331" s="204"/>
      <c r="IL331" s="204"/>
      <c r="IM331" s="66"/>
      <c r="IN331" s="66"/>
      <c r="IO331" s="204"/>
      <c r="IP331" s="204"/>
      <c r="IQ331" s="66"/>
      <c r="IR331" s="66"/>
      <c r="IS331" s="204"/>
      <c r="IT331" s="204"/>
      <c r="IU331" s="66"/>
      <c r="IV331" s="66"/>
      <c r="IW331" s="204"/>
      <c r="IX331" s="204"/>
      <c r="IY331" s="66"/>
      <c r="IZ331" s="66"/>
      <c r="JA331" s="66"/>
      <c r="JB331" s="66"/>
      <c r="JC331" s="66"/>
      <c r="JD331" s="66"/>
      <c r="JE331" s="66"/>
      <c r="JF331" s="66"/>
      <c r="JG331" s="66"/>
      <c r="JH331" s="66"/>
      <c r="JI331" s="66"/>
      <c r="JJ331" s="66"/>
      <c r="JK331" s="66"/>
      <c r="JL331" s="66"/>
      <c r="JM331" s="66"/>
      <c r="JN331" s="66"/>
      <c r="JO331" s="66"/>
      <c r="JP331" s="66"/>
      <c r="JQ331" s="66"/>
    </row>
    <row r="332" spans="1:277" s="29" customFormat="1" ht="16.5" customHeight="1" x14ac:dyDescent="0.25">
      <c r="A332" s="39" t="s">
        <v>380</v>
      </c>
      <c r="B332" s="230">
        <f t="shared" ref="B332:B393" si="2128">F332+J332+N332+R332+V332+Z332+AD332+AH332+AL332+AP332+AT332+AX332+BB332+BF332+BJ332+BN332+BR332+BV332+BZ332+CD332+CH332+CL332+CP332+CT332+CX332+DB332+DF332+DJ332+DN332+DR332+DV332+DZ332+ED332+EH332+EL332+EP332+ET332+EX332+FB332+FF332+FJ332+FN332+FR332+FV332+FZ332+GD332+GH332+GL332+GP332+GT332+GX332+HB332+HF332+HJ332+HN332+HR332+HV332+HZ332+ID332+IH332+IL332+IP332+IT332+IX332+JB332+JF332+JJ332+JN332</f>
        <v>61267.4</v>
      </c>
      <c r="C332" s="230">
        <f t="shared" ref="C332:C393" si="2129">G332+K332+O332+S332+W332+AA332+AE332+AI332+AM332+AQ332+AU332+AY332+BC332+BG332+BK332+BO332+BS332+BW332+CA332+CE332+CI332+CM332+CQ332+CU332+CY332+DC332+DG332+DK332+DO332+DS332+DW332+EA332+EE332+EI332+EM332+EQ332+EU332+EY332+FC332+FG332+FK332+FO332+FS332+FW332+GA332+GE332+GI332+GM332+GQ332+GU332+GY332+HC332+HG332+HK332+HO332+HS332+HW332+IA332+IE332+II332+IM332+IQ332+IU332+IY332+JC332+JG332+JK332+JO332</f>
        <v>11000</v>
      </c>
      <c r="D332" s="230">
        <f t="shared" ref="D332:D393" si="2130">H332+L332+P332+T332+X332+AB332+AF332+AJ332+AN332+AR332+AV332+AZ332+BD332+BH332+BL332+BP332+BT332+BX332+CB332+CF332+CJ332+CN332+CR332+CV332+CZ332+DD332+DH332+DL332+DP332+DT332+DX332+EB332+EF332+EJ332+EN332+ER332+EV332+EZ332+FD332+FH332+FL332+FP332+FT332+FX332+GB332+GF332+GJ332+GN332+GR332+GV332+GZ332+HD332+HH332+HL332+HP332+HT332+HX332+IB332+IF332+IJ332+IN332+IR332+IV332+IZ332+JD332+JH332+JL332+JP332</f>
        <v>11000</v>
      </c>
      <c r="E332" s="66">
        <f t="shared" si="163"/>
        <v>100</v>
      </c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123"/>
      <c r="S332" s="66"/>
      <c r="T332" s="66"/>
      <c r="U332" s="66"/>
      <c r="V332" s="66"/>
      <c r="W332" s="66"/>
      <c r="X332" s="66"/>
      <c r="Y332" s="66"/>
      <c r="Z332" s="66"/>
      <c r="AA332" s="66"/>
      <c r="AB332" s="66"/>
      <c r="AC332" s="66"/>
      <c r="AD332" s="123"/>
      <c r="AE332" s="66"/>
      <c r="AF332" s="66"/>
      <c r="AG332" s="66"/>
      <c r="AH332" s="66"/>
      <c r="AI332" s="66"/>
      <c r="AJ332" s="66"/>
      <c r="AK332" s="66"/>
      <c r="AL332" s="123"/>
      <c r="AM332" s="66"/>
      <c r="AN332" s="66"/>
      <c r="AO332" s="66"/>
      <c r="AP332" s="66"/>
      <c r="AQ332" s="66"/>
      <c r="AR332" s="66"/>
      <c r="AS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/>
      <c r="BH332" s="66"/>
      <c r="BI332" s="66"/>
      <c r="BJ332" s="123"/>
      <c r="BK332" s="66"/>
      <c r="BL332" s="66"/>
      <c r="BM332" s="66"/>
      <c r="BN332" s="66"/>
      <c r="BO332" s="66"/>
      <c r="BP332" s="66"/>
      <c r="BQ332" s="66"/>
      <c r="BR332" s="66"/>
      <c r="BS332" s="66"/>
      <c r="BT332" s="66"/>
      <c r="BU332" s="66"/>
      <c r="BV332" s="66"/>
      <c r="BW332" s="66"/>
      <c r="BX332" s="66"/>
      <c r="BY332" s="66"/>
      <c r="BZ332" s="66">
        <v>11000</v>
      </c>
      <c r="CA332" s="66">
        <v>11000</v>
      </c>
      <c r="CB332" s="66">
        <v>11000</v>
      </c>
      <c r="CC332" s="66">
        <f>CB332/CA332*100</f>
        <v>100</v>
      </c>
      <c r="CD332" s="206"/>
      <c r="CE332" s="206"/>
      <c r="CF332" s="206"/>
      <c r="CG332" s="206"/>
      <c r="CH332" s="206"/>
      <c r="CI332" s="206"/>
      <c r="CJ332" s="206"/>
      <c r="CK332" s="206"/>
      <c r="CL332" s="66"/>
      <c r="CM332" s="66"/>
      <c r="CN332" s="66"/>
      <c r="CO332" s="204"/>
      <c r="CP332" s="204"/>
      <c r="CQ332" s="66"/>
      <c r="CR332" s="66"/>
      <c r="CS332" s="204"/>
      <c r="CT332" s="66"/>
      <c r="CU332" s="66"/>
      <c r="CV332" s="66"/>
      <c r="CW332" s="204"/>
      <c r="CX332" s="204"/>
      <c r="CY332" s="66"/>
      <c r="CZ332" s="66"/>
      <c r="DA332" s="204"/>
      <c r="DB332" s="133"/>
      <c r="DC332" s="66"/>
      <c r="DD332" s="66"/>
      <c r="DE332" s="204"/>
      <c r="DF332" s="66">
        <v>50267.4</v>
      </c>
      <c r="DG332" s="66"/>
      <c r="DH332" s="66"/>
      <c r="DI332" s="204"/>
      <c r="DJ332" s="204"/>
      <c r="DK332" s="66"/>
      <c r="DL332" s="66"/>
      <c r="DM332" s="204"/>
      <c r="DN332" s="204"/>
      <c r="DO332" s="66"/>
      <c r="DP332" s="66"/>
      <c r="DQ332" s="204"/>
      <c r="DR332" s="66"/>
      <c r="DS332" s="66"/>
      <c r="DT332" s="66"/>
      <c r="DU332" s="204"/>
      <c r="DV332" s="204"/>
      <c r="DW332" s="66"/>
      <c r="DX332" s="66"/>
      <c r="DY332" s="204"/>
      <c r="DZ332" s="204"/>
      <c r="EA332" s="66"/>
      <c r="EB332" s="66"/>
      <c r="EC332" s="204"/>
      <c r="ED332" s="204"/>
      <c r="EE332" s="66"/>
      <c r="EF332" s="66"/>
      <c r="EG332" s="66"/>
      <c r="EH332" s="66"/>
      <c r="EI332" s="66"/>
      <c r="EJ332" s="66"/>
      <c r="EK332" s="204"/>
      <c r="EL332" s="66"/>
      <c r="EM332" s="66"/>
      <c r="EN332" s="66"/>
      <c r="EO332" s="204"/>
      <c r="EP332" s="66"/>
      <c r="EQ332" s="66"/>
      <c r="ER332" s="66"/>
      <c r="ES332" s="204"/>
      <c r="ET332" s="66"/>
      <c r="EU332" s="66"/>
      <c r="EV332" s="66"/>
      <c r="EW332" s="66"/>
      <c r="EX332" s="66"/>
      <c r="EY332" s="70"/>
      <c r="EZ332" s="66"/>
      <c r="FA332" s="204"/>
      <c r="FB332" s="204"/>
      <c r="FC332" s="70"/>
      <c r="FD332" s="66"/>
      <c r="FE332" s="204"/>
      <c r="FF332" s="70"/>
      <c r="FG332" s="70"/>
      <c r="FH332" s="66"/>
      <c r="FI332" s="204"/>
      <c r="FJ332" s="70"/>
      <c r="FK332" s="70"/>
      <c r="FL332" s="66"/>
      <c r="FM332" s="66"/>
      <c r="FN332" s="70"/>
      <c r="FO332" s="70"/>
      <c r="FP332" s="66"/>
      <c r="FQ332" s="204"/>
      <c r="FR332" s="204"/>
      <c r="FS332" s="70"/>
      <c r="FT332" s="66"/>
      <c r="FU332" s="204"/>
      <c r="FV332" s="70"/>
      <c r="FW332" s="70"/>
      <c r="FX332" s="66"/>
      <c r="FY332" s="204"/>
      <c r="FZ332" s="70"/>
      <c r="GA332" s="70"/>
      <c r="GB332" s="66"/>
      <c r="GC332" s="204"/>
      <c r="GD332" s="66"/>
      <c r="GE332" s="66"/>
      <c r="GF332" s="66"/>
      <c r="GG332" s="204"/>
      <c r="GH332" s="66"/>
      <c r="GI332" s="66"/>
      <c r="GJ332" s="66"/>
      <c r="GK332" s="204"/>
      <c r="GL332" s="204"/>
      <c r="GM332" s="70"/>
      <c r="GN332" s="66"/>
      <c r="GO332" s="204"/>
      <c r="GP332" s="204"/>
      <c r="GQ332" s="70"/>
      <c r="GR332" s="66"/>
      <c r="GS332" s="204"/>
      <c r="GT332" s="204"/>
      <c r="GU332" s="70"/>
      <c r="GV332" s="66"/>
      <c r="GW332" s="204"/>
      <c r="GX332" s="204"/>
      <c r="GY332" s="70"/>
      <c r="GZ332" s="66"/>
      <c r="HA332" s="204"/>
      <c r="HB332" s="70"/>
      <c r="HC332" s="70"/>
      <c r="HD332" s="66"/>
      <c r="HE332" s="204"/>
      <c r="HF332" s="66"/>
      <c r="HG332" s="66"/>
      <c r="HH332" s="66"/>
      <c r="HI332" s="204"/>
      <c r="HJ332" s="133"/>
      <c r="HK332" s="70"/>
      <c r="HL332" s="66"/>
      <c r="HM332" s="204"/>
      <c r="HN332" s="66"/>
      <c r="HO332" s="66"/>
      <c r="HP332" s="66"/>
      <c r="HQ332" s="204"/>
      <c r="HR332" s="204"/>
      <c r="HS332" s="66"/>
      <c r="HT332" s="66"/>
      <c r="HU332" s="204"/>
      <c r="HV332" s="133"/>
      <c r="HW332" s="66"/>
      <c r="HX332" s="66"/>
      <c r="HY332" s="204"/>
      <c r="HZ332" s="133"/>
      <c r="IA332" s="66"/>
      <c r="IB332" s="66"/>
      <c r="IC332" s="204"/>
      <c r="ID332" s="204"/>
      <c r="IE332" s="66"/>
      <c r="IF332" s="66"/>
      <c r="IG332" s="204"/>
      <c r="IH332" s="204"/>
      <c r="II332" s="66"/>
      <c r="IJ332" s="66"/>
      <c r="IK332" s="204"/>
      <c r="IL332" s="204"/>
      <c r="IM332" s="66"/>
      <c r="IN332" s="66"/>
      <c r="IO332" s="204"/>
      <c r="IP332" s="204"/>
      <c r="IQ332" s="66"/>
      <c r="IR332" s="66"/>
      <c r="IS332" s="204"/>
      <c r="IT332" s="204"/>
      <c r="IU332" s="66"/>
      <c r="IV332" s="66"/>
      <c r="IW332" s="204"/>
      <c r="IX332" s="204"/>
      <c r="IY332" s="66"/>
      <c r="IZ332" s="66"/>
      <c r="JA332" s="66"/>
      <c r="JB332" s="66"/>
      <c r="JC332" s="66"/>
      <c r="JD332" s="66"/>
      <c r="JE332" s="66"/>
      <c r="JF332" s="66"/>
      <c r="JG332" s="66"/>
      <c r="JH332" s="66"/>
      <c r="JI332" s="66"/>
      <c r="JJ332" s="66"/>
      <c r="JK332" s="66"/>
      <c r="JL332" s="66"/>
      <c r="JM332" s="66"/>
      <c r="JN332" s="66"/>
      <c r="JO332" s="66"/>
      <c r="JP332" s="66"/>
      <c r="JQ332" s="66"/>
    </row>
    <row r="333" spans="1:277" s="29" customFormat="1" ht="16.5" customHeight="1" x14ac:dyDescent="0.25">
      <c r="A333" s="39" t="s">
        <v>557</v>
      </c>
      <c r="B333" s="230">
        <f t="shared" si="2128"/>
        <v>7410</v>
      </c>
      <c r="C333" s="230">
        <f t="shared" si="2129"/>
        <v>16307.2</v>
      </c>
      <c r="D333" s="230">
        <f t="shared" si="2130"/>
        <v>16307.23</v>
      </c>
      <c r="E333" s="66">
        <f t="shared" si="163"/>
        <v>100.00018396781789</v>
      </c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123"/>
      <c r="S333" s="66"/>
      <c r="T333" s="66"/>
      <c r="U333" s="66"/>
      <c r="V333" s="66"/>
      <c r="W333" s="66"/>
      <c r="X333" s="66"/>
      <c r="Y333" s="66"/>
      <c r="Z333" s="66"/>
      <c r="AA333" s="66"/>
      <c r="AB333" s="66"/>
      <c r="AC333" s="66"/>
      <c r="AD333" s="123"/>
      <c r="AE333" s="66"/>
      <c r="AF333" s="66"/>
      <c r="AG333" s="66"/>
      <c r="AH333" s="66"/>
      <c r="AI333" s="66"/>
      <c r="AJ333" s="66"/>
      <c r="AK333" s="66"/>
      <c r="AL333" s="123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/>
      <c r="BH333" s="66"/>
      <c r="BI333" s="66"/>
      <c r="BJ333" s="123"/>
      <c r="BK333" s="66"/>
      <c r="BL333" s="66"/>
      <c r="BM333" s="66"/>
      <c r="BN333" s="66"/>
      <c r="BO333" s="66"/>
      <c r="BP333" s="66"/>
      <c r="BQ333" s="66"/>
      <c r="BR333" s="66"/>
      <c r="BS333" s="66"/>
      <c r="BT333" s="66"/>
      <c r="BU333" s="66"/>
      <c r="BV333" s="66"/>
      <c r="BW333" s="66"/>
      <c r="BX333" s="66"/>
      <c r="BY333" s="66"/>
      <c r="BZ333" s="66"/>
      <c r="CA333" s="66"/>
      <c r="CB333" s="66"/>
      <c r="CC333" s="66"/>
      <c r="CD333" s="206"/>
      <c r="CE333" s="206"/>
      <c r="CF333" s="206"/>
      <c r="CG333" s="206"/>
      <c r="CH333" s="206"/>
      <c r="CI333" s="206"/>
      <c r="CJ333" s="206"/>
      <c r="CK333" s="206"/>
      <c r="CL333" s="66"/>
      <c r="CM333" s="66"/>
      <c r="CN333" s="66"/>
      <c r="CO333" s="204"/>
      <c r="CP333" s="204"/>
      <c r="CQ333" s="66"/>
      <c r="CR333" s="66"/>
      <c r="CS333" s="204"/>
      <c r="CT333" s="66"/>
      <c r="CU333" s="66"/>
      <c r="CV333" s="66"/>
      <c r="CW333" s="204"/>
      <c r="CX333" s="204"/>
      <c r="CY333" s="66"/>
      <c r="CZ333" s="66"/>
      <c r="DA333" s="204"/>
      <c r="DB333" s="133"/>
      <c r="DC333" s="66"/>
      <c r="DD333" s="66"/>
      <c r="DE333" s="204"/>
      <c r="DF333" s="66"/>
      <c r="DG333" s="66"/>
      <c r="DH333" s="66"/>
      <c r="DI333" s="204"/>
      <c r="DJ333" s="204"/>
      <c r="DK333" s="66"/>
      <c r="DL333" s="66"/>
      <c r="DM333" s="204"/>
      <c r="DN333" s="204"/>
      <c r="DO333" s="66"/>
      <c r="DP333" s="66"/>
      <c r="DQ333" s="204"/>
      <c r="DR333" s="66"/>
      <c r="DS333" s="66"/>
      <c r="DT333" s="66"/>
      <c r="DU333" s="204"/>
      <c r="DV333" s="204"/>
      <c r="DW333" s="66"/>
      <c r="DX333" s="66"/>
      <c r="DY333" s="204"/>
      <c r="DZ333" s="204"/>
      <c r="EA333" s="66"/>
      <c r="EB333" s="66"/>
      <c r="EC333" s="204"/>
      <c r="ED333" s="204"/>
      <c r="EE333" s="66">
        <v>8897.2000000000007</v>
      </c>
      <c r="EF333" s="66">
        <v>8897.23</v>
      </c>
      <c r="EG333" s="66">
        <f>EF333/EE333*100</f>
        <v>100.00033718473227</v>
      </c>
      <c r="EH333" s="66"/>
      <c r="EI333" s="66"/>
      <c r="EJ333" s="66"/>
      <c r="EK333" s="204"/>
      <c r="EL333" s="66"/>
      <c r="EM333" s="66"/>
      <c r="EN333" s="66"/>
      <c r="EO333" s="66"/>
      <c r="EP333" s="66"/>
      <c r="EQ333" s="66"/>
      <c r="ER333" s="66"/>
      <c r="ES333" s="204"/>
      <c r="ET333" s="66"/>
      <c r="EU333" s="66"/>
      <c r="EV333" s="66"/>
      <c r="EW333" s="66"/>
      <c r="EX333" s="66"/>
      <c r="EY333" s="70"/>
      <c r="EZ333" s="66"/>
      <c r="FA333" s="204"/>
      <c r="FB333" s="204"/>
      <c r="FC333" s="70"/>
      <c r="FD333" s="66"/>
      <c r="FE333" s="204"/>
      <c r="FF333" s="70"/>
      <c r="FG333" s="70"/>
      <c r="FH333" s="66"/>
      <c r="FI333" s="204"/>
      <c r="FJ333" s="70">
        <v>7410</v>
      </c>
      <c r="FK333" s="70">
        <v>7410</v>
      </c>
      <c r="FL333" s="66">
        <v>7410</v>
      </c>
      <c r="FM333" s="66">
        <f t="shared" si="1874"/>
        <v>100</v>
      </c>
      <c r="FN333" s="70"/>
      <c r="FO333" s="70"/>
      <c r="FP333" s="66"/>
      <c r="FQ333" s="204"/>
      <c r="FR333" s="204"/>
      <c r="FS333" s="70"/>
      <c r="FT333" s="66"/>
      <c r="FU333" s="204"/>
      <c r="FV333" s="70"/>
      <c r="FW333" s="70"/>
      <c r="FX333" s="66"/>
      <c r="FY333" s="204"/>
      <c r="FZ333" s="70"/>
      <c r="GA333" s="70"/>
      <c r="GB333" s="66"/>
      <c r="GC333" s="204"/>
      <c r="GD333" s="66"/>
      <c r="GE333" s="66"/>
      <c r="GF333" s="66"/>
      <c r="GG333" s="204"/>
      <c r="GH333" s="66"/>
      <c r="GI333" s="66"/>
      <c r="GJ333" s="66"/>
      <c r="GK333" s="204"/>
      <c r="GL333" s="204"/>
      <c r="GM333" s="70"/>
      <c r="GN333" s="66"/>
      <c r="GO333" s="204"/>
      <c r="GP333" s="204"/>
      <c r="GQ333" s="70"/>
      <c r="GR333" s="66"/>
      <c r="GS333" s="204"/>
      <c r="GT333" s="204"/>
      <c r="GU333" s="70"/>
      <c r="GV333" s="66"/>
      <c r="GW333" s="204"/>
      <c r="GX333" s="204"/>
      <c r="GY333" s="70"/>
      <c r="GZ333" s="66"/>
      <c r="HA333" s="204"/>
      <c r="HB333" s="70"/>
      <c r="HC333" s="70"/>
      <c r="HD333" s="66"/>
      <c r="HE333" s="204"/>
      <c r="HF333" s="66"/>
      <c r="HG333" s="66"/>
      <c r="HH333" s="66"/>
      <c r="HI333" s="204"/>
      <c r="HJ333" s="133"/>
      <c r="HK333" s="70"/>
      <c r="HL333" s="66"/>
      <c r="HM333" s="204"/>
      <c r="HN333" s="66"/>
      <c r="HO333" s="66"/>
      <c r="HP333" s="66"/>
      <c r="HQ333" s="204"/>
      <c r="HR333" s="204"/>
      <c r="HS333" s="66"/>
      <c r="HT333" s="66"/>
      <c r="HU333" s="204"/>
      <c r="HV333" s="133"/>
      <c r="HW333" s="66"/>
      <c r="HX333" s="66"/>
      <c r="HY333" s="204"/>
      <c r="HZ333" s="133"/>
      <c r="IA333" s="66"/>
      <c r="IB333" s="66"/>
      <c r="IC333" s="204"/>
      <c r="ID333" s="204"/>
      <c r="IE333" s="66"/>
      <c r="IF333" s="66"/>
      <c r="IG333" s="204"/>
      <c r="IH333" s="204"/>
      <c r="II333" s="66"/>
      <c r="IJ333" s="66"/>
      <c r="IK333" s="204"/>
      <c r="IL333" s="204"/>
      <c r="IM333" s="66"/>
      <c r="IN333" s="66"/>
      <c r="IO333" s="204"/>
      <c r="IP333" s="204"/>
      <c r="IQ333" s="66"/>
      <c r="IR333" s="66"/>
      <c r="IS333" s="204"/>
      <c r="IT333" s="204"/>
      <c r="IU333" s="66"/>
      <c r="IV333" s="66"/>
      <c r="IW333" s="204"/>
      <c r="IX333" s="204"/>
      <c r="IY333" s="66"/>
      <c r="IZ333" s="66"/>
      <c r="JA333" s="66"/>
      <c r="JB333" s="66"/>
      <c r="JC333" s="66"/>
      <c r="JD333" s="66"/>
      <c r="JE333" s="66"/>
      <c r="JF333" s="66"/>
      <c r="JG333" s="66"/>
      <c r="JH333" s="66"/>
      <c r="JI333" s="66"/>
      <c r="JJ333" s="66"/>
      <c r="JK333" s="66"/>
      <c r="JL333" s="66"/>
      <c r="JM333" s="66"/>
      <c r="JN333" s="66"/>
      <c r="JO333" s="66"/>
      <c r="JP333" s="66"/>
      <c r="JQ333" s="66"/>
    </row>
    <row r="334" spans="1:277" s="29" customFormat="1" ht="16.5" customHeight="1" x14ac:dyDescent="0.25">
      <c r="A334" s="39" t="s">
        <v>556</v>
      </c>
      <c r="B334" s="230">
        <f t="shared" si="2128"/>
        <v>3066</v>
      </c>
      <c r="C334" s="230">
        <f t="shared" si="2129"/>
        <v>3516.86</v>
      </c>
      <c r="D334" s="230">
        <f t="shared" si="2130"/>
        <v>3516.86</v>
      </c>
      <c r="E334" s="66">
        <f t="shared" ref="E334" si="2131">D334/C334*100</f>
        <v>100</v>
      </c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123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123"/>
      <c r="AE334" s="66"/>
      <c r="AF334" s="66"/>
      <c r="AG334" s="66"/>
      <c r="AH334" s="66"/>
      <c r="AI334" s="66"/>
      <c r="AJ334" s="66"/>
      <c r="AK334" s="66"/>
      <c r="AL334" s="123"/>
      <c r="AM334" s="66"/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6"/>
      <c r="BI334" s="66"/>
      <c r="BJ334" s="123"/>
      <c r="BK334" s="66"/>
      <c r="BL334" s="66"/>
      <c r="BM334" s="66"/>
      <c r="BN334" s="66"/>
      <c r="BO334" s="66"/>
      <c r="BP334" s="66"/>
      <c r="BQ334" s="66"/>
      <c r="BR334" s="66"/>
      <c r="BS334" s="66"/>
      <c r="BT334" s="66"/>
      <c r="BU334" s="66"/>
      <c r="BV334" s="66"/>
      <c r="BW334" s="66">
        <v>450.86</v>
      </c>
      <c r="BX334" s="66">
        <v>450.86</v>
      </c>
      <c r="BY334" s="66">
        <f t="shared" si="2067"/>
        <v>100</v>
      </c>
      <c r="BZ334" s="66"/>
      <c r="CA334" s="66"/>
      <c r="CB334" s="66"/>
      <c r="CC334" s="66"/>
      <c r="CD334" s="206"/>
      <c r="CE334" s="206"/>
      <c r="CF334" s="206"/>
      <c r="CG334" s="206"/>
      <c r="CH334" s="206"/>
      <c r="CI334" s="206"/>
      <c r="CJ334" s="206"/>
      <c r="CK334" s="206"/>
      <c r="CL334" s="66"/>
      <c r="CM334" s="66"/>
      <c r="CN334" s="66"/>
      <c r="CO334" s="204"/>
      <c r="CP334" s="204"/>
      <c r="CQ334" s="66"/>
      <c r="CR334" s="66"/>
      <c r="CS334" s="204"/>
      <c r="CT334" s="66"/>
      <c r="CU334" s="66"/>
      <c r="CV334" s="66"/>
      <c r="CW334" s="204"/>
      <c r="CX334" s="204"/>
      <c r="CY334" s="66"/>
      <c r="CZ334" s="66"/>
      <c r="DA334" s="204"/>
      <c r="DB334" s="133"/>
      <c r="DC334" s="66"/>
      <c r="DD334" s="66"/>
      <c r="DE334" s="204"/>
      <c r="DF334" s="66"/>
      <c r="DG334" s="66"/>
      <c r="DH334" s="66"/>
      <c r="DI334" s="204"/>
      <c r="DJ334" s="204"/>
      <c r="DK334" s="66"/>
      <c r="DL334" s="66"/>
      <c r="DM334" s="204"/>
      <c r="DN334" s="204"/>
      <c r="DO334" s="66"/>
      <c r="DP334" s="66"/>
      <c r="DQ334" s="204"/>
      <c r="DR334" s="66"/>
      <c r="DS334" s="66"/>
      <c r="DT334" s="66"/>
      <c r="DU334" s="204"/>
      <c r="DV334" s="204"/>
      <c r="DW334" s="66"/>
      <c r="DX334" s="66"/>
      <c r="DY334" s="204"/>
      <c r="DZ334" s="204"/>
      <c r="EA334" s="66"/>
      <c r="EB334" s="66"/>
      <c r="EC334" s="204"/>
      <c r="ED334" s="204"/>
      <c r="EE334" s="66"/>
      <c r="EF334" s="66"/>
      <c r="EG334" s="66"/>
      <c r="EH334" s="66"/>
      <c r="EI334" s="66"/>
      <c r="EJ334" s="66"/>
      <c r="EK334" s="204"/>
      <c r="EL334" s="66"/>
      <c r="EM334" s="66"/>
      <c r="EN334" s="66"/>
      <c r="EO334" s="66"/>
      <c r="EP334" s="66"/>
      <c r="EQ334" s="66"/>
      <c r="ER334" s="66"/>
      <c r="ES334" s="204"/>
      <c r="ET334" s="66"/>
      <c r="EU334" s="66"/>
      <c r="EV334" s="66"/>
      <c r="EW334" s="66"/>
      <c r="EX334" s="66"/>
      <c r="EY334" s="70"/>
      <c r="EZ334" s="66"/>
      <c r="FA334" s="204"/>
      <c r="FB334" s="204"/>
      <c r="FC334" s="70"/>
      <c r="FD334" s="66"/>
      <c r="FE334" s="204"/>
      <c r="FF334" s="70"/>
      <c r="FG334" s="70"/>
      <c r="FH334" s="66"/>
      <c r="FI334" s="204"/>
      <c r="FJ334" s="70">
        <v>3066</v>
      </c>
      <c r="FK334" s="70">
        <v>3066</v>
      </c>
      <c r="FL334" s="66">
        <v>3066</v>
      </c>
      <c r="FM334" s="66">
        <f t="shared" si="1874"/>
        <v>100</v>
      </c>
      <c r="FN334" s="70"/>
      <c r="FO334" s="70"/>
      <c r="FP334" s="66"/>
      <c r="FQ334" s="204"/>
      <c r="FR334" s="204"/>
      <c r="FS334" s="70"/>
      <c r="FT334" s="66"/>
      <c r="FU334" s="204"/>
      <c r="FV334" s="70"/>
      <c r="FW334" s="70"/>
      <c r="FX334" s="66"/>
      <c r="FY334" s="204"/>
      <c r="FZ334" s="70"/>
      <c r="GA334" s="70"/>
      <c r="GB334" s="66"/>
      <c r="GC334" s="204"/>
      <c r="GD334" s="66"/>
      <c r="GE334" s="66"/>
      <c r="GF334" s="66"/>
      <c r="GG334" s="204"/>
      <c r="GH334" s="66"/>
      <c r="GI334" s="66"/>
      <c r="GJ334" s="66"/>
      <c r="GK334" s="204"/>
      <c r="GL334" s="204"/>
      <c r="GM334" s="70"/>
      <c r="GN334" s="66"/>
      <c r="GO334" s="204"/>
      <c r="GP334" s="204"/>
      <c r="GQ334" s="70"/>
      <c r="GR334" s="66"/>
      <c r="GS334" s="204"/>
      <c r="GT334" s="204"/>
      <c r="GU334" s="70"/>
      <c r="GV334" s="66"/>
      <c r="GW334" s="204"/>
      <c r="GX334" s="204"/>
      <c r="GY334" s="70"/>
      <c r="GZ334" s="66"/>
      <c r="HA334" s="204"/>
      <c r="HB334" s="70"/>
      <c r="HC334" s="70"/>
      <c r="HD334" s="66"/>
      <c r="HE334" s="204"/>
      <c r="HF334" s="66"/>
      <c r="HG334" s="66"/>
      <c r="HH334" s="66"/>
      <c r="HI334" s="204"/>
      <c r="HJ334" s="133"/>
      <c r="HK334" s="70"/>
      <c r="HL334" s="66"/>
      <c r="HM334" s="204"/>
      <c r="HN334" s="66"/>
      <c r="HO334" s="66"/>
      <c r="HP334" s="66"/>
      <c r="HQ334" s="204"/>
      <c r="HR334" s="204"/>
      <c r="HS334" s="66"/>
      <c r="HT334" s="66"/>
      <c r="HU334" s="204"/>
      <c r="HV334" s="133"/>
      <c r="HW334" s="66"/>
      <c r="HX334" s="66"/>
      <c r="HY334" s="204"/>
      <c r="HZ334" s="133"/>
      <c r="IA334" s="66"/>
      <c r="IB334" s="66"/>
      <c r="IC334" s="204"/>
      <c r="ID334" s="204"/>
      <c r="IE334" s="66"/>
      <c r="IF334" s="66"/>
      <c r="IG334" s="204"/>
      <c r="IH334" s="204"/>
      <c r="II334" s="66"/>
      <c r="IJ334" s="66"/>
      <c r="IK334" s="204"/>
      <c r="IL334" s="204"/>
      <c r="IM334" s="66"/>
      <c r="IN334" s="66"/>
      <c r="IO334" s="204"/>
      <c r="IP334" s="204"/>
      <c r="IQ334" s="66"/>
      <c r="IR334" s="66"/>
      <c r="IS334" s="204"/>
      <c r="IT334" s="204"/>
      <c r="IU334" s="66"/>
      <c r="IV334" s="66"/>
      <c r="IW334" s="204"/>
      <c r="IX334" s="204"/>
      <c r="IY334" s="66"/>
      <c r="IZ334" s="66"/>
      <c r="JA334" s="66"/>
      <c r="JB334" s="66"/>
      <c r="JC334" s="66"/>
      <c r="JD334" s="66"/>
      <c r="JE334" s="66"/>
      <c r="JF334" s="66"/>
      <c r="JG334" s="66"/>
      <c r="JH334" s="66"/>
      <c r="JI334" s="66"/>
      <c r="JJ334" s="66"/>
      <c r="JK334" s="66"/>
      <c r="JL334" s="66"/>
      <c r="JM334" s="66"/>
      <c r="JN334" s="66"/>
      <c r="JO334" s="66"/>
      <c r="JP334" s="66"/>
      <c r="JQ334" s="66"/>
    </row>
    <row r="335" spans="1:277" s="30" customFormat="1" ht="31.5" x14ac:dyDescent="0.25">
      <c r="A335" s="38" t="s">
        <v>369</v>
      </c>
      <c r="B335" s="231">
        <f t="shared" si="2128"/>
        <v>98064.868109999996</v>
      </c>
      <c r="C335" s="231">
        <f t="shared" si="2129"/>
        <v>310063.52873999998</v>
      </c>
      <c r="D335" s="231">
        <f t="shared" si="2130"/>
        <v>115835.04687999999</v>
      </c>
      <c r="E335" s="79">
        <f t="shared" si="163"/>
        <v>37.358488226821436</v>
      </c>
      <c r="F335" s="80">
        <f t="shared" ref="F335" si="2132">F336+F337+F338+F339+F340+F341+F342+F343</f>
        <v>0</v>
      </c>
      <c r="G335" s="80">
        <f t="shared" ref="G335:CF335" si="2133">G336+G337+G338+G339+G340+G341+G342+G343</f>
        <v>0</v>
      </c>
      <c r="H335" s="80">
        <f t="shared" si="2133"/>
        <v>0</v>
      </c>
      <c r="I335" s="80">
        <f t="shared" si="2133"/>
        <v>0</v>
      </c>
      <c r="J335" s="80">
        <f t="shared" ref="J335" si="2134">J336+J337+J338+J339+J340+J341+J342+J343</f>
        <v>0</v>
      </c>
      <c r="K335" s="80">
        <f t="shared" si="2133"/>
        <v>0</v>
      </c>
      <c r="L335" s="80">
        <f t="shared" si="2133"/>
        <v>0</v>
      </c>
      <c r="M335" s="80">
        <f t="shared" si="2133"/>
        <v>0</v>
      </c>
      <c r="N335" s="80"/>
      <c r="O335" s="80">
        <f t="shared" ref="O335:Q335" si="2135">O336+O337+O338+O339+O340+O341+O342+O343</f>
        <v>0</v>
      </c>
      <c r="P335" s="80">
        <f t="shared" si="2135"/>
        <v>0</v>
      </c>
      <c r="Q335" s="80">
        <f t="shared" si="2135"/>
        <v>0</v>
      </c>
      <c r="R335" s="122"/>
      <c r="S335" s="80">
        <f t="shared" ref="S335:U335" si="2136">S336+S337+S338+S339+S340+S341+S342+S343</f>
        <v>0</v>
      </c>
      <c r="T335" s="80">
        <f t="shared" si="2136"/>
        <v>0</v>
      </c>
      <c r="U335" s="80">
        <f t="shared" si="2136"/>
        <v>0</v>
      </c>
      <c r="V335" s="80"/>
      <c r="W335" s="80">
        <f t="shared" ref="W335:Y335" si="2137">W336+W337+W338+W339+W340+W341+W342+W343</f>
        <v>0</v>
      </c>
      <c r="X335" s="80">
        <f t="shared" si="2137"/>
        <v>0</v>
      </c>
      <c r="Y335" s="80">
        <f t="shared" si="2137"/>
        <v>0</v>
      </c>
      <c r="Z335" s="80"/>
      <c r="AA335" s="80">
        <f t="shared" ref="AA335:AC335" si="2138">AA336+AA337+AA338+AA339+AA340+AA341+AA342+AA343</f>
        <v>0</v>
      </c>
      <c r="AB335" s="80">
        <f t="shared" si="2138"/>
        <v>0</v>
      </c>
      <c r="AC335" s="80">
        <f t="shared" si="2138"/>
        <v>0</v>
      </c>
      <c r="AD335" s="122"/>
      <c r="AE335" s="80">
        <f t="shared" ref="AE335:AH335" si="2139">AE336+AE337+AE338+AE339+AE340+AE341+AE342+AE343</f>
        <v>0</v>
      </c>
      <c r="AF335" s="80">
        <f t="shared" si="2139"/>
        <v>0</v>
      </c>
      <c r="AG335" s="80">
        <f t="shared" si="2139"/>
        <v>0</v>
      </c>
      <c r="AH335" s="80">
        <f t="shared" si="2139"/>
        <v>1386</v>
      </c>
      <c r="AI335" s="80">
        <f t="shared" si="2133"/>
        <v>1008</v>
      </c>
      <c r="AJ335" s="80">
        <f t="shared" si="2133"/>
        <v>1008</v>
      </c>
      <c r="AK335" s="80">
        <f t="shared" ref="AK335:AK344" si="2140">AJ335/AI335*100</f>
        <v>100</v>
      </c>
      <c r="AL335" s="122"/>
      <c r="AM335" s="80">
        <f t="shared" si="2133"/>
        <v>0</v>
      </c>
      <c r="AN335" s="80">
        <f t="shared" si="2133"/>
        <v>0</v>
      </c>
      <c r="AO335" s="80"/>
      <c r="AP335" s="80">
        <f t="shared" ref="AP335" si="2141">AP336+AP337+AP338+AP339+AP340+AP341+AP342+AP343</f>
        <v>0</v>
      </c>
      <c r="AQ335" s="80">
        <f t="shared" si="2133"/>
        <v>0</v>
      </c>
      <c r="AR335" s="80">
        <f t="shared" si="2133"/>
        <v>0</v>
      </c>
      <c r="AS335" s="80">
        <f t="shared" si="2133"/>
        <v>0</v>
      </c>
      <c r="AT335" s="80">
        <f t="shared" ref="AT335" si="2142">AT336+AT337+AT338+AT339+AT340+AT341+AT342+AT343</f>
        <v>0</v>
      </c>
      <c r="AU335" s="80">
        <f t="shared" si="2133"/>
        <v>0</v>
      </c>
      <c r="AV335" s="80">
        <f t="shared" si="2133"/>
        <v>0</v>
      </c>
      <c r="AW335" s="80"/>
      <c r="AX335" s="80">
        <f t="shared" ref="AX335" si="2143">AX336+AX337+AX338+AX339+AX340+AX341+AX342+AX343</f>
        <v>102.04082000000001</v>
      </c>
      <c r="AY335" s="80">
        <f t="shared" si="2133"/>
        <v>102.04082000000001</v>
      </c>
      <c r="AZ335" s="80">
        <f t="shared" si="2133"/>
        <v>102.04082000000001</v>
      </c>
      <c r="BA335" s="80">
        <f>AZ335/AY335*100</f>
        <v>100</v>
      </c>
      <c r="BB335" s="80">
        <v>0</v>
      </c>
      <c r="BC335" s="80">
        <f t="shared" si="2133"/>
        <v>0</v>
      </c>
      <c r="BD335" s="80">
        <f t="shared" si="2133"/>
        <v>0</v>
      </c>
      <c r="BE335" s="79"/>
      <c r="BF335" s="80">
        <f t="shared" ref="BF335" si="2144">BF336+BF337+BF338+BF339+BF340+BF341+BF342+BF343</f>
        <v>115.123</v>
      </c>
      <c r="BG335" s="80">
        <f t="shared" ref="BG335:BH335" si="2145">BG336+BG337+BG338+BG339+BG340+BG341+BG342+BG343</f>
        <v>115.123</v>
      </c>
      <c r="BH335" s="80">
        <f t="shared" si="2145"/>
        <v>115.123</v>
      </c>
      <c r="BI335" s="79">
        <f>BH335/BG335*100</f>
        <v>100</v>
      </c>
      <c r="BJ335" s="121"/>
      <c r="BK335" s="80"/>
      <c r="BL335" s="80"/>
      <c r="BM335" s="79"/>
      <c r="BN335" s="80"/>
      <c r="BO335" s="80"/>
      <c r="BP335" s="80"/>
      <c r="BQ335" s="79"/>
      <c r="BR335" s="79"/>
      <c r="BS335" s="80">
        <f t="shared" si="2133"/>
        <v>0</v>
      </c>
      <c r="BT335" s="80">
        <f t="shared" si="2133"/>
        <v>0</v>
      </c>
      <c r="BU335" s="80">
        <f t="shared" si="2133"/>
        <v>0</v>
      </c>
      <c r="BV335" s="80"/>
      <c r="BW335" s="80">
        <f t="shared" si="2133"/>
        <v>3013.7714999999998</v>
      </c>
      <c r="BX335" s="80">
        <f t="shared" si="2133"/>
        <v>3013.7296000000001</v>
      </c>
      <c r="BY335" s="79">
        <f t="shared" si="2067"/>
        <v>99.99860971543464</v>
      </c>
      <c r="BZ335" s="80">
        <f t="shared" ref="BZ335" si="2146">BZ336+BZ337+BZ338+BZ339+BZ340+BZ341+BZ342+BZ343</f>
        <v>10000</v>
      </c>
      <c r="CA335" s="80">
        <f t="shared" si="2133"/>
        <v>10000</v>
      </c>
      <c r="CB335" s="80">
        <f t="shared" si="2133"/>
        <v>10000</v>
      </c>
      <c r="CC335" s="79">
        <f t="shared" ref="CC335" si="2147">CB335/CA335*100</f>
        <v>100</v>
      </c>
      <c r="CD335" s="80">
        <f t="shared" ref="CD335" si="2148">CD336+CD337+CD338+CD339+CD340+CD341+CD342+CD343</f>
        <v>12636</v>
      </c>
      <c r="CE335" s="80">
        <f t="shared" si="2133"/>
        <v>12636</v>
      </c>
      <c r="CF335" s="80">
        <f t="shared" si="2133"/>
        <v>12095.57934</v>
      </c>
      <c r="CG335" s="80">
        <f t="shared" si="185"/>
        <v>95.723166666666671</v>
      </c>
      <c r="CH335" s="80"/>
      <c r="CI335" s="80">
        <f t="shared" ref="CI335:CJ335" si="2149">CI336+CI337+CI338+CI339+CI340+CI341+CI342+CI343</f>
        <v>1340.8</v>
      </c>
      <c r="CJ335" s="80">
        <f t="shared" si="2149"/>
        <v>1340.8</v>
      </c>
      <c r="CK335" s="80">
        <f t="shared" ref="CK335:CK336" si="2150">CJ335/CI335*100</f>
        <v>100</v>
      </c>
      <c r="CL335" s="80">
        <f t="shared" ref="CL335" si="2151">CL336+CL337+CL338+CL339+CL340+CL341+CL342+CL343</f>
        <v>5903.1</v>
      </c>
      <c r="CM335" s="80">
        <f t="shared" ref="CM335:EV335" si="2152">CM336+CM337+CM338+CM339+CM340+CM341+CM342+CM343</f>
        <v>5903.1</v>
      </c>
      <c r="CN335" s="80">
        <f t="shared" si="2152"/>
        <v>5903.1</v>
      </c>
      <c r="CO335" s="80">
        <f>CN335/CM335*100</f>
        <v>100</v>
      </c>
      <c r="CP335" s="80"/>
      <c r="CQ335" s="80">
        <f t="shared" ref="CQ335:CT335" si="2153">CQ336+CQ337+CQ338+CQ339+CQ340+CQ341+CQ342+CQ343</f>
        <v>0</v>
      </c>
      <c r="CR335" s="80">
        <f t="shared" si="2153"/>
        <v>0</v>
      </c>
      <c r="CS335" s="80">
        <f t="shared" si="2153"/>
        <v>0</v>
      </c>
      <c r="CT335" s="80">
        <f t="shared" si="2153"/>
        <v>5494.4</v>
      </c>
      <c r="CU335" s="80">
        <f t="shared" si="2152"/>
        <v>2796</v>
      </c>
      <c r="CV335" s="80">
        <f t="shared" si="2152"/>
        <v>2795.9910499999996</v>
      </c>
      <c r="CW335" s="80">
        <f t="shared" si="191"/>
        <v>99.999679899856929</v>
      </c>
      <c r="CX335" s="80"/>
      <c r="CY335" s="80"/>
      <c r="CZ335" s="80"/>
      <c r="DA335" s="80"/>
      <c r="DB335" s="122"/>
      <c r="DC335" s="80">
        <f t="shared" ref="DC335:DD335" si="2154">DC336+DC337+DC338+DC339+DC340+DC341+DC342+DC343</f>
        <v>240</v>
      </c>
      <c r="DD335" s="80">
        <f t="shared" si="2154"/>
        <v>240</v>
      </c>
      <c r="DE335" s="80">
        <f t="shared" ref="DE335:DE336" si="2155">DD335/DC335*100</f>
        <v>100</v>
      </c>
      <c r="DF335" s="80">
        <f t="shared" ref="DF335" si="2156">DF336+DF337+DF338+DF339+DF340+DF341+DF342+DF343</f>
        <v>16390.5</v>
      </c>
      <c r="DG335" s="80">
        <f t="shared" si="2152"/>
        <v>12137.4</v>
      </c>
      <c r="DH335" s="80">
        <f t="shared" si="2152"/>
        <v>12137.438470000001</v>
      </c>
      <c r="DI335" s="79">
        <f t="shared" ref="DI335" si="2157">DH335/DG335*100</f>
        <v>100.00031695420766</v>
      </c>
      <c r="DJ335" s="79"/>
      <c r="DK335" s="80">
        <f t="shared" si="2152"/>
        <v>0</v>
      </c>
      <c r="DL335" s="80">
        <f t="shared" si="2152"/>
        <v>0</v>
      </c>
      <c r="DM335" s="80">
        <f t="shared" si="2152"/>
        <v>0</v>
      </c>
      <c r="DN335" s="80"/>
      <c r="DO335" s="80">
        <f t="shared" ref="DO335:DR335" si="2158">DO336+DO337+DO338+DO339+DO340+DO341+DO342+DO343</f>
        <v>0</v>
      </c>
      <c r="DP335" s="80">
        <f t="shared" si="2158"/>
        <v>0</v>
      </c>
      <c r="DQ335" s="80">
        <f t="shared" si="2158"/>
        <v>0</v>
      </c>
      <c r="DR335" s="80">
        <f t="shared" si="2158"/>
        <v>186.31229000000002</v>
      </c>
      <c r="DS335" s="80">
        <f t="shared" si="2152"/>
        <v>186.31229000000002</v>
      </c>
      <c r="DT335" s="80">
        <f t="shared" si="2152"/>
        <v>186.31229000000002</v>
      </c>
      <c r="DU335" s="79">
        <f t="shared" ref="DU335" si="2159">DT335/DS335*100</f>
        <v>100</v>
      </c>
      <c r="DV335" s="79"/>
      <c r="DW335" s="80">
        <f t="shared" si="2152"/>
        <v>0</v>
      </c>
      <c r="DX335" s="80">
        <f t="shared" si="2152"/>
        <v>0</v>
      </c>
      <c r="DY335" s="80">
        <f t="shared" si="2152"/>
        <v>0</v>
      </c>
      <c r="DZ335" s="80"/>
      <c r="EA335" s="80">
        <f t="shared" ref="EA335:EC335" si="2160">EA336+EA337+EA338+EA339+EA340+EA341+EA342+EA343</f>
        <v>0</v>
      </c>
      <c r="EB335" s="80">
        <f t="shared" si="2160"/>
        <v>0</v>
      </c>
      <c r="EC335" s="80">
        <f t="shared" si="2160"/>
        <v>0</v>
      </c>
      <c r="ED335" s="80"/>
      <c r="EE335" s="80">
        <f t="shared" si="2152"/>
        <v>0</v>
      </c>
      <c r="EF335" s="80">
        <f t="shared" si="2152"/>
        <v>0</v>
      </c>
      <c r="EG335" s="79"/>
      <c r="EH335" s="80">
        <f t="shared" ref="EH335" si="2161">EH336+EH337+EH338+EH339+EH340+EH341+EH342+EH343</f>
        <v>0</v>
      </c>
      <c r="EI335" s="80">
        <f t="shared" si="2152"/>
        <v>0</v>
      </c>
      <c r="EJ335" s="80">
        <f t="shared" si="2152"/>
        <v>0</v>
      </c>
      <c r="EK335" s="80">
        <f t="shared" si="2152"/>
        <v>0</v>
      </c>
      <c r="EL335" s="80">
        <f t="shared" ref="EL335" si="2162">EL336+EL337+EL338+EL339+EL340+EL341+EL342+EL343</f>
        <v>0</v>
      </c>
      <c r="EM335" s="80">
        <f t="shared" si="2152"/>
        <v>0</v>
      </c>
      <c r="EN335" s="80">
        <f t="shared" si="2152"/>
        <v>0</v>
      </c>
      <c r="EO335" s="79"/>
      <c r="EP335" s="80">
        <f t="shared" ref="EP335" si="2163">EP336+EP337+EP338+EP339+EP340+EP341+EP342+EP343</f>
        <v>528.5</v>
      </c>
      <c r="EQ335" s="80">
        <f t="shared" si="2152"/>
        <v>419.5</v>
      </c>
      <c r="ER335" s="80">
        <f t="shared" si="2152"/>
        <v>419.44</v>
      </c>
      <c r="ES335" s="80">
        <f>ER335/EQ335*100</f>
        <v>99.985697258641238</v>
      </c>
      <c r="ET335" s="80">
        <f t="shared" ref="ET335" si="2164">ET336+ET337+ET338+ET339+ET340+ET341+ET342+ET343</f>
        <v>7922</v>
      </c>
      <c r="EU335" s="80">
        <f t="shared" si="2152"/>
        <v>5789.7004999999999</v>
      </c>
      <c r="EV335" s="80">
        <f t="shared" si="2152"/>
        <v>5789.7004999999999</v>
      </c>
      <c r="EW335" s="80">
        <f t="shared" ref="EW335:EW336" si="2165">EV335/EU335*100</f>
        <v>100</v>
      </c>
      <c r="EX335" s="80"/>
      <c r="EY335" s="80">
        <f t="shared" ref="EY335:FL335" si="2166">EY336+EY337+EY338+EY339+EY340+EY341+EY342+EY343</f>
        <v>0</v>
      </c>
      <c r="EZ335" s="80">
        <f t="shared" si="2166"/>
        <v>0</v>
      </c>
      <c r="FA335" s="80">
        <f t="shared" si="2166"/>
        <v>0</v>
      </c>
      <c r="FB335" s="80"/>
      <c r="FC335" s="80">
        <f t="shared" ref="FC335:FE335" si="2167">FC336+FC337+FC338+FC339+FC340+FC341+FC342+FC343</f>
        <v>0</v>
      </c>
      <c r="FD335" s="80">
        <f t="shared" si="2167"/>
        <v>0</v>
      </c>
      <c r="FE335" s="80">
        <f t="shared" si="2167"/>
        <v>0</v>
      </c>
      <c r="FF335" s="80">
        <f t="shared" ref="FF335" si="2168">FF336+FF337+FF338+FF339+FF340+FF341+FF342+FF343</f>
        <v>8636.5</v>
      </c>
      <c r="FG335" s="80">
        <f t="shared" si="2166"/>
        <v>8847</v>
      </c>
      <c r="FH335" s="80">
        <f t="shared" si="2166"/>
        <v>8847</v>
      </c>
      <c r="FI335" s="80">
        <f t="shared" si="204"/>
        <v>100</v>
      </c>
      <c r="FJ335" s="80">
        <f t="shared" ref="FJ335" si="2169">FJ336+FJ337+FJ338+FJ339+FJ340+FJ341+FJ342+FJ343</f>
        <v>17649</v>
      </c>
      <c r="FK335" s="80">
        <f t="shared" si="2166"/>
        <v>17649</v>
      </c>
      <c r="FL335" s="80">
        <f t="shared" si="2166"/>
        <v>17648.999810000001</v>
      </c>
      <c r="FM335" s="79">
        <f t="shared" si="1874"/>
        <v>99.999998923451756</v>
      </c>
      <c r="FN335" s="80">
        <f t="shared" ref="FN335" si="2170">FN336+FN337+FN338+FN339+FN340+FN341+FN342+FN343</f>
        <v>5017.2</v>
      </c>
      <c r="FO335" s="80">
        <f t="shared" ref="FO335:FP335" si="2171">FO336+FO337+FO338+FO339+FO340+FO341+FO342+FO343</f>
        <v>1000</v>
      </c>
      <c r="FP335" s="80">
        <f t="shared" si="2171"/>
        <v>1000</v>
      </c>
      <c r="FQ335" s="80">
        <f>FP335/FO335*100</f>
        <v>100</v>
      </c>
      <c r="FR335" s="80"/>
      <c r="FS335" s="80">
        <f t="shared" ref="FS335:FT335" si="2172">FS336+FS337+FS338+FS339+FS340+FS341+FS342+FS343</f>
        <v>214</v>
      </c>
      <c r="FT335" s="80">
        <f t="shared" si="2172"/>
        <v>214</v>
      </c>
      <c r="FU335" s="80">
        <f>FT335/FS335*100</f>
        <v>100</v>
      </c>
      <c r="FV335" s="80">
        <f t="shared" ref="FV335" si="2173">FV336+FV337+FV338+FV339+FV340+FV341+FV342+FV343</f>
        <v>3137.4920000000002</v>
      </c>
      <c r="FW335" s="80">
        <f t="shared" ref="FW335:FX335" si="2174">FW336+FW337+FW338+FW339+FW340+FW341+FW342+FW343</f>
        <v>3137.4920000000002</v>
      </c>
      <c r="FX335" s="80">
        <f t="shared" si="2174"/>
        <v>3137.4920000000002</v>
      </c>
      <c r="FY335" s="80">
        <f t="shared" ref="FY335:FY336" si="2175">FX335/FW335*100</f>
        <v>100</v>
      </c>
      <c r="FZ335" s="80">
        <f t="shared" ref="FZ335" si="2176">FZ336+FZ337+FZ338+FZ339+FZ340+FZ341+FZ342+FZ343</f>
        <v>0</v>
      </c>
      <c r="GA335" s="80">
        <f t="shared" ref="GA335:GF335" si="2177">GA336+GA337+GA338+GA339+GA340+GA341+GA342+GA343</f>
        <v>0</v>
      </c>
      <c r="GB335" s="80">
        <f t="shared" si="2177"/>
        <v>0</v>
      </c>
      <c r="GC335" s="80">
        <f t="shared" si="2177"/>
        <v>0</v>
      </c>
      <c r="GD335" s="80">
        <f t="shared" ref="GD335" si="2178">GD336+GD337+GD338+GD339+GD340+GD341+GD342+GD343</f>
        <v>1181.8</v>
      </c>
      <c r="GE335" s="80">
        <f t="shared" si="2177"/>
        <v>2700</v>
      </c>
      <c r="GF335" s="80">
        <f t="shared" si="2177"/>
        <v>2700</v>
      </c>
      <c r="GG335" s="80">
        <f t="shared" ref="GG335:GG336" si="2179">GF335/GE335*100</f>
        <v>100</v>
      </c>
      <c r="GH335" s="80">
        <f t="shared" ref="GH335" si="2180">GH336+GH337+GH338+GH339+GH340+GH341+GH342+GH343</f>
        <v>1227.7</v>
      </c>
      <c r="GI335" s="80">
        <f t="shared" ref="GI335:GJ335" si="2181">GI336+GI337+GI338+GI339+GI340+GI341+GI342+GI343</f>
        <v>2200</v>
      </c>
      <c r="GJ335" s="80">
        <f t="shared" si="2181"/>
        <v>2200</v>
      </c>
      <c r="GK335" s="80">
        <f t="shared" ref="GK335:GK336" si="2182">GJ335/GI335*100</f>
        <v>100</v>
      </c>
      <c r="GL335" s="80"/>
      <c r="GM335" s="80">
        <f t="shared" ref="GM335:GO335" si="2183">GM336+GM337+GM338+GM339+GM340+GM341+GM342+GM343</f>
        <v>0</v>
      </c>
      <c r="GN335" s="80">
        <f t="shared" si="2183"/>
        <v>0</v>
      </c>
      <c r="GO335" s="80">
        <f t="shared" si="2183"/>
        <v>0</v>
      </c>
      <c r="GP335" s="80"/>
      <c r="GQ335" s="80">
        <f t="shared" ref="GQ335:GS335" si="2184">GQ336+GQ337+GQ338+GQ339+GQ340+GQ341+GQ342+GQ343</f>
        <v>0</v>
      </c>
      <c r="GR335" s="80">
        <f t="shared" si="2184"/>
        <v>0</v>
      </c>
      <c r="GS335" s="80">
        <f t="shared" si="2184"/>
        <v>0</v>
      </c>
      <c r="GT335" s="80"/>
      <c r="GU335" s="80">
        <f t="shared" ref="GU335:GW335" si="2185">GU336+GU337+GU338+GU339+GU340+GU341+GU342+GU343</f>
        <v>0</v>
      </c>
      <c r="GV335" s="80">
        <f t="shared" si="2185"/>
        <v>0</v>
      </c>
      <c r="GW335" s="80">
        <f t="shared" si="2185"/>
        <v>0</v>
      </c>
      <c r="GX335" s="80"/>
      <c r="GY335" s="80">
        <f t="shared" ref="GY335:HB335" si="2186">GY336+GY337+GY338+GY339+GY340+GY341+GY342+GY343</f>
        <v>0</v>
      </c>
      <c r="GZ335" s="80">
        <f t="shared" si="2186"/>
        <v>0</v>
      </c>
      <c r="HA335" s="80">
        <f t="shared" si="2186"/>
        <v>0</v>
      </c>
      <c r="HB335" s="80">
        <f t="shared" si="2186"/>
        <v>0</v>
      </c>
      <c r="HC335" s="80">
        <f t="shared" ref="HC335:HH335" si="2187">HC336+HC337+HC338+HC339+HC340+HC341+HC342+HC343</f>
        <v>0</v>
      </c>
      <c r="HD335" s="80">
        <f t="shared" si="2187"/>
        <v>0</v>
      </c>
      <c r="HE335" s="80">
        <f t="shared" si="2187"/>
        <v>0</v>
      </c>
      <c r="HF335" s="80">
        <f t="shared" ref="HF335" si="2188">HF336+HF337+HF338+HF339+HF340+HF341+HF342+HF343</f>
        <v>551.20000000000005</v>
      </c>
      <c r="HG335" s="80">
        <f t="shared" si="2187"/>
        <v>1754.3</v>
      </c>
      <c r="HH335" s="80">
        <f t="shared" si="2187"/>
        <v>1754.3</v>
      </c>
      <c r="HI335" s="80">
        <f t="shared" ref="HI335:HI336" si="2189">HH335/HG335*100</f>
        <v>100</v>
      </c>
      <c r="HJ335" s="122"/>
      <c r="HK335" s="80">
        <f t="shared" ref="HK335:HP335" si="2190">HK336+HK337+HK338+HK339+HK340+HK341+HK342+HK343</f>
        <v>0</v>
      </c>
      <c r="HL335" s="80">
        <f t="shared" si="2190"/>
        <v>0</v>
      </c>
      <c r="HM335" s="80">
        <f t="shared" si="2190"/>
        <v>0</v>
      </c>
      <c r="HN335" s="80">
        <f t="shared" ref="HN335" si="2191">HN336+HN337+HN338+HN339+HN340+HN341+HN342+HN343</f>
        <v>0</v>
      </c>
      <c r="HO335" s="80">
        <f t="shared" si="2190"/>
        <v>0</v>
      </c>
      <c r="HP335" s="80">
        <f t="shared" si="2190"/>
        <v>0</v>
      </c>
      <c r="HQ335" s="80"/>
      <c r="HR335" s="80"/>
      <c r="HS335" s="80">
        <f t="shared" ref="HS335:HT335" si="2192">HS336+HS337+HS338+HS339+HS340+HS341+HS342+HS343</f>
        <v>0</v>
      </c>
      <c r="HT335" s="80">
        <f t="shared" si="2192"/>
        <v>0</v>
      </c>
      <c r="HU335" s="80"/>
      <c r="HV335" s="122"/>
      <c r="HW335" s="80">
        <f t="shared" ref="HW335:HX335" si="2193">HW336+HW337+HW338+HW339+HW340+HW341+HW342+HW343</f>
        <v>0</v>
      </c>
      <c r="HX335" s="80">
        <f t="shared" si="2193"/>
        <v>0</v>
      </c>
      <c r="HY335" s="80"/>
      <c r="HZ335" s="122"/>
      <c r="IA335" s="80">
        <f t="shared" ref="IA335:IB335" si="2194">IA336+IA337+IA338+IA339+IA340+IA341+IA342+IA343</f>
        <v>0</v>
      </c>
      <c r="IB335" s="80">
        <f t="shared" si="2194"/>
        <v>0</v>
      </c>
      <c r="IC335" s="80"/>
      <c r="ID335" s="80"/>
      <c r="IE335" s="80">
        <f t="shared" ref="IE335:IF335" si="2195">IE336+IE337+IE338+IE339+IE340+IE341+IE342+IE343</f>
        <v>139859.85983</v>
      </c>
      <c r="IF335" s="80">
        <f t="shared" si="2195"/>
        <v>18378.5576</v>
      </c>
      <c r="IG335" s="80">
        <f>IF335/IE335*100</f>
        <v>13.1406949945032</v>
      </c>
      <c r="IH335" s="80"/>
      <c r="II335" s="80">
        <f t="shared" ref="II335:IJ335" si="2196">II336+II337+II338+II339+II340+II341+II342+II343</f>
        <v>76809.171669999996</v>
      </c>
      <c r="IJ335" s="80">
        <f t="shared" si="2196"/>
        <v>4807.4424000000008</v>
      </c>
      <c r="IK335" s="80">
        <f>IJ335/II335*100</f>
        <v>6.2589431645670048</v>
      </c>
      <c r="IL335" s="80"/>
      <c r="IM335" s="80">
        <f t="shared" ref="IM335:IN335" si="2197">IM336+IM337+IM338+IM339+IM340+IM341+IM342+IM343</f>
        <v>0</v>
      </c>
      <c r="IN335" s="80">
        <f t="shared" si="2197"/>
        <v>0</v>
      </c>
      <c r="IO335" s="80"/>
      <c r="IP335" s="80"/>
      <c r="IQ335" s="80">
        <f t="shared" ref="IQ335:IR335" si="2198">IQ336+IQ337+IQ338+IQ339+IQ340+IQ341+IQ342+IQ343</f>
        <v>0</v>
      </c>
      <c r="IR335" s="80">
        <f t="shared" si="2198"/>
        <v>0</v>
      </c>
      <c r="IS335" s="80"/>
      <c r="IT335" s="80"/>
      <c r="IU335" s="80">
        <f t="shared" ref="IU335:IV335" si="2199">IU336+IU337+IU338+IU339+IU340+IU341+IU342+IU343</f>
        <v>0</v>
      </c>
      <c r="IV335" s="80">
        <f t="shared" si="2199"/>
        <v>0</v>
      </c>
      <c r="IW335" s="80"/>
      <c r="IX335" s="80"/>
      <c r="IY335" s="80">
        <f t="shared" ref="IY335:JA335" si="2200">IY336+IY337+IY338+IY339+IY340+IY341+IY342+IY343</f>
        <v>0</v>
      </c>
      <c r="IZ335" s="80">
        <f t="shared" si="2200"/>
        <v>0</v>
      </c>
      <c r="JA335" s="80">
        <f t="shared" si="2200"/>
        <v>0</v>
      </c>
      <c r="JB335" s="80"/>
      <c r="JC335" s="80">
        <f t="shared" ref="JC335:JE335" si="2201">JC336+JC337+JC338+JC339+JC340+JC341+JC342+JC343</f>
        <v>0</v>
      </c>
      <c r="JD335" s="80">
        <f t="shared" si="2201"/>
        <v>0</v>
      </c>
      <c r="JE335" s="80">
        <f t="shared" si="2201"/>
        <v>0</v>
      </c>
      <c r="JF335" s="80"/>
      <c r="JG335" s="80">
        <f t="shared" ref="JG335:JL335" si="2202">JG336+JG337+JG338+JG339+JG340+JG341+JG342+JG343</f>
        <v>0</v>
      </c>
      <c r="JH335" s="80">
        <f t="shared" si="2202"/>
        <v>0</v>
      </c>
      <c r="JI335" s="80">
        <f t="shared" si="2202"/>
        <v>0</v>
      </c>
      <c r="JJ335" s="80"/>
      <c r="JK335" s="80">
        <f t="shared" si="2202"/>
        <v>204.95713000000001</v>
      </c>
      <c r="JL335" s="80">
        <f t="shared" si="2202"/>
        <v>0</v>
      </c>
      <c r="JM335" s="79">
        <f t="shared" ref="JM335:JM336" si="2203">JL335/JK335*100</f>
        <v>0</v>
      </c>
      <c r="JN335" s="79"/>
      <c r="JO335" s="80"/>
      <c r="JP335" s="80"/>
      <c r="JQ335" s="79"/>
    </row>
    <row r="336" spans="1:277" s="29" customFormat="1" ht="15.75" x14ac:dyDescent="0.25">
      <c r="A336" s="39" t="s">
        <v>301</v>
      </c>
      <c r="B336" s="230">
        <f t="shared" si="2128"/>
        <v>53839.055819999994</v>
      </c>
      <c r="C336" s="230">
        <f t="shared" si="2129"/>
        <v>267077.04495000001</v>
      </c>
      <c r="D336" s="230">
        <f t="shared" si="2130"/>
        <v>72848.566709999999</v>
      </c>
      <c r="E336" s="66">
        <f t="shared" si="163"/>
        <v>27.276236609416628</v>
      </c>
      <c r="F336" s="70"/>
      <c r="G336" s="70"/>
      <c r="H336" s="66"/>
      <c r="I336" s="66"/>
      <c r="J336" s="70"/>
      <c r="K336" s="70"/>
      <c r="L336" s="70"/>
      <c r="M336" s="66"/>
      <c r="N336" s="66"/>
      <c r="O336" s="70"/>
      <c r="P336" s="70"/>
      <c r="Q336" s="66"/>
      <c r="R336" s="123"/>
      <c r="S336" s="70"/>
      <c r="T336" s="70"/>
      <c r="U336" s="66"/>
      <c r="V336" s="66"/>
      <c r="W336" s="70"/>
      <c r="X336" s="70"/>
      <c r="Y336" s="66"/>
      <c r="Z336" s="66"/>
      <c r="AA336" s="70"/>
      <c r="AB336" s="70"/>
      <c r="AC336" s="66"/>
      <c r="AD336" s="123"/>
      <c r="AE336" s="70"/>
      <c r="AF336" s="70"/>
      <c r="AG336" s="66"/>
      <c r="AH336" s="66">
        <v>1386</v>
      </c>
      <c r="AI336" s="66">
        <v>1008</v>
      </c>
      <c r="AJ336" s="66">
        <v>1008</v>
      </c>
      <c r="AK336" s="70">
        <f t="shared" si="2140"/>
        <v>100</v>
      </c>
      <c r="AL336" s="124"/>
      <c r="AM336" s="66"/>
      <c r="AN336" s="66"/>
      <c r="AO336" s="70"/>
      <c r="AP336" s="70">
        <v>0</v>
      </c>
      <c r="AQ336" s="70">
        <v>0</v>
      </c>
      <c r="AR336" s="70">
        <v>0</v>
      </c>
      <c r="AS336" s="66"/>
      <c r="AT336" s="70"/>
      <c r="AU336" s="70"/>
      <c r="AV336" s="70"/>
      <c r="AW336" s="70"/>
      <c r="AX336" s="70">
        <v>102.04082000000001</v>
      </c>
      <c r="AY336" s="70">
        <v>102.04082000000001</v>
      </c>
      <c r="AZ336" s="70">
        <v>102.04082000000001</v>
      </c>
      <c r="BA336" s="66">
        <f>AZ336/AY336*100</f>
        <v>100</v>
      </c>
      <c r="BB336" s="66"/>
      <c r="BC336" s="70"/>
      <c r="BD336" s="70"/>
      <c r="BE336" s="66"/>
      <c r="BF336" s="70">
        <v>115.123</v>
      </c>
      <c r="BG336" s="70">
        <v>115.123</v>
      </c>
      <c r="BH336" s="70">
        <v>115.123</v>
      </c>
      <c r="BI336" s="66">
        <f>BH336/BG336*100</f>
        <v>100</v>
      </c>
      <c r="BJ336" s="123"/>
      <c r="BK336" s="70"/>
      <c r="BL336" s="70"/>
      <c r="BM336" s="66"/>
      <c r="BN336" s="70"/>
      <c r="BO336" s="70"/>
      <c r="BP336" s="70"/>
      <c r="BQ336" s="66"/>
      <c r="BR336" s="66"/>
      <c r="BS336" s="70"/>
      <c r="BT336" s="70"/>
      <c r="BU336" s="66"/>
      <c r="BV336" s="66"/>
      <c r="BW336" s="66"/>
      <c r="BX336" s="66"/>
      <c r="BY336" s="66"/>
      <c r="BZ336" s="70">
        <v>0</v>
      </c>
      <c r="CA336" s="70">
        <v>0</v>
      </c>
      <c r="CB336" s="70"/>
      <c r="CC336" s="66"/>
      <c r="CD336" s="70">
        <v>12636</v>
      </c>
      <c r="CE336" s="70">
        <v>12636</v>
      </c>
      <c r="CF336" s="66">
        <v>12095.57934</v>
      </c>
      <c r="CG336" s="70">
        <f t="shared" si="185"/>
        <v>95.723166666666671</v>
      </c>
      <c r="CH336" s="70"/>
      <c r="CI336" s="70">
        <v>1340.8</v>
      </c>
      <c r="CJ336" s="66">
        <v>1340.8</v>
      </c>
      <c r="CK336" s="70">
        <f t="shared" si="2150"/>
        <v>100</v>
      </c>
      <c r="CL336" s="70">
        <v>5903.1</v>
      </c>
      <c r="CM336" s="70">
        <v>5903.1</v>
      </c>
      <c r="CN336" s="70">
        <v>5903.1</v>
      </c>
      <c r="CO336" s="70">
        <f>CN336/CM336*100</f>
        <v>100</v>
      </c>
      <c r="CP336" s="70"/>
      <c r="CQ336" s="70"/>
      <c r="CR336" s="200"/>
      <c r="CS336" s="200"/>
      <c r="CT336" s="70">
        <v>5494.4</v>
      </c>
      <c r="CU336" s="70">
        <v>2796</v>
      </c>
      <c r="CV336" s="70">
        <v>2795.9910499999996</v>
      </c>
      <c r="CW336" s="70">
        <f t="shared" si="191"/>
        <v>99.999679899856929</v>
      </c>
      <c r="CX336" s="70"/>
      <c r="CY336" s="70"/>
      <c r="CZ336" s="70"/>
      <c r="DA336" s="70"/>
      <c r="DB336" s="124"/>
      <c r="DC336" s="70">
        <v>240</v>
      </c>
      <c r="DD336" s="70">
        <v>240</v>
      </c>
      <c r="DE336" s="70">
        <f t="shared" si="2155"/>
        <v>100</v>
      </c>
      <c r="DF336" s="70"/>
      <c r="DG336" s="70"/>
      <c r="DH336" s="200"/>
      <c r="DI336" s="66"/>
      <c r="DJ336" s="66"/>
      <c r="DK336" s="70"/>
      <c r="DL336" s="200"/>
      <c r="DM336" s="200"/>
      <c r="DN336" s="200"/>
      <c r="DO336" s="70"/>
      <c r="DP336" s="200"/>
      <c r="DQ336" s="200"/>
      <c r="DR336" s="70"/>
      <c r="DS336" s="70"/>
      <c r="DT336" s="200"/>
      <c r="DU336" s="66"/>
      <c r="DV336" s="66"/>
      <c r="DW336" s="70"/>
      <c r="DX336" s="200"/>
      <c r="DY336" s="200"/>
      <c r="DZ336" s="200"/>
      <c r="EA336" s="70"/>
      <c r="EB336" s="200"/>
      <c r="EC336" s="200"/>
      <c r="ED336" s="200"/>
      <c r="EE336" s="70"/>
      <c r="EF336" s="200"/>
      <c r="EG336" s="66"/>
      <c r="EH336" s="70"/>
      <c r="EI336" s="70"/>
      <c r="EJ336" s="200"/>
      <c r="EK336" s="200"/>
      <c r="EL336" s="70"/>
      <c r="EM336" s="70"/>
      <c r="EN336" s="200"/>
      <c r="EO336" s="66"/>
      <c r="EP336" s="70">
        <v>528.5</v>
      </c>
      <c r="EQ336" s="70">
        <v>419.5</v>
      </c>
      <c r="ER336" s="70">
        <v>419.44</v>
      </c>
      <c r="ES336" s="70">
        <f>ER336/EQ336*100</f>
        <v>99.985697258641238</v>
      </c>
      <c r="ET336" s="70">
        <v>7922</v>
      </c>
      <c r="EU336" s="70">
        <v>5789.7004999999999</v>
      </c>
      <c r="EV336" s="70">
        <v>5789.7004999999999</v>
      </c>
      <c r="EW336" s="70">
        <f t="shared" si="2165"/>
        <v>100</v>
      </c>
      <c r="EX336" s="70"/>
      <c r="EY336" s="70"/>
      <c r="EZ336" s="200"/>
      <c r="FA336" s="200"/>
      <c r="FB336" s="200"/>
      <c r="FC336" s="70"/>
      <c r="FD336" s="200"/>
      <c r="FE336" s="200"/>
      <c r="FF336" s="70">
        <v>8636.5</v>
      </c>
      <c r="FG336" s="70">
        <v>8847</v>
      </c>
      <c r="FH336" s="70">
        <v>8847</v>
      </c>
      <c r="FI336" s="70">
        <f t="shared" si="204"/>
        <v>100</v>
      </c>
      <c r="FJ336" s="70"/>
      <c r="FK336" s="70"/>
      <c r="FL336" s="200"/>
      <c r="FM336" s="66"/>
      <c r="FN336" s="70">
        <v>5017.2</v>
      </c>
      <c r="FO336" s="70">
        <v>1000</v>
      </c>
      <c r="FP336" s="70">
        <v>1000</v>
      </c>
      <c r="FQ336" s="70">
        <f>FP336/FO336*100</f>
        <v>100</v>
      </c>
      <c r="FR336" s="70"/>
      <c r="FS336" s="70">
        <v>214</v>
      </c>
      <c r="FT336" s="70">
        <v>214</v>
      </c>
      <c r="FU336" s="70">
        <f>FT336/FS336*100</f>
        <v>100</v>
      </c>
      <c r="FV336" s="70">
        <v>3137.4920000000002</v>
      </c>
      <c r="FW336" s="70">
        <v>3137.4920000000002</v>
      </c>
      <c r="FX336" s="70">
        <v>3137.4920000000002</v>
      </c>
      <c r="FY336" s="70">
        <f t="shared" si="2175"/>
        <v>100</v>
      </c>
      <c r="FZ336" s="70"/>
      <c r="GA336" s="70"/>
      <c r="GB336" s="200"/>
      <c r="GC336" s="200"/>
      <c r="GD336" s="70">
        <v>1181.8</v>
      </c>
      <c r="GE336" s="70">
        <v>2700</v>
      </c>
      <c r="GF336" s="70">
        <v>2700</v>
      </c>
      <c r="GG336" s="70">
        <f t="shared" si="2179"/>
        <v>100</v>
      </c>
      <c r="GH336" s="70">
        <v>1227.7</v>
      </c>
      <c r="GI336" s="70">
        <v>2200</v>
      </c>
      <c r="GJ336" s="70">
        <v>2200</v>
      </c>
      <c r="GK336" s="70">
        <f t="shared" si="2182"/>
        <v>100</v>
      </c>
      <c r="GL336" s="70"/>
      <c r="GM336" s="70"/>
      <c r="GN336" s="200"/>
      <c r="GO336" s="200"/>
      <c r="GP336" s="200"/>
      <c r="GQ336" s="70"/>
      <c r="GR336" s="200"/>
      <c r="GS336" s="200"/>
      <c r="GT336" s="200"/>
      <c r="GU336" s="70"/>
      <c r="GV336" s="200"/>
      <c r="GW336" s="200"/>
      <c r="GX336" s="200"/>
      <c r="GY336" s="70"/>
      <c r="GZ336" s="200"/>
      <c r="HA336" s="200"/>
      <c r="HB336" s="70"/>
      <c r="HC336" s="70"/>
      <c r="HD336" s="200"/>
      <c r="HE336" s="200"/>
      <c r="HF336" s="70">
        <v>551.20000000000005</v>
      </c>
      <c r="HG336" s="70">
        <v>1754.3</v>
      </c>
      <c r="HH336" s="70">
        <v>1754.3</v>
      </c>
      <c r="HI336" s="70">
        <f t="shared" si="2189"/>
        <v>100</v>
      </c>
      <c r="HJ336" s="124"/>
      <c r="HK336" s="70"/>
      <c r="HL336" s="200"/>
      <c r="HM336" s="200"/>
      <c r="HN336" s="70"/>
      <c r="HO336" s="70"/>
      <c r="HP336" s="70"/>
      <c r="HQ336" s="70"/>
      <c r="HR336" s="70"/>
      <c r="HS336" s="70"/>
      <c r="HT336" s="70"/>
      <c r="HU336" s="70"/>
      <c r="HV336" s="124"/>
      <c r="HW336" s="70"/>
      <c r="HX336" s="70"/>
      <c r="HY336" s="70"/>
      <c r="HZ336" s="124"/>
      <c r="IA336" s="70"/>
      <c r="IB336" s="70"/>
      <c r="IC336" s="70"/>
      <c r="ID336" s="70"/>
      <c r="IE336" s="70">
        <v>139859.85983</v>
      </c>
      <c r="IF336" s="70">
        <v>18378.5576</v>
      </c>
      <c r="IG336" s="70">
        <f>IF336/IE336*100</f>
        <v>13.1406949945032</v>
      </c>
      <c r="IH336" s="70"/>
      <c r="II336" s="70">
        <v>76809.171669999996</v>
      </c>
      <c r="IJ336" s="70">
        <v>4807.4424000000008</v>
      </c>
      <c r="IK336" s="70">
        <f>IJ336/II336*100</f>
        <v>6.2589431645670048</v>
      </c>
      <c r="IL336" s="70"/>
      <c r="IM336" s="70"/>
      <c r="IN336" s="70"/>
      <c r="IO336" s="70"/>
      <c r="IP336" s="70"/>
      <c r="IQ336" s="70"/>
      <c r="IR336" s="70"/>
      <c r="IS336" s="70"/>
      <c r="IT336" s="70"/>
      <c r="IU336" s="70"/>
      <c r="IV336" s="70"/>
      <c r="IW336" s="70"/>
      <c r="IX336" s="70"/>
      <c r="IY336" s="70">
        <v>0</v>
      </c>
      <c r="IZ336" s="70">
        <v>0</v>
      </c>
      <c r="JA336" s="66"/>
      <c r="JB336" s="66"/>
      <c r="JC336" s="70">
        <v>0</v>
      </c>
      <c r="JD336" s="70">
        <v>0</v>
      </c>
      <c r="JE336" s="66"/>
      <c r="JF336" s="66"/>
      <c r="JG336" s="70">
        <v>0</v>
      </c>
      <c r="JH336" s="70">
        <v>0</v>
      </c>
      <c r="JI336" s="66"/>
      <c r="JJ336" s="66"/>
      <c r="JK336" s="70">
        <v>204.95713000000001</v>
      </c>
      <c r="JL336" s="70"/>
      <c r="JM336" s="66">
        <f t="shared" si="2203"/>
        <v>0</v>
      </c>
      <c r="JN336" s="66"/>
      <c r="JO336" s="70"/>
      <c r="JP336" s="70"/>
      <c r="JQ336" s="66"/>
    </row>
    <row r="337" spans="1:277" s="29" customFormat="1" ht="15.75" x14ac:dyDescent="0.25">
      <c r="A337" s="39" t="s">
        <v>559</v>
      </c>
      <c r="B337" s="230">
        <f t="shared" si="2128"/>
        <v>6852</v>
      </c>
      <c r="C337" s="230">
        <f t="shared" si="2129"/>
        <v>8229.4418999999998</v>
      </c>
      <c r="D337" s="230">
        <f t="shared" si="2130"/>
        <v>8229.4</v>
      </c>
      <c r="E337" s="66">
        <f t="shared" si="163"/>
        <v>99.999490852472022</v>
      </c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123"/>
      <c r="S337" s="66"/>
      <c r="T337" s="66"/>
      <c r="U337" s="66"/>
      <c r="V337" s="66"/>
      <c r="W337" s="66"/>
      <c r="X337" s="66"/>
      <c r="Y337" s="66"/>
      <c r="Z337" s="66"/>
      <c r="AA337" s="66"/>
      <c r="AB337" s="66"/>
      <c r="AC337" s="66"/>
      <c r="AD337" s="123"/>
      <c r="AE337" s="66"/>
      <c r="AF337" s="66"/>
      <c r="AG337" s="66"/>
      <c r="AH337" s="66"/>
      <c r="AI337" s="66"/>
      <c r="AJ337" s="66"/>
      <c r="AK337" s="70"/>
      <c r="AL337" s="124"/>
      <c r="AM337" s="66"/>
      <c r="AN337" s="66"/>
      <c r="AO337" s="66"/>
      <c r="AP337" s="66"/>
      <c r="AQ337" s="66"/>
      <c r="AR337" s="66"/>
      <c r="AS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/>
      <c r="BH337" s="66"/>
      <c r="BI337" s="66"/>
      <c r="BJ337" s="123"/>
      <c r="BK337" s="66"/>
      <c r="BL337" s="66"/>
      <c r="BM337" s="66"/>
      <c r="BN337" s="66"/>
      <c r="BO337" s="66"/>
      <c r="BP337" s="66"/>
      <c r="BQ337" s="66"/>
      <c r="BR337" s="66"/>
      <c r="BS337" s="66"/>
      <c r="BT337" s="66"/>
      <c r="BU337" s="66"/>
      <c r="BV337" s="66"/>
      <c r="BW337" s="66">
        <v>1377.4418999999998</v>
      </c>
      <c r="BX337" s="66">
        <v>1377.4</v>
      </c>
      <c r="BY337" s="66">
        <f t="shared" si="2067"/>
        <v>99.996958129413684</v>
      </c>
      <c r="BZ337" s="66"/>
      <c r="CA337" s="66"/>
      <c r="CB337" s="66"/>
      <c r="CC337" s="66"/>
      <c r="CD337" s="206"/>
      <c r="CE337" s="206"/>
      <c r="CF337" s="206"/>
      <c r="CG337" s="206"/>
      <c r="CH337" s="206"/>
      <c r="CI337" s="206"/>
      <c r="CJ337" s="206"/>
      <c r="CK337" s="206"/>
      <c r="CL337" s="66"/>
      <c r="CM337" s="66"/>
      <c r="CN337" s="66"/>
      <c r="CO337" s="204"/>
      <c r="CP337" s="204"/>
      <c r="CQ337" s="66"/>
      <c r="CR337" s="66"/>
      <c r="CS337" s="204"/>
      <c r="CT337" s="66"/>
      <c r="CU337" s="66"/>
      <c r="CV337" s="66"/>
      <c r="CW337" s="204"/>
      <c r="CX337" s="204"/>
      <c r="CY337" s="66"/>
      <c r="CZ337" s="66"/>
      <c r="DA337" s="204"/>
      <c r="DB337" s="133"/>
      <c r="DC337" s="66"/>
      <c r="DD337" s="66"/>
      <c r="DE337" s="204"/>
      <c r="DF337" s="66"/>
      <c r="DG337" s="66"/>
      <c r="DH337" s="66"/>
      <c r="DI337" s="66"/>
      <c r="DJ337" s="66"/>
      <c r="DK337" s="66"/>
      <c r="DL337" s="66"/>
      <c r="DM337" s="204"/>
      <c r="DN337" s="204"/>
      <c r="DO337" s="66"/>
      <c r="DP337" s="66"/>
      <c r="DQ337" s="204"/>
      <c r="DR337" s="66"/>
      <c r="DS337" s="66"/>
      <c r="DT337" s="66"/>
      <c r="DU337" s="66"/>
      <c r="DV337" s="66"/>
      <c r="DW337" s="66"/>
      <c r="DX337" s="66"/>
      <c r="DY337" s="204"/>
      <c r="DZ337" s="204"/>
      <c r="EA337" s="66"/>
      <c r="EB337" s="66"/>
      <c r="EC337" s="204"/>
      <c r="ED337" s="204"/>
      <c r="EE337" s="66"/>
      <c r="EF337" s="66"/>
      <c r="EG337" s="66"/>
      <c r="EH337" s="66"/>
      <c r="EI337" s="66"/>
      <c r="EJ337" s="66"/>
      <c r="EK337" s="204"/>
      <c r="EL337" s="66"/>
      <c r="EM337" s="66"/>
      <c r="EN337" s="66"/>
      <c r="EO337" s="66"/>
      <c r="EP337" s="66"/>
      <c r="EQ337" s="66"/>
      <c r="ER337" s="66"/>
      <c r="ES337" s="70"/>
      <c r="ET337" s="66"/>
      <c r="EU337" s="66"/>
      <c r="EV337" s="66"/>
      <c r="EW337" s="70"/>
      <c r="EX337" s="70"/>
      <c r="EY337" s="70"/>
      <c r="EZ337" s="66"/>
      <c r="FA337" s="204"/>
      <c r="FB337" s="204"/>
      <c r="FC337" s="70"/>
      <c r="FD337" s="66"/>
      <c r="FE337" s="204"/>
      <c r="FF337" s="70"/>
      <c r="FG337" s="70"/>
      <c r="FH337" s="66"/>
      <c r="FI337" s="204"/>
      <c r="FJ337" s="70">
        <v>6852</v>
      </c>
      <c r="FK337" s="70">
        <v>6852</v>
      </c>
      <c r="FL337" s="66">
        <v>6852</v>
      </c>
      <c r="FM337" s="66">
        <f t="shared" si="1874"/>
        <v>100</v>
      </c>
      <c r="FN337" s="70"/>
      <c r="FO337" s="70"/>
      <c r="FP337" s="66"/>
      <c r="FQ337" s="204"/>
      <c r="FR337" s="70"/>
      <c r="FS337" s="70"/>
      <c r="FT337" s="66"/>
      <c r="FU337" s="204"/>
      <c r="FV337" s="70"/>
      <c r="FW337" s="70"/>
      <c r="FX337" s="66"/>
      <c r="FY337" s="70"/>
      <c r="FZ337" s="70"/>
      <c r="GA337" s="70"/>
      <c r="GB337" s="66"/>
      <c r="GC337" s="204"/>
      <c r="GD337" s="66"/>
      <c r="GE337" s="66"/>
      <c r="GF337" s="66"/>
      <c r="GG337" s="204"/>
      <c r="GH337" s="66"/>
      <c r="GI337" s="66"/>
      <c r="GJ337" s="66"/>
      <c r="GK337" s="204"/>
      <c r="GL337" s="204"/>
      <c r="GM337" s="70"/>
      <c r="GN337" s="66"/>
      <c r="GO337" s="204"/>
      <c r="GP337" s="204"/>
      <c r="GQ337" s="70"/>
      <c r="GR337" s="66"/>
      <c r="GS337" s="204"/>
      <c r="GT337" s="204"/>
      <c r="GU337" s="70"/>
      <c r="GV337" s="66"/>
      <c r="GW337" s="204"/>
      <c r="GX337" s="204"/>
      <c r="GY337" s="70"/>
      <c r="GZ337" s="66"/>
      <c r="HA337" s="204"/>
      <c r="HB337" s="70"/>
      <c r="HC337" s="70"/>
      <c r="HD337" s="66"/>
      <c r="HE337" s="204"/>
      <c r="HF337" s="66"/>
      <c r="HG337" s="66"/>
      <c r="HH337" s="66"/>
      <c r="HI337" s="204"/>
      <c r="HJ337" s="133"/>
      <c r="HK337" s="70"/>
      <c r="HL337" s="66"/>
      <c r="HM337" s="204"/>
      <c r="HN337" s="66"/>
      <c r="HO337" s="66"/>
      <c r="HP337" s="66"/>
      <c r="HQ337" s="204"/>
      <c r="HR337" s="204"/>
      <c r="HS337" s="66"/>
      <c r="HT337" s="66"/>
      <c r="HU337" s="204"/>
      <c r="HV337" s="133"/>
      <c r="HW337" s="66"/>
      <c r="HX337" s="66"/>
      <c r="HY337" s="204"/>
      <c r="HZ337" s="133"/>
      <c r="IA337" s="66"/>
      <c r="IB337" s="66"/>
      <c r="IC337" s="204"/>
      <c r="ID337" s="204"/>
      <c r="IE337" s="66"/>
      <c r="IF337" s="66"/>
      <c r="IG337" s="204"/>
      <c r="IH337" s="204"/>
      <c r="II337" s="66"/>
      <c r="IJ337" s="66"/>
      <c r="IK337" s="204"/>
      <c r="IL337" s="204"/>
      <c r="IM337" s="66"/>
      <c r="IN337" s="66"/>
      <c r="IO337" s="204"/>
      <c r="IP337" s="204"/>
      <c r="IQ337" s="66"/>
      <c r="IR337" s="66"/>
      <c r="IS337" s="204"/>
      <c r="IT337" s="204"/>
      <c r="IU337" s="66"/>
      <c r="IV337" s="66"/>
      <c r="IW337" s="204"/>
      <c r="IX337" s="204"/>
      <c r="IY337" s="66"/>
      <c r="IZ337" s="66"/>
      <c r="JA337" s="66"/>
      <c r="JB337" s="66"/>
      <c r="JC337" s="66"/>
      <c r="JD337" s="66"/>
      <c r="JE337" s="66"/>
      <c r="JF337" s="66"/>
      <c r="JG337" s="66"/>
      <c r="JH337" s="66"/>
      <c r="JI337" s="66"/>
      <c r="JJ337" s="66"/>
      <c r="JK337" s="66"/>
      <c r="JL337" s="66"/>
      <c r="JM337" s="66"/>
      <c r="JN337" s="66"/>
      <c r="JO337" s="66"/>
      <c r="JP337" s="66"/>
      <c r="JQ337" s="66"/>
    </row>
    <row r="338" spans="1:277" s="29" customFormat="1" ht="15.75" x14ac:dyDescent="0.25">
      <c r="A338" s="39" t="s">
        <v>560</v>
      </c>
      <c r="B338" s="230">
        <f t="shared" si="2128"/>
        <v>3081</v>
      </c>
      <c r="C338" s="230">
        <f t="shared" si="2129"/>
        <v>3886.0796</v>
      </c>
      <c r="D338" s="230">
        <f t="shared" si="2130"/>
        <v>3886.0796</v>
      </c>
      <c r="E338" s="66">
        <f t="shared" si="163"/>
        <v>100</v>
      </c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123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123"/>
      <c r="AE338" s="66"/>
      <c r="AF338" s="66"/>
      <c r="AG338" s="66"/>
      <c r="AH338" s="66"/>
      <c r="AI338" s="66"/>
      <c r="AJ338" s="66"/>
      <c r="AK338" s="70"/>
      <c r="AL338" s="124"/>
      <c r="AM338" s="66"/>
      <c r="AN338" s="66"/>
      <c r="AO338" s="66"/>
      <c r="AP338" s="66"/>
      <c r="AQ338" s="66"/>
      <c r="AR338" s="66"/>
      <c r="AS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/>
      <c r="BH338" s="66"/>
      <c r="BI338" s="66"/>
      <c r="BJ338" s="123"/>
      <c r="BK338" s="66"/>
      <c r="BL338" s="66"/>
      <c r="BM338" s="66"/>
      <c r="BN338" s="66"/>
      <c r="BO338" s="66"/>
      <c r="BP338" s="66"/>
      <c r="BQ338" s="66"/>
      <c r="BR338" s="66"/>
      <c r="BS338" s="66"/>
      <c r="BT338" s="66"/>
      <c r="BU338" s="66"/>
      <c r="BV338" s="66"/>
      <c r="BW338" s="66">
        <v>805.07960000000003</v>
      </c>
      <c r="BX338" s="66">
        <v>805.07960000000003</v>
      </c>
      <c r="BY338" s="66">
        <f t="shared" si="2067"/>
        <v>100</v>
      </c>
      <c r="BZ338" s="66"/>
      <c r="CA338" s="66"/>
      <c r="CB338" s="66"/>
      <c r="CC338" s="66"/>
      <c r="CD338" s="206"/>
      <c r="CE338" s="206"/>
      <c r="CF338" s="206"/>
      <c r="CG338" s="206"/>
      <c r="CH338" s="206"/>
      <c r="CI338" s="206"/>
      <c r="CJ338" s="206"/>
      <c r="CK338" s="206"/>
      <c r="CL338" s="66"/>
      <c r="CM338" s="66"/>
      <c r="CN338" s="66"/>
      <c r="CO338" s="204"/>
      <c r="CP338" s="204"/>
      <c r="CQ338" s="66"/>
      <c r="CR338" s="66"/>
      <c r="CS338" s="204"/>
      <c r="CT338" s="66"/>
      <c r="CU338" s="66"/>
      <c r="CV338" s="66"/>
      <c r="CW338" s="204"/>
      <c r="CX338" s="204"/>
      <c r="CY338" s="66"/>
      <c r="CZ338" s="66"/>
      <c r="DA338" s="204"/>
      <c r="DB338" s="133"/>
      <c r="DC338" s="66"/>
      <c r="DD338" s="66"/>
      <c r="DE338" s="204"/>
      <c r="DF338" s="66"/>
      <c r="DG338" s="66"/>
      <c r="DH338" s="66"/>
      <c r="DI338" s="66"/>
      <c r="DJ338" s="66"/>
      <c r="DK338" s="66"/>
      <c r="DL338" s="66"/>
      <c r="DM338" s="204"/>
      <c r="DN338" s="204"/>
      <c r="DO338" s="66"/>
      <c r="DP338" s="66"/>
      <c r="DQ338" s="204"/>
      <c r="DR338" s="66"/>
      <c r="DS338" s="66"/>
      <c r="DT338" s="66"/>
      <c r="DU338" s="66"/>
      <c r="DV338" s="66"/>
      <c r="DW338" s="66"/>
      <c r="DX338" s="66"/>
      <c r="DY338" s="204"/>
      <c r="DZ338" s="204"/>
      <c r="EA338" s="66"/>
      <c r="EB338" s="66"/>
      <c r="EC338" s="204"/>
      <c r="ED338" s="204"/>
      <c r="EE338" s="66"/>
      <c r="EF338" s="66"/>
      <c r="EG338" s="66"/>
      <c r="EH338" s="66"/>
      <c r="EI338" s="66"/>
      <c r="EJ338" s="66"/>
      <c r="EK338" s="204"/>
      <c r="EL338" s="66"/>
      <c r="EM338" s="66"/>
      <c r="EN338" s="66"/>
      <c r="EO338" s="66"/>
      <c r="EP338" s="66"/>
      <c r="EQ338" s="66"/>
      <c r="ER338" s="66"/>
      <c r="ES338" s="70"/>
      <c r="ET338" s="66"/>
      <c r="EU338" s="66"/>
      <c r="EV338" s="66"/>
      <c r="EW338" s="70"/>
      <c r="EX338" s="70"/>
      <c r="EY338" s="70"/>
      <c r="EZ338" s="66"/>
      <c r="FA338" s="204"/>
      <c r="FB338" s="204"/>
      <c r="FC338" s="70"/>
      <c r="FD338" s="66"/>
      <c r="FE338" s="204"/>
      <c r="FF338" s="70"/>
      <c r="FG338" s="70"/>
      <c r="FH338" s="66"/>
      <c r="FI338" s="204"/>
      <c r="FJ338" s="70">
        <v>3081</v>
      </c>
      <c r="FK338" s="70">
        <v>3081</v>
      </c>
      <c r="FL338" s="66">
        <v>3081</v>
      </c>
      <c r="FM338" s="66">
        <f t="shared" si="1874"/>
        <v>100</v>
      </c>
      <c r="FN338" s="70"/>
      <c r="FO338" s="70"/>
      <c r="FP338" s="66"/>
      <c r="FQ338" s="204"/>
      <c r="FR338" s="70"/>
      <c r="FS338" s="70"/>
      <c r="FT338" s="66"/>
      <c r="FU338" s="204"/>
      <c r="FV338" s="70"/>
      <c r="FW338" s="70"/>
      <c r="FX338" s="66"/>
      <c r="FY338" s="70"/>
      <c r="FZ338" s="70"/>
      <c r="GA338" s="70"/>
      <c r="GB338" s="66"/>
      <c r="GC338" s="204"/>
      <c r="GD338" s="66"/>
      <c r="GE338" s="66"/>
      <c r="GF338" s="66"/>
      <c r="GG338" s="204"/>
      <c r="GH338" s="66"/>
      <c r="GI338" s="66"/>
      <c r="GJ338" s="66"/>
      <c r="GK338" s="204"/>
      <c r="GL338" s="204"/>
      <c r="GM338" s="70"/>
      <c r="GN338" s="66"/>
      <c r="GO338" s="204"/>
      <c r="GP338" s="204"/>
      <c r="GQ338" s="70"/>
      <c r="GR338" s="66"/>
      <c r="GS338" s="204"/>
      <c r="GT338" s="204"/>
      <c r="GU338" s="70"/>
      <c r="GV338" s="66"/>
      <c r="GW338" s="204"/>
      <c r="GX338" s="204"/>
      <c r="GY338" s="70"/>
      <c r="GZ338" s="66"/>
      <c r="HA338" s="204"/>
      <c r="HB338" s="70"/>
      <c r="HC338" s="70"/>
      <c r="HD338" s="66"/>
      <c r="HE338" s="204"/>
      <c r="HF338" s="66"/>
      <c r="HG338" s="66"/>
      <c r="HH338" s="66"/>
      <c r="HI338" s="204"/>
      <c r="HJ338" s="133"/>
      <c r="HK338" s="70"/>
      <c r="HL338" s="66"/>
      <c r="HM338" s="204"/>
      <c r="HN338" s="66"/>
      <c r="HO338" s="66"/>
      <c r="HP338" s="66"/>
      <c r="HQ338" s="204"/>
      <c r="HR338" s="204"/>
      <c r="HS338" s="66"/>
      <c r="HT338" s="66"/>
      <c r="HU338" s="204"/>
      <c r="HV338" s="133"/>
      <c r="HW338" s="66"/>
      <c r="HX338" s="66"/>
      <c r="HY338" s="204"/>
      <c r="HZ338" s="133"/>
      <c r="IA338" s="66"/>
      <c r="IB338" s="66"/>
      <c r="IC338" s="204"/>
      <c r="ID338" s="204"/>
      <c r="IE338" s="66"/>
      <c r="IF338" s="66"/>
      <c r="IG338" s="204"/>
      <c r="IH338" s="204"/>
      <c r="II338" s="66"/>
      <c r="IJ338" s="66"/>
      <c r="IK338" s="204"/>
      <c r="IL338" s="204"/>
      <c r="IM338" s="66"/>
      <c r="IN338" s="66"/>
      <c r="IO338" s="204"/>
      <c r="IP338" s="204"/>
      <c r="IQ338" s="66"/>
      <c r="IR338" s="66"/>
      <c r="IS338" s="204"/>
      <c r="IT338" s="204"/>
      <c r="IU338" s="66"/>
      <c r="IV338" s="66"/>
      <c r="IW338" s="204"/>
      <c r="IX338" s="204"/>
      <c r="IY338" s="66"/>
      <c r="IZ338" s="66"/>
      <c r="JA338" s="66"/>
      <c r="JB338" s="66"/>
      <c r="JC338" s="66"/>
      <c r="JD338" s="66"/>
      <c r="JE338" s="66"/>
      <c r="JF338" s="66"/>
      <c r="JG338" s="66"/>
      <c r="JH338" s="66"/>
      <c r="JI338" s="66"/>
      <c r="JJ338" s="66"/>
      <c r="JK338" s="66"/>
      <c r="JL338" s="66"/>
      <c r="JM338" s="66"/>
      <c r="JN338" s="66"/>
      <c r="JO338" s="66"/>
      <c r="JP338" s="66"/>
      <c r="JQ338" s="66"/>
    </row>
    <row r="339" spans="1:277" s="29" customFormat="1" ht="15.75" x14ac:dyDescent="0.25">
      <c r="A339" s="39" t="s">
        <v>561</v>
      </c>
      <c r="B339" s="230">
        <f t="shared" si="2128"/>
        <v>3708</v>
      </c>
      <c r="C339" s="230">
        <f t="shared" si="2129"/>
        <v>3708</v>
      </c>
      <c r="D339" s="230">
        <f t="shared" si="2130"/>
        <v>3707.9998100000003</v>
      </c>
      <c r="E339" s="66">
        <f t="shared" si="163"/>
        <v>99.999994875943912</v>
      </c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123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123"/>
      <c r="AE339" s="66"/>
      <c r="AF339" s="66"/>
      <c r="AG339" s="66"/>
      <c r="AH339" s="66"/>
      <c r="AI339" s="66"/>
      <c r="AJ339" s="66"/>
      <c r="AK339" s="70"/>
      <c r="AL339" s="124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/>
      <c r="BH339" s="66"/>
      <c r="BI339" s="66"/>
      <c r="BJ339" s="123"/>
      <c r="BK339" s="66"/>
      <c r="BL339" s="66"/>
      <c r="BM339" s="66"/>
      <c r="BN339" s="66"/>
      <c r="BO339" s="66"/>
      <c r="BP339" s="66"/>
      <c r="BQ339" s="66"/>
      <c r="BR339" s="66"/>
      <c r="BS339" s="66"/>
      <c r="BT339" s="66"/>
      <c r="BU339" s="66"/>
      <c r="BV339" s="66"/>
      <c r="BW339" s="66"/>
      <c r="BX339" s="66"/>
      <c r="BY339" s="66"/>
      <c r="BZ339" s="66"/>
      <c r="CA339" s="66"/>
      <c r="CB339" s="66"/>
      <c r="CC339" s="66"/>
      <c r="CD339" s="206"/>
      <c r="CE339" s="206"/>
      <c r="CF339" s="206"/>
      <c r="CG339" s="206"/>
      <c r="CH339" s="206"/>
      <c r="CI339" s="206"/>
      <c r="CJ339" s="206"/>
      <c r="CK339" s="206"/>
      <c r="CL339" s="66"/>
      <c r="CM339" s="66"/>
      <c r="CN339" s="66"/>
      <c r="CO339" s="204"/>
      <c r="CP339" s="204"/>
      <c r="CQ339" s="66"/>
      <c r="CR339" s="66"/>
      <c r="CS339" s="204"/>
      <c r="CT339" s="66"/>
      <c r="CU339" s="66"/>
      <c r="CV339" s="66"/>
      <c r="CW339" s="204"/>
      <c r="CX339" s="204"/>
      <c r="CY339" s="66"/>
      <c r="CZ339" s="66"/>
      <c r="DA339" s="204"/>
      <c r="DB339" s="133"/>
      <c r="DC339" s="66"/>
      <c r="DD339" s="66"/>
      <c r="DE339" s="204"/>
      <c r="DF339" s="66"/>
      <c r="DG339" s="66"/>
      <c r="DH339" s="66"/>
      <c r="DI339" s="66"/>
      <c r="DJ339" s="66"/>
      <c r="DK339" s="66"/>
      <c r="DL339" s="66"/>
      <c r="DM339" s="204"/>
      <c r="DN339" s="204"/>
      <c r="DO339" s="66"/>
      <c r="DP339" s="66"/>
      <c r="DQ339" s="204"/>
      <c r="DR339" s="66"/>
      <c r="DS339" s="66"/>
      <c r="DT339" s="66"/>
      <c r="DU339" s="66"/>
      <c r="DV339" s="66"/>
      <c r="DW339" s="66"/>
      <c r="DX339" s="66"/>
      <c r="DY339" s="204"/>
      <c r="DZ339" s="204"/>
      <c r="EA339" s="66"/>
      <c r="EB339" s="66"/>
      <c r="EC339" s="204"/>
      <c r="ED339" s="204"/>
      <c r="EE339" s="66"/>
      <c r="EF339" s="66"/>
      <c r="EG339" s="66"/>
      <c r="EH339" s="66"/>
      <c r="EI339" s="66"/>
      <c r="EJ339" s="66"/>
      <c r="EK339" s="204"/>
      <c r="EL339" s="66"/>
      <c r="EM339" s="66"/>
      <c r="EN339" s="66"/>
      <c r="EO339" s="66"/>
      <c r="EP339" s="66"/>
      <c r="EQ339" s="66"/>
      <c r="ER339" s="66"/>
      <c r="ES339" s="70"/>
      <c r="ET339" s="66"/>
      <c r="EU339" s="66"/>
      <c r="EV339" s="66"/>
      <c r="EW339" s="70"/>
      <c r="EX339" s="70"/>
      <c r="EY339" s="70"/>
      <c r="EZ339" s="66"/>
      <c r="FA339" s="204"/>
      <c r="FB339" s="204"/>
      <c r="FC339" s="70"/>
      <c r="FD339" s="66"/>
      <c r="FE339" s="204"/>
      <c r="FF339" s="70"/>
      <c r="FG339" s="70"/>
      <c r="FH339" s="66"/>
      <c r="FI339" s="204"/>
      <c r="FJ339" s="70">
        <v>3708</v>
      </c>
      <c r="FK339" s="70">
        <v>3708</v>
      </c>
      <c r="FL339" s="66">
        <v>3707.9998100000003</v>
      </c>
      <c r="FM339" s="66">
        <f t="shared" si="1874"/>
        <v>99.999994875943912</v>
      </c>
      <c r="FN339" s="70"/>
      <c r="FO339" s="70"/>
      <c r="FP339" s="66"/>
      <c r="FQ339" s="204"/>
      <c r="FR339" s="70"/>
      <c r="FS339" s="70"/>
      <c r="FT339" s="66"/>
      <c r="FU339" s="204"/>
      <c r="FV339" s="70"/>
      <c r="FW339" s="70"/>
      <c r="FX339" s="66"/>
      <c r="FY339" s="70"/>
      <c r="FZ339" s="70"/>
      <c r="GA339" s="70"/>
      <c r="GB339" s="66"/>
      <c r="GC339" s="204"/>
      <c r="GD339" s="66"/>
      <c r="GE339" s="66"/>
      <c r="GF339" s="66"/>
      <c r="GG339" s="204"/>
      <c r="GH339" s="66"/>
      <c r="GI339" s="66"/>
      <c r="GJ339" s="66"/>
      <c r="GK339" s="204"/>
      <c r="GL339" s="204"/>
      <c r="GM339" s="70"/>
      <c r="GN339" s="66"/>
      <c r="GO339" s="204"/>
      <c r="GP339" s="204"/>
      <c r="GQ339" s="70"/>
      <c r="GR339" s="66"/>
      <c r="GS339" s="204"/>
      <c r="GT339" s="204"/>
      <c r="GU339" s="70"/>
      <c r="GV339" s="66"/>
      <c r="GW339" s="204"/>
      <c r="GX339" s="204"/>
      <c r="GY339" s="70"/>
      <c r="GZ339" s="66"/>
      <c r="HA339" s="204"/>
      <c r="HB339" s="70"/>
      <c r="HC339" s="70"/>
      <c r="HD339" s="66"/>
      <c r="HE339" s="204"/>
      <c r="HF339" s="66"/>
      <c r="HG339" s="66"/>
      <c r="HH339" s="66"/>
      <c r="HI339" s="204"/>
      <c r="HJ339" s="133"/>
      <c r="HK339" s="70"/>
      <c r="HL339" s="66"/>
      <c r="HM339" s="204"/>
      <c r="HN339" s="66"/>
      <c r="HO339" s="66"/>
      <c r="HP339" s="66"/>
      <c r="HQ339" s="204"/>
      <c r="HR339" s="204"/>
      <c r="HS339" s="66"/>
      <c r="HT339" s="66"/>
      <c r="HU339" s="204"/>
      <c r="HV339" s="133"/>
      <c r="HW339" s="66"/>
      <c r="HX339" s="66"/>
      <c r="HY339" s="204"/>
      <c r="HZ339" s="133"/>
      <c r="IA339" s="66"/>
      <c r="IB339" s="66"/>
      <c r="IC339" s="204"/>
      <c r="ID339" s="204"/>
      <c r="IE339" s="66"/>
      <c r="IF339" s="66"/>
      <c r="IG339" s="204"/>
      <c r="IH339" s="204"/>
      <c r="II339" s="66"/>
      <c r="IJ339" s="66"/>
      <c r="IK339" s="204"/>
      <c r="IL339" s="204"/>
      <c r="IM339" s="66"/>
      <c r="IN339" s="66"/>
      <c r="IO339" s="204"/>
      <c r="IP339" s="204"/>
      <c r="IQ339" s="66"/>
      <c r="IR339" s="66"/>
      <c r="IS339" s="204"/>
      <c r="IT339" s="204"/>
      <c r="IU339" s="66"/>
      <c r="IV339" s="66"/>
      <c r="IW339" s="204"/>
      <c r="IX339" s="204"/>
      <c r="IY339" s="66"/>
      <c r="IZ339" s="66"/>
      <c r="JA339" s="66"/>
      <c r="JB339" s="66"/>
      <c r="JC339" s="66"/>
      <c r="JD339" s="66"/>
      <c r="JE339" s="66"/>
      <c r="JF339" s="66"/>
      <c r="JG339" s="66"/>
      <c r="JH339" s="66"/>
      <c r="JI339" s="66"/>
      <c r="JJ339" s="66"/>
      <c r="JK339" s="66"/>
      <c r="JL339" s="66"/>
      <c r="JM339" s="66"/>
      <c r="JN339" s="66"/>
      <c r="JO339" s="66"/>
      <c r="JP339" s="66"/>
      <c r="JQ339" s="66"/>
    </row>
    <row r="340" spans="1:277" s="29" customFormat="1" ht="15.75" x14ac:dyDescent="0.25">
      <c r="A340" s="39" t="s">
        <v>562</v>
      </c>
      <c r="B340" s="230">
        <f t="shared" si="2128"/>
        <v>16576.812290000002</v>
      </c>
      <c r="C340" s="230">
        <f t="shared" si="2129"/>
        <v>12323.712289999999</v>
      </c>
      <c r="D340" s="230">
        <f t="shared" si="2130"/>
        <v>12323.750760000001</v>
      </c>
      <c r="E340" s="66">
        <f t="shared" si="163"/>
        <v>100.00031216243204</v>
      </c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123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123"/>
      <c r="AE340" s="66"/>
      <c r="AF340" s="66"/>
      <c r="AG340" s="66"/>
      <c r="AH340" s="66"/>
      <c r="AI340" s="66"/>
      <c r="AJ340" s="66"/>
      <c r="AK340" s="70"/>
      <c r="AL340" s="124"/>
      <c r="AM340" s="66"/>
      <c r="AN340" s="66"/>
      <c r="AO340" s="66"/>
      <c r="AP340" s="66"/>
      <c r="AQ340" s="66"/>
      <c r="AR340" s="66"/>
      <c r="AS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/>
      <c r="BH340" s="66"/>
      <c r="BI340" s="66"/>
      <c r="BJ340" s="123"/>
      <c r="BK340" s="66"/>
      <c r="BL340" s="66"/>
      <c r="BM340" s="66"/>
      <c r="BN340" s="66"/>
      <c r="BO340" s="66"/>
      <c r="BP340" s="66"/>
      <c r="BQ340" s="66"/>
      <c r="BR340" s="66"/>
      <c r="BS340" s="66"/>
      <c r="BT340" s="66"/>
      <c r="BU340" s="66"/>
      <c r="BV340" s="66"/>
      <c r="BW340" s="66"/>
      <c r="BX340" s="66"/>
      <c r="BY340" s="66"/>
      <c r="BZ340" s="66"/>
      <c r="CA340" s="66"/>
      <c r="CB340" s="66"/>
      <c r="CC340" s="66"/>
      <c r="CD340" s="206"/>
      <c r="CE340" s="206"/>
      <c r="CF340" s="206"/>
      <c r="CG340" s="206"/>
      <c r="CH340" s="206"/>
      <c r="CI340" s="206"/>
      <c r="CJ340" s="206"/>
      <c r="CK340" s="206"/>
      <c r="CL340" s="66"/>
      <c r="CM340" s="66"/>
      <c r="CN340" s="66"/>
      <c r="CO340" s="204"/>
      <c r="CP340" s="204"/>
      <c r="CQ340" s="66"/>
      <c r="CR340" s="66"/>
      <c r="CS340" s="204"/>
      <c r="CT340" s="66"/>
      <c r="CU340" s="66"/>
      <c r="CV340" s="66"/>
      <c r="CW340" s="204"/>
      <c r="CX340" s="204"/>
      <c r="CY340" s="66"/>
      <c r="CZ340" s="66"/>
      <c r="DA340" s="204"/>
      <c r="DB340" s="133"/>
      <c r="DC340" s="66"/>
      <c r="DD340" s="66"/>
      <c r="DE340" s="204"/>
      <c r="DF340" s="66">
        <v>16390.5</v>
      </c>
      <c r="DG340" s="66">
        <v>12137.4</v>
      </c>
      <c r="DH340" s="66">
        <v>12137.438470000001</v>
      </c>
      <c r="DI340" s="66">
        <f>DH340/DG340*100</f>
        <v>100.00031695420766</v>
      </c>
      <c r="DJ340" s="66"/>
      <c r="DK340" s="66"/>
      <c r="DL340" s="66"/>
      <c r="DM340" s="66"/>
      <c r="DN340" s="66"/>
      <c r="DO340" s="66"/>
      <c r="DP340" s="66"/>
      <c r="DQ340" s="66"/>
      <c r="DR340" s="66">
        <v>186.31229000000002</v>
      </c>
      <c r="DS340" s="66">
        <v>186.31229000000002</v>
      </c>
      <c r="DT340" s="66">
        <v>186.31229000000002</v>
      </c>
      <c r="DU340" s="66">
        <f>DT340/DS340*100</f>
        <v>100</v>
      </c>
      <c r="DV340" s="66"/>
      <c r="DW340" s="66"/>
      <c r="DX340" s="66"/>
      <c r="DY340" s="204"/>
      <c r="DZ340" s="204"/>
      <c r="EA340" s="66"/>
      <c r="EB340" s="66"/>
      <c r="EC340" s="204"/>
      <c r="ED340" s="204"/>
      <c r="EE340" s="66"/>
      <c r="EF340" s="66"/>
      <c r="EG340" s="66"/>
      <c r="EH340" s="66"/>
      <c r="EI340" s="66"/>
      <c r="EJ340" s="66"/>
      <c r="EK340" s="204"/>
      <c r="EL340" s="66"/>
      <c r="EM340" s="66"/>
      <c r="EN340" s="66"/>
      <c r="EO340" s="66"/>
      <c r="EP340" s="66"/>
      <c r="EQ340" s="66"/>
      <c r="ER340" s="66"/>
      <c r="ES340" s="70"/>
      <c r="ET340" s="66"/>
      <c r="EU340" s="66"/>
      <c r="EV340" s="66"/>
      <c r="EW340" s="70"/>
      <c r="EX340" s="70"/>
      <c r="EY340" s="70"/>
      <c r="EZ340" s="66"/>
      <c r="FA340" s="204"/>
      <c r="FB340" s="204"/>
      <c r="FC340" s="70"/>
      <c r="FD340" s="66"/>
      <c r="FE340" s="204"/>
      <c r="FF340" s="70"/>
      <c r="FG340" s="70"/>
      <c r="FH340" s="66"/>
      <c r="FI340" s="204"/>
      <c r="FJ340" s="70"/>
      <c r="FK340" s="70"/>
      <c r="FL340" s="66"/>
      <c r="FM340" s="66"/>
      <c r="FN340" s="70"/>
      <c r="FO340" s="70"/>
      <c r="FP340" s="66"/>
      <c r="FQ340" s="204"/>
      <c r="FR340" s="70"/>
      <c r="FS340" s="70"/>
      <c r="FT340" s="66"/>
      <c r="FU340" s="204"/>
      <c r="FV340" s="70"/>
      <c r="FW340" s="70"/>
      <c r="FX340" s="66"/>
      <c r="FY340" s="70"/>
      <c r="FZ340" s="70"/>
      <c r="GA340" s="70"/>
      <c r="GB340" s="66"/>
      <c r="GC340" s="204"/>
      <c r="GD340" s="66"/>
      <c r="GE340" s="66"/>
      <c r="GF340" s="66"/>
      <c r="GG340" s="204"/>
      <c r="GH340" s="66"/>
      <c r="GI340" s="66"/>
      <c r="GJ340" s="66"/>
      <c r="GK340" s="204"/>
      <c r="GL340" s="204"/>
      <c r="GM340" s="70"/>
      <c r="GN340" s="66"/>
      <c r="GO340" s="204"/>
      <c r="GP340" s="204"/>
      <c r="GQ340" s="70"/>
      <c r="GR340" s="66"/>
      <c r="GS340" s="204"/>
      <c r="GT340" s="204"/>
      <c r="GU340" s="70"/>
      <c r="GV340" s="66"/>
      <c r="GW340" s="204"/>
      <c r="GX340" s="204"/>
      <c r="GY340" s="70"/>
      <c r="GZ340" s="66"/>
      <c r="HA340" s="204"/>
      <c r="HB340" s="70"/>
      <c r="HC340" s="70"/>
      <c r="HD340" s="66"/>
      <c r="HE340" s="204"/>
      <c r="HF340" s="66"/>
      <c r="HG340" s="66"/>
      <c r="HH340" s="66"/>
      <c r="HI340" s="204"/>
      <c r="HJ340" s="133"/>
      <c r="HK340" s="70"/>
      <c r="HL340" s="66"/>
      <c r="HM340" s="204"/>
      <c r="HN340" s="66"/>
      <c r="HO340" s="66"/>
      <c r="HP340" s="66"/>
      <c r="HQ340" s="204"/>
      <c r="HR340" s="204"/>
      <c r="HS340" s="66"/>
      <c r="HT340" s="66"/>
      <c r="HU340" s="204"/>
      <c r="HV340" s="133"/>
      <c r="HW340" s="66"/>
      <c r="HX340" s="66"/>
      <c r="HY340" s="204"/>
      <c r="HZ340" s="133"/>
      <c r="IA340" s="66"/>
      <c r="IB340" s="66"/>
      <c r="IC340" s="204"/>
      <c r="ID340" s="204"/>
      <c r="IE340" s="66"/>
      <c r="IF340" s="66"/>
      <c r="IG340" s="204"/>
      <c r="IH340" s="204"/>
      <c r="II340" s="66"/>
      <c r="IJ340" s="66"/>
      <c r="IK340" s="204"/>
      <c r="IL340" s="204"/>
      <c r="IM340" s="66"/>
      <c r="IN340" s="66"/>
      <c r="IO340" s="204"/>
      <c r="IP340" s="204"/>
      <c r="IQ340" s="66"/>
      <c r="IR340" s="66"/>
      <c r="IS340" s="204"/>
      <c r="IT340" s="204"/>
      <c r="IU340" s="66"/>
      <c r="IV340" s="66"/>
      <c r="IW340" s="204"/>
      <c r="IX340" s="204"/>
      <c r="IY340" s="66"/>
      <c r="IZ340" s="66"/>
      <c r="JA340" s="66"/>
      <c r="JB340" s="66"/>
      <c r="JC340" s="66"/>
      <c r="JD340" s="66"/>
      <c r="JE340" s="66"/>
      <c r="JF340" s="66"/>
      <c r="JG340" s="66"/>
      <c r="JH340" s="66"/>
      <c r="JI340" s="66"/>
      <c r="JJ340" s="66"/>
      <c r="JK340" s="66"/>
      <c r="JL340" s="66"/>
      <c r="JM340" s="66"/>
      <c r="JN340" s="66"/>
      <c r="JO340" s="66"/>
      <c r="JP340" s="66"/>
      <c r="JQ340" s="66"/>
    </row>
    <row r="341" spans="1:277" s="29" customFormat="1" ht="15.75" x14ac:dyDescent="0.25">
      <c r="A341" s="39" t="s">
        <v>563</v>
      </c>
      <c r="B341" s="230">
        <f t="shared" si="2128"/>
        <v>4008</v>
      </c>
      <c r="C341" s="230">
        <f t="shared" si="2129"/>
        <v>4839.25</v>
      </c>
      <c r="D341" s="230">
        <f t="shared" si="2130"/>
        <v>4839.25</v>
      </c>
      <c r="E341" s="66">
        <f>D341/C341*100</f>
        <v>100</v>
      </c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123"/>
      <c r="S341" s="66"/>
      <c r="T341" s="66"/>
      <c r="U341" s="66"/>
      <c r="V341" s="66"/>
      <c r="W341" s="66"/>
      <c r="X341" s="66"/>
      <c r="Y341" s="66"/>
      <c r="Z341" s="66"/>
      <c r="AA341" s="66"/>
      <c r="AB341" s="66"/>
      <c r="AC341" s="66"/>
      <c r="AD341" s="123"/>
      <c r="AE341" s="66"/>
      <c r="AF341" s="66"/>
      <c r="AG341" s="66"/>
      <c r="AH341" s="66"/>
      <c r="AI341" s="66"/>
      <c r="AJ341" s="66"/>
      <c r="AK341" s="70"/>
      <c r="AL341" s="124"/>
      <c r="AM341" s="66"/>
      <c r="AN341" s="66"/>
      <c r="AO341" s="66"/>
      <c r="AP341" s="66"/>
      <c r="AQ341" s="66"/>
      <c r="AR341" s="66"/>
      <c r="AS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/>
      <c r="BH341" s="66"/>
      <c r="BI341" s="66"/>
      <c r="BJ341" s="123"/>
      <c r="BK341" s="66"/>
      <c r="BL341" s="66"/>
      <c r="BM341" s="66"/>
      <c r="BN341" s="66"/>
      <c r="BO341" s="66"/>
      <c r="BP341" s="66"/>
      <c r="BQ341" s="66"/>
      <c r="BR341" s="66"/>
      <c r="BS341" s="66"/>
      <c r="BT341" s="66"/>
      <c r="BU341" s="66"/>
      <c r="BV341" s="66"/>
      <c r="BW341" s="66">
        <v>831.25</v>
      </c>
      <c r="BX341" s="66">
        <v>831.25</v>
      </c>
      <c r="BY341" s="66">
        <f t="shared" si="2067"/>
        <v>100</v>
      </c>
      <c r="BZ341" s="66"/>
      <c r="CA341" s="66"/>
      <c r="CB341" s="66"/>
      <c r="CC341" s="66"/>
      <c r="CD341" s="206"/>
      <c r="CE341" s="206"/>
      <c r="CF341" s="206"/>
      <c r="CG341" s="206"/>
      <c r="CH341" s="206"/>
      <c r="CI341" s="206"/>
      <c r="CJ341" s="206"/>
      <c r="CK341" s="206"/>
      <c r="CL341" s="66"/>
      <c r="CM341" s="66"/>
      <c r="CN341" s="66"/>
      <c r="CO341" s="204"/>
      <c r="CP341" s="204"/>
      <c r="CQ341" s="66"/>
      <c r="CR341" s="66"/>
      <c r="CS341" s="204"/>
      <c r="CT341" s="66"/>
      <c r="CU341" s="66"/>
      <c r="CV341" s="66"/>
      <c r="CW341" s="204"/>
      <c r="CX341" s="204"/>
      <c r="CY341" s="66"/>
      <c r="CZ341" s="66"/>
      <c r="DA341" s="204"/>
      <c r="DB341" s="133"/>
      <c r="DC341" s="66"/>
      <c r="DD341" s="66"/>
      <c r="DE341" s="204"/>
      <c r="DF341" s="66"/>
      <c r="DG341" s="66"/>
      <c r="DH341" s="66"/>
      <c r="DI341" s="66"/>
      <c r="DJ341" s="66"/>
      <c r="DK341" s="66"/>
      <c r="DL341" s="66"/>
      <c r="DM341" s="66"/>
      <c r="DN341" s="66"/>
      <c r="DO341" s="66"/>
      <c r="DP341" s="66"/>
      <c r="DQ341" s="66"/>
      <c r="DR341" s="66"/>
      <c r="DS341" s="66"/>
      <c r="DT341" s="66"/>
      <c r="DU341" s="66"/>
      <c r="DV341" s="66"/>
      <c r="DW341" s="66"/>
      <c r="DX341" s="66"/>
      <c r="DY341" s="204"/>
      <c r="DZ341" s="204"/>
      <c r="EA341" s="66"/>
      <c r="EB341" s="66"/>
      <c r="EC341" s="204"/>
      <c r="ED341" s="204"/>
      <c r="EE341" s="66"/>
      <c r="EF341" s="66"/>
      <c r="EG341" s="66"/>
      <c r="EH341" s="66"/>
      <c r="EI341" s="66"/>
      <c r="EJ341" s="66"/>
      <c r="EK341" s="204"/>
      <c r="EL341" s="70"/>
      <c r="EM341" s="70"/>
      <c r="EN341" s="66"/>
      <c r="EO341" s="66"/>
      <c r="EP341" s="66"/>
      <c r="EQ341" s="66"/>
      <c r="ER341" s="66"/>
      <c r="ES341" s="70"/>
      <c r="ET341" s="66"/>
      <c r="EU341" s="66"/>
      <c r="EV341" s="66"/>
      <c r="EW341" s="70"/>
      <c r="EX341" s="70"/>
      <c r="EY341" s="70"/>
      <c r="EZ341" s="66"/>
      <c r="FA341" s="204"/>
      <c r="FB341" s="204"/>
      <c r="FC341" s="70"/>
      <c r="FD341" s="66"/>
      <c r="FE341" s="204"/>
      <c r="FF341" s="70"/>
      <c r="FG341" s="70"/>
      <c r="FH341" s="66"/>
      <c r="FI341" s="204"/>
      <c r="FJ341" s="70">
        <v>4008</v>
      </c>
      <c r="FK341" s="70">
        <v>4008</v>
      </c>
      <c r="FL341" s="66">
        <v>4008</v>
      </c>
      <c r="FM341" s="66">
        <f t="shared" si="1874"/>
        <v>100</v>
      </c>
      <c r="FN341" s="70"/>
      <c r="FO341" s="70"/>
      <c r="FP341" s="66"/>
      <c r="FQ341" s="204"/>
      <c r="FR341" s="70"/>
      <c r="FS341" s="70"/>
      <c r="FT341" s="66"/>
      <c r="FU341" s="204"/>
      <c r="FV341" s="70"/>
      <c r="FW341" s="70"/>
      <c r="FX341" s="66"/>
      <c r="FY341" s="70"/>
      <c r="FZ341" s="70"/>
      <c r="GA341" s="70"/>
      <c r="GB341" s="66"/>
      <c r="GC341" s="204"/>
      <c r="GD341" s="66"/>
      <c r="GE341" s="66"/>
      <c r="GF341" s="66"/>
      <c r="GG341" s="204"/>
      <c r="GH341" s="66"/>
      <c r="GI341" s="66"/>
      <c r="GJ341" s="66"/>
      <c r="GK341" s="204"/>
      <c r="GL341" s="204"/>
      <c r="GM341" s="70"/>
      <c r="GN341" s="66"/>
      <c r="GO341" s="204"/>
      <c r="GP341" s="204"/>
      <c r="GQ341" s="70"/>
      <c r="GR341" s="66"/>
      <c r="GS341" s="204"/>
      <c r="GT341" s="204"/>
      <c r="GU341" s="70"/>
      <c r="GV341" s="66"/>
      <c r="GW341" s="204"/>
      <c r="GX341" s="204"/>
      <c r="GY341" s="70"/>
      <c r="GZ341" s="66"/>
      <c r="HA341" s="204"/>
      <c r="HB341" s="70"/>
      <c r="HC341" s="70"/>
      <c r="HD341" s="66"/>
      <c r="HE341" s="204"/>
      <c r="HF341" s="66"/>
      <c r="HG341" s="66"/>
      <c r="HH341" s="66"/>
      <c r="HI341" s="204"/>
      <c r="HJ341" s="133"/>
      <c r="HK341" s="70"/>
      <c r="HL341" s="66"/>
      <c r="HM341" s="204"/>
      <c r="HN341" s="66"/>
      <c r="HO341" s="66"/>
      <c r="HP341" s="66"/>
      <c r="HQ341" s="204"/>
      <c r="HR341" s="204"/>
      <c r="HS341" s="66"/>
      <c r="HT341" s="66"/>
      <c r="HU341" s="204"/>
      <c r="HV341" s="133"/>
      <c r="HW341" s="66"/>
      <c r="HX341" s="66"/>
      <c r="HY341" s="204"/>
      <c r="HZ341" s="133"/>
      <c r="IA341" s="66"/>
      <c r="IB341" s="66"/>
      <c r="IC341" s="204"/>
      <c r="ID341" s="204"/>
      <c r="IE341" s="66"/>
      <c r="IF341" s="66"/>
      <c r="IG341" s="204"/>
      <c r="IH341" s="204"/>
      <c r="II341" s="66"/>
      <c r="IJ341" s="66"/>
      <c r="IK341" s="204"/>
      <c r="IL341" s="204"/>
      <c r="IM341" s="66"/>
      <c r="IN341" s="66"/>
      <c r="IO341" s="204"/>
      <c r="IP341" s="204"/>
      <c r="IQ341" s="66"/>
      <c r="IR341" s="66"/>
      <c r="IS341" s="204"/>
      <c r="IT341" s="204"/>
      <c r="IU341" s="66"/>
      <c r="IV341" s="66"/>
      <c r="IW341" s="204"/>
      <c r="IX341" s="204"/>
      <c r="IY341" s="66"/>
      <c r="IZ341" s="66"/>
      <c r="JA341" s="66"/>
      <c r="JB341" s="66"/>
      <c r="JC341" s="66"/>
      <c r="JD341" s="66"/>
      <c r="JE341" s="66"/>
      <c r="JF341" s="66"/>
      <c r="JG341" s="66"/>
      <c r="JH341" s="66"/>
      <c r="JI341" s="66"/>
      <c r="JJ341" s="66"/>
      <c r="JK341" s="66"/>
      <c r="JL341" s="66"/>
      <c r="JM341" s="66"/>
      <c r="JN341" s="66"/>
      <c r="JO341" s="66"/>
      <c r="JP341" s="66"/>
      <c r="JQ341" s="66"/>
    </row>
    <row r="342" spans="1:277" s="29" customFormat="1" ht="15.75" x14ac:dyDescent="0.25">
      <c r="A342" s="39" t="s">
        <v>368</v>
      </c>
      <c r="B342" s="230">
        <f t="shared" si="2128"/>
        <v>0</v>
      </c>
      <c r="C342" s="230">
        <f t="shared" si="2129"/>
        <v>0</v>
      </c>
      <c r="D342" s="230">
        <f t="shared" si="2130"/>
        <v>0</v>
      </c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123"/>
      <c r="S342" s="66"/>
      <c r="T342" s="66"/>
      <c r="U342" s="66"/>
      <c r="V342" s="66"/>
      <c r="W342" s="66"/>
      <c r="X342" s="66"/>
      <c r="Y342" s="66"/>
      <c r="Z342" s="66"/>
      <c r="AA342" s="66"/>
      <c r="AB342" s="66"/>
      <c r="AC342" s="66"/>
      <c r="AD342" s="123"/>
      <c r="AE342" s="66"/>
      <c r="AF342" s="66"/>
      <c r="AG342" s="66"/>
      <c r="AH342" s="66"/>
      <c r="AI342" s="66"/>
      <c r="AJ342" s="66"/>
      <c r="AK342" s="70"/>
      <c r="AL342" s="124"/>
      <c r="AM342" s="66"/>
      <c r="AN342" s="66"/>
      <c r="AO342" s="66"/>
      <c r="AP342" s="66"/>
      <c r="AQ342" s="66"/>
      <c r="AR342" s="66"/>
      <c r="AS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/>
      <c r="BH342" s="66"/>
      <c r="BI342" s="66"/>
      <c r="BJ342" s="123"/>
      <c r="BK342" s="66"/>
      <c r="BL342" s="66"/>
      <c r="BM342" s="66"/>
      <c r="BN342" s="66"/>
      <c r="BO342" s="66"/>
      <c r="BP342" s="66"/>
      <c r="BQ342" s="66"/>
      <c r="BR342" s="66"/>
      <c r="BS342" s="66"/>
      <c r="BT342" s="66"/>
      <c r="BU342" s="66"/>
      <c r="BV342" s="66"/>
      <c r="BW342" s="66"/>
      <c r="BX342" s="66"/>
      <c r="BY342" s="66"/>
      <c r="BZ342" s="66"/>
      <c r="CA342" s="66"/>
      <c r="CB342" s="66"/>
      <c r="CC342" s="66"/>
      <c r="CD342" s="206"/>
      <c r="CE342" s="206"/>
      <c r="CF342" s="206"/>
      <c r="CG342" s="206"/>
      <c r="CH342" s="206"/>
      <c r="CI342" s="206"/>
      <c r="CJ342" s="206"/>
      <c r="CK342" s="206"/>
      <c r="CL342" s="66"/>
      <c r="CM342" s="66"/>
      <c r="CN342" s="66"/>
      <c r="CO342" s="204"/>
      <c r="CP342" s="204"/>
      <c r="CQ342" s="66"/>
      <c r="CR342" s="66"/>
      <c r="CS342" s="204"/>
      <c r="CT342" s="66"/>
      <c r="CU342" s="66"/>
      <c r="CV342" s="66"/>
      <c r="CW342" s="204"/>
      <c r="CX342" s="204"/>
      <c r="CY342" s="66"/>
      <c r="CZ342" s="66"/>
      <c r="DA342" s="204"/>
      <c r="DB342" s="133"/>
      <c r="DC342" s="66"/>
      <c r="DD342" s="66"/>
      <c r="DE342" s="204"/>
      <c r="DF342" s="66"/>
      <c r="DG342" s="66"/>
      <c r="DH342" s="66"/>
      <c r="DI342" s="204"/>
      <c r="DJ342" s="204"/>
      <c r="DK342" s="66"/>
      <c r="DL342" s="66"/>
      <c r="DM342" s="204"/>
      <c r="DN342" s="204"/>
      <c r="DO342" s="66"/>
      <c r="DP342" s="66"/>
      <c r="DQ342" s="204"/>
      <c r="DR342" s="66"/>
      <c r="DS342" s="66"/>
      <c r="DT342" s="66"/>
      <c r="DU342" s="204"/>
      <c r="DV342" s="204"/>
      <c r="DW342" s="66"/>
      <c r="DX342" s="66"/>
      <c r="DY342" s="204"/>
      <c r="DZ342" s="204"/>
      <c r="EA342" s="66"/>
      <c r="EB342" s="66"/>
      <c r="EC342" s="204"/>
      <c r="ED342" s="204"/>
      <c r="EE342" s="66"/>
      <c r="EF342" s="66"/>
      <c r="EG342" s="66"/>
      <c r="EH342" s="66"/>
      <c r="EI342" s="66"/>
      <c r="EJ342" s="66"/>
      <c r="EK342" s="204"/>
      <c r="EL342" s="66"/>
      <c r="EM342" s="66"/>
      <c r="EN342" s="66"/>
      <c r="EO342" s="204"/>
      <c r="EP342" s="66"/>
      <c r="EQ342" s="66"/>
      <c r="ER342" s="66"/>
      <c r="ES342" s="70"/>
      <c r="ET342" s="66"/>
      <c r="EU342" s="66"/>
      <c r="EV342" s="66"/>
      <c r="EW342" s="70"/>
      <c r="EX342" s="70"/>
      <c r="EY342" s="70"/>
      <c r="EZ342" s="66"/>
      <c r="FA342" s="204"/>
      <c r="FB342" s="204"/>
      <c r="FC342" s="70"/>
      <c r="FD342" s="66"/>
      <c r="FE342" s="204"/>
      <c r="FF342" s="70"/>
      <c r="FG342" s="70"/>
      <c r="FH342" s="66"/>
      <c r="FI342" s="204"/>
      <c r="FJ342" s="70"/>
      <c r="FK342" s="70"/>
      <c r="FL342" s="66"/>
      <c r="FM342" s="66"/>
      <c r="FN342" s="70"/>
      <c r="FO342" s="70"/>
      <c r="FP342" s="66"/>
      <c r="FQ342" s="204"/>
      <c r="FR342" s="70"/>
      <c r="FS342" s="70"/>
      <c r="FT342" s="66"/>
      <c r="FU342" s="204"/>
      <c r="FV342" s="70"/>
      <c r="FW342" s="70"/>
      <c r="FX342" s="66"/>
      <c r="FY342" s="70"/>
      <c r="FZ342" s="70"/>
      <c r="GA342" s="70"/>
      <c r="GB342" s="66"/>
      <c r="GC342" s="204"/>
      <c r="GD342" s="66"/>
      <c r="GE342" s="66"/>
      <c r="GF342" s="66"/>
      <c r="GG342" s="204"/>
      <c r="GH342" s="66"/>
      <c r="GI342" s="66"/>
      <c r="GJ342" s="66"/>
      <c r="GK342" s="204"/>
      <c r="GL342" s="204"/>
      <c r="GM342" s="70"/>
      <c r="GN342" s="66"/>
      <c r="GO342" s="204"/>
      <c r="GP342" s="204"/>
      <c r="GQ342" s="70"/>
      <c r="GR342" s="66"/>
      <c r="GS342" s="204"/>
      <c r="GT342" s="204"/>
      <c r="GU342" s="70"/>
      <c r="GV342" s="66"/>
      <c r="GW342" s="204"/>
      <c r="GX342" s="204"/>
      <c r="GY342" s="70"/>
      <c r="GZ342" s="66"/>
      <c r="HA342" s="204"/>
      <c r="HB342" s="70"/>
      <c r="HC342" s="70"/>
      <c r="HD342" s="66"/>
      <c r="HE342" s="204"/>
      <c r="HF342" s="66"/>
      <c r="HG342" s="66"/>
      <c r="HH342" s="66"/>
      <c r="HI342" s="204"/>
      <c r="HJ342" s="133"/>
      <c r="HK342" s="70"/>
      <c r="HL342" s="66"/>
      <c r="HM342" s="204"/>
      <c r="HN342" s="66"/>
      <c r="HO342" s="66"/>
      <c r="HP342" s="66"/>
      <c r="HQ342" s="204"/>
      <c r="HR342" s="204"/>
      <c r="HS342" s="66"/>
      <c r="HT342" s="66"/>
      <c r="HU342" s="204"/>
      <c r="HV342" s="133"/>
      <c r="HW342" s="66"/>
      <c r="HX342" s="66"/>
      <c r="HY342" s="204"/>
      <c r="HZ342" s="133"/>
      <c r="IA342" s="66"/>
      <c r="IB342" s="66"/>
      <c r="IC342" s="204"/>
      <c r="ID342" s="204"/>
      <c r="IE342" s="66"/>
      <c r="IF342" s="66"/>
      <c r="IG342" s="204"/>
      <c r="IH342" s="204"/>
      <c r="II342" s="66"/>
      <c r="IJ342" s="66"/>
      <c r="IK342" s="204"/>
      <c r="IL342" s="204"/>
      <c r="IM342" s="66"/>
      <c r="IN342" s="66"/>
      <c r="IO342" s="204"/>
      <c r="IP342" s="204"/>
      <c r="IQ342" s="66"/>
      <c r="IR342" s="66"/>
      <c r="IS342" s="204"/>
      <c r="IT342" s="204"/>
      <c r="IU342" s="66"/>
      <c r="IV342" s="66"/>
      <c r="IW342" s="204"/>
      <c r="IX342" s="204"/>
      <c r="IY342" s="66"/>
      <c r="IZ342" s="66"/>
      <c r="JA342" s="66"/>
      <c r="JB342" s="66"/>
      <c r="JC342" s="66"/>
      <c r="JD342" s="66"/>
      <c r="JE342" s="66"/>
      <c r="JF342" s="66"/>
      <c r="JG342" s="66"/>
      <c r="JH342" s="66"/>
      <c r="JI342" s="66"/>
      <c r="JJ342" s="66"/>
      <c r="JK342" s="66"/>
      <c r="JL342" s="66"/>
      <c r="JM342" s="66"/>
      <c r="JN342" s="66"/>
      <c r="JO342" s="66"/>
      <c r="JP342" s="66"/>
      <c r="JQ342" s="66"/>
    </row>
    <row r="343" spans="1:277" s="29" customFormat="1" ht="15.75" x14ac:dyDescent="0.25">
      <c r="A343" s="39" t="s">
        <v>367</v>
      </c>
      <c r="B343" s="230">
        <f t="shared" si="2128"/>
        <v>10000</v>
      </c>
      <c r="C343" s="230">
        <f t="shared" si="2129"/>
        <v>10000</v>
      </c>
      <c r="D343" s="230">
        <f t="shared" si="2130"/>
        <v>10000</v>
      </c>
      <c r="E343" s="66">
        <f>D343/C343*100</f>
        <v>100</v>
      </c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123"/>
      <c r="S343" s="66"/>
      <c r="T343" s="66"/>
      <c r="U343" s="66"/>
      <c r="V343" s="66"/>
      <c r="W343" s="66"/>
      <c r="X343" s="66"/>
      <c r="Y343" s="66"/>
      <c r="Z343" s="66"/>
      <c r="AA343" s="66"/>
      <c r="AB343" s="66"/>
      <c r="AC343" s="66"/>
      <c r="AD343" s="123"/>
      <c r="AE343" s="66"/>
      <c r="AF343" s="66"/>
      <c r="AG343" s="66"/>
      <c r="AH343" s="66"/>
      <c r="AI343" s="66"/>
      <c r="AJ343" s="66"/>
      <c r="AK343" s="70"/>
      <c r="AL343" s="124"/>
      <c r="AM343" s="66"/>
      <c r="AN343" s="66"/>
      <c r="AO343" s="66"/>
      <c r="AP343" s="66"/>
      <c r="AQ343" s="66"/>
      <c r="AR343" s="66"/>
      <c r="AS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/>
      <c r="BH343" s="66"/>
      <c r="BI343" s="66"/>
      <c r="BJ343" s="123"/>
      <c r="BK343" s="66"/>
      <c r="BL343" s="66"/>
      <c r="BM343" s="66"/>
      <c r="BN343" s="66"/>
      <c r="BO343" s="66"/>
      <c r="BP343" s="66"/>
      <c r="BQ343" s="66"/>
      <c r="BR343" s="66"/>
      <c r="BS343" s="66"/>
      <c r="BT343" s="66"/>
      <c r="BU343" s="66"/>
      <c r="BV343" s="66"/>
      <c r="BW343" s="66"/>
      <c r="BX343" s="66"/>
      <c r="BY343" s="66"/>
      <c r="BZ343" s="66">
        <v>10000</v>
      </c>
      <c r="CA343" s="66">
        <v>10000</v>
      </c>
      <c r="CB343" s="66">
        <v>10000</v>
      </c>
      <c r="CC343" s="66">
        <f>CB343/CA343*100</f>
        <v>100</v>
      </c>
      <c r="CD343" s="206"/>
      <c r="CE343" s="206"/>
      <c r="CF343" s="206"/>
      <c r="CG343" s="206"/>
      <c r="CH343" s="206"/>
      <c r="CI343" s="206"/>
      <c r="CJ343" s="206"/>
      <c r="CK343" s="206"/>
      <c r="CL343" s="66"/>
      <c r="CM343" s="66"/>
      <c r="CN343" s="66"/>
      <c r="CO343" s="204"/>
      <c r="CP343" s="204"/>
      <c r="CQ343" s="66"/>
      <c r="CR343" s="66"/>
      <c r="CS343" s="204"/>
      <c r="CT343" s="66"/>
      <c r="CU343" s="66"/>
      <c r="CV343" s="66"/>
      <c r="CW343" s="204"/>
      <c r="CX343" s="204"/>
      <c r="CY343" s="66"/>
      <c r="CZ343" s="66"/>
      <c r="DA343" s="204"/>
      <c r="DB343" s="133"/>
      <c r="DC343" s="66"/>
      <c r="DD343" s="66"/>
      <c r="DE343" s="204"/>
      <c r="DF343" s="66"/>
      <c r="DG343" s="66"/>
      <c r="DH343" s="66"/>
      <c r="DI343" s="204"/>
      <c r="DJ343" s="204"/>
      <c r="DK343" s="66"/>
      <c r="DL343" s="66"/>
      <c r="DM343" s="204"/>
      <c r="DN343" s="204"/>
      <c r="DO343" s="66"/>
      <c r="DP343" s="66"/>
      <c r="DQ343" s="204"/>
      <c r="DR343" s="66"/>
      <c r="DS343" s="66"/>
      <c r="DT343" s="66"/>
      <c r="DU343" s="204"/>
      <c r="DV343" s="204"/>
      <c r="DW343" s="66"/>
      <c r="DX343" s="66"/>
      <c r="DY343" s="204"/>
      <c r="DZ343" s="204"/>
      <c r="EA343" s="66"/>
      <c r="EB343" s="66"/>
      <c r="EC343" s="204"/>
      <c r="ED343" s="204"/>
      <c r="EE343" s="66"/>
      <c r="EF343" s="66"/>
      <c r="EG343" s="66"/>
      <c r="EH343" s="66"/>
      <c r="EI343" s="66"/>
      <c r="EJ343" s="66"/>
      <c r="EK343" s="204"/>
      <c r="EL343" s="66"/>
      <c r="EM343" s="66"/>
      <c r="EN343" s="66"/>
      <c r="EO343" s="204"/>
      <c r="EP343" s="66"/>
      <c r="EQ343" s="66"/>
      <c r="ER343" s="66"/>
      <c r="ES343" s="70"/>
      <c r="ET343" s="66"/>
      <c r="EU343" s="66"/>
      <c r="EV343" s="66"/>
      <c r="EW343" s="70"/>
      <c r="EX343" s="70"/>
      <c r="EY343" s="70"/>
      <c r="EZ343" s="66"/>
      <c r="FA343" s="204"/>
      <c r="FB343" s="204"/>
      <c r="FC343" s="70"/>
      <c r="FD343" s="66"/>
      <c r="FE343" s="204"/>
      <c r="FF343" s="70"/>
      <c r="FG343" s="70"/>
      <c r="FH343" s="66"/>
      <c r="FI343" s="204"/>
      <c r="FJ343" s="70"/>
      <c r="FK343" s="70"/>
      <c r="FL343" s="66"/>
      <c r="FM343" s="66"/>
      <c r="FN343" s="70"/>
      <c r="FO343" s="70"/>
      <c r="FP343" s="66"/>
      <c r="FQ343" s="204"/>
      <c r="FR343" s="70"/>
      <c r="FS343" s="70"/>
      <c r="FT343" s="66"/>
      <c r="FU343" s="204"/>
      <c r="FV343" s="70"/>
      <c r="FW343" s="70"/>
      <c r="FX343" s="66"/>
      <c r="FY343" s="70"/>
      <c r="FZ343" s="70"/>
      <c r="GA343" s="70"/>
      <c r="GB343" s="66"/>
      <c r="GC343" s="204"/>
      <c r="GD343" s="66"/>
      <c r="GE343" s="66"/>
      <c r="GF343" s="66"/>
      <c r="GG343" s="204"/>
      <c r="GH343" s="66"/>
      <c r="GI343" s="66"/>
      <c r="GJ343" s="66"/>
      <c r="GK343" s="204"/>
      <c r="GL343" s="204"/>
      <c r="GM343" s="70"/>
      <c r="GN343" s="66"/>
      <c r="GO343" s="204"/>
      <c r="GP343" s="204"/>
      <c r="GQ343" s="70"/>
      <c r="GR343" s="66"/>
      <c r="GS343" s="204"/>
      <c r="GT343" s="204"/>
      <c r="GU343" s="70"/>
      <c r="GV343" s="66"/>
      <c r="GW343" s="204"/>
      <c r="GX343" s="204"/>
      <c r="GY343" s="70"/>
      <c r="GZ343" s="66"/>
      <c r="HA343" s="204"/>
      <c r="HB343" s="70"/>
      <c r="HC343" s="70"/>
      <c r="HD343" s="66"/>
      <c r="HE343" s="204"/>
      <c r="HF343" s="66"/>
      <c r="HG343" s="66"/>
      <c r="HH343" s="66"/>
      <c r="HI343" s="204"/>
      <c r="HJ343" s="133"/>
      <c r="HK343" s="70"/>
      <c r="HL343" s="66"/>
      <c r="HM343" s="204"/>
      <c r="HN343" s="66"/>
      <c r="HO343" s="66"/>
      <c r="HP343" s="66"/>
      <c r="HQ343" s="204"/>
      <c r="HR343" s="204"/>
      <c r="HS343" s="66"/>
      <c r="HT343" s="66"/>
      <c r="HU343" s="204"/>
      <c r="HV343" s="133"/>
      <c r="HW343" s="66"/>
      <c r="HX343" s="66"/>
      <c r="HY343" s="204"/>
      <c r="HZ343" s="133"/>
      <c r="IA343" s="66"/>
      <c r="IB343" s="66"/>
      <c r="IC343" s="204"/>
      <c r="ID343" s="204"/>
      <c r="IE343" s="66"/>
      <c r="IF343" s="66"/>
      <c r="IG343" s="204"/>
      <c r="IH343" s="204"/>
      <c r="II343" s="66"/>
      <c r="IJ343" s="66"/>
      <c r="IK343" s="204"/>
      <c r="IL343" s="204"/>
      <c r="IM343" s="66"/>
      <c r="IN343" s="66"/>
      <c r="IO343" s="204"/>
      <c r="IP343" s="204"/>
      <c r="IQ343" s="66"/>
      <c r="IR343" s="66"/>
      <c r="IS343" s="204"/>
      <c r="IT343" s="204"/>
      <c r="IU343" s="66"/>
      <c r="IV343" s="66"/>
      <c r="IW343" s="204"/>
      <c r="IX343" s="204"/>
      <c r="IY343" s="66"/>
      <c r="IZ343" s="66"/>
      <c r="JA343" s="66"/>
      <c r="JB343" s="66"/>
      <c r="JC343" s="66"/>
      <c r="JD343" s="66"/>
      <c r="JE343" s="66"/>
      <c r="JF343" s="66"/>
      <c r="JG343" s="66"/>
      <c r="JH343" s="66"/>
      <c r="JI343" s="66"/>
      <c r="JJ343" s="66"/>
      <c r="JK343" s="66"/>
      <c r="JL343" s="66"/>
      <c r="JM343" s="66"/>
      <c r="JN343" s="66"/>
      <c r="JO343" s="66"/>
      <c r="JP343" s="66"/>
      <c r="JQ343" s="66"/>
    </row>
    <row r="344" spans="1:277" s="30" customFormat="1" ht="31.5" x14ac:dyDescent="0.25">
      <c r="A344" s="40" t="s">
        <v>358</v>
      </c>
      <c r="B344" s="231">
        <f t="shared" si="2128"/>
        <v>217337.12182</v>
      </c>
      <c r="C344" s="231">
        <f t="shared" si="2129"/>
        <v>312939.68216999999</v>
      </c>
      <c r="D344" s="231">
        <f t="shared" si="2130"/>
        <v>306811.93539</v>
      </c>
      <c r="E344" s="79">
        <f t="shared" ref="E344" si="2204">D344/C344*100</f>
        <v>98.041876077361394</v>
      </c>
      <c r="F344" s="80">
        <f t="shared" ref="F344" si="2205">F345+F346+F347+F348+F349+F350+F351+F352</f>
        <v>0</v>
      </c>
      <c r="G344" s="80">
        <f t="shared" ref="G344:CF344" si="2206">G345+G346+G347+G348+G349+G350+G351+G352</f>
        <v>0</v>
      </c>
      <c r="H344" s="80">
        <f t="shared" si="2206"/>
        <v>0</v>
      </c>
      <c r="I344" s="80">
        <f t="shared" si="2206"/>
        <v>0</v>
      </c>
      <c r="J344" s="80">
        <f t="shared" ref="J344" si="2207">J345+J346+J347+J348+J349+J350+J351+J352</f>
        <v>87.1</v>
      </c>
      <c r="K344" s="80">
        <f t="shared" si="2206"/>
        <v>87.1</v>
      </c>
      <c r="L344" s="80">
        <f t="shared" si="2206"/>
        <v>87.1</v>
      </c>
      <c r="M344" s="79">
        <f>L344/K344*100</f>
        <v>100</v>
      </c>
      <c r="N344" s="79"/>
      <c r="O344" s="80">
        <f t="shared" ref="O344:Q344" si="2208">O345+O346+O347+O348+O349+O350+O351+O352</f>
        <v>0</v>
      </c>
      <c r="P344" s="80">
        <f t="shared" si="2208"/>
        <v>0</v>
      </c>
      <c r="Q344" s="80">
        <f t="shared" si="2208"/>
        <v>0</v>
      </c>
      <c r="R344" s="80">
        <f t="shared" ref="R344:T344" si="2209">R345+R346+R347+R348+R349+R350+R351+R352</f>
        <v>72454.796000000002</v>
      </c>
      <c r="S344" s="80">
        <f t="shared" si="2209"/>
        <v>72454.796000000002</v>
      </c>
      <c r="T344" s="80">
        <f t="shared" si="2209"/>
        <v>72454.796000000002</v>
      </c>
      <c r="U344" s="79">
        <f>T344/S344*100</f>
        <v>100</v>
      </c>
      <c r="V344" s="79"/>
      <c r="W344" s="80">
        <f t="shared" ref="W344:Y344" si="2210">W345+W346+W347+W348+W349+W350+W351+W352</f>
        <v>0</v>
      </c>
      <c r="X344" s="80">
        <f t="shared" si="2210"/>
        <v>0</v>
      </c>
      <c r="Y344" s="80">
        <f t="shared" si="2210"/>
        <v>0</v>
      </c>
      <c r="Z344" s="80"/>
      <c r="AA344" s="80">
        <f t="shared" ref="AA344:AC344" si="2211">AA345+AA346+AA347+AA348+AA349+AA350+AA351+AA352</f>
        <v>0</v>
      </c>
      <c r="AB344" s="80">
        <f t="shared" si="2211"/>
        <v>0</v>
      </c>
      <c r="AC344" s="80">
        <f t="shared" si="2211"/>
        <v>0</v>
      </c>
      <c r="AD344" s="122"/>
      <c r="AE344" s="80">
        <f t="shared" ref="AE344:AH344" si="2212">AE345+AE346+AE347+AE348+AE349+AE350+AE351+AE352</f>
        <v>0</v>
      </c>
      <c r="AF344" s="80">
        <f t="shared" si="2212"/>
        <v>0</v>
      </c>
      <c r="AG344" s="80">
        <f t="shared" si="2212"/>
        <v>0</v>
      </c>
      <c r="AH344" s="80">
        <f t="shared" si="2212"/>
        <v>989.9</v>
      </c>
      <c r="AI344" s="80">
        <f t="shared" si="2206"/>
        <v>957.6</v>
      </c>
      <c r="AJ344" s="80">
        <f t="shared" si="2206"/>
        <v>957.6</v>
      </c>
      <c r="AK344" s="80">
        <f t="shared" si="2140"/>
        <v>100</v>
      </c>
      <c r="AL344" s="122"/>
      <c r="AM344" s="80">
        <f t="shared" si="2206"/>
        <v>0</v>
      </c>
      <c r="AN344" s="80">
        <f t="shared" si="2206"/>
        <v>0</v>
      </c>
      <c r="AO344" s="80">
        <f t="shared" si="2206"/>
        <v>0</v>
      </c>
      <c r="AP344" s="80">
        <f t="shared" ref="AP344" si="2213">AP345+AP346+AP347+AP348+AP349+AP350+AP351+AP352</f>
        <v>0</v>
      </c>
      <c r="AQ344" s="80">
        <f t="shared" si="2206"/>
        <v>0</v>
      </c>
      <c r="AR344" s="80">
        <f t="shared" si="2206"/>
        <v>0</v>
      </c>
      <c r="AS344" s="80">
        <f t="shared" si="2206"/>
        <v>0</v>
      </c>
      <c r="AT344" s="80">
        <f t="shared" ref="AT344" si="2214">AT345+AT346+AT347+AT348+AT349+AT350+AT351+AT352</f>
        <v>3338</v>
      </c>
      <c r="AU344" s="80">
        <f t="shared" si="2206"/>
        <v>3338</v>
      </c>
      <c r="AV344" s="80">
        <f t="shared" si="2206"/>
        <v>3338</v>
      </c>
      <c r="AW344" s="80">
        <f>AV344/AU344*100</f>
        <v>100</v>
      </c>
      <c r="AX344" s="80">
        <f t="shared" ref="AX344" si="2215">AX345+AX346+AX347+AX348+AX349+AX350+AX351+AX352</f>
        <v>102.04082</v>
      </c>
      <c r="AY344" s="80">
        <f t="shared" si="2206"/>
        <v>102.04082</v>
      </c>
      <c r="AZ344" s="80">
        <f t="shared" si="2206"/>
        <v>102.04083</v>
      </c>
      <c r="BA344" s="79">
        <f t="shared" ref="BA344:BA354" si="2216">AZ344/AY344*100</f>
        <v>100.00000979999966</v>
      </c>
      <c r="BB344" s="79">
        <v>0</v>
      </c>
      <c r="BC344" s="80">
        <f t="shared" si="2206"/>
        <v>0</v>
      </c>
      <c r="BD344" s="80">
        <f t="shared" si="2206"/>
        <v>0</v>
      </c>
      <c r="BE344" s="80">
        <f t="shared" si="2206"/>
        <v>0</v>
      </c>
      <c r="BF344" s="80">
        <f t="shared" si="2206"/>
        <v>131.49299999999999</v>
      </c>
      <c r="BG344" s="80">
        <f t="shared" ref="BG344:BH344" si="2217">BG345+BG346+BG347+BG348+BG349+BG350+BG351+BG352</f>
        <v>131.49299999999999</v>
      </c>
      <c r="BH344" s="80">
        <f t="shared" si="2217"/>
        <v>131.49299999999999</v>
      </c>
      <c r="BI344" s="79">
        <f>BH344/BG344*100</f>
        <v>100</v>
      </c>
      <c r="BJ344" s="121"/>
      <c r="BK344" s="80"/>
      <c r="BL344" s="80"/>
      <c r="BM344" s="79"/>
      <c r="BN344" s="80"/>
      <c r="BO344" s="80"/>
      <c r="BP344" s="80"/>
      <c r="BQ344" s="79"/>
      <c r="BR344" s="79"/>
      <c r="BS344" s="80">
        <f t="shared" si="2206"/>
        <v>0</v>
      </c>
      <c r="BT344" s="80">
        <f t="shared" si="2206"/>
        <v>0</v>
      </c>
      <c r="BU344" s="80">
        <f t="shared" si="2206"/>
        <v>0</v>
      </c>
      <c r="BV344" s="80"/>
      <c r="BW344" s="80">
        <f t="shared" si="2206"/>
        <v>6000</v>
      </c>
      <c r="BX344" s="80">
        <f t="shared" si="2206"/>
        <v>6000</v>
      </c>
      <c r="BY344" s="79">
        <f t="shared" si="2067"/>
        <v>100</v>
      </c>
      <c r="BZ344" s="80">
        <f t="shared" ref="BZ344" si="2218">BZ345+BZ346+BZ347+BZ348+BZ349+BZ350+BZ351+BZ352</f>
        <v>10000</v>
      </c>
      <c r="CA344" s="80">
        <f t="shared" si="2206"/>
        <v>10000</v>
      </c>
      <c r="CB344" s="80">
        <f t="shared" si="2206"/>
        <v>10000</v>
      </c>
      <c r="CC344" s="79">
        <f t="shared" ref="CC344" si="2219">CB344/CA344*100</f>
        <v>100</v>
      </c>
      <c r="CD344" s="80">
        <f t="shared" ref="CD344" si="2220">CD345+CD346+CD347+CD348+CD349+CD350+CD351+CD352</f>
        <v>28399.1</v>
      </c>
      <c r="CE344" s="80">
        <f t="shared" si="2206"/>
        <v>28399.1</v>
      </c>
      <c r="CF344" s="80">
        <f t="shared" si="2206"/>
        <v>23257.157620000002</v>
      </c>
      <c r="CG344" s="80">
        <f t="shared" si="185"/>
        <v>81.89399530266806</v>
      </c>
      <c r="CH344" s="80"/>
      <c r="CI344" s="80">
        <f t="shared" ref="CI344:CJ344" si="2221">CI345+CI346+CI347+CI348+CI349+CI350+CI351+CI352</f>
        <v>2593.5</v>
      </c>
      <c r="CJ344" s="80">
        <f t="shared" si="2221"/>
        <v>2576.3976000000002</v>
      </c>
      <c r="CK344" s="80">
        <f t="shared" ref="CK344:CK345" si="2222">CJ344/CI344*100</f>
        <v>99.340566801619445</v>
      </c>
      <c r="CL344" s="80">
        <f t="shared" ref="CL344" si="2223">CL345+CL346+CL347+CL348+CL349+CL350+CL351+CL352</f>
        <v>0</v>
      </c>
      <c r="CM344" s="80">
        <f t="shared" ref="CM344:EV344" si="2224">CM345+CM346+CM347+CM348+CM349+CM350+CM351+CM352</f>
        <v>0</v>
      </c>
      <c r="CN344" s="80">
        <f t="shared" si="2224"/>
        <v>0</v>
      </c>
      <c r="CO344" s="80">
        <f t="shared" si="2224"/>
        <v>0</v>
      </c>
      <c r="CP344" s="80"/>
      <c r="CQ344" s="80">
        <f t="shared" ref="CQ344:CT344" si="2225">CQ345+CQ346+CQ347+CQ348+CQ349+CQ350+CQ351+CQ352</f>
        <v>0</v>
      </c>
      <c r="CR344" s="80">
        <f t="shared" si="2225"/>
        <v>0</v>
      </c>
      <c r="CS344" s="80">
        <f t="shared" si="2225"/>
        <v>0</v>
      </c>
      <c r="CT344" s="80">
        <f t="shared" si="2225"/>
        <v>5494.4</v>
      </c>
      <c r="CU344" s="80">
        <f t="shared" si="2224"/>
        <v>3849.3</v>
      </c>
      <c r="CV344" s="80">
        <f t="shared" si="2224"/>
        <v>3694.78406</v>
      </c>
      <c r="CW344" s="80">
        <f t="shared" si="191"/>
        <v>95.985869119060609</v>
      </c>
      <c r="CX344" s="80"/>
      <c r="CY344" s="80"/>
      <c r="CZ344" s="80"/>
      <c r="DA344" s="80"/>
      <c r="DB344" s="122"/>
      <c r="DC344" s="80">
        <f t="shared" ref="DC344:DD344" si="2226">DC345+DC346+DC347+DC348+DC349+DC350+DC351+DC352</f>
        <v>600</v>
      </c>
      <c r="DD344" s="80">
        <f t="shared" si="2226"/>
        <v>240</v>
      </c>
      <c r="DE344" s="80">
        <f t="shared" ref="DE344:DE345" si="2227">DD344/DC344*100</f>
        <v>40</v>
      </c>
      <c r="DF344" s="80">
        <f t="shared" ref="DF344" si="2228">DF345+DF346+DF347+DF348+DF349+DF350+DF351+DF352</f>
        <v>0</v>
      </c>
      <c r="DG344" s="80">
        <f t="shared" si="2224"/>
        <v>0</v>
      </c>
      <c r="DH344" s="80">
        <f t="shared" si="2224"/>
        <v>0</v>
      </c>
      <c r="DI344" s="80">
        <f t="shared" si="2224"/>
        <v>0</v>
      </c>
      <c r="DJ344" s="80"/>
      <c r="DK344" s="80">
        <f t="shared" si="2224"/>
        <v>0</v>
      </c>
      <c r="DL344" s="80">
        <f t="shared" si="2224"/>
        <v>0</v>
      </c>
      <c r="DM344" s="80">
        <f t="shared" si="2224"/>
        <v>0</v>
      </c>
      <c r="DN344" s="80"/>
      <c r="DO344" s="80">
        <f t="shared" ref="DO344:DR344" si="2229">DO345+DO346+DO347+DO348+DO349+DO350+DO351+DO352</f>
        <v>0</v>
      </c>
      <c r="DP344" s="80">
        <f t="shared" si="2229"/>
        <v>0</v>
      </c>
      <c r="DQ344" s="80">
        <f t="shared" si="2229"/>
        <v>0</v>
      </c>
      <c r="DR344" s="80">
        <f t="shared" si="2229"/>
        <v>0</v>
      </c>
      <c r="DS344" s="80">
        <f t="shared" si="2224"/>
        <v>0</v>
      </c>
      <c r="DT344" s="80">
        <f t="shared" si="2224"/>
        <v>0</v>
      </c>
      <c r="DU344" s="80">
        <f t="shared" si="2224"/>
        <v>0</v>
      </c>
      <c r="DV344" s="80"/>
      <c r="DW344" s="80">
        <f t="shared" si="2224"/>
        <v>0</v>
      </c>
      <c r="DX344" s="80">
        <f t="shared" si="2224"/>
        <v>0</v>
      </c>
      <c r="DY344" s="80">
        <f t="shared" si="2224"/>
        <v>0</v>
      </c>
      <c r="DZ344" s="80"/>
      <c r="EA344" s="80">
        <f t="shared" ref="EA344:EC344" si="2230">EA345+EA346+EA347+EA348+EA349+EA350+EA351+EA352</f>
        <v>0</v>
      </c>
      <c r="EB344" s="80">
        <f t="shared" si="2230"/>
        <v>0</v>
      </c>
      <c r="EC344" s="80">
        <f t="shared" si="2230"/>
        <v>0</v>
      </c>
      <c r="ED344" s="80">
        <f t="shared" si="2224"/>
        <v>1731.8</v>
      </c>
      <c r="EE344" s="80">
        <f t="shared" si="2224"/>
        <v>86587.8</v>
      </c>
      <c r="EF344" s="80">
        <f t="shared" si="2224"/>
        <v>86587.75</v>
      </c>
      <c r="EG344" s="79">
        <f t="shared" ref="EG344:EG345" si="2231">EF344/EE344*100</f>
        <v>99.999942255144475</v>
      </c>
      <c r="EH344" s="80">
        <f t="shared" ref="EH344" si="2232">EH345+EH346+EH347+EH348+EH349+EH350+EH351+EH352</f>
        <v>0</v>
      </c>
      <c r="EI344" s="80">
        <f t="shared" si="2224"/>
        <v>0</v>
      </c>
      <c r="EJ344" s="80">
        <f t="shared" si="2224"/>
        <v>0</v>
      </c>
      <c r="EK344" s="80">
        <f t="shared" si="2224"/>
        <v>0</v>
      </c>
      <c r="EL344" s="80">
        <f t="shared" ref="EL344" si="2233">EL345+EL346+EL347+EL348+EL349+EL350+EL351+EL352</f>
        <v>0</v>
      </c>
      <c r="EM344" s="80">
        <f t="shared" si="2224"/>
        <v>0</v>
      </c>
      <c r="EN344" s="80">
        <f t="shared" si="2224"/>
        <v>0</v>
      </c>
      <c r="EO344" s="79"/>
      <c r="EP344" s="80">
        <f t="shared" ref="EP344" si="2234">EP345+EP346+EP347+EP348+EP349+EP350+EP351+EP352</f>
        <v>476.3</v>
      </c>
      <c r="EQ344" s="80">
        <f t="shared" si="2224"/>
        <v>315.3</v>
      </c>
      <c r="ER344" s="80">
        <f t="shared" si="2224"/>
        <v>250.84</v>
      </c>
      <c r="ES344" s="80">
        <f t="shared" ref="ES344:ES383" si="2235">ER344/EQ344*100</f>
        <v>79.555978433238181</v>
      </c>
      <c r="ET344" s="80">
        <f t="shared" ref="ET344" si="2236">ET345+ET346+ET347+ET348+ET349+ET350+ET351+ET352</f>
        <v>7922</v>
      </c>
      <c r="EU344" s="80">
        <f t="shared" si="2224"/>
        <v>9449.3004999999994</v>
      </c>
      <c r="EV344" s="80">
        <f t="shared" si="2224"/>
        <v>9449.3004099999998</v>
      </c>
      <c r="EW344" s="80">
        <f>EV344/EU344*100</f>
        <v>99.999999047548556</v>
      </c>
      <c r="EX344" s="80"/>
      <c r="EY344" s="80">
        <f t="shared" ref="EY344:FL344" si="2237">EY345+EY346+EY347+EY348+EY349+EY350+EY351+EY352</f>
        <v>0</v>
      </c>
      <c r="EZ344" s="80">
        <f t="shared" si="2237"/>
        <v>0</v>
      </c>
      <c r="FA344" s="80">
        <f t="shared" si="2237"/>
        <v>0</v>
      </c>
      <c r="FB344" s="80"/>
      <c r="FC344" s="80">
        <f t="shared" ref="FC344:FE344" si="2238">FC345+FC346+FC347+FC348+FC349+FC350+FC351+FC352</f>
        <v>0</v>
      </c>
      <c r="FD344" s="80">
        <f t="shared" si="2238"/>
        <v>0</v>
      </c>
      <c r="FE344" s="80">
        <f t="shared" si="2238"/>
        <v>0</v>
      </c>
      <c r="FF344" s="80">
        <f t="shared" ref="FF344" si="2239">FF345+FF346+FF347+FF348+FF349+FF350+FF351+FF352</f>
        <v>11223.8</v>
      </c>
      <c r="FG344" s="80">
        <f t="shared" si="2237"/>
        <v>11497.3</v>
      </c>
      <c r="FH344" s="80">
        <f t="shared" si="2237"/>
        <v>11497.3</v>
      </c>
      <c r="FI344" s="80">
        <f t="shared" si="204"/>
        <v>100</v>
      </c>
      <c r="FJ344" s="80">
        <f t="shared" ref="FJ344" si="2240">FJ345+FJ346+FJ347+FJ348+FJ349+FJ350+FJ351+FJ352</f>
        <v>63414</v>
      </c>
      <c r="FK344" s="80">
        <f t="shared" si="2237"/>
        <v>63414</v>
      </c>
      <c r="FL344" s="80">
        <f t="shared" si="2237"/>
        <v>63414</v>
      </c>
      <c r="FM344" s="79">
        <f t="shared" si="1874"/>
        <v>100</v>
      </c>
      <c r="FN344" s="80">
        <f t="shared" ref="FN344" si="2241">FN345+FN346+FN347+FN348+FN349+FN350+FN351+FN352</f>
        <v>5017.2</v>
      </c>
      <c r="FO344" s="80">
        <f t="shared" ref="FO344:FP344" si="2242">FO345+FO346+FO347+FO348+FO349+FO350+FO351+FO352</f>
        <v>1826</v>
      </c>
      <c r="FP344" s="80">
        <f t="shared" si="2242"/>
        <v>1815.1572800000001</v>
      </c>
      <c r="FQ344" s="80">
        <f>FP344/FO344*100</f>
        <v>99.406203723986863</v>
      </c>
      <c r="FR344" s="80"/>
      <c r="FS344" s="80">
        <f t="shared" ref="FS344:FT344" si="2243">FS345+FS346+FS347+FS348+FS349+FS350+FS351+FS352</f>
        <v>448</v>
      </c>
      <c r="FT344" s="80">
        <f t="shared" si="2243"/>
        <v>280.69</v>
      </c>
      <c r="FU344" s="80">
        <f>FT344/FS344*100</f>
        <v>62.654017857142854</v>
      </c>
      <c r="FV344" s="80">
        <f t="shared" ref="FV344" si="2244">FV345+FV346+FV347+FV348+FV349+FV350+FV351+FV352</f>
        <v>3137.4920000000002</v>
      </c>
      <c r="FW344" s="80">
        <f t="shared" ref="FW344:FX344" si="2245">FW345+FW346+FW347+FW348+FW349+FW350+FW351+FW352</f>
        <v>3137.4920000000002</v>
      </c>
      <c r="FX344" s="80">
        <f t="shared" si="2245"/>
        <v>3137.4920000000002</v>
      </c>
      <c r="FY344" s="80">
        <f>FX344/FW344*100</f>
        <v>100</v>
      </c>
      <c r="FZ344" s="80">
        <f t="shared" ref="FZ344" si="2246">FZ345+FZ346+FZ347+FZ348+FZ349+FZ350+FZ351+FZ352</f>
        <v>0</v>
      </c>
      <c r="GA344" s="80">
        <f t="shared" ref="GA344:GF344" si="2247">GA345+GA346+GA347+GA348+GA349+GA350+GA351+GA352</f>
        <v>0</v>
      </c>
      <c r="GB344" s="80">
        <f t="shared" si="2247"/>
        <v>0</v>
      </c>
      <c r="GC344" s="80">
        <f t="shared" si="2247"/>
        <v>0</v>
      </c>
      <c r="GD344" s="80">
        <f t="shared" ref="GD344" si="2248">GD345+GD346+GD347+GD348+GD349+GD350+GD351+GD352</f>
        <v>1454.5</v>
      </c>
      <c r="GE344" s="80">
        <f t="shared" si="2247"/>
        <v>2000</v>
      </c>
      <c r="GF344" s="80">
        <f t="shared" si="2247"/>
        <v>2000</v>
      </c>
      <c r="GG344" s="80">
        <f t="shared" ref="GG344:GG345" si="2249">GF344/GE344*100</f>
        <v>100</v>
      </c>
      <c r="GH344" s="80">
        <f t="shared" ref="GH344" si="2250">GH345+GH346+GH347+GH348+GH349+GH350+GH351+GH352</f>
        <v>1562.5</v>
      </c>
      <c r="GI344" s="80">
        <f t="shared" ref="GI344:GJ344" si="2251">GI345+GI346+GI347+GI348+GI349+GI350+GI351+GI352</f>
        <v>2000</v>
      </c>
      <c r="GJ344" s="80">
        <f t="shared" si="2251"/>
        <v>2000</v>
      </c>
      <c r="GK344" s="80">
        <f t="shared" ref="GK344:GK345" si="2252">GJ344/GI344*100</f>
        <v>100</v>
      </c>
      <c r="GL344" s="80"/>
      <c r="GM344" s="80">
        <f t="shared" ref="GM344:GO344" si="2253">GM345+GM346+GM347+GM348+GM349+GM350+GM351+GM352</f>
        <v>0</v>
      </c>
      <c r="GN344" s="80">
        <f t="shared" si="2253"/>
        <v>0</v>
      </c>
      <c r="GO344" s="80">
        <f t="shared" si="2253"/>
        <v>0</v>
      </c>
      <c r="GP344" s="80"/>
      <c r="GQ344" s="80">
        <f t="shared" ref="GQ344:GS344" si="2254">GQ345+GQ346+GQ347+GQ348+GQ349+GQ350+GQ351+GQ352</f>
        <v>0</v>
      </c>
      <c r="GR344" s="80">
        <f t="shared" si="2254"/>
        <v>0</v>
      </c>
      <c r="GS344" s="80">
        <f t="shared" si="2254"/>
        <v>0</v>
      </c>
      <c r="GT344" s="80"/>
      <c r="GU344" s="80">
        <f t="shared" ref="GU344:GW344" si="2255">GU345+GU346+GU347+GU348+GU349+GU350+GU351+GU352</f>
        <v>0</v>
      </c>
      <c r="GV344" s="80">
        <f t="shared" si="2255"/>
        <v>0</v>
      </c>
      <c r="GW344" s="80">
        <f t="shared" si="2255"/>
        <v>0</v>
      </c>
      <c r="GX344" s="80"/>
      <c r="GY344" s="80">
        <f t="shared" ref="GY344:HB344" si="2256">GY345+GY346+GY347+GY348+GY349+GY350+GY351+GY352</f>
        <v>0</v>
      </c>
      <c r="GZ344" s="80">
        <f t="shared" si="2256"/>
        <v>0</v>
      </c>
      <c r="HA344" s="80">
        <f t="shared" si="2256"/>
        <v>0</v>
      </c>
      <c r="HB344" s="80">
        <f t="shared" si="2256"/>
        <v>0</v>
      </c>
      <c r="HC344" s="80">
        <f t="shared" ref="HC344:HH344" si="2257">HC345+HC346+HC347+HC348+HC349+HC350+HC351+HC352</f>
        <v>0</v>
      </c>
      <c r="HD344" s="80">
        <f t="shared" si="2257"/>
        <v>0</v>
      </c>
      <c r="HE344" s="80">
        <f t="shared" si="2257"/>
        <v>0</v>
      </c>
      <c r="HF344" s="80">
        <f t="shared" ref="HF344" si="2258">HF345+HF346+HF347+HF348+HF349+HF350+HF351+HF352</f>
        <v>400.7</v>
      </c>
      <c r="HG344" s="80">
        <f t="shared" si="2257"/>
        <v>1275.3</v>
      </c>
      <c r="HH344" s="80">
        <f t="shared" si="2257"/>
        <v>1275.3</v>
      </c>
      <c r="HI344" s="80">
        <f t="shared" ref="HI344:HI345" si="2259">HH344/HG344*100</f>
        <v>100</v>
      </c>
      <c r="HJ344" s="122"/>
      <c r="HK344" s="80">
        <f t="shared" ref="HK344:HP344" si="2260">HK345+HK346+HK347+HK348+HK349+HK350+HK351+HK352</f>
        <v>0</v>
      </c>
      <c r="HL344" s="80">
        <f t="shared" si="2260"/>
        <v>0</v>
      </c>
      <c r="HM344" s="80">
        <f t="shared" si="2260"/>
        <v>0</v>
      </c>
      <c r="HN344" s="80">
        <f t="shared" ref="HN344" si="2261">HN345+HN346+HN347+HN348+HN349+HN350+HN351+HN352</f>
        <v>0</v>
      </c>
      <c r="HO344" s="80">
        <f t="shared" si="2260"/>
        <v>2264.73659</v>
      </c>
      <c r="HP344" s="80">
        <f t="shared" si="2260"/>
        <v>2264.73659</v>
      </c>
      <c r="HQ344" s="80">
        <f>HP344/HO344*100</f>
        <v>100</v>
      </c>
      <c r="HR344" s="80"/>
      <c r="HS344" s="80">
        <f t="shared" ref="HS344:HT344" si="2262">HS345+HS346+HS347+HS348+HS349+HS350+HS351+HS352</f>
        <v>0</v>
      </c>
      <c r="HT344" s="80">
        <f t="shared" si="2262"/>
        <v>0</v>
      </c>
      <c r="HU344" s="80"/>
      <c r="HV344" s="122"/>
      <c r="HW344" s="80">
        <f t="shared" ref="HW344:HX344" si="2263">HW345+HW346+HW347+HW348+HW349+HW350+HW351+HW352</f>
        <v>0</v>
      </c>
      <c r="HX344" s="80">
        <f t="shared" si="2263"/>
        <v>0</v>
      </c>
      <c r="HY344" s="80"/>
      <c r="HZ344" s="122"/>
      <c r="IA344" s="80">
        <f t="shared" ref="IA344:IB344" si="2264">IA345+IA346+IA347+IA348+IA349+IA350+IA351+IA352</f>
        <v>0</v>
      </c>
      <c r="IB344" s="80">
        <f t="shared" si="2264"/>
        <v>0</v>
      </c>
      <c r="IC344" s="80"/>
      <c r="ID344" s="80"/>
      <c r="IE344" s="80">
        <f t="shared" ref="IE344:IF344" si="2265">IE345+IE346+IE347+IE348+IE349+IE350+IE351+IE352</f>
        <v>0</v>
      </c>
      <c r="IF344" s="80">
        <f t="shared" si="2265"/>
        <v>0</v>
      </c>
      <c r="IG344" s="80"/>
      <c r="IH344" s="80"/>
      <c r="II344" s="80">
        <f t="shared" ref="II344:IJ344" si="2266">II345+II346+II347+II348+II349+II350+II351+II352</f>
        <v>0</v>
      </c>
      <c r="IJ344" s="80">
        <f t="shared" si="2266"/>
        <v>0</v>
      </c>
      <c r="IK344" s="80"/>
      <c r="IL344" s="80"/>
      <c r="IM344" s="80">
        <f t="shared" ref="IM344:IN344" si="2267">IM345+IM346+IM347+IM348+IM349+IM350+IM351+IM352</f>
        <v>0</v>
      </c>
      <c r="IN344" s="80">
        <f t="shared" si="2267"/>
        <v>0</v>
      </c>
      <c r="IO344" s="80"/>
      <c r="IP344" s="80"/>
      <c r="IQ344" s="80">
        <f t="shared" ref="IQ344:IR344" si="2268">IQ345+IQ346+IQ347+IQ348+IQ349+IQ350+IQ351+IQ352</f>
        <v>0</v>
      </c>
      <c r="IR344" s="80">
        <f t="shared" si="2268"/>
        <v>0</v>
      </c>
      <c r="IS344" s="80"/>
      <c r="IT344" s="80"/>
      <c r="IU344" s="80">
        <f t="shared" ref="IU344:IV344" si="2269">IU345+IU346+IU347+IU348+IU349+IU350+IU351+IU352</f>
        <v>0</v>
      </c>
      <c r="IV344" s="80">
        <f t="shared" si="2269"/>
        <v>0</v>
      </c>
      <c r="IW344" s="80"/>
      <c r="IX344" s="80"/>
      <c r="IY344" s="80">
        <f t="shared" ref="IY344:JA344" si="2270">IY345+IY346+IY347+IY348+IY349+IY350+IY351+IY352</f>
        <v>0</v>
      </c>
      <c r="IZ344" s="80">
        <f t="shared" si="2270"/>
        <v>0</v>
      </c>
      <c r="JA344" s="80">
        <f t="shared" si="2270"/>
        <v>0</v>
      </c>
      <c r="JB344" s="80"/>
      <c r="JC344" s="80">
        <f t="shared" ref="JC344:JE344" si="2271">JC345+JC346+JC347+JC348+JC349+JC350+JC351+JC352</f>
        <v>0</v>
      </c>
      <c r="JD344" s="80">
        <f t="shared" si="2271"/>
        <v>0</v>
      </c>
      <c r="JE344" s="80">
        <f t="shared" si="2271"/>
        <v>0</v>
      </c>
      <c r="JF344" s="80"/>
      <c r="JG344" s="80">
        <f t="shared" ref="JG344:JL344" si="2272">JG345+JG346+JG347+JG348+JG349+JG350+JG351+JG352</f>
        <v>0</v>
      </c>
      <c r="JH344" s="80">
        <f t="shared" si="2272"/>
        <v>0</v>
      </c>
      <c r="JI344" s="80">
        <f t="shared" si="2272"/>
        <v>0</v>
      </c>
      <c r="JJ344" s="80"/>
      <c r="JK344" s="80">
        <f t="shared" si="2272"/>
        <v>211.52326000000002</v>
      </c>
      <c r="JL344" s="80">
        <f t="shared" si="2272"/>
        <v>0</v>
      </c>
      <c r="JM344" s="79">
        <f t="shared" ref="JM344:JM345" si="2273">JL344/JK344*100</f>
        <v>0</v>
      </c>
      <c r="JN344" s="79"/>
      <c r="JO344" s="80"/>
      <c r="JP344" s="80"/>
      <c r="JQ344" s="79"/>
    </row>
    <row r="345" spans="1:277" s="29" customFormat="1" ht="16.5" customHeight="1" x14ac:dyDescent="0.25">
      <c r="A345" s="39" t="s">
        <v>300</v>
      </c>
      <c r="B345" s="230">
        <f t="shared" si="2128"/>
        <v>143923.12182</v>
      </c>
      <c r="C345" s="230">
        <f t="shared" si="2129"/>
        <v>233525.68216999996</v>
      </c>
      <c r="D345" s="230">
        <f t="shared" si="2130"/>
        <v>227397.93539</v>
      </c>
      <c r="E345" s="66">
        <f t="shared" si="163"/>
        <v>97.375985920238477</v>
      </c>
      <c r="F345" s="70"/>
      <c r="G345" s="70"/>
      <c r="H345" s="66"/>
      <c r="I345" s="66"/>
      <c r="J345" s="70">
        <v>87.1</v>
      </c>
      <c r="K345" s="70">
        <v>87.1</v>
      </c>
      <c r="L345" s="70">
        <v>87.1</v>
      </c>
      <c r="M345" s="66">
        <f>L345/K345*100</f>
        <v>100</v>
      </c>
      <c r="N345" s="66"/>
      <c r="O345" s="70"/>
      <c r="P345" s="70"/>
      <c r="Q345" s="66"/>
      <c r="R345" s="123">
        <v>72454.796000000002</v>
      </c>
      <c r="S345" s="70">
        <v>72454.796000000002</v>
      </c>
      <c r="T345" s="70">
        <v>72454.796000000002</v>
      </c>
      <c r="U345" s="66">
        <f>T345/S345*100</f>
        <v>100</v>
      </c>
      <c r="V345" s="66"/>
      <c r="W345" s="70"/>
      <c r="X345" s="70"/>
      <c r="Y345" s="66"/>
      <c r="Z345" s="66"/>
      <c r="AA345" s="70"/>
      <c r="AB345" s="70"/>
      <c r="AC345" s="66"/>
      <c r="AD345" s="123"/>
      <c r="AE345" s="70"/>
      <c r="AF345" s="70"/>
      <c r="AG345" s="66"/>
      <c r="AH345" s="66">
        <v>989.9</v>
      </c>
      <c r="AI345" s="66">
        <v>957.6</v>
      </c>
      <c r="AJ345" s="66">
        <v>957.6</v>
      </c>
      <c r="AK345" s="70">
        <f>AJ345/AI345*100</f>
        <v>100</v>
      </c>
      <c r="AL345" s="124"/>
      <c r="AM345" s="66"/>
      <c r="AN345" s="66"/>
      <c r="AO345" s="70"/>
      <c r="AP345" s="70">
        <v>0</v>
      </c>
      <c r="AQ345" s="70">
        <v>0</v>
      </c>
      <c r="AR345" s="70">
        <v>0</v>
      </c>
      <c r="AS345" s="66"/>
      <c r="AT345" s="70">
        <v>3338</v>
      </c>
      <c r="AU345" s="70">
        <v>3338</v>
      </c>
      <c r="AV345" s="70">
        <v>3338</v>
      </c>
      <c r="AW345" s="70">
        <f>AV345/AU345*100</f>
        <v>100</v>
      </c>
      <c r="AX345" s="70">
        <v>102.04082</v>
      </c>
      <c r="AY345" s="70">
        <v>102.04082</v>
      </c>
      <c r="AZ345" s="70">
        <v>102.04083</v>
      </c>
      <c r="BA345" s="66">
        <f t="shared" si="2216"/>
        <v>100.00000979999966</v>
      </c>
      <c r="BB345" s="66"/>
      <c r="BC345" s="70"/>
      <c r="BD345" s="70"/>
      <c r="BE345" s="66"/>
      <c r="BF345" s="70">
        <v>131.49299999999999</v>
      </c>
      <c r="BG345" s="70">
        <v>131.49299999999999</v>
      </c>
      <c r="BH345" s="70">
        <v>131.49299999999999</v>
      </c>
      <c r="BI345" s="66">
        <f>BH345/BG345*100</f>
        <v>100</v>
      </c>
      <c r="BJ345" s="123"/>
      <c r="BK345" s="70"/>
      <c r="BL345" s="70"/>
      <c r="BM345" s="66"/>
      <c r="BN345" s="70"/>
      <c r="BO345" s="70"/>
      <c r="BP345" s="70"/>
      <c r="BQ345" s="66"/>
      <c r="BR345" s="66"/>
      <c r="BS345" s="70"/>
      <c r="BT345" s="70"/>
      <c r="BU345" s="66"/>
      <c r="BV345" s="66"/>
      <c r="BW345" s="66"/>
      <c r="BX345" s="66"/>
      <c r="BY345" s="66"/>
      <c r="BZ345" s="70">
        <v>0</v>
      </c>
      <c r="CA345" s="70">
        <v>0</v>
      </c>
      <c r="CB345" s="70"/>
      <c r="CC345" s="66"/>
      <c r="CD345" s="70">
        <v>28399.1</v>
      </c>
      <c r="CE345" s="70">
        <v>28399.1</v>
      </c>
      <c r="CF345" s="66">
        <v>23257.157620000002</v>
      </c>
      <c r="CG345" s="70">
        <f t="shared" si="185"/>
        <v>81.89399530266806</v>
      </c>
      <c r="CH345" s="70"/>
      <c r="CI345" s="70">
        <v>2593.5</v>
      </c>
      <c r="CJ345" s="66">
        <v>2576.3976000000002</v>
      </c>
      <c r="CK345" s="70">
        <f t="shared" si="2222"/>
        <v>99.340566801619445</v>
      </c>
      <c r="CL345" s="70"/>
      <c r="CM345" s="70"/>
      <c r="CN345" s="200"/>
      <c r="CO345" s="200"/>
      <c r="CP345" s="200"/>
      <c r="CQ345" s="70"/>
      <c r="CR345" s="200"/>
      <c r="CS345" s="200"/>
      <c r="CT345" s="70">
        <v>5494.4</v>
      </c>
      <c r="CU345" s="70">
        <v>3849.3</v>
      </c>
      <c r="CV345" s="70">
        <v>3694.78406</v>
      </c>
      <c r="CW345" s="70">
        <f t="shared" si="191"/>
        <v>95.985869119060609</v>
      </c>
      <c r="CX345" s="70"/>
      <c r="CY345" s="70"/>
      <c r="CZ345" s="70"/>
      <c r="DA345" s="70"/>
      <c r="DB345" s="124"/>
      <c r="DC345" s="70">
        <v>600</v>
      </c>
      <c r="DD345" s="70">
        <v>240</v>
      </c>
      <c r="DE345" s="70">
        <f t="shared" si="2227"/>
        <v>40</v>
      </c>
      <c r="DF345" s="70"/>
      <c r="DG345" s="70"/>
      <c r="DH345" s="200"/>
      <c r="DI345" s="200"/>
      <c r="DJ345" s="200"/>
      <c r="DK345" s="70"/>
      <c r="DL345" s="200"/>
      <c r="DM345" s="200"/>
      <c r="DN345" s="200"/>
      <c r="DO345" s="70"/>
      <c r="DP345" s="200"/>
      <c r="DQ345" s="200"/>
      <c r="DR345" s="70"/>
      <c r="DS345" s="70"/>
      <c r="DT345" s="200"/>
      <c r="DU345" s="200"/>
      <c r="DV345" s="200"/>
      <c r="DW345" s="70"/>
      <c r="DX345" s="200"/>
      <c r="DY345" s="200"/>
      <c r="DZ345" s="200"/>
      <c r="EA345" s="70"/>
      <c r="EB345" s="200"/>
      <c r="EC345" s="200"/>
      <c r="ED345" s="70">
        <v>1731.8</v>
      </c>
      <c r="EE345" s="70">
        <v>86587.8</v>
      </c>
      <c r="EF345" s="70">
        <v>86587.75</v>
      </c>
      <c r="EG345" s="66">
        <f t="shared" si="2231"/>
        <v>99.999942255144475</v>
      </c>
      <c r="EH345" s="70"/>
      <c r="EI345" s="70"/>
      <c r="EJ345" s="200"/>
      <c r="EK345" s="200"/>
      <c r="EL345" s="70"/>
      <c r="EM345" s="70"/>
      <c r="EN345" s="200"/>
      <c r="EO345" s="66"/>
      <c r="EP345" s="70">
        <v>476.3</v>
      </c>
      <c r="EQ345" s="70">
        <v>315.3</v>
      </c>
      <c r="ER345" s="200">
        <v>250.84</v>
      </c>
      <c r="ES345" s="70">
        <f t="shared" si="2235"/>
        <v>79.555978433238181</v>
      </c>
      <c r="ET345" s="70">
        <v>7922</v>
      </c>
      <c r="EU345" s="70">
        <v>9449.3004999999994</v>
      </c>
      <c r="EV345" s="70">
        <v>9449.3004099999998</v>
      </c>
      <c r="EW345" s="70">
        <f>EV345/EU345*100</f>
        <v>99.999999047548556</v>
      </c>
      <c r="EX345" s="70"/>
      <c r="EY345" s="70"/>
      <c r="EZ345" s="200"/>
      <c r="FA345" s="200"/>
      <c r="FB345" s="200"/>
      <c r="FC345" s="70"/>
      <c r="FD345" s="200"/>
      <c r="FE345" s="200"/>
      <c r="FF345" s="70">
        <v>11223.8</v>
      </c>
      <c r="FG345" s="70">
        <v>11497.3</v>
      </c>
      <c r="FH345" s="70">
        <v>11497.3</v>
      </c>
      <c r="FI345" s="70">
        <f t="shared" si="204"/>
        <v>100</v>
      </c>
      <c r="FJ345" s="70"/>
      <c r="FK345" s="70"/>
      <c r="FL345" s="200"/>
      <c r="FM345" s="66"/>
      <c r="FN345" s="70">
        <v>5017.2</v>
      </c>
      <c r="FO345" s="70">
        <v>1826</v>
      </c>
      <c r="FP345" s="70">
        <v>1815.1572800000001</v>
      </c>
      <c r="FQ345" s="70">
        <f>FP345/FO345*100</f>
        <v>99.406203723986863</v>
      </c>
      <c r="FR345" s="70"/>
      <c r="FS345" s="70">
        <v>448</v>
      </c>
      <c r="FT345" s="70">
        <v>280.69</v>
      </c>
      <c r="FU345" s="70">
        <f>FT345/FS345*100</f>
        <v>62.654017857142854</v>
      </c>
      <c r="FV345" s="70">
        <v>3137.4920000000002</v>
      </c>
      <c r="FW345" s="70">
        <v>3137.4920000000002</v>
      </c>
      <c r="FX345" s="70">
        <v>3137.4920000000002</v>
      </c>
      <c r="FY345" s="70">
        <f>FX345/FW345*100</f>
        <v>100</v>
      </c>
      <c r="FZ345" s="70"/>
      <c r="GA345" s="70"/>
      <c r="GB345" s="200"/>
      <c r="GC345" s="200"/>
      <c r="GD345" s="70">
        <v>1454.5</v>
      </c>
      <c r="GE345" s="70">
        <v>2000</v>
      </c>
      <c r="GF345" s="70">
        <v>2000</v>
      </c>
      <c r="GG345" s="70">
        <f t="shared" si="2249"/>
        <v>100</v>
      </c>
      <c r="GH345" s="70">
        <v>1562.5</v>
      </c>
      <c r="GI345" s="70">
        <v>2000</v>
      </c>
      <c r="GJ345" s="70">
        <v>2000</v>
      </c>
      <c r="GK345" s="70">
        <f t="shared" si="2252"/>
        <v>100</v>
      </c>
      <c r="GL345" s="70"/>
      <c r="GM345" s="70"/>
      <c r="GN345" s="200"/>
      <c r="GO345" s="200"/>
      <c r="GP345" s="200"/>
      <c r="GQ345" s="70"/>
      <c r="GR345" s="200"/>
      <c r="GS345" s="200"/>
      <c r="GT345" s="200"/>
      <c r="GU345" s="70"/>
      <c r="GV345" s="200"/>
      <c r="GW345" s="200"/>
      <c r="GX345" s="200"/>
      <c r="GY345" s="70"/>
      <c r="GZ345" s="200"/>
      <c r="HA345" s="200"/>
      <c r="HB345" s="70"/>
      <c r="HC345" s="70"/>
      <c r="HD345" s="200"/>
      <c r="HE345" s="200"/>
      <c r="HF345" s="70">
        <v>400.7</v>
      </c>
      <c r="HG345" s="70">
        <v>1275.3</v>
      </c>
      <c r="HH345" s="70">
        <v>1275.3</v>
      </c>
      <c r="HI345" s="70">
        <f t="shared" si="2259"/>
        <v>100</v>
      </c>
      <c r="HJ345" s="124"/>
      <c r="HK345" s="70"/>
      <c r="HL345" s="200"/>
      <c r="HM345" s="200"/>
      <c r="HN345" s="70"/>
      <c r="HO345" s="70">
        <v>2264.73659</v>
      </c>
      <c r="HP345" s="70">
        <v>2264.73659</v>
      </c>
      <c r="HQ345" s="70">
        <f>HP345/HO345*100</f>
        <v>100</v>
      </c>
      <c r="HR345" s="70"/>
      <c r="HS345" s="70"/>
      <c r="HT345" s="70"/>
      <c r="HU345" s="70"/>
      <c r="HV345" s="124"/>
      <c r="HW345" s="70"/>
      <c r="HX345" s="70"/>
      <c r="HY345" s="70"/>
      <c r="HZ345" s="124"/>
      <c r="IA345" s="70"/>
      <c r="IB345" s="70"/>
      <c r="IC345" s="70"/>
      <c r="ID345" s="70"/>
      <c r="IE345" s="70"/>
      <c r="IF345" s="70"/>
      <c r="IG345" s="70"/>
      <c r="IH345" s="70"/>
      <c r="II345" s="70"/>
      <c r="IJ345" s="70"/>
      <c r="IK345" s="70"/>
      <c r="IL345" s="70"/>
      <c r="IM345" s="70"/>
      <c r="IN345" s="70"/>
      <c r="IO345" s="70"/>
      <c r="IP345" s="70"/>
      <c r="IQ345" s="70"/>
      <c r="IR345" s="70"/>
      <c r="IS345" s="70"/>
      <c r="IT345" s="70"/>
      <c r="IU345" s="70"/>
      <c r="IV345" s="70"/>
      <c r="IW345" s="70"/>
      <c r="IX345" s="70"/>
      <c r="IY345" s="70">
        <v>0</v>
      </c>
      <c r="IZ345" s="70">
        <v>0</v>
      </c>
      <c r="JA345" s="66"/>
      <c r="JB345" s="66"/>
      <c r="JC345" s="70">
        <v>0</v>
      </c>
      <c r="JD345" s="70">
        <v>0</v>
      </c>
      <c r="JE345" s="66"/>
      <c r="JF345" s="66"/>
      <c r="JG345" s="70">
        <v>0</v>
      </c>
      <c r="JH345" s="70">
        <v>0</v>
      </c>
      <c r="JI345" s="66"/>
      <c r="JJ345" s="66"/>
      <c r="JK345" s="70">
        <v>211.52326000000002</v>
      </c>
      <c r="JL345" s="70"/>
      <c r="JM345" s="66">
        <f t="shared" si="2273"/>
        <v>0</v>
      </c>
      <c r="JN345" s="66"/>
      <c r="JO345" s="70"/>
      <c r="JP345" s="70"/>
      <c r="JQ345" s="66"/>
    </row>
    <row r="346" spans="1:277" s="29" customFormat="1" ht="15.75" x14ac:dyDescent="0.25">
      <c r="A346" s="39" t="s">
        <v>564</v>
      </c>
      <c r="B346" s="230">
        <f t="shared" si="2128"/>
        <v>14943</v>
      </c>
      <c r="C346" s="230">
        <f t="shared" si="2129"/>
        <v>16443</v>
      </c>
      <c r="D346" s="230">
        <f t="shared" si="2130"/>
        <v>16443</v>
      </c>
      <c r="E346" s="66">
        <f t="shared" si="163"/>
        <v>100</v>
      </c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123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123"/>
      <c r="AE346" s="66"/>
      <c r="AF346" s="66"/>
      <c r="AG346" s="66"/>
      <c r="AH346" s="66"/>
      <c r="AI346" s="66"/>
      <c r="AJ346" s="66"/>
      <c r="AK346" s="66"/>
      <c r="AL346" s="123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/>
      <c r="BH346" s="66"/>
      <c r="BI346" s="66"/>
      <c r="BJ346" s="123"/>
      <c r="BK346" s="66"/>
      <c r="BL346" s="66"/>
      <c r="BM346" s="66"/>
      <c r="BN346" s="66"/>
      <c r="BO346" s="66"/>
      <c r="BP346" s="66"/>
      <c r="BQ346" s="66"/>
      <c r="BR346" s="66"/>
      <c r="BS346" s="66"/>
      <c r="BT346" s="66"/>
      <c r="BU346" s="66"/>
      <c r="BV346" s="66"/>
      <c r="BW346" s="66">
        <v>1500</v>
      </c>
      <c r="BX346" s="66">
        <v>1500</v>
      </c>
      <c r="BY346" s="66">
        <f t="shared" si="2067"/>
        <v>100</v>
      </c>
      <c r="BZ346" s="66"/>
      <c r="CA346" s="66"/>
      <c r="CB346" s="66"/>
      <c r="CC346" s="66"/>
      <c r="CD346" s="206"/>
      <c r="CE346" s="206"/>
      <c r="CF346" s="206"/>
      <c r="CG346" s="206"/>
      <c r="CH346" s="206"/>
      <c r="CI346" s="206"/>
      <c r="CJ346" s="206"/>
      <c r="CK346" s="206"/>
      <c r="CL346" s="66"/>
      <c r="CM346" s="66"/>
      <c r="CN346" s="66"/>
      <c r="CO346" s="204"/>
      <c r="CP346" s="204"/>
      <c r="CQ346" s="66"/>
      <c r="CR346" s="66"/>
      <c r="CS346" s="204"/>
      <c r="CT346" s="66"/>
      <c r="CU346" s="66"/>
      <c r="CV346" s="66"/>
      <c r="CW346" s="204"/>
      <c r="CX346" s="204"/>
      <c r="CY346" s="66"/>
      <c r="CZ346" s="66"/>
      <c r="DA346" s="204"/>
      <c r="DB346" s="133"/>
      <c r="DC346" s="66"/>
      <c r="DD346" s="66"/>
      <c r="DE346" s="204"/>
      <c r="DF346" s="66"/>
      <c r="DG346" s="66"/>
      <c r="DH346" s="66"/>
      <c r="DI346" s="204"/>
      <c r="DJ346" s="204"/>
      <c r="DK346" s="66"/>
      <c r="DL346" s="66"/>
      <c r="DM346" s="204"/>
      <c r="DN346" s="204"/>
      <c r="DO346" s="66"/>
      <c r="DP346" s="66"/>
      <c r="DQ346" s="204"/>
      <c r="DR346" s="66"/>
      <c r="DS346" s="66"/>
      <c r="DT346" s="66"/>
      <c r="DU346" s="204"/>
      <c r="DV346" s="204"/>
      <c r="DW346" s="66"/>
      <c r="DX346" s="66"/>
      <c r="DY346" s="204"/>
      <c r="DZ346" s="204"/>
      <c r="EA346" s="66"/>
      <c r="EB346" s="66"/>
      <c r="EC346" s="204"/>
      <c r="ED346" s="204"/>
      <c r="EE346" s="66"/>
      <c r="EF346" s="66"/>
      <c r="EG346" s="204"/>
      <c r="EH346" s="66"/>
      <c r="EI346" s="66"/>
      <c r="EJ346" s="66"/>
      <c r="EK346" s="204"/>
      <c r="EL346" s="66"/>
      <c r="EM346" s="66"/>
      <c r="EN346" s="66"/>
      <c r="EO346" s="66"/>
      <c r="EP346" s="66"/>
      <c r="EQ346" s="66"/>
      <c r="ER346" s="66"/>
      <c r="ES346" s="70"/>
      <c r="ET346" s="66"/>
      <c r="EU346" s="66"/>
      <c r="EV346" s="66"/>
      <c r="EW346" s="70"/>
      <c r="EX346" s="70"/>
      <c r="EY346" s="70"/>
      <c r="EZ346" s="66"/>
      <c r="FA346" s="204"/>
      <c r="FB346" s="204"/>
      <c r="FC346" s="70"/>
      <c r="FD346" s="66"/>
      <c r="FE346" s="204"/>
      <c r="FF346" s="70"/>
      <c r="FG346" s="70"/>
      <c r="FH346" s="66"/>
      <c r="FI346" s="204"/>
      <c r="FJ346" s="70">
        <v>14943</v>
      </c>
      <c r="FK346" s="70">
        <v>14943</v>
      </c>
      <c r="FL346" s="66">
        <v>14943</v>
      </c>
      <c r="FM346" s="66">
        <f t="shared" si="1874"/>
        <v>100</v>
      </c>
      <c r="FN346" s="70"/>
      <c r="FO346" s="70"/>
      <c r="FP346" s="66"/>
      <c r="FQ346" s="204"/>
      <c r="FR346" s="70"/>
      <c r="FS346" s="70"/>
      <c r="FT346" s="66"/>
      <c r="FU346" s="70"/>
      <c r="FV346" s="70"/>
      <c r="FW346" s="70"/>
      <c r="FX346" s="66"/>
      <c r="FY346" s="204"/>
      <c r="FZ346" s="70"/>
      <c r="GA346" s="70"/>
      <c r="GB346" s="66"/>
      <c r="GC346" s="204"/>
      <c r="GD346" s="66"/>
      <c r="GE346" s="66"/>
      <c r="GF346" s="66"/>
      <c r="GG346" s="204"/>
      <c r="GH346" s="66"/>
      <c r="GI346" s="66"/>
      <c r="GJ346" s="66"/>
      <c r="GK346" s="204"/>
      <c r="GL346" s="204"/>
      <c r="GM346" s="70"/>
      <c r="GN346" s="66"/>
      <c r="GO346" s="204"/>
      <c r="GP346" s="204"/>
      <c r="GQ346" s="70"/>
      <c r="GR346" s="66"/>
      <c r="GS346" s="204"/>
      <c r="GT346" s="204"/>
      <c r="GU346" s="70"/>
      <c r="GV346" s="66"/>
      <c r="GW346" s="204"/>
      <c r="GX346" s="204"/>
      <c r="GY346" s="70"/>
      <c r="GZ346" s="66"/>
      <c r="HA346" s="204"/>
      <c r="HB346" s="70"/>
      <c r="HC346" s="70"/>
      <c r="HD346" s="66"/>
      <c r="HE346" s="204"/>
      <c r="HF346" s="66"/>
      <c r="HG346" s="66"/>
      <c r="HH346" s="66"/>
      <c r="HI346" s="204"/>
      <c r="HJ346" s="133"/>
      <c r="HK346" s="70"/>
      <c r="HL346" s="66"/>
      <c r="HM346" s="204"/>
      <c r="HN346" s="66"/>
      <c r="HO346" s="66"/>
      <c r="HP346" s="66"/>
      <c r="HQ346" s="204"/>
      <c r="HR346" s="204"/>
      <c r="HS346" s="66"/>
      <c r="HT346" s="66"/>
      <c r="HU346" s="204"/>
      <c r="HV346" s="133"/>
      <c r="HW346" s="66"/>
      <c r="HX346" s="66"/>
      <c r="HY346" s="204"/>
      <c r="HZ346" s="133"/>
      <c r="IA346" s="66"/>
      <c r="IB346" s="66"/>
      <c r="IC346" s="204"/>
      <c r="ID346" s="204"/>
      <c r="IE346" s="66"/>
      <c r="IF346" s="66"/>
      <c r="IG346" s="204"/>
      <c r="IH346" s="204"/>
      <c r="II346" s="66"/>
      <c r="IJ346" s="66"/>
      <c r="IK346" s="204"/>
      <c r="IL346" s="204"/>
      <c r="IM346" s="66"/>
      <c r="IN346" s="66"/>
      <c r="IO346" s="204"/>
      <c r="IP346" s="204"/>
      <c r="IQ346" s="66"/>
      <c r="IR346" s="66"/>
      <c r="IS346" s="204"/>
      <c r="IT346" s="204"/>
      <c r="IU346" s="66"/>
      <c r="IV346" s="66"/>
      <c r="IW346" s="204"/>
      <c r="IX346" s="204"/>
      <c r="IY346" s="66"/>
      <c r="IZ346" s="66"/>
      <c r="JA346" s="66"/>
      <c r="JB346" s="66"/>
      <c r="JC346" s="66"/>
      <c r="JD346" s="66"/>
      <c r="JE346" s="66"/>
      <c r="JF346" s="66"/>
      <c r="JG346" s="66"/>
      <c r="JH346" s="66"/>
      <c r="JI346" s="66"/>
      <c r="JJ346" s="66"/>
      <c r="JK346" s="66"/>
      <c r="JL346" s="66"/>
      <c r="JM346" s="66"/>
      <c r="JN346" s="66"/>
      <c r="JO346" s="66"/>
      <c r="JP346" s="66"/>
      <c r="JQ346" s="66"/>
    </row>
    <row r="347" spans="1:277" s="29" customFormat="1" ht="15.75" x14ac:dyDescent="0.25">
      <c r="A347" s="39" t="s">
        <v>565</v>
      </c>
      <c r="B347" s="230">
        <f t="shared" si="2128"/>
        <v>9210</v>
      </c>
      <c r="C347" s="230">
        <f t="shared" si="2129"/>
        <v>10710</v>
      </c>
      <c r="D347" s="230">
        <f t="shared" si="2130"/>
        <v>10710</v>
      </c>
      <c r="E347" s="66">
        <f t="shared" si="163"/>
        <v>100</v>
      </c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123"/>
      <c r="S347" s="66"/>
      <c r="T347" s="66"/>
      <c r="U347" s="66"/>
      <c r="V347" s="66"/>
      <c r="W347" s="66"/>
      <c r="X347" s="66"/>
      <c r="Y347" s="66"/>
      <c r="Z347" s="66"/>
      <c r="AA347" s="66"/>
      <c r="AB347" s="66"/>
      <c r="AC347" s="66"/>
      <c r="AD347" s="123"/>
      <c r="AE347" s="66"/>
      <c r="AF347" s="66"/>
      <c r="AG347" s="66"/>
      <c r="AH347" s="66"/>
      <c r="AI347" s="66"/>
      <c r="AJ347" s="66"/>
      <c r="AK347" s="66"/>
      <c r="AL347" s="123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/>
      <c r="BH347" s="66"/>
      <c r="BI347" s="66"/>
      <c r="BJ347" s="123"/>
      <c r="BK347" s="66"/>
      <c r="BL347" s="66"/>
      <c r="BM347" s="66"/>
      <c r="BN347" s="66"/>
      <c r="BO347" s="66"/>
      <c r="BP347" s="66"/>
      <c r="BQ347" s="66"/>
      <c r="BR347" s="66"/>
      <c r="BS347" s="66"/>
      <c r="BT347" s="66"/>
      <c r="BU347" s="66"/>
      <c r="BV347" s="66"/>
      <c r="BW347" s="66">
        <v>1500</v>
      </c>
      <c r="BX347" s="66">
        <v>1500</v>
      </c>
      <c r="BY347" s="66">
        <f t="shared" si="2067"/>
        <v>100</v>
      </c>
      <c r="BZ347" s="66"/>
      <c r="CA347" s="66"/>
      <c r="CB347" s="66"/>
      <c r="CC347" s="66"/>
      <c r="CD347" s="206"/>
      <c r="CE347" s="206"/>
      <c r="CF347" s="206"/>
      <c r="CG347" s="206"/>
      <c r="CH347" s="206"/>
      <c r="CI347" s="206"/>
      <c r="CJ347" s="206"/>
      <c r="CK347" s="206"/>
      <c r="CL347" s="66"/>
      <c r="CM347" s="66"/>
      <c r="CN347" s="66"/>
      <c r="CO347" s="204"/>
      <c r="CP347" s="204"/>
      <c r="CQ347" s="66"/>
      <c r="CR347" s="66"/>
      <c r="CS347" s="204"/>
      <c r="CT347" s="66"/>
      <c r="CU347" s="66"/>
      <c r="CV347" s="66"/>
      <c r="CW347" s="204"/>
      <c r="CX347" s="204"/>
      <c r="CY347" s="66"/>
      <c r="CZ347" s="66"/>
      <c r="DA347" s="204"/>
      <c r="DB347" s="133"/>
      <c r="DC347" s="66"/>
      <c r="DD347" s="66"/>
      <c r="DE347" s="204"/>
      <c r="DF347" s="66"/>
      <c r="DG347" s="66"/>
      <c r="DH347" s="66"/>
      <c r="DI347" s="204"/>
      <c r="DJ347" s="204"/>
      <c r="DK347" s="66"/>
      <c r="DL347" s="66"/>
      <c r="DM347" s="204"/>
      <c r="DN347" s="204"/>
      <c r="DO347" s="66"/>
      <c r="DP347" s="66"/>
      <c r="DQ347" s="204"/>
      <c r="DR347" s="66"/>
      <c r="DS347" s="66"/>
      <c r="DT347" s="66"/>
      <c r="DU347" s="204"/>
      <c r="DV347" s="204"/>
      <c r="DW347" s="66"/>
      <c r="DX347" s="66"/>
      <c r="DY347" s="204"/>
      <c r="DZ347" s="204"/>
      <c r="EA347" s="66"/>
      <c r="EB347" s="66"/>
      <c r="EC347" s="204"/>
      <c r="ED347" s="204"/>
      <c r="EE347" s="66"/>
      <c r="EF347" s="66"/>
      <c r="EG347" s="204"/>
      <c r="EH347" s="66"/>
      <c r="EI347" s="66"/>
      <c r="EJ347" s="66"/>
      <c r="EK347" s="204"/>
      <c r="EL347" s="66"/>
      <c r="EM347" s="66"/>
      <c r="EN347" s="66"/>
      <c r="EO347" s="66"/>
      <c r="EP347" s="66"/>
      <c r="EQ347" s="66"/>
      <c r="ER347" s="66"/>
      <c r="ES347" s="70"/>
      <c r="ET347" s="66"/>
      <c r="EU347" s="66"/>
      <c r="EV347" s="66"/>
      <c r="EW347" s="70"/>
      <c r="EX347" s="70"/>
      <c r="EY347" s="70"/>
      <c r="EZ347" s="66"/>
      <c r="FA347" s="204"/>
      <c r="FB347" s="204"/>
      <c r="FC347" s="70"/>
      <c r="FD347" s="66"/>
      <c r="FE347" s="204"/>
      <c r="FF347" s="70"/>
      <c r="FG347" s="70"/>
      <c r="FH347" s="66"/>
      <c r="FI347" s="204"/>
      <c r="FJ347" s="70">
        <v>9210</v>
      </c>
      <c r="FK347" s="70">
        <v>9210</v>
      </c>
      <c r="FL347" s="66">
        <v>9210</v>
      </c>
      <c r="FM347" s="66">
        <f t="shared" si="1874"/>
        <v>100</v>
      </c>
      <c r="FN347" s="70"/>
      <c r="FO347" s="70"/>
      <c r="FP347" s="66"/>
      <c r="FQ347" s="204"/>
      <c r="FR347" s="70"/>
      <c r="FS347" s="70"/>
      <c r="FT347" s="66"/>
      <c r="FU347" s="70"/>
      <c r="FV347" s="70"/>
      <c r="FW347" s="70"/>
      <c r="FX347" s="66"/>
      <c r="FY347" s="204"/>
      <c r="FZ347" s="70"/>
      <c r="GA347" s="70"/>
      <c r="GB347" s="66"/>
      <c r="GC347" s="204"/>
      <c r="GD347" s="66"/>
      <c r="GE347" s="66"/>
      <c r="GF347" s="66"/>
      <c r="GG347" s="204"/>
      <c r="GH347" s="66"/>
      <c r="GI347" s="66"/>
      <c r="GJ347" s="66"/>
      <c r="GK347" s="204"/>
      <c r="GL347" s="204"/>
      <c r="GM347" s="70"/>
      <c r="GN347" s="66"/>
      <c r="GO347" s="204"/>
      <c r="GP347" s="204"/>
      <c r="GQ347" s="70"/>
      <c r="GR347" s="66"/>
      <c r="GS347" s="204"/>
      <c r="GT347" s="204"/>
      <c r="GU347" s="70"/>
      <c r="GV347" s="66"/>
      <c r="GW347" s="204"/>
      <c r="GX347" s="204"/>
      <c r="GY347" s="70"/>
      <c r="GZ347" s="66"/>
      <c r="HA347" s="204"/>
      <c r="HB347" s="70"/>
      <c r="HC347" s="70"/>
      <c r="HD347" s="66"/>
      <c r="HE347" s="204"/>
      <c r="HF347" s="66"/>
      <c r="HG347" s="66"/>
      <c r="HH347" s="66"/>
      <c r="HI347" s="204"/>
      <c r="HJ347" s="133"/>
      <c r="HK347" s="70"/>
      <c r="HL347" s="66"/>
      <c r="HM347" s="204"/>
      <c r="HN347" s="66"/>
      <c r="HO347" s="66"/>
      <c r="HP347" s="66"/>
      <c r="HQ347" s="204"/>
      <c r="HR347" s="204"/>
      <c r="HS347" s="66"/>
      <c r="HT347" s="66"/>
      <c r="HU347" s="204"/>
      <c r="HV347" s="133"/>
      <c r="HW347" s="66"/>
      <c r="HX347" s="66"/>
      <c r="HY347" s="204"/>
      <c r="HZ347" s="133"/>
      <c r="IA347" s="66"/>
      <c r="IB347" s="66"/>
      <c r="IC347" s="204"/>
      <c r="ID347" s="204"/>
      <c r="IE347" s="66"/>
      <c r="IF347" s="66"/>
      <c r="IG347" s="204"/>
      <c r="IH347" s="204"/>
      <c r="II347" s="66"/>
      <c r="IJ347" s="66"/>
      <c r="IK347" s="204"/>
      <c r="IL347" s="204"/>
      <c r="IM347" s="66"/>
      <c r="IN347" s="66"/>
      <c r="IO347" s="204"/>
      <c r="IP347" s="204"/>
      <c r="IQ347" s="66"/>
      <c r="IR347" s="66"/>
      <c r="IS347" s="204"/>
      <c r="IT347" s="204"/>
      <c r="IU347" s="66"/>
      <c r="IV347" s="66"/>
      <c r="IW347" s="204"/>
      <c r="IX347" s="204"/>
      <c r="IY347" s="66"/>
      <c r="IZ347" s="66"/>
      <c r="JA347" s="66"/>
      <c r="JB347" s="66"/>
      <c r="JC347" s="66"/>
      <c r="JD347" s="66"/>
      <c r="JE347" s="66"/>
      <c r="JF347" s="66"/>
      <c r="JG347" s="66"/>
      <c r="JH347" s="66"/>
      <c r="JI347" s="66"/>
      <c r="JJ347" s="66"/>
      <c r="JK347" s="66"/>
      <c r="JL347" s="66"/>
      <c r="JM347" s="66"/>
      <c r="JN347" s="66"/>
      <c r="JO347" s="66"/>
      <c r="JP347" s="66"/>
      <c r="JQ347" s="66"/>
    </row>
    <row r="348" spans="1:277" s="29" customFormat="1" ht="15.75" x14ac:dyDescent="0.25">
      <c r="A348" s="39" t="s">
        <v>246</v>
      </c>
      <c r="B348" s="230">
        <f t="shared" si="2128"/>
        <v>10776</v>
      </c>
      <c r="C348" s="230">
        <f t="shared" si="2129"/>
        <v>12276</v>
      </c>
      <c r="D348" s="230">
        <f t="shared" si="2130"/>
        <v>12276</v>
      </c>
      <c r="E348" s="66">
        <f t="shared" si="163"/>
        <v>100</v>
      </c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123"/>
      <c r="S348" s="66"/>
      <c r="T348" s="66"/>
      <c r="U348" s="66"/>
      <c r="V348" s="66"/>
      <c r="W348" s="66"/>
      <c r="X348" s="66"/>
      <c r="Y348" s="66"/>
      <c r="Z348" s="66"/>
      <c r="AA348" s="66"/>
      <c r="AB348" s="66"/>
      <c r="AC348" s="66"/>
      <c r="AD348" s="123"/>
      <c r="AE348" s="66"/>
      <c r="AF348" s="66"/>
      <c r="AG348" s="66"/>
      <c r="AH348" s="66"/>
      <c r="AI348" s="66"/>
      <c r="AJ348" s="66"/>
      <c r="AK348" s="66"/>
      <c r="AL348" s="123"/>
      <c r="AM348" s="66"/>
      <c r="AN348" s="66"/>
      <c r="AO348" s="66"/>
      <c r="AP348" s="66"/>
      <c r="AQ348" s="66"/>
      <c r="AR348" s="66"/>
      <c r="AS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/>
      <c r="BH348" s="66"/>
      <c r="BI348" s="66"/>
      <c r="BJ348" s="123"/>
      <c r="BK348" s="66"/>
      <c r="BL348" s="66"/>
      <c r="BM348" s="66"/>
      <c r="BN348" s="66"/>
      <c r="BO348" s="66"/>
      <c r="BP348" s="66"/>
      <c r="BQ348" s="66"/>
      <c r="BR348" s="66"/>
      <c r="BS348" s="66"/>
      <c r="BT348" s="66"/>
      <c r="BU348" s="66"/>
      <c r="BV348" s="66"/>
      <c r="BW348" s="66">
        <v>1500</v>
      </c>
      <c r="BX348" s="66">
        <v>1500</v>
      </c>
      <c r="BY348" s="66">
        <f t="shared" si="2067"/>
        <v>100</v>
      </c>
      <c r="BZ348" s="66"/>
      <c r="CA348" s="66"/>
      <c r="CB348" s="66"/>
      <c r="CC348" s="66"/>
      <c r="CD348" s="206"/>
      <c r="CE348" s="206"/>
      <c r="CF348" s="206"/>
      <c r="CG348" s="206"/>
      <c r="CH348" s="206"/>
      <c r="CI348" s="206"/>
      <c r="CJ348" s="206"/>
      <c r="CK348" s="206"/>
      <c r="CL348" s="66"/>
      <c r="CM348" s="66"/>
      <c r="CN348" s="66"/>
      <c r="CO348" s="204"/>
      <c r="CP348" s="204"/>
      <c r="CQ348" s="66"/>
      <c r="CR348" s="66"/>
      <c r="CS348" s="204"/>
      <c r="CT348" s="66"/>
      <c r="CU348" s="66"/>
      <c r="CV348" s="66"/>
      <c r="CW348" s="204"/>
      <c r="CX348" s="204"/>
      <c r="CY348" s="66"/>
      <c r="CZ348" s="66"/>
      <c r="DA348" s="204"/>
      <c r="DB348" s="133"/>
      <c r="DC348" s="66"/>
      <c r="DD348" s="66"/>
      <c r="DE348" s="204"/>
      <c r="DF348" s="66"/>
      <c r="DG348" s="66"/>
      <c r="DH348" s="66"/>
      <c r="DI348" s="204"/>
      <c r="DJ348" s="204"/>
      <c r="DK348" s="66"/>
      <c r="DL348" s="66"/>
      <c r="DM348" s="204"/>
      <c r="DN348" s="204"/>
      <c r="DO348" s="66"/>
      <c r="DP348" s="66"/>
      <c r="DQ348" s="204"/>
      <c r="DR348" s="66"/>
      <c r="DS348" s="66"/>
      <c r="DT348" s="66"/>
      <c r="DU348" s="204"/>
      <c r="DV348" s="204"/>
      <c r="DW348" s="66"/>
      <c r="DX348" s="66"/>
      <c r="DY348" s="204"/>
      <c r="DZ348" s="204"/>
      <c r="EA348" s="66"/>
      <c r="EB348" s="66"/>
      <c r="EC348" s="204"/>
      <c r="ED348" s="204"/>
      <c r="EE348" s="66"/>
      <c r="EF348" s="66"/>
      <c r="EG348" s="204"/>
      <c r="EH348" s="66"/>
      <c r="EI348" s="66"/>
      <c r="EJ348" s="66"/>
      <c r="EK348" s="204"/>
      <c r="EL348" s="66"/>
      <c r="EM348" s="66"/>
      <c r="EN348" s="66"/>
      <c r="EO348" s="66"/>
      <c r="EP348" s="66"/>
      <c r="EQ348" s="66"/>
      <c r="ER348" s="66"/>
      <c r="ES348" s="70"/>
      <c r="ET348" s="66"/>
      <c r="EU348" s="66"/>
      <c r="EV348" s="66"/>
      <c r="EW348" s="70"/>
      <c r="EX348" s="70"/>
      <c r="EY348" s="70"/>
      <c r="EZ348" s="66"/>
      <c r="FA348" s="204"/>
      <c r="FB348" s="204"/>
      <c r="FC348" s="70"/>
      <c r="FD348" s="66"/>
      <c r="FE348" s="204"/>
      <c r="FF348" s="70"/>
      <c r="FG348" s="70"/>
      <c r="FH348" s="66"/>
      <c r="FI348" s="204"/>
      <c r="FJ348" s="70">
        <v>10776</v>
      </c>
      <c r="FK348" s="70">
        <v>10776</v>
      </c>
      <c r="FL348" s="66">
        <v>10776</v>
      </c>
      <c r="FM348" s="66">
        <f t="shared" si="1874"/>
        <v>100</v>
      </c>
      <c r="FN348" s="70"/>
      <c r="FO348" s="70"/>
      <c r="FP348" s="66"/>
      <c r="FQ348" s="204"/>
      <c r="FR348" s="70"/>
      <c r="FS348" s="70"/>
      <c r="FT348" s="66"/>
      <c r="FU348" s="70"/>
      <c r="FV348" s="70"/>
      <c r="FW348" s="70"/>
      <c r="FX348" s="66"/>
      <c r="FY348" s="204"/>
      <c r="FZ348" s="70"/>
      <c r="GA348" s="70"/>
      <c r="GB348" s="66"/>
      <c r="GC348" s="204"/>
      <c r="GD348" s="66"/>
      <c r="GE348" s="66"/>
      <c r="GF348" s="66"/>
      <c r="GG348" s="204"/>
      <c r="GH348" s="66"/>
      <c r="GI348" s="66"/>
      <c r="GJ348" s="66"/>
      <c r="GK348" s="204"/>
      <c r="GL348" s="204"/>
      <c r="GM348" s="70"/>
      <c r="GN348" s="66"/>
      <c r="GO348" s="204"/>
      <c r="GP348" s="204"/>
      <c r="GQ348" s="70"/>
      <c r="GR348" s="66"/>
      <c r="GS348" s="204"/>
      <c r="GT348" s="204"/>
      <c r="GU348" s="70"/>
      <c r="GV348" s="66"/>
      <c r="GW348" s="204"/>
      <c r="GX348" s="204"/>
      <c r="GY348" s="70"/>
      <c r="GZ348" s="66"/>
      <c r="HA348" s="204"/>
      <c r="HB348" s="70"/>
      <c r="HC348" s="70"/>
      <c r="HD348" s="66"/>
      <c r="HE348" s="204"/>
      <c r="HF348" s="66"/>
      <c r="HG348" s="66"/>
      <c r="HH348" s="66"/>
      <c r="HI348" s="204"/>
      <c r="HJ348" s="133"/>
      <c r="HK348" s="70"/>
      <c r="HL348" s="66"/>
      <c r="HM348" s="204"/>
      <c r="HN348" s="66"/>
      <c r="HO348" s="66"/>
      <c r="HP348" s="66"/>
      <c r="HQ348" s="204"/>
      <c r="HR348" s="204"/>
      <c r="HS348" s="66"/>
      <c r="HT348" s="66"/>
      <c r="HU348" s="204"/>
      <c r="HV348" s="133"/>
      <c r="HW348" s="66"/>
      <c r="HX348" s="66"/>
      <c r="HY348" s="204"/>
      <c r="HZ348" s="133"/>
      <c r="IA348" s="66"/>
      <c r="IB348" s="66"/>
      <c r="IC348" s="204"/>
      <c r="ID348" s="204"/>
      <c r="IE348" s="66"/>
      <c r="IF348" s="66"/>
      <c r="IG348" s="204"/>
      <c r="IH348" s="204"/>
      <c r="II348" s="66"/>
      <c r="IJ348" s="66"/>
      <c r="IK348" s="204"/>
      <c r="IL348" s="204"/>
      <c r="IM348" s="66"/>
      <c r="IN348" s="66"/>
      <c r="IO348" s="204"/>
      <c r="IP348" s="204"/>
      <c r="IQ348" s="66"/>
      <c r="IR348" s="66"/>
      <c r="IS348" s="204"/>
      <c r="IT348" s="204"/>
      <c r="IU348" s="66"/>
      <c r="IV348" s="66"/>
      <c r="IW348" s="204"/>
      <c r="IX348" s="204"/>
      <c r="IY348" s="66"/>
      <c r="IZ348" s="66"/>
      <c r="JA348" s="66"/>
      <c r="JB348" s="66"/>
      <c r="JC348" s="66"/>
      <c r="JD348" s="66"/>
      <c r="JE348" s="66"/>
      <c r="JF348" s="66"/>
      <c r="JG348" s="66"/>
      <c r="JH348" s="66"/>
      <c r="JI348" s="66"/>
      <c r="JJ348" s="66"/>
      <c r="JK348" s="66"/>
      <c r="JL348" s="66"/>
      <c r="JM348" s="66"/>
      <c r="JN348" s="66"/>
      <c r="JO348" s="66"/>
      <c r="JP348" s="66"/>
      <c r="JQ348" s="66"/>
    </row>
    <row r="349" spans="1:277" s="29" customFormat="1" ht="15.75" x14ac:dyDescent="0.25">
      <c r="A349" s="39" t="s">
        <v>568</v>
      </c>
      <c r="B349" s="230">
        <f t="shared" si="2128"/>
        <v>5004</v>
      </c>
      <c r="C349" s="230">
        <f t="shared" si="2129"/>
        <v>5004</v>
      </c>
      <c r="D349" s="230">
        <f t="shared" si="2130"/>
        <v>5004</v>
      </c>
      <c r="E349" s="66">
        <f t="shared" si="163"/>
        <v>100</v>
      </c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123"/>
      <c r="S349" s="66"/>
      <c r="T349" s="66"/>
      <c r="U349" s="66"/>
      <c r="V349" s="66"/>
      <c r="W349" s="66"/>
      <c r="X349" s="66"/>
      <c r="Y349" s="66"/>
      <c r="Z349" s="66"/>
      <c r="AA349" s="66"/>
      <c r="AB349" s="66"/>
      <c r="AC349" s="66"/>
      <c r="AD349" s="123"/>
      <c r="AE349" s="66"/>
      <c r="AF349" s="66"/>
      <c r="AG349" s="66"/>
      <c r="AH349" s="66"/>
      <c r="AI349" s="66"/>
      <c r="AJ349" s="66"/>
      <c r="AK349" s="66"/>
      <c r="AL349" s="123"/>
      <c r="AM349" s="66"/>
      <c r="AN349" s="66"/>
      <c r="AO349" s="66"/>
      <c r="AP349" s="66"/>
      <c r="AQ349" s="66"/>
      <c r="AR349" s="66"/>
      <c r="AS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/>
      <c r="BH349" s="66"/>
      <c r="BI349" s="66"/>
      <c r="BJ349" s="123"/>
      <c r="BK349" s="66"/>
      <c r="BL349" s="66"/>
      <c r="BM349" s="66"/>
      <c r="BN349" s="66"/>
      <c r="BO349" s="66"/>
      <c r="BP349" s="66"/>
      <c r="BQ349" s="66"/>
      <c r="BR349" s="66"/>
      <c r="BS349" s="66"/>
      <c r="BT349" s="66"/>
      <c r="BU349" s="66"/>
      <c r="BV349" s="66"/>
      <c r="BW349" s="66"/>
      <c r="BX349" s="66"/>
      <c r="BY349" s="66"/>
      <c r="BZ349" s="66"/>
      <c r="CA349" s="66"/>
      <c r="CB349" s="66"/>
      <c r="CC349" s="66"/>
      <c r="CD349" s="206"/>
      <c r="CE349" s="206"/>
      <c r="CF349" s="206"/>
      <c r="CG349" s="206"/>
      <c r="CH349" s="206"/>
      <c r="CI349" s="206"/>
      <c r="CJ349" s="206"/>
      <c r="CK349" s="206"/>
      <c r="CL349" s="66"/>
      <c r="CM349" s="66"/>
      <c r="CN349" s="66"/>
      <c r="CO349" s="204"/>
      <c r="CP349" s="204"/>
      <c r="CQ349" s="66"/>
      <c r="CR349" s="66"/>
      <c r="CS349" s="204"/>
      <c r="CT349" s="66"/>
      <c r="CU349" s="66"/>
      <c r="CV349" s="66"/>
      <c r="CW349" s="204"/>
      <c r="CX349" s="204"/>
      <c r="CY349" s="66"/>
      <c r="CZ349" s="66"/>
      <c r="DA349" s="204"/>
      <c r="DB349" s="133"/>
      <c r="DC349" s="66"/>
      <c r="DD349" s="66"/>
      <c r="DE349" s="204"/>
      <c r="DF349" s="66"/>
      <c r="DG349" s="66"/>
      <c r="DH349" s="66"/>
      <c r="DI349" s="204"/>
      <c r="DJ349" s="204"/>
      <c r="DK349" s="66"/>
      <c r="DL349" s="66"/>
      <c r="DM349" s="204"/>
      <c r="DN349" s="204"/>
      <c r="DO349" s="66"/>
      <c r="DP349" s="66"/>
      <c r="DQ349" s="204"/>
      <c r="DR349" s="66"/>
      <c r="DS349" s="66"/>
      <c r="DT349" s="66"/>
      <c r="DU349" s="204"/>
      <c r="DV349" s="204"/>
      <c r="DW349" s="66"/>
      <c r="DX349" s="66"/>
      <c r="DY349" s="204"/>
      <c r="DZ349" s="204"/>
      <c r="EA349" s="66"/>
      <c r="EB349" s="66"/>
      <c r="EC349" s="204"/>
      <c r="ED349" s="204"/>
      <c r="EE349" s="66"/>
      <c r="EF349" s="66"/>
      <c r="EG349" s="204"/>
      <c r="EH349" s="66"/>
      <c r="EI349" s="66"/>
      <c r="EJ349" s="66"/>
      <c r="EK349" s="204"/>
      <c r="EL349" s="66"/>
      <c r="EM349" s="66"/>
      <c r="EN349" s="66"/>
      <c r="EO349" s="204"/>
      <c r="EP349" s="66"/>
      <c r="EQ349" s="66"/>
      <c r="ER349" s="66"/>
      <c r="ES349" s="70"/>
      <c r="ET349" s="66"/>
      <c r="EU349" s="66"/>
      <c r="EV349" s="66"/>
      <c r="EW349" s="70"/>
      <c r="EX349" s="70"/>
      <c r="EY349" s="70"/>
      <c r="EZ349" s="66"/>
      <c r="FA349" s="204"/>
      <c r="FB349" s="204"/>
      <c r="FC349" s="70"/>
      <c r="FD349" s="66"/>
      <c r="FE349" s="204"/>
      <c r="FF349" s="70"/>
      <c r="FG349" s="70"/>
      <c r="FH349" s="66"/>
      <c r="FI349" s="204"/>
      <c r="FJ349" s="70">
        <v>5004</v>
      </c>
      <c r="FK349" s="70">
        <v>5004</v>
      </c>
      <c r="FL349" s="66">
        <v>5004</v>
      </c>
      <c r="FM349" s="66">
        <f t="shared" si="1874"/>
        <v>100</v>
      </c>
      <c r="FN349" s="70"/>
      <c r="FO349" s="70"/>
      <c r="FP349" s="66"/>
      <c r="FQ349" s="204"/>
      <c r="FR349" s="70"/>
      <c r="FS349" s="70"/>
      <c r="FT349" s="66"/>
      <c r="FU349" s="70"/>
      <c r="FV349" s="70"/>
      <c r="FW349" s="70"/>
      <c r="FX349" s="66"/>
      <c r="FY349" s="204"/>
      <c r="FZ349" s="70"/>
      <c r="GA349" s="70"/>
      <c r="GB349" s="66"/>
      <c r="GC349" s="204"/>
      <c r="GD349" s="66"/>
      <c r="GE349" s="66"/>
      <c r="GF349" s="66"/>
      <c r="GG349" s="204"/>
      <c r="GH349" s="66"/>
      <c r="GI349" s="66"/>
      <c r="GJ349" s="66"/>
      <c r="GK349" s="204"/>
      <c r="GL349" s="204"/>
      <c r="GM349" s="70"/>
      <c r="GN349" s="66"/>
      <c r="GO349" s="204"/>
      <c r="GP349" s="204"/>
      <c r="GQ349" s="70"/>
      <c r="GR349" s="66"/>
      <c r="GS349" s="204"/>
      <c r="GT349" s="204"/>
      <c r="GU349" s="70"/>
      <c r="GV349" s="66"/>
      <c r="GW349" s="204"/>
      <c r="GX349" s="204"/>
      <c r="GY349" s="70"/>
      <c r="GZ349" s="66"/>
      <c r="HA349" s="204"/>
      <c r="HB349" s="70"/>
      <c r="HC349" s="70"/>
      <c r="HD349" s="66"/>
      <c r="HE349" s="204"/>
      <c r="HF349" s="66"/>
      <c r="HG349" s="66"/>
      <c r="HH349" s="66"/>
      <c r="HI349" s="204"/>
      <c r="HJ349" s="133"/>
      <c r="HK349" s="70"/>
      <c r="HL349" s="66"/>
      <c r="HM349" s="204"/>
      <c r="HN349" s="66"/>
      <c r="HO349" s="66"/>
      <c r="HP349" s="66"/>
      <c r="HQ349" s="204"/>
      <c r="HR349" s="204"/>
      <c r="HS349" s="66"/>
      <c r="HT349" s="66"/>
      <c r="HU349" s="204"/>
      <c r="HV349" s="133"/>
      <c r="HW349" s="66"/>
      <c r="HX349" s="66"/>
      <c r="HY349" s="204"/>
      <c r="HZ349" s="133"/>
      <c r="IA349" s="66"/>
      <c r="IB349" s="66"/>
      <c r="IC349" s="204"/>
      <c r="ID349" s="204"/>
      <c r="IE349" s="66"/>
      <c r="IF349" s="66"/>
      <c r="IG349" s="204"/>
      <c r="IH349" s="204"/>
      <c r="II349" s="66"/>
      <c r="IJ349" s="66"/>
      <c r="IK349" s="204"/>
      <c r="IL349" s="204"/>
      <c r="IM349" s="66"/>
      <c r="IN349" s="66"/>
      <c r="IO349" s="204"/>
      <c r="IP349" s="204"/>
      <c r="IQ349" s="66"/>
      <c r="IR349" s="66"/>
      <c r="IS349" s="204"/>
      <c r="IT349" s="204"/>
      <c r="IU349" s="66"/>
      <c r="IV349" s="66"/>
      <c r="IW349" s="204"/>
      <c r="IX349" s="204"/>
      <c r="IY349" s="66"/>
      <c r="IZ349" s="66"/>
      <c r="JA349" s="66"/>
      <c r="JB349" s="66"/>
      <c r="JC349" s="66"/>
      <c r="JD349" s="66"/>
      <c r="JE349" s="66"/>
      <c r="JF349" s="66"/>
      <c r="JG349" s="66"/>
      <c r="JH349" s="66"/>
      <c r="JI349" s="66"/>
      <c r="JJ349" s="66"/>
      <c r="JK349" s="66"/>
      <c r="JL349" s="66"/>
      <c r="JM349" s="66"/>
      <c r="JN349" s="66"/>
      <c r="JO349" s="66"/>
      <c r="JP349" s="66"/>
      <c r="JQ349" s="66"/>
    </row>
    <row r="350" spans="1:277" s="29" customFormat="1" ht="15.75" x14ac:dyDescent="0.25">
      <c r="A350" s="39" t="s">
        <v>566</v>
      </c>
      <c r="B350" s="230">
        <f t="shared" si="2128"/>
        <v>16071</v>
      </c>
      <c r="C350" s="230">
        <f t="shared" si="2129"/>
        <v>16071</v>
      </c>
      <c r="D350" s="230">
        <f t="shared" si="2130"/>
        <v>16071</v>
      </c>
      <c r="E350" s="66">
        <f t="shared" si="163"/>
        <v>100</v>
      </c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123"/>
      <c r="S350" s="66"/>
      <c r="T350" s="66"/>
      <c r="U350" s="66"/>
      <c r="V350" s="66"/>
      <c r="W350" s="66"/>
      <c r="X350" s="66"/>
      <c r="Y350" s="66"/>
      <c r="Z350" s="66"/>
      <c r="AA350" s="66"/>
      <c r="AB350" s="66"/>
      <c r="AC350" s="66"/>
      <c r="AD350" s="123"/>
      <c r="AE350" s="66"/>
      <c r="AF350" s="66"/>
      <c r="AG350" s="66"/>
      <c r="AH350" s="66"/>
      <c r="AI350" s="66"/>
      <c r="AJ350" s="66"/>
      <c r="AK350" s="66"/>
      <c r="AL350" s="123"/>
      <c r="AM350" s="66"/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/>
      <c r="BH350" s="66"/>
      <c r="BI350" s="66"/>
      <c r="BJ350" s="123"/>
      <c r="BK350" s="66"/>
      <c r="BL350" s="66"/>
      <c r="BM350" s="66"/>
      <c r="BN350" s="66"/>
      <c r="BO350" s="66"/>
      <c r="BP350" s="66"/>
      <c r="BQ350" s="66"/>
      <c r="BR350" s="66"/>
      <c r="BS350" s="66"/>
      <c r="BT350" s="66"/>
      <c r="BU350" s="66"/>
      <c r="BV350" s="66"/>
      <c r="BW350" s="66"/>
      <c r="BX350" s="66"/>
      <c r="BY350" s="66"/>
      <c r="BZ350" s="66"/>
      <c r="CA350" s="66"/>
      <c r="CB350" s="66"/>
      <c r="CC350" s="66"/>
      <c r="CD350" s="206"/>
      <c r="CE350" s="206"/>
      <c r="CF350" s="206"/>
      <c r="CG350" s="206"/>
      <c r="CH350" s="206"/>
      <c r="CI350" s="206"/>
      <c r="CJ350" s="206"/>
      <c r="CK350" s="206"/>
      <c r="CL350" s="66"/>
      <c r="CM350" s="66"/>
      <c r="CN350" s="66"/>
      <c r="CO350" s="204"/>
      <c r="CP350" s="204"/>
      <c r="CQ350" s="66"/>
      <c r="CR350" s="66"/>
      <c r="CS350" s="204"/>
      <c r="CT350" s="66"/>
      <c r="CU350" s="66"/>
      <c r="CV350" s="66"/>
      <c r="CW350" s="204"/>
      <c r="CX350" s="204"/>
      <c r="CY350" s="66"/>
      <c r="CZ350" s="66"/>
      <c r="DA350" s="204"/>
      <c r="DB350" s="133"/>
      <c r="DC350" s="66"/>
      <c r="DD350" s="66"/>
      <c r="DE350" s="204"/>
      <c r="DF350" s="66"/>
      <c r="DG350" s="66"/>
      <c r="DH350" s="66"/>
      <c r="DI350" s="204"/>
      <c r="DJ350" s="204"/>
      <c r="DK350" s="66"/>
      <c r="DL350" s="66"/>
      <c r="DM350" s="204"/>
      <c r="DN350" s="204"/>
      <c r="DO350" s="66"/>
      <c r="DP350" s="66"/>
      <c r="DQ350" s="204"/>
      <c r="DR350" s="66"/>
      <c r="DS350" s="66"/>
      <c r="DT350" s="66"/>
      <c r="DU350" s="204"/>
      <c r="DV350" s="204"/>
      <c r="DW350" s="66"/>
      <c r="DX350" s="66"/>
      <c r="DY350" s="204"/>
      <c r="DZ350" s="204"/>
      <c r="EA350" s="66"/>
      <c r="EB350" s="66"/>
      <c r="EC350" s="204"/>
      <c r="ED350" s="204"/>
      <c r="EE350" s="66"/>
      <c r="EF350" s="66"/>
      <c r="EG350" s="204"/>
      <c r="EH350" s="66"/>
      <c r="EI350" s="66"/>
      <c r="EJ350" s="66"/>
      <c r="EK350" s="204"/>
      <c r="EL350" s="66"/>
      <c r="EM350" s="66"/>
      <c r="EN350" s="66"/>
      <c r="EO350" s="204"/>
      <c r="EP350" s="66"/>
      <c r="EQ350" s="66"/>
      <c r="ER350" s="66"/>
      <c r="ES350" s="70"/>
      <c r="ET350" s="66"/>
      <c r="EU350" s="66"/>
      <c r="EV350" s="66"/>
      <c r="EW350" s="70"/>
      <c r="EX350" s="70"/>
      <c r="EY350" s="70"/>
      <c r="EZ350" s="66"/>
      <c r="FA350" s="204"/>
      <c r="FB350" s="204"/>
      <c r="FC350" s="70"/>
      <c r="FD350" s="66"/>
      <c r="FE350" s="204"/>
      <c r="FF350" s="70"/>
      <c r="FG350" s="70"/>
      <c r="FH350" s="66"/>
      <c r="FI350" s="204"/>
      <c r="FJ350" s="70">
        <v>16071</v>
      </c>
      <c r="FK350" s="70">
        <v>16071</v>
      </c>
      <c r="FL350" s="66">
        <v>16071</v>
      </c>
      <c r="FM350" s="66">
        <f t="shared" si="1874"/>
        <v>100</v>
      </c>
      <c r="FN350" s="70"/>
      <c r="FO350" s="70"/>
      <c r="FP350" s="66"/>
      <c r="FQ350" s="204"/>
      <c r="FR350" s="70"/>
      <c r="FS350" s="70"/>
      <c r="FT350" s="66"/>
      <c r="FU350" s="70"/>
      <c r="FV350" s="70"/>
      <c r="FW350" s="70"/>
      <c r="FX350" s="66"/>
      <c r="FY350" s="204"/>
      <c r="FZ350" s="70"/>
      <c r="GA350" s="70"/>
      <c r="GB350" s="66"/>
      <c r="GC350" s="204"/>
      <c r="GD350" s="66"/>
      <c r="GE350" s="66"/>
      <c r="GF350" s="66"/>
      <c r="GG350" s="204"/>
      <c r="GH350" s="66"/>
      <c r="GI350" s="66"/>
      <c r="GJ350" s="66"/>
      <c r="GK350" s="204"/>
      <c r="GL350" s="204"/>
      <c r="GM350" s="70"/>
      <c r="GN350" s="66"/>
      <c r="GO350" s="204"/>
      <c r="GP350" s="204"/>
      <c r="GQ350" s="70"/>
      <c r="GR350" s="66"/>
      <c r="GS350" s="204"/>
      <c r="GT350" s="204"/>
      <c r="GU350" s="70"/>
      <c r="GV350" s="66"/>
      <c r="GW350" s="204"/>
      <c r="GX350" s="204"/>
      <c r="GY350" s="70"/>
      <c r="GZ350" s="66"/>
      <c r="HA350" s="204"/>
      <c r="HB350" s="70"/>
      <c r="HC350" s="70"/>
      <c r="HD350" s="66"/>
      <c r="HE350" s="204"/>
      <c r="HF350" s="66"/>
      <c r="HG350" s="66"/>
      <c r="HH350" s="66"/>
      <c r="HI350" s="204"/>
      <c r="HJ350" s="133"/>
      <c r="HK350" s="70"/>
      <c r="HL350" s="66"/>
      <c r="HM350" s="204"/>
      <c r="HN350" s="66"/>
      <c r="HO350" s="66"/>
      <c r="HP350" s="66"/>
      <c r="HQ350" s="204"/>
      <c r="HR350" s="204"/>
      <c r="HS350" s="66"/>
      <c r="HT350" s="66"/>
      <c r="HU350" s="204"/>
      <c r="HV350" s="133"/>
      <c r="HW350" s="66"/>
      <c r="HX350" s="66"/>
      <c r="HY350" s="204"/>
      <c r="HZ350" s="133"/>
      <c r="IA350" s="66"/>
      <c r="IB350" s="66"/>
      <c r="IC350" s="204"/>
      <c r="ID350" s="204"/>
      <c r="IE350" s="66"/>
      <c r="IF350" s="66"/>
      <c r="IG350" s="204"/>
      <c r="IH350" s="204"/>
      <c r="II350" s="66"/>
      <c r="IJ350" s="66"/>
      <c r="IK350" s="204"/>
      <c r="IL350" s="204"/>
      <c r="IM350" s="66"/>
      <c r="IN350" s="66"/>
      <c r="IO350" s="204"/>
      <c r="IP350" s="204"/>
      <c r="IQ350" s="66"/>
      <c r="IR350" s="66"/>
      <c r="IS350" s="204"/>
      <c r="IT350" s="204"/>
      <c r="IU350" s="66"/>
      <c r="IV350" s="66"/>
      <c r="IW350" s="204"/>
      <c r="IX350" s="204"/>
      <c r="IY350" s="66"/>
      <c r="IZ350" s="66"/>
      <c r="JA350" s="66"/>
      <c r="JB350" s="66"/>
      <c r="JC350" s="66"/>
      <c r="JD350" s="66"/>
      <c r="JE350" s="66"/>
      <c r="JF350" s="66"/>
      <c r="JG350" s="66"/>
      <c r="JH350" s="66"/>
      <c r="JI350" s="66"/>
      <c r="JJ350" s="66"/>
      <c r="JK350" s="66"/>
      <c r="JL350" s="66"/>
      <c r="JM350" s="66"/>
      <c r="JN350" s="66"/>
      <c r="JO350" s="66"/>
      <c r="JP350" s="66"/>
      <c r="JQ350" s="66"/>
    </row>
    <row r="351" spans="1:277" s="29" customFormat="1" ht="15.75" x14ac:dyDescent="0.25">
      <c r="A351" s="39" t="s">
        <v>375</v>
      </c>
      <c r="B351" s="230">
        <f t="shared" si="2128"/>
        <v>10000</v>
      </c>
      <c r="C351" s="230">
        <f t="shared" si="2129"/>
        <v>11500</v>
      </c>
      <c r="D351" s="230">
        <f t="shared" si="2130"/>
        <v>11500</v>
      </c>
      <c r="E351" s="66">
        <f t="shared" si="163"/>
        <v>100</v>
      </c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123"/>
      <c r="S351" s="66"/>
      <c r="T351" s="66"/>
      <c r="U351" s="66"/>
      <c r="V351" s="66"/>
      <c r="W351" s="66"/>
      <c r="X351" s="66"/>
      <c r="Y351" s="66"/>
      <c r="Z351" s="66"/>
      <c r="AA351" s="66"/>
      <c r="AB351" s="66"/>
      <c r="AC351" s="66"/>
      <c r="AD351" s="123"/>
      <c r="AE351" s="66"/>
      <c r="AF351" s="66"/>
      <c r="AG351" s="66"/>
      <c r="AH351" s="66"/>
      <c r="AI351" s="66"/>
      <c r="AJ351" s="66"/>
      <c r="AK351" s="66"/>
      <c r="AL351" s="123"/>
      <c r="AM351" s="66"/>
      <c r="AN351" s="66"/>
      <c r="AO351" s="66"/>
      <c r="AP351" s="66"/>
      <c r="AQ351" s="66"/>
      <c r="AR351" s="66"/>
      <c r="AS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/>
      <c r="BH351" s="66"/>
      <c r="BI351" s="66"/>
      <c r="BJ351" s="123"/>
      <c r="BK351" s="66"/>
      <c r="BL351" s="66"/>
      <c r="BM351" s="66"/>
      <c r="BN351" s="66"/>
      <c r="BO351" s="66"/>
      <c r="BP351" s="66"/>
      <c r="BQ351" s="66"/>
      <c r="BR351" s="66"/>
      <c r="BS351" s="66"/>
      <c r="BT351" s="66"/>
      <c r="BU351" s="66"/>
      <c r="BV351" s="66"/>
      <c r="BW351" s="66">
        <v>1500</v>
      </c>
      <c r="BX351" s="66">
        <v>1500</v>
      </c>
      <c r="BY351" s="66">
        <f t="shared" si="2067"/>
        <v>100</v>
      </c>
      <c r="BZ351" s="66">
        <v>10000</v>
      </c>
      <c r="CA351" s="66">
        <v>10000</v>
      </c>
      <c r="CB351" s="66">
        <v>10000</v>
      </c>
      <c r="CC351" s="66">
        <f>CB351/CA351*100</f>
        <v>100</v>
      </c>
      <c r="CD351" s="206"/>
      <c r="CE351" s="206"/>
      <c r="CF351" s="206"/>
      <c r="CG351" s="206"/>
      <c r="CH351" s="206"/>
      <c r="CI351" s="206"/>
      <c r="CJ351" s="206"/>
      <c r="CK351" s="206"/>
      <c r="CL351" s="66"/>
      <c r="CM351" s="66"/>
      <c r="CN351" s="66"/>
      <c r="CO351" s="204"/>
      <c r="CP351" s="204"/>
      <c r="CQ351" s="66"/>
      <c r="CR351" s="66"/>
      <c r="CS351" s="204"/>
      <c r="CT351" s="66"/>
      <c r="CU351" s="66"/>
      <c r="CV351" s="66"/>
      <c r="CW351" s="204"/>
      <c r="CX351" s="204"/>
      <c r="CY351" s="66"/>
      <c r="CZ351" s="66"/>
      <c r="DA351" s="204"/>
      <c r="DB351" s="133"/>
      <c r="DC351" s="66"/>
      <c r="DD351" s="66"/>
      <c r="DE351" s="204"/>
      <c r="DF351" s="66"/>
      <c r="DG351" s="66"/>
      <c r="DH351" s="66"/>
      <c r="DI351" s="204"/>
      <c r="DJ351" s="204"/>
      <c r="DK351" s="66"/>
      <c r="DL351" s="66"/>
      <c r="DM351" s="204"/>
      <c r="DN351" s="204"/>
      <c r="DO351" s="66"/>
      <c r="DP351" s="66"/>
      <c r="DQ351" s="204"/>
      <c r="DR351" s="66"/>
      <c r="DS351" s="66"/>
      <c r="DT351" s="66"/>
      <c r="DU351" s="204"/>
      <c r="DV351" s="204"/>
      <c r="DW351" s="66"/>
      <c r="DX351" s="66"/>
      <c r="DY351" s="204"/>
      <c r="DZ351" s="204"/>
      <c r="EA351" s="66"/>
      <c r="EB351" s="66"/>
      <c r="EC351" s="204"/>
      <c r="ED351" s="204"/>
      <c r="EE351" s="66"/>
      <c r="EF351" s="66"/>
      <c r="EG351" s="204"/>
      <c r="EH351" s="66"/>
      <c r="EI351" s="66"/>
      <c r="EJ351" s="66"/>
      <c r="EK351" s="204"/>
      <c r="EL351" s="66"/>
      <c r="EM351" s="66"/>
      <c r="EN351" s="66"/>
      <c r="EO351" s="204"/>
      <c r="EP351" s="66"/>
      <c r="EQ351" s="66"/>
      <c r="ER351" s="66"/>
      <c r="ES351" s="70"/>
      <c r="ET351" s="66"/>
      <c r="EU351" s="66"/>
      <c r="EV351" s="66"/>
      <c r="EW351" s="70"/>
      <c r="EX351" s="70"/>
      <c r="EY351" s="70"/>
      <c r="EZ351" s="66"/>
      <c r="FA351" s="66"/>
      <c r="FB351" s="66"/>
      <c r="FC351" s="70"/>
      <c r="FD351" s="66"/>
      <c r="FE351" s="66"/>
      <c r="FF351" s="70"/>
      <c r="FG351" s="70"/>
      <c r="FH351" s="66"/>
      <c r="FI351" s="66"/>
      <c r="FJ351" s="70"/>
      <c r="FK351" s="70"/>
      <c r="FL351" s="66"/>
      <c r="FM351" s="66"/>
      <c r="FN351" s="70"/>
      <c r="FO351" s="70"/>
      <c r="FP351" s="66"/>
      <c r="FQ351" s="66"/>
      <c r="FR351" s="70"/>
      <c r="FS351" s="70"/>
      <c r="FT351" s="66"/>
      <c r="FU351" s="70"/>
      <c r="FV351" s="70"/>
      <c r="FW351" s="70"/>
      <c r="FX351" s="66"/>
      <c r="FY351" s="66"/>
      <c r="FZ351" s="70"/>
      <c r="GA351" s="70"/>
      <c r="GB351" s="66"/>
      <c r="GC351" s="66"/>
      <c r="GD351" s="66"/>
      <c r="GE351" s="66"/>
      <c r="GF351" s="66"/>
      <c r="GG351" s="204"/>
      <c r="GH351" s="66"/>
      <c r="GI351" s="66"/>
      <c r="GJ351" s="66"/>
      <c r="GK351" s="204"/>
      <c r="GL351" s="204"/>
      <c r="GM351" s="70"/>
      <c r="GN351" s="66"/>
      <c r="GO351" s="66"/>
      <c r="GP351" s="66"/>
      <c r="GQ351" s="70"/>
      <c r="GR351" s="66"/>
      <c r="GS351" s="66"/>
      <c r="GT351" s="66"/>
      <c r="GU351" s="70"/>
      <c r="GV351" s="66"/>
      <c r="GW351" s="66"/>
      <c r="GX351" s="66"/>
      <c r="GY351" s="70"/>
      <c r="GZ351" s="66"/>
      <c r="HA351" s="66"/>
      <c r="HB351" s="70"/>
      <c r="HC351" s="70"/>
      <c r="HD351" s="66"/>
      <c r="HE351" s="66"/>
      <c r="HF351" s="66"/>
      <c r="HG351" s="66"/>
      <c r="HH351" s="66"/>
      <c r="HI351" s="204"/>
      <c r="HJ351" s="133"/>
      <c r="HK351" s="70"/>
      <c r="HL351" s="66"/>
      <c r="HM351" s="66"/>
      <c r="HN351" s="66"/>
      <c r="HO351" s="66"/>
      <c r="HP351" s="66"/>
      <c r="HQ351" s="204"/>
      <c r="HR351" s="204"/>
      <c r="HS351" s="66"/>
      <c r="HT351" s="66"/>
      <c r="HU351" s="204"/>
      <c r="HV351" s="133"/>
      <c r="HW351" s="66"/>
      <c r="HX351" s="66"/>
      <c r="HY351" s="204"/>
      <c r="HZ351" s="133"/>
      <c r="IA351" s="66"/>
      <c r="IB351" s="66"/>
      <c r="IC351" s="204"/>
      <c r="ID351" s="204"/>
      <c r="IE351" s="66"/>
      <c r="IF351" s="66"/>
      <c r="IG351" s="204"/>
      <c r="IH351" s="204"/>
      <c r="II351" s="66"/>
      <c r="IJ351" s="66"/>
      <c r="IK351" s="204"/>
      <c r="IL351" s="204"/>
      <c r="IM351" s="66"/>
      <c r="IN351" s="66"/>
      <c r="IO351" s="204"/>
      <c r="IP351" s="204"/>
      <c r="IQ351" s="66"/>
      <c r="IR351" s="66"/>
      <c r="IS351" s="204"/>
      <c r="IT351" s="204"/>
      <c r="IU351" s="66"/>
      <c r="IV351" s="66"/>
      <c r="IW351" s="204"/>
      <c r="IX351" s="204"/>
      <c r="IY351" s="66"/>
      <c r="IZ351" s="66"/>
      <c r="JA351" s="66"/>
      <c r="JB351" s="66"/>
      <c r="JC351" s="66"/>
      <c r="JD351" s="66"/>
      <c r="JE351" s="66"/>
      <c r="JF351" s="66"/>
      <c r="JG351" s="66"/>
      <c r="JH351" s="66"/>
      <c r="JI351" s="66"/>
      <c r="JJ351" s="66"/>
      <c r="JK351" s="66"/>
      <c r="JL351" s="66"/>
      <c r="JM351" s="66"/>
      <c r="JN351" s="66"/>
      <c r="JO351" s="66"/>
      <c r="JP351" s="66"/>
      <c r="JQ351" s="66"/>
    </row>
    <row r="352" spans="1:277" s="29" customFormat="1" ht="15.75" x14ac:dyDescent="0.25">
      <c r="A352" s="39" t="s">
        <v>567</v>
      </c>
      <c r="B352" s="230">
        <f t="shared" si="2128"/>
        <v>7410</v>
      </c>
      <c r="C352" s="230">
        <f t="shared" si="2129"/>
        <v>7410</v>
      </c>
      <c r="D352" s="230">
        <f t="shared" si="2130"/>
        <v>7410</v>
      </c>
      <c r="E352" s="66">
        <f t="shared" si="163"/>
        <v>100</v>
      </c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123"/>
      <c r="S352" s="66"/>
      <c r="T352" s="66"/>
      <c r="U352" s="66"/>
      <c r="V352" s="66"/>
      <c r="W352" s="66"/>
      <c r="X352" s="66"/>
      <c r="Y352" s="66"/>
      <c r="Z352" s="66"/>
      <c r="AA352" s="66"/>
      <c r="AB352" s="66"/>
      <c r="AC352" s="66"/>
      <c r="AD352" s="123"/>
      <c r="AE352" s="66"/>
      <c r="AF352" s="66"/>
      <c r="AG352" s="66"/>
      <c r="AH352" s="66"/>
      <c r="AI352" s="66"/>
      <c r="AJ352" s="66"/>
      <c r="AK352" s="66"/>
      <c r="AL352" s="123"/>
      <c r="AM352" s="66"/>
      <c r="AN352" s="66"/>
      <c r="AO352" s="66"/>
      <c r="AP352" s="66"/>
      <c r="AQ352" s="66"/>
      <c r="AR352" s="66"/>
      <c r="AS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/>
      <c r="BH352" s="66"/>
      <c r="BI352" s="66"/>
      <c r="BJ352" s="123"/>
      <c r="BK352" s="66"/>
      <c r="BL352" s="66"/>
      <c r="BM352" s="66"/>
      <c r="BN352" s="66"/>
      <c r="BO352" s="66"/>
      <c r="BP352" s="66"/>
      <c r="BQ352" s="66"/>
      <c r="BR352" s="66"/>
      <c r="BS352" s="66"/>
      <c r="BT352" s="66"/>
      <c r="BU352" s="66"/>
      <c r="BV352" s="66"/>
      <c r="BW352" s="66"/>
      <c r="BX352" s="66"/>
      <c r="BY352" s="66"/>
      <c r="BZ352" s="66"/>
      <c r="CA352" s="66"/>
      <c r="CB352" s="66"/>
      <c r="CC352" s="66"/>
      <c r="CD352" s="206"/>
      <c r="CE352" s="206"/>
      <c r="CF352" s="206"/>
      <c r="CG352" s="206"/>
      <c r="CH352" s="206"/>
      <c r="CI352" s="206"/>
      <c r="CJ352" s="206"/>
      <c r="CK352" s="206"/>
      <c r="CL352" s="66"/>
      <c r="CM352" s="66"/>
      <c r="CN352" s="66"/>
      <c r="CO352" s="204"/>
      <c r="CP352" s="204"/>
      <c r="CQ352" s="66"/>
      <c r="CR352" s="66"/>
      <c r="CS352" s="204"/>
      <c r="CT352" s="66"/>
      <c r="CU352" s="66"/>
      <c r="CV352" s="66"/>
      <c r="CW352" s="204"/>
      <c r="CX352" s="204"/>
      <c r="CY352" s="66"/>
      <c r="CZ352" s="66"/>
      <c r="DA352" s="204"/>
      <c r="DB352" s="133"/>
      <c r="DC352" s="66"/>
      <c r="DD352" s="66"/>
      <c r="DE352" s="204"/>
      <c r="DF352" s="66"/>
      <c r="DG352" s="66"/>
      <c r="DH352" s="66"/>
      <c r="DI352" s="204"/>
      <c r="DJ352" s="204"/>
      <c r="DK352" s="66"/>
      <c r="DL352" s="66"/>
      <c r="DM352" s="204"/>
      <c r="DN352" s="204"/>
      <c r="DO352" s="66"/>
      <c r="DP352" s="66"/>
      <c r="DQ352" s="204"/>
      <c r="DR352" s="66"/>
      <c r="DS352" s="66"/>
      <c r="DT352" s="66"/>
      <c r="DU352" s="204"/>
      <c r="DV352" s="204"/>
      <c r="DW352" s="66"/>
      <c r="DX352" s="66"/>
      <c r="DY352" s="204"/>
      <c r="DZ352" s="204"/>
      <c r="EA352" s="66"/>
      <c r="EB352" s="66"/>
      <c r="EC352" s="204"/>
      <c r="ED352" s="204"/>
      <c r="EE352" s="66"/>
      <c r="EF352" s="66"/>
      <c r="EG352" s="204"/>
      <c r="EH352" s="66"/>
      <c r="EI352" s="66"/>
      <c r="EJ352" s="66"/>
      <c r="EK352" s="204"/>
      <c r="EL352" s="66"/>
      <c r="EM352" s="66"/>
      <c r="EN352" s="66"/>
      <c r="EO352" s="204"/>
      <c r="EP352" s="66"/>
      <c r="EQ352" s="66"/>
      <c r="ER352" s="66"/>
      <c r="ES352" s="70"/>
      <c r="ET352" s="66"/>
      <c r="EU352" s="66"/>
      <c r="EV352" s="66"/>
      <c r="EW352" s="70"/>
      <c r="EX352" s="70"/>
      <c r="EY352" s="70"/>
      <c r="EZ352" s="66"/>
      <c r="FA352" s="204"/>
      <c r="FB352" s="204"/>
      <c r="FC352" s="70"/>
      <c r="FD352" s="66"/>
      <c r="FE352" s="204"/>
      <c r="FF352" s="70"/>
      <c r="FG352" s="70"/>
      <c r="FH352" s="66"/>
      <c r="FI352" s="204"/>
      <c r="FJ352" s="70">
        <v>7410</v>
      </c>
      <c r="FK352" s="70">
        <v>7410</v>
      </c>
      <c r="FL352" s="66">
        <v>7410</v>
      </c>
      <c r="FM352" s="66">
        <f t="shared" si="1874"/>
        <v>100</v>
      </c>
      <c r="FN352" s="70"/>
      <c r="FO352" s="70"/>
      <c r="FP352" s="66"/>
      <c r="FQ352" s="204"/>
      <c r="FR352" s="70"/>
      <c r="FS352" s="70"/>
      <c r="FT352" s="66"/>
      <c r="FU352" s="70"/>
      <c r="FV352" s="70"/>
      <c r="FW352" s="70"/>
      <c r="FX352" s="66"/>
      <c r="FY352" s="204"/>
      <c r="FZ352" s="70"/>
      <c r="GA352" s="70"/>
      <c r="GB352" s="66"/>
      <c r="GC352" s="204"/>
      <c r="GD352" s="66"/>
      <c r="GE352" s="66"/>
      <c r="GF352" s="66"/>
      <c r="GG352" s="204"/>
      <c r="GH352" s="66"/>
      <c r="GI352" s="66"/>
      <c r="GJ352" s="66"/>
      <c r="GK352" s="204"/>
      <c r="GL352" s="204"/>
      <c r="GM352" s="70"/>
      <c r="GN352" s="66"/>
      <c r="GO352" s="204"/>
      <c r="GP352" s="204"/>
      <c r="GQ352" s="70"/>
      <c r="GR352" s="66"/>
      <c r="GS352" s="204"/>
      <c r="GT352" s="204"/>
      <c r="GU352" s="70"/>
      <c r="GV352" s="66"/>
      <c r="GW352" s="204"/>
      <c r="GX352" s="204"/>
      <c r="GY352" s="70"/>
      <c r="GZ352" s="66"/>
      <c r="HA352" s="204"/>
      <c r="HB352" s="70"/>
      <c r="HC352" s="70"/>
      <c r="HD352" s="66"/>
      <c r="HE352" s="204"/>
      <c r="HF352" s="66"/>
      <c r="HG352" s="66"/>
      <c r="HH352" s="66"/>
      <c r="HI352" s="204"/>
      <c r="HJ352" s="133"/>
      <c r="HK352" s="70"/>
      <c r="HL352" s="66"/>
      <c r="HM352" s="204"/>
      <c r="HN352" s="66"/>
      <c r="HO352" s="66"/>
      <c r="HP352" s="66"/>
      <c r="HQ352" s="204"/>
      <c r="HR352" s="204"/>
      <c r="HS352" s="66"/>
      <c r="HT352" s="66"/>
      <c r="HU352" s="204"/>
      <c r="HV352" s="133"/>
      <c r="HW352" s="66"/>
      <c r="HX352" s="66"/>
      <c r="HY352" s="204"/>
      <c r="HZ352" s="133"/>
      <c r="IA352" s="66"/>
      <c r="IB352" s="66"/>
      <c r="IC352" s="204"/>
      <c r="ID352" s="204"/>
      <c r="IE352" s="66"/>
      <c r="IF352" s="66"/>
      <c r="IG352" s="204"/>
      <c r="IH352" s="204"/>
      <c r="II352" s="66"/>
      <c r="IJ352" s="66"/>
      <c r="IK352" s="204"/>
      <c r="IL352" s="204"/>
      <c r="IM352" s="66"/>
      <c r="IN352" s="66"/>
      <c r="IO352" s="204"/>
      <c r="IP352" s="204"/>
      <c r="IQ352" s="66"/>
      <c r="IR352" s="66"/>
      <c r="IS352" s="204"/>
      <c r="IT352" s="204"/>
      <c r="IU352" s="66"/>
      <c r="IV352" s="66"/>
      <c r="IW352" s="204"/>
      <c r="IX352" s="204"/>
      <c r="IY352" s="66"/>
      <c r="IZ352" s="66"/>
      <c r="JA352" s="66"/>
      <c r="JB352" s="66"/>
      <c r="JC352" s="66"/>
      <c r="JD352" s="66"/>
      <c r="JE352" s="66"/>
      <c r="JF352" s="66"/>
      <c r="JG352" s="66"/>
      <c r="JH352" s="66"/>
      <c r="JI352" s="66"/>
      <c r="JJ352" s="66"/>
      <c r="JK352" s="66"/>
      <c r="JL352" s="66"/>
      <c r="JM352" s="66"/>
      <c r="JN352" s="66"/>
      <c r="JO352" s="66"/>
      <c r="JP352" s="66"/>
      <c r="JQ352" s="66"/>
    </row>
    <row r="353" spans="1:277" s="30" customFormat="1" ht="31.5" x14ac:dyDescent="0.25">
      <c r="A353" s="40" t="s">
        <v>359</v>
      </c>
      <c r="B353" s="231">
        <f t="shared" si="2128"/>
        <v>59881.536820000001</v>
      </c>
      <c r="C353" s="231">
        <f t="shared" si="2129"/>
        <v>143329.39932999999</v>
      </c>
      <c r="D353" s="231">
        <f t="shared" si="2130"/>
        <v>107534.83183</v>
      </c>
      <c r="E353" s="79">
        <f t="shared" si="163"/>
        <v>75.026360490364581</v>
      </c>
      <c r="F353" s="80">
        <f t="shared" ref="F353" si="2274">F354+F355+F356+F357+F358+F359</f>
        <v>0</v>
      </c>
      <c r="G353" s="80">
        <f t="shared" ref="G353:CF353" si="2275">G354+G355+G356+G357+G358+G359</f>
        <v>0</v>
      </c>
      <c r="H353" s="80">
        <f t="shared" si="2275"/>
        <v>0</v>
      </c>
      <c r="I353" s="79"/>
      <c r="J353" s="80">
        <f t="shared" ref="J353" si="2276">J354+J355+J356+J357+J358+J359</f>
        <v>0</v>
      </c>
      <c r="K353" s="80">
        <f t="shared" si="2275"/>
        <v>0</v>
      </c>
      <c r="L353" s="80">
        <f t="shared" si="2275"/>
        <v>0</v>
      </c>
      <c r="M353" s="80">
        <f t="shared" si="2275"/>
        <v>0</v>
      </c>
      <c r="N353" s="80"/>
      <c r="O353" s="80">
        <f t="shared" ref="O353:Q353" si="2277">O354+O355+O356+O357+O358+O359</f>
        <v>0</v>
      </c>
      <c r="P353" s="80">
        <f t="shared" si="2277"/>
        <v>0</v>
      </c>
      <c r="Q353" s="80">
        <f t="shared" si="2277"/>
        <v>0</v>
      </c>
      <c r="R353" s="122"/>
      <c r="S353" s="80">
        <f t="shared" ref="S353:U353" si="2278">S354+S355+S356+S357+S358+S359</f>
        <v>0</v>
      </c>
      <c r="T353" s="80">
        <f t="shared" si="2278"/>
        <v>0</v>
      </c>
      <c r="U353" s="80">
        <f t="shared" si="2278"/>
        <v>0</v>
      </c>
      <c r="V353" s="80"/>
      <c r="W353" s="80">
        <f t="shared" ref="W353:Y353" si="2279">W354+W355+W356+W357+W358+W359</f>
        <v>0</v>
      </c>
      <c r="X353" s="80">
        <f t="shared" si="2279"/>
        <v>0</v>
      </c>
      <c r="Y353" s="80">
        <f t="shared" si="2279"/>
        <v>0</v>
      </c>
      <c r="Z353" s="80"/>
      <c r="AA353" s="80">
        <f t="shared" ref="AA353:AC353" si="2280">AA354+AA355+AA356+AA357+AA358+AA359</f>
        <v>0</v>
      </c>
      <c r="AB353" s="80">
        <f t="shared" si="2280"/>
        <v>0</v>
      </c>
      <c r="AC353" s="80">
        <f t="shared" si="2280"/>
        <v>0</v>
      </c>
      <c r="AD353" s="122"/>
      <c r="AE353" s="80">
        <f t="shared" ref="AE353:AH353" si="2281">AE354+AE355+AE356+AE357+AE358+AE359</f>
        <v>0</v>
      </c>
      <c r="AF353" s="80">
        <f t="shared" si="2281"/>
        <v>0</v>
      </c>
      <c r="AG353" s="80">
        <f t="shared" si="2281"/>
        <v>0</v>
      </c>
      <c r="AH353" s="80">
        <f t="shared" si="2281"/>
        <v>0</v>
      </c>
      <c r="AI353" s="80">
        <f t="shared" si="2275"/>
        <v>0</v>
      </c>
      <c r="AJ353" s="80">
        <f t="shared" si="2275"/>
        <v>0</v>
      </c>
      <c r="AK353" s="80">
        <f t="shared" si="2275"/>
        <v>0</v>
      </c>
      <c r="AL353" s="122"/>
      <c r="AM353" s="80">
        <f t="shared" si="2275"/>
        <v>0</v>
      </c>
      <c r="AN353" s="80">
        <f t="shared" si="2275"/>
        <v>0</v>
      </c>
      <c r="AO353" s="80">
        <f t="shared" si="2275"/>
        <v>0</v>
      </c>
      <c r="AP353" s="80">
        <f t="shared" ref="AP353" si="2282">AP354+AP355+AP356+AP357+AP358+AP359</f>
        <v>0</v>
      </c>
      <c r="AQ353" s="80">
        <f t="shared" si="2275"/>
        <v>0</v>
      </c>
      <c r="AR353" s="80">
        <f t="shared" si="2275"/>
        <v>0</v>
      </c>
      <c r="AS353" s="80">
        <f t="shared" si="2275"/>
        <v>0</v>
      </c>
      <c r="AT353" s="80">
        <f t="shared" ref="AT353" si="2283">AT354+AT355+AT356+AT357+AT358+AT359</f>
        <v>0</v>
      </c>
      <c r="AU353" s="80">
        <f t="shared" si="2275"/>
        <v>0</v>
      </c>
      <c r="AV353" s="80">
        <f t="shared" si="2275"/>
        <v>0</v>
      </c>
      <c r="AW353" s="80">
        <f t="shared" si="2275"/>
        <v>0</v>
      </c>
      <c r="AX353" s="80">
        <f t="shared" ref="AX353" si="2284">AX354+AX355+AX356+AX357+AX358+AX359</f>
        <v>102.04082</v>
      </c>
      <c r="AY353" s="80">
        <f t="shared" si="2275"/>
        <v>102.04082</v>
      </c>
      <c r="AZ353" s="80">
        <f t="shared" si="2275"/>
        <v>102.04083</v>
      </c>
      <c r="BA353" s="79">
        <f t="shared" si="2216"/>
        <v>100.00000979999966</v>
      </c>
      <c r="BB353" s="79">
        <v>0</v>
      </c>
      <c r="BC353" s="80">
        <f t="shared" si="2275"/>
        <v>0</v>
      </c>
      <c r="BD353" s="80">
        <f t="shared" si="2275"/>
        <v>0</v>
      </c>
      <c r="BE353" s="80">
        <f t="shared" si="2275"/>
        <v>0</v>
      </c>
      <c r="BF353" s="80">
        <f t="shared" si="2275"/>
        <v>46.95</v>
      </c>
      <c r="BG353" s="80">
        <f t="shared" ref="BG353:BH353" si="2285">BG354+BG355+BG356+BG357+BG358+BG359</f>
        <v>46.95</v>
      </c>
      <c r="BH353" s="80">
        <f t="shared" si="2285"/>
        <v>46.95</v>
      </c>
      <c r="BI353" s="79">
        <f>BH353/BG353*100</f>
        <v>100</v>
      </c>
      <c r="BJ353" s="121"/>
      <c r="BK353" s="80"/>
      <c r="BL353" s="80"/>
      <c r="BM353" s="79"/>
      <c r="BN353" s="80"/>
      <c r="BO353" s="80"/>
      <c r="BP353" s="80"/>
      <c r="BQ353" s="79"/>
      <c r="BR353" s="79"/>
      <c r="BS353" s="80">
        <f t="shared" si="2275"/>
        <v>0</v>
      </c>
      <c r="BT353" s="80">
        <f t="shared" si="2275"/>
        <v>0</v>
      </c>
      <c r="BU353" s="80">
        <f t="shared" si="2275"/>
        <v>0</v>
      </c>
      <c r="BV353" s="80"/>
      <c r="BW353" s="80">
        <f t="shared" si="2275"/>
        <v>3000</v>
      </c>
      <c r="BX353" s="80">
        <f t="shared" si="2275"/>
        <v>3000</v>
      </c>
      <c r="BY353" s="79">
        <f t="shared" si="2067"/>
        <v>100</v>
      </c>
      <c r="BZ353" s="80">
        <f t="shared" ref="BZ353" si="2286">BZ354+BZ355+BZ356+BZ357+BZ358+BZ359</f>
        <v>11000</v>
      </c>
      <c r="CA353" s="80">
        <f t="shared" si="2275"/>
        <v>11000</v>
      </c>
      <c r="CB353" s="80">
        <f t="shared" si="2275"/>
        <v>11000</v>
      </c>
      <c r="CC353" s="79">
        <f t="shared" ref="CC353" si="2287">CB353/CA353*100</f>
        <v>100</v>
      </c>
      <c r="CD353" s="80">
        <f t="shared" ref="CD353" si="2288">CD354+CD355+CD356+CD357+CD358+CD359</f>
        <v>14330.4</v>
      </c>
      <c r="CE353" s="80">
        <f t="shared" si="2275"/>
        <v>14330.4</v>
      </c>
      <c r="CF353" s="80">
        <f t="shared" si="2275"/>
        <v>14330.4</v>
      </c>
      <c r="CG353" s="80">
        <f t="shared" si="185"/>
        <v>100</v>
      </c>
      <c r="CH353" s="80"/>
      <c r="CI353" s="80">
        <f t="shared" ref="CI353:CJ353" si="2289">CI354+CI355+CI356+CI357+CI358+CI359</f>
        <v>1447.1</v>
      </c>
      <c r="CJ353" s="80">
        <f t="shared" si="2289"/>
        <v>1447.1</v>
      </c>
      <c r="CK353" s="80">
        <f t="shared" ref="CK353:CK354" si="2290">CJ353/CI353*100</f>
        <v>100</v>
      </c>
      <c r="CL353" s="80">
        <f t="shared" ref="CL353" si="2291">CL354+CL355+CL356+CL357+CL358+CL359</f>
        <v>0</v>
      </c>
      <c r="CM353" s="80">
        <f t="shared" ref="CM353:EV353" si="2292">CM354+CM355+CM356+CM357+CM358+CM359</f>
        <v>0</v>
      </c>
      <c r="CN353" s="80">
        <f t="shared" si="2292"/>
        <v>0</v>
      </c>
      <c r="CO353" s="80">
        <f t="shared" si="2292"/>
        <v>0</v>
      </c>
      <c r="CP353" s="80"/>
      <c r="CQ353" s="80">
        <f t="shared" ref="CQ353:CT353" si="2293">CQ354+CQ355+CQ356+CQ357+CQ358+CQ359</f>
        <v>0</v>
      </c>
      <c r="CR353" s="80">
        <f t="shared" si="2293"/>
        <v>0</v>
      </c>
      <c r="CS353" s="80">
        <f t="shared" si="2293"/>
        <v>0</v>
      </c>
      <c r="CT353" s="80">
        <f t="shared" si="2293"/>
        <v>3662.9</v>
      </c>
      <c r="CU353" s="80">
        <f t="shared" si="2292"/>
        <v>3102.9</v>
      </c>
      <c r="CV353" s="80">
        <f t="shared" si="2292"/>
        <v>3102.9</v>
      </c>
      <c r="CW353" s="80">
        <f t="shared" si="191"/>
        <v>100</v>
      </c>
      <c r="CX353" s="80"/>
      <c r="CY353" s="80"/>
      <c r="CZ353" s="80"/>
      <c r="DA353" s="80"/>
      <c r="DB353" s="122"/>
      <c r="DC353" s="80">
        <f t="shared" ref="DC353:DD353" si="2294">DC354+DC355+DC356+DC357+DC358+DC359</f>
        <v>160</v>
      </c>
      <c r="DD353" s="80">
        <f t="shared" si="2294"/>
        <v>160</v>
      </c>
      <c r="DE353" s="80">
        <f t="shared" ref="DE353:DE354" si="2295">DD353/DC353*100</f>
        <v>100</v>
      </c>
      <c r="DF353" s="80">
        <f t="shared" ref="DF353" si="2296">DF354+DF355+DF356+DF357+DF358+DF359</f>
        <v>0</v>
      </c>
      <c r="DG353" s="80">
        <f t="shared" si="2292"/>
        <v>0</v>
      </c>
      <c r="DH353" s="80">
        <f t="shared" si="2292"/>
        <v>0</v>
      </c>
      <c r="DI353" s="80">
        <f t="shared" si="2292"/>
        <v>0</v>
      </c>
      <c r="DJ353" s="80"/>
      <c r="DK353" s="80">
        <f t="shared" si="2292"/>
        <v>0</v>
      </c>
      <c r="DL353" s="80">
        <f t="shared" si="2292"/>
        <v>0</v>
      </c>
      <c r="DM353" s="80">
        <f t="shared" si="2292"/>
        <v>0</v>
      </c>
      <c r="DN353" s="80"/>
      <c r="DO353" s="80">
        <f t="shared" ref="DO353:DR353" si="2297">DO354+DO355+DO356+DO357+DO358+DO359</f>
        <v>0</v>
      </c>
      <c r="DP353" s="80">
        <f t="shared" si="2297"/>
        <v>0</v>
      </c>
      <c r="DQ353" s="80">
        <f t="shared" si="2297"/>
        <v>0</v>
      </c>
      <c r="DR353" s="80">
        <f t="shared" si="2297"/>
        <v>0</v>
      </c>
      <c r="DS353" s="80">
        <f t="shared" si="2292"/>
        <v>0</v>
      </c>
      <c r="DT353" s="80">
        <f t="shared" si="2292"/>
        <v>0</v>
      </c>
      <c r="DU353" s="80">
        <f t="shared" si="2292"/>
        <v>0</v>
      </c>
      <c r="DV353" s="80"/>
      <c r="DW353" s="80">
        <f t="shared" si="2292"/>
        <v>0</v>
      </c>
      <c r="DX353" s="80">
        <f t="shared" si="2292"/>
        <v>0</v>
      </c>
      <c r="DY353" s="80">
        <f t="shared" si="2292"/>
        <v>0</v>
      </c>
      <c r="DZ353" s="80"/>
      <c r="EA353" s="80">
        <f t="shared" ref="EA353:EC353" si="2298">EA354+EA355+EA356+EA357+EA358+EA359</f>
        <v>0</v>
      </c>
      <c r="EB353" s="80">
        <f t="shared" si="2298"/>
        <v>0</v>
      </c>
      <c r="EC353" s="80">
        <f t="shared" si="2298"/>
        <v>0</v>
      </c>
      <c r="ED353" s="80"/>
      <c r="EE353" s="80">
        <f t="shared" si="2292"/>
        <v>0</v>
      </c>
      <c r="EF353" s="80">
        <f t="shared" si="2292"/>
        <v>0</v>
      </c>
      <c r="EG353" s="80">
        <f t="shared" si="2292"/>
        <v>0</v>
      </c>
      <c r="EH353" s="80">
        <f t="shared" ref="EH353" si="2299">EH354+EH355+EH356+EH357+EH358+EH359</f>
        <v>0</v>
      </c>
      <c r="EI353" s="80">
        <f t="shared" si="2292"/>
        <v>0</v>
      </c>
      <c r="EJ353" s="80">
        <f t="shared" si="2292"/>
        <v>0</v>
      </c>
      <c r="EK353" s="80">
        <f t="shared" si="2292"/>
        <v>0</v>
      </c>
      <c r="EL353" s="80">
        <f t="shared" ref="EL353" si="2300">EL354+EL355+EL356+EL357+EL358+EL359</f>
        <v>0</v>
      </c>
      <c r="EM353" s="80">
        <f t="shared" si="2292"/>
        <v>0</v>
      </c>
      <c r="EN353" s="80">
        <f t="shared" si="2292"/>
        <v>0</v>
      </c>
      <c r="EO353" s="80">
        <f t="shared" si="2292"/>
        <v>0</v>
      </c>
      <c r="EP353" s="80">
        <f>EP354+EP355+EP356+EP357+EP358+EP359</f>
        <v>318.39999999999998</v>
      </c>
      <c r="EQ353" s="80"/>
      <c r="ER353" s="80">
        <f t="shared" si="2292"/>
        <v>0</v>
      </c>
      <c r="ES353" s="80"/>
      <c r="ET353" s="80">
        <f t="shared" ref="ET353" si="2301">ET354+ET355+ET356+ET357+ET358+ET359</f>
        <v>6337.6</v>
      </c>
      <c r="EU353" s="80">
        <f t="shared" si="2292"/>
        <v>3533.8804</v>
      </c>
      <c r="EV353" s="80">
        <f t="shared" si="2292"/>
        <v>3533.8804</v>
      </c>
      <c r="EW353" s="208">
        <f t="shared" ref="EW353:EW354" si="2302">EV353/EU353*100</f>
        <v>100</v>
      </c>
      <c r="EX353" s="208"/>
      <c r="EY353" s="80">
        <f t="shared" ref="EY353:FL353" si="2303">EY354+EY355+EY356+EY357+EY358+EY359</f>
        <v>0</v>
      </c>
      <c r="EZ353" s="80">
        <f t="shared" si="2303"/>
        <v>0</v>
      </c>
      <c r="FA353" s="80">
        <f t="shared" si="2303"/>
        <v>0</v>
      </c>
      <c r="FB353" s="80"/>
      <c r="FC353" s="80">
        <f t="shared" ref="FC353:FE353" si="2304">FC354+FC355+FC356+FC357+FC358+FC359</f>
        <v>0</v>
      </c>
      <c r="FD353" s="80">
        <f t="shared" si="2304"/>
        <v>0</v>
      </c>
      <c r="FE353" s="80">
        <f t="shared" si="2304"/>
        <v>0</v>
      </c>
      <c r="FF353" s="80">
        <f t="shared" ref="FF353" si="2305">FF354+FF355+FF356+FF357+FF358+FF359</f>
        <v>3699.6</v>
      </c>
      <c r="FG353" s="80">
        <f t="shared" si="2303"/>
        <v>3789.8</v>
      </c>
      <c r="FH353" s="80">
        <f t="shared" si="2303"/>
        <v>3789.8</v>
      </c>
      <c r="FI353" s="80">
        <f t="shared" si="204"/>
        <v>100</v>
      </c>
      <c r="FJ353" s="80">
        <f t="shared" ref="FJ353" si="2306">FJ354+FJ355+FJ356+FJ357+FJ358+FJ359</f>
        <v>14103</v>
      </c>
      <c r="FK353" s="80">
        <f t="shared" si="2303"/>
        <v>14103</v>
      </c>
      <c r="FL353" s="80">
        <f t="shared" si="2303"/>
        <v>14103</v>
      </c>
      <c r="FM353" s="79">
        <f t="shared" si="1874"/>
        <v>100</v>
      </c>
      <c r="FN353" s="80">
        <f t="shared" ref="FN353" si="2307">FN354+FN355+FN356+FN357+FN358+FN359</f>
        <v>2508.6999999999998</v>
      </c>
      <c r="FO353" s="80">
        <f t="shared" ref="FO353:FP353" si="2308">FO354+FO355+FO356+FO357+FO358+FO359</f>
        <v>2068.6999999999998</v>
      </c>
      <c r="FP353" s="80">
        <f t="shared" si="2308"/>
        <v>2068.6999999999998</v>
      </c>
      <c r="FQ353" s="80">
        <f>FP353/FO353*100</f>
        <v>100</v>
      </c>
      <c r="FR353" s="80"/>
      <c r="FS353" s="80">
        <f t="shared" ref="FS353:FT353" si="2309">FS354+FS355+FS356+FS357+FS358+FS359</f>
        <v>108.8</v>
      </c>
      <c r="FT353" s="80">
        <f t="shared" si="2309"/>
        <v>108.8</v>
      </c>
      <c r="FU353" s="80">
        <f t="shared" ref="FU353:FU354" si="2310">FT353/FS353*100</f>
        <v>100</v>
      </c>
      <c r="FV353" s="80">
        <f t="shared" ref="FV353" si="2311">FV354+FV355+FV356+FV357+FV358+FV359</f>
        <v>1568.7460000000001</v>
      </c>
      <c r="FW353" s="80">
        <f t="shared" ref="FW353:FX353" si="2312">FW354+FW355+FW356+FW357+FW358+FW359</f>
        <v>1568.7460000000001</v>
      </c>
      <c r="FX353" s="80">
        <f t="shared" si="2312"/>
        <v>1568.7459799999999</v>
      </c>
      <c r="FY353" s="80">
        <f t="shared" ref="FY353:FY354" si="2313">FX353/FW353*100</f>
        <v>99.999998725096333</v>
      </c>
      <c r="FZ353" s="80">
        <f t="shared" ref="FZ353" si="2314">FZ354+FZ355+FZ356+FZ357+FZ358+FZ359</f>
        <v>0</v>
      </c>
      <c r="GA353" s="80">
        <f t="shared" ref="GA353:GF353" si="2315">GA354+GA355+GA356+GA357+GA358+GA359</f>
        <v>0</v>
      </c>
      <c r="GB353" s="80">
        <f t="shared" si="2315"/>
        <v>0</v>
      </c>
      <c r="GC353" s="80">
        <f t="shared" si="2315"/>
        <v>0</v>
      </c>
      <c r="GD353" s="80">
        <f t="shared" ref="GD353" si="2316">GD354+GD355+GD356+GD357+GD358+GD359</f>
        <v>636.5</v>
      </c>
      <c r="GE353" s="80">
        <f t="shared" si="2315"/>
        <v>2800</v>
      </c>
      <c r="GF353" s="80">
        <f t="shared" si="2315"/>
        <v>2800</v>
      </c>
      <c r="GG353" s="80">
        <f t="shared" ref="GG353:GG354" si="2317">GF353/GE353*100</f>
        <v>100</v>
      </c>
      <c r="GH353" s="80">
        <f t="shared" ref="GH353" si="2318">GH354+GH355+GH356+GH357+GH358+GH359</f>
        <v>1339.3</v>
      </c>
      <c r="GI353" s="80">
        <f t="shared" ref="GI353:GJ353" si="2319">GI354+GI355+GI356+GI357+GI358+GI359</f>
        <v>2000</v>
      </c>
      <c r="GJ353" s="80">
        <f t="shared" si="2319"/>
        <v>2000</v>
      </c>
      <c r="GK353" s="80">
        <f t="shared" ref="GK353:GK354" si="2320">GJ353/GI353*100</f>
        <v>100</v>
      </c>
      <c r="GL353" s="80"/>
      <c r="GM353" s="80">
        <f t="shared" ref="GM353:GO353" si="2321">GM354+GM355+GM356+GM357+GM358+GM359</f>
        <v>0</v>
      </c>
      <c r="GN353" s="80">
        <f t="shared" si="2321"/>
        <v>0</v>
      </c>
      <c r="GO353" s="80">
        <f t="shared" si="2321"/>
        <v>0</v>
      </c>
      <c r="GP353" s="80"/>
      <c r="GQ353" s="80">
        <f t="shared" ref="GQ353:GS353" si="2322">GQ354+GQ355+GQ356+GQ357+GQ358+GQ359</f>
        <v>0</v>
      </c>
      <c r="GR353" s="80">
        <f t="shared" si="2322"/>
        <v>0</v>
      </c>
      <c r="GS353" s="80">
        <f t="shared" si="2322"/>
        <v>0</v>
      </c>
      <c r="GT353" s="80"/>
      <c r="GU353" s="80">
        <f t="shared" ref="GU353:GW353" si="2323">GU354+GU355+GU356+GU357+GU358+GU359</f>
        <v>0</v>
      </c>
      <c r="GV353" s="80">
        <f t="shared" si="2323"/>
        <v>0</v>
      </c>
      <c r="GW353" s="80">
        <f t="shared" si="2323"/>
        <v>0</v>
      </c>
      <c r="GX353" s="80"/>
      <c r="GY353" s="80">
        <f t="shared" ref="GY353:HB353" si="2324">GY354+GY355+GY356+GY357+GY358+GY359</f>
        <v>0</v>
      </c>
      <c r="GZ353" s="80">
        <f t="shared" si="2324"/>
        <v>0</v>
      </c>
      <c r="HA353" s="80">
        <f t="shared" si="2324"/>
        <v>0</v>
      </c>
      <c r="HB353" s="80">
        <f t="shared" si="2324"/>
        <v>0</v>
      </c>
      <c r="HC353" s="80">
        <f t="shared" ref="HC353:HH353" si="2325">HC354+HC355+HC356+HC357+HC358+HC359</f>
        <v>0</v>
      </c>
      <c r="HD353" s="80">
        <f t="shared" si="2325"/>
        <v>0</v>
      </c>
      <c r="HE353" s="80">
        <f t="shared" si="2325"/>
        <v>0</v>
      </c>
      <c r="HF353" s="80">
        <f t="shared" ref="HF353" si="2326">HF354+HF355+HF356+HF357+HF358+HF359</f>
        <v>227.4</v>
      </c>
      <c r="HG353" s="80">
        <f t="shared" si="2325"/>
        <v>723.7</v>
      </c>
      <c r="HH353" s="80">
        <f t="shared" si="2325"/>
        <v>723.7</v>
      </c>
      <c r="HI353" s="80">
        <f t="shared" ref="HI353:HI354" si="2327">HH353/HG353*100</f>
        <v>100</v>
      </c>
      <c r="HJ353" s="122"/>
      <c r="HK353" s="80">
        <f t="shared" ref="HK353:HP353" si="2328">HK354+HK355+HK356+HK357+HK358+HK359</f>
        <v>0</v>
      </c>
      <c r="HL353" s="80">
        <f t="shared" si="2328"/>
        <v>0</v>
      </c>
      <c r="HM353" s="80">
        <f t="shared" si="2328"/>
        <v>0</v>
      </c>
      <c r="HN353" s="80">
        <f t="shared" ref="HN353" si="2329">HN354+HN355+HN356+HN357+HN358+HN359</f>
        <v>0</v>
      </c>
      <c r="HO353" s="80">
        <f t="shared" si="2328"/>
        <v>0</v>
      </c>
      <c r="HP353" s="80">
        <f t="shared" si="2328"/>
        <v>0</v>
      </c>
      <c r="HQ353" s="80"/>
      <c r="HR353" s="80"/>
      <c r="HS353" s="80">
        <f t="shared" ref="HS353:HT353" si="2330">HS354+HS355+HS356+HS357+HS358+HS359</f>
        <v>0</v>
      </c>
      <c r="HT353" s="80">
        <f t="shared" si="2330"/>
        <v>0</v>
      </c>
      <c r="HU353" s="80"/>
      <c r="HV353" s="122"/>
      <c r="HW353" s="80">
        <f t="shared" ref="HW353:HX353" si="2331">HW354+HW355+HW356+HW357+HW358+HW359</f>
        <v>75713.258430000002</v>
      </c>
      <c r="HX353" s="80">
        <f t="shared" si="2331"/>
        <v>40160.814619999997</v>
      </c>
      <c r="HY353" s="80">
        <f t="shared" ref="HY353:HY354" si="2332">HX353/HW353*100</f>
        <v>53.043305033728416</v>
      </c>
      <c r="HZ353" s="122"/>
      <c r="IA353" s="80">
        <f t="shared" ref="IA353:IB353" si="2333">IA354+IA355+IA356+IA357+IA358+IA359</f>
        <v>3488</v>
      </c>
      <c r="IB353" s="80">
        <f t="shared" si="2333"/>
        <v>3488</v>
      </c>
      <c r="IC353" s="80">
        <f t="shared" ref="IC353:IC354" si="2334">IB353/IA353*100</f>
        <v>100</v>
      </c>
      <c r="ID353" s="80"/>
      <c r="IE353" s="80">
        <f t="shared" ref="IE353:IF353" si="2335">IE354+IE355+IE356+IE357+IE358+IE359</f>
        <v>0</v>
      </c>
      <c r="IF353" s="80">
        <f t="shared" si="2335"/>
        <v>0</v>
      </c>
      <c r="IG353" s="80"/>
      <c r="IH353" s="80"/>
      <c r="II353" s="80">
        <f t="shared" ref="II353:IJ353" si="2336">II354+II355+II356+II357+II358+II359</f>
        <v>0</v>
      </c>
      <c r="IJ353" s="80">
        <f t="shared" si="2336"/>
        <v>0</v>
      </c>
      <c r="IK353" s="80"/>
      <c r="IL353" s="80"/>
      <c r="IM353" s="80">
        <f t="shared" ref="IM353:IN353" si="2337">IM354+IM355+IM356+IM357+IM358+IM359</f>
        <v>0</v>
      </c>
      <c r="IN353" s="80">
        <f t="shared" si="2337"/>
        <v>0</v>
      </c>
      <c r="IO353" s="80"/>
      <c r="IP353" s="80"/>
      <c r="IQ353" s="80"/>
      <c r="IR353" s="80">
        <f t="shared" ref="IR353" si="2338">IR354+IR355+IR356+IR357+IR358+IR359</f>
        <v>0</v>
      </c>
      <c r="IS353" s="80"/>
      <c r="IT353" s="80"/>
      <c r="IU353" s="80">
        <f t="shared" ref="IU353:IV353" si="2339">IU354+IU355+IU356+IU357+IU358+IU359</f>
        <v>0</v>
      </c>
      <c r="IV353" s="80">
        <f t="shared" si="2339"/>
        <v>0</v>
      </c>
      <c r="IW353" s="80"/>
      <c r="IX353" s="80"/>
      <c r="IY353" s="80">
        <f t="shared" ref="IY353:JA353" si="2340">IY354+IY355+IY356+IY357+IY358+IY359</f>
        <v>0</v>
      </c>
      <c r="IZ353" s="80">
        <f t="shared" si="2340"/>
        <v>0</v>
      </c>
      <c r="JA353" s="80">
        <f t="shared" si="2340"/>
        <v>0</v>
      </c>
      <c r="JB353" s="80"/>
      <c r="JC353" s="80">
        <f t="shared" ref="JC353:JE353" si="2341">JC354+JC355+JC356+JC357+JC358+JC359</f>
        <v>0</v>
      </c>
      <c r="JD353" s="80">
        <f t="shared" si="2341"/>
        <v>0</v>
      </c>
      <c r="JE353" s="80">
        <f t="shared" si="2341"/>
        <v>0</v>
      </c>
      <c r="JF353" s="80"/>
      <c r="JG353" s="80">
        <f t="shared" ref="JG353:JL353" si="2342">JG354+JG355+JG356+JG357+JG358+JG359</f>
        <v>0</v>
      </c>
      <c r="JH353" s="80">
        <f t="shared" si="2342"/>
        <v>0</v>
      </c>
      <c r="JI353" s="80">
        <f t="shared" si="2342"/>
        <v>0</v>
      </c>
      <c r="JJ353" s="80"/>
      <c r="JK353" s="80">
        <f t="shared" si="2342"/>
        <v>242.12367999999998</v>
      </c>
      <c r="JL353" s="80">
        <f t="shared" si="2342"/>
        <v>0</v>
      </c>
      <c r="JM353" s="79">
        <f t="shared" ref="JM353:JM354" si="2343">JL353/JK353*100</f>
        <v>0</v>
      </c>
      <c r="JN353" s="79"/>
      <c r="JO353" s="80"/>
      <c r="JP353" s="80"/>
      <c r="JQ353" s="79"/>
    </row>
    <row r="354" spans="1:277" s="29" customFormat="1" ht="21.75" customHeight="1" x14ac:dyDescent="0.25">
      <c r="A354" s="43" t="s">
        <v>299</v>
      </c>
      <c r="B354" s="230">
        <f t="shared" si="2128"/>
        <v>34778.536820000001</v>
      </c>
      <c r="C354" s="230">
        <f t="shared" si="2129"/>
        <v>115226.39933</v>
      </c>
      <c r="D354" s="230">
        <f t="shared" si="2130"/>
        <v>79431.831829999981</v>
      </c>
      <c r="E354" s="66">
        <f t="shared" si="163"/>
        <v>68.935445602628803</v>
      </c>
      <c r="F354" s="66"/>
      <c r="G354" s="66"/>
      <c r="H354" s="66"/>
      <c r="I354" s="66"/>
      <c r="J354" s="70"/>
      <c r="K354" s="70"/>
      <c r="L354" s="70"/>
      <c r="M354" s="66"/>
      <c r="N354" s="66"/>
      <c r="O354" s="70"/>
      <c r="P354" s="70"/>
      <c r="Q354" s="66"/>
      <c r="R354" s="123"/>
      <c r="S354" s="70"/>
      <c r="T354" s="70"/>
      <c r="U354" s="66"/>
      <c r="V354" s="66"/>
      <c r="W354" s="70"/>
      <c r="X354" s="70"/>
      <c r="Y354" s="66"/>
      <c r="Z354" s="66"/>
      <c r="AA354" s="70"/>
      <c r="AB354" s="70"/>
      <c r="AC354" s="66"/>
      <c r="AD354" s="123"/>
      <c r="AE354" s="70"/>
      <c r="AF354" s="70"/>
      <c r="AG354" s="66"/>
      <c r="AH354" s="66"/>
      <c r="AI354" s="66"/>
      <c r="AJ354" s="66"/>
      <c r="AK354" s="66"/>
      <c r="AL354" s="123"/>
      <c r="AM354" s="66"/>
      <c r="AN354" s="66"/>
      <c r="AO354" s="66"/>
      <c r="AP354" s="70">
        <v>0</v>
      </c>
      <c r="AQ354" s="70">
        <v>0</v>
      </c>
      <c r="AR354" s="70">
        <v>0</v>
      </c>
      <c r="AS354" s="66"/>
      <c r="AT354" s="70"/>
      <c r="AU354" s="70"/>
      <c r="AV354" s="70"/>
      <c r="AW354" s="70"/>
      <c r="AX354" s="70">
        <v>102.04082</v>
      </c>
      <c r="AY354" s="70">
        <v>102.04082</v>
      </c>
      <c r="AZ354" s="70">
        <v>102.04083</v>
      </c>
      <c r="BA354" s="66">
        <f t="shared" si="2216"/>
        <v>100.00000979999966</v>
      </c>
      <c r="BB354" s="66"/>
      <c r="BC354" s="70"/>
      <c r="BD354" s="70"/>
      <c r="BE354" s="66"/>
      <c r="BF354" s="70">
        <v>46.95</v>
      </c>
      <c r="BG354" s="70">
        <v>46.95</v>
      </c>
      <c r="BH354" s="70">
        <v>46.95</v>
      </c>
      <c r="BI354" s="66">
        <f>BH354/BG354*100</f>
        <v>100</v>
      </c>
      <c r="BJ354" s="123"/>
      <c r="BK354" s="70"/>
      <c r="BL354" s="70"/>
      <c r="BM354" s="66"/>
      <c r="BN354" s="70"/>
      <c r="BO354" s="70"/>
      <c r="BP354" s="70"/>
      <c r="BQ354" s="66"/>
      <c r="BR354" s="66"/>
      <c r="BS354" s="70"/>
      <c r="BT354" s="70"/>
      <c r="BU354" s="66"/>
      <c r="BV354" s="66"/>
      <c r="BW354" s="66"/>
      <c r="BX354" s="66"/>
      <c r="BY354" s="66"/>
      <c r="BZ354" s="70">
        <v>0</v>
      </c>
      <c r="CA354" s="70">
        <v>0</v>
      </c>
      <c r="CB354" s="70"/>
      <c r="CC354" s="66"/>
      <c r="CD354" s="70">
        <v>14330.4</v>
      </c>
      <c r="CE354" s="70">
        <v>14330.4</v>
      </c>
      <c r="CF354" s="66">
        <v>14330.4</v>
      </c>
      <c r="CG354" s="70">
        <f t="shared" si="185"/>
        <v>100</v>
      </c>
      <c r="CH354" s="70"/>
      <c r="CI354" s="70">
        <v>1447.1</v>
      </c>
      <c r="CJ354" s="66">
        <v>1447.1</v>
      </c>
      <c r="CK354" s="70">
        <f t="shared" si="2290"/>
        <v>100</v>
      </c>
      <c r="CL354" s="70"/>
      <c r="CM354" s="70"/>
      <c r="CN354" s="200"/>
      <c r="CO354" s="200"/>
      <c r="CP354" s="200"/>
      <c r="CQ354" s="70"/>
      <c r="CR354" s="200"/>
      <c r="CS354" s="200"/>
      <c r="CT354" s="70">
        <v>3662.9</v>
      </c>
      <c r="CU354" s="70">
        <v>3102.9</v>
      </c>
      <c r="CV354" s="70">
        <v>3102.9</v>
      </c>
      <c r="CW354" s="70">
        <f t="shared" si="191"/>
        <v>100</v>
      </c>
      <c r="CX354" s="70"/>
      <c r="CY354" s="70"/>
      <c r="CZ354" s="70"/>
      <c r="DA354" s="70"/>
      <c r="DB354" s="124"/>
      <c r="DC354" s="70">
        <v>160</v>
      </c>
      <c r="DD354" s="70">
        <v>160</v>
      </c>
      <c r="DE354" s="70">
        <f t="shared" si="2295"/>
        <v>100</v>
      </c>
      <c r="DF354" s="70"/>
      <c r="DG354" s="70"/>
      <c r="DH354" s="200"/>
      <c r="DI354" s="200"/>
      <c r="DJ354" s="200"/>
      <c r="DK354" s="70"/>
      <c r="DL354" s="200"/>
      <c r="DM354" s="200"/>
      <c r="DN354" s="200"/>
      <c r="DO354" s="70"/>
      <c r="DP354" s="200"/>
      <c r="DQ354" s="200"/>
      <c r="DR354" s="70"/>
      <c r="DS354" s="70"/>
      <c r="DT354" s="200"/>
      <c r="DU354" s="200"/>
      <c r="DV354" s="200"/>
      <c r="DW354" s="70"/>
      <c r="DX354" s="200"/>
      <c r="DY354" s="200"/>
      <c r="DZ354" s="200"/>
      <c r="EA354" s="70"/>
      <c r="EB354" s="200"/>
      <c r="EC354" s="200"/>
      <c r="ED354" s="200"/>
      <c r="EE354" s="70"/>
      <c r="EF354" s="200"/>
      <c r="EG354" s="200"/>
      <c r="EH354" s="70"/>
      <c r="EI354" s="70"/>
      <c r="EJ354" s="200"/>
      <c r="EK354" s="200"/>
      <c r="EL354" s="70"/>
      <c r="EM354" s="70"/>
      <c r="EN354" s="200"/>
      <c r="EO354" s="200"/>
      <c r="EP354" s="70">
        <v>318.39999999999998</v>
      </c>
      <c r="EQ354" s="70"/>
      <c r="ER354" s="200"/>
      <c r="ES354" s="70"/>
      <c r="ET354" s="70">
        <v>6337.6</v>
      </c>
      <c r="EU354" s="70">
        <v>3533.8804</v>
      </c>
      <c r="EV354" s="70">
        <v>3533.8804</v>
      </c>
      <c r="EW354" s="70">
        <f t="shared" si="2302"/>
        <v>100</v>
      </c>
      <c r="EX354" s="70"/>
      <c r="EY354" s="70"/>
      <c r="EZ354" s="200"/>
      <c r="FA354" s="200"/>
      <c r="FB354" s="200"/>
      <c r="FC354" s="70"/>
      <c r="FD354" s="200"/>
      <c r="FE354" s="200"/>
      <c r="FF354" s="70">
        <v>3699.6</v>
      </c>
      <c r="FG354" s="70">
        <v>3789.8</v>
      </c>
      <c r="FH354" s="70">
        <v>3789.8</v>
      </c>
      <c r="FI354" s="70">
        <f t="shared" si="204"/>
        <v>100</v>
      </c>
      <c r="FJ354" s="70"/>
      <c r="FK354" s="70"/>
      <c r="FL354" s="200"/>
      <c r="FM354" s="66"/>
      <c r="FN354" s="70">
        <v>2508.6999999999998</v>
      </c>
      <c r="FO354" s="70">
        <v>2068.6999999999998</v>
      </c>
      <c r="FP354" s="70">
        <v>2068.6999999999998</v>
      </c>
      <c r="FQ354" s="70">
        <f>FP354/FO354*100</f>
        <v>100</v>
      </c>
      <c r="FR354" s="70"/>
      <c r="FS354" s="70">
        <v>108.8</v>
      </c>
      <c r="FT354" s="200">
        <v>108.8</v>
      </c>
      <c r="FU354" s="70">
        <f t="shared" si="2310"/>
        <v>100</v>
      </c>
      <c r="FV354" s="70">
        <v>1568.7460000000001</v>
      </c>
      <c r="FW354" s="70">
        <v>1568.7460000000001</v>
      </c>
      <c r="FX354" s="70">
        <v>1568.7459799999999</v>
      </c>
      <c r="FY354" s="70">
        <f t="shared" si="2313"/>
        <v>99.999998725096333</v>
      </c>
      <c r="FZ354" s="70"/>
      <c r="GA354" s="70"/>
      <c r="GB354" s="200"/>
      <c r="GC354" s="200"/>
      <c r="GD354" s="70">
        <v>636.5</v>
      </c>
      <c r="GE354" s="70">
        <v>2800</v>
      </c>
      <c r="GF354" s="70">
        <v>2800</v>
      </c>
      <c r="GG354" s="70">
        <f t="shared" si="2317"/>
        <v>100</v>
      </c>
      <c r="GH354" s="70">
        <v>1339.3</v>
      </c>
      <c r="GI354" s="70">
        <v>2000</v>
      </c>
      <c r="GJ354" s="70">
        <v>2000</v>
      </c>
      <c r="GK354" s="70">
        <f t="shared" si="2320"/>
        <v>100</v>
      </c>
      <c r="GL354" s="70"/>
      <c r="GM354" s="70"/>
      <c r="GN354" s="200"/>
      <c r="GO354" s="200"/>
      <c r="GP354" s="200"/>
      <c r="GQ354" s="70"/>
      <c r="GR354" s="200"/>
      <c r="GS354" s="200"/>
      <c r="GT354" s="200"/>
      <c r="GU354" s="70"/>
      <c r="GV354" s="200"/>
      <c r="GW354" s="200"/>
      <c r="GX354" s="200"/>
      <c r="GY354" s="70"/>
      <c r="GZ354" s="200"/>
      <c r="HA354" s="200"/>
      <c r="HB354" s="70"/>
      <c r="HC354" s="70"/>
      <c r="HD354" s="200"/>
      <c r="HE354" s="200"/>
      <c r="HF354" s="70">
        <v>227.4</v>
      </c>
      <c r="HG354" s="70">
        <v>723.7</v>
      </c>
      <c r="HH354" s="70">
        <v>723.7</v>
      </c>
      <c r="HI354" s="70">
        <f t="shared" si="2327"/>
        <v>100</v>
      </c>
      <c r="HJ354" s="124"/>
      <c r="HK354" s="70"/>
      <c r="HL354" s="200"/>
      <c r="HM354" s="200"/>
      <c r="HN354" s="70"/>
      <c r="HO354" s="70"/>
      <c r="HP354" s="70"/>
      <c r="HQ354" s="70"/>
      <c r="HR354" s="70"/>
      <c r="HS354" s="70"/>
      <c r="HT354" s="70"/>
      <c r="HU354" s="70"/>
      <c r="HV354" s="124"/>
      <c r="HW354" s="70">
        <v>75713.258430000002</v>
      </c>
      <c r="HX354" s="70">
        <v>40160.814619999997</v>
      </c>
      <c r="HY354" s="70">
        <f t="shared" si="2332"/>
        <v>53.043305033728416</v>
      </c>
      <c r="HZ354" s="124"/>
      <c r="IA354" s="70">
        <v>3488</v>
      </c>
      <c r="IB354" s="70">
        <v>3488</v>
      </c>
      <c r="IC354" s="70">
        <f t="shared" si="2334"/>
        <v>100</v>
      </c>
      <c r="ID354" s="70"/>
      <c r="IE354" s="70"/>
      <c r="IF354" s="70"/>
      <c r="IG354" s="70"/>
      <c r="IH354" s="70"/>
      <c r="II354" s="70"/>
      <c r="IJ354" s="70"/>
      <c r="IK354" s="70"/>
      <c r="IL354" s="70"/>
      <c r="IM354" s="70"/>
      <c r="IN354" s="70"/>
      <c r="IO354" s="70"/>
      <c r="IP354" s="70"/>
      <c r="IQ354" s="70"/>
      <c r="IR354" s="70"/>
      <c r="IS354" s="70"/>
      <c r="IT354" s="70"/>
      <c r="IU354" s="70"/>
      <c r="IV354" s="70"/>
      <c r="IW354" s="70"/>
      <c r="IX354" s="70"/>
      <c r="IY354" s="70">
        <v>0</v>
      </c>
      <c r="IZ354" s="70">
        <v>0</v>
      </c>
      <c r="JA354" s="66"/>
      <c r="JB354" s="66"/>
      <c r="JC354" s="70">
        <v>0</v>
      </c>
      <c r="JD354" s="70">
        <v>0</v>
      </c>
      <c r="JE354" s="66"/>
      <c r="JF354" s="66"/>
      <c r="JG354" s="70">
        <v>0</v>
      </c>
      <c r="JH354" s="70">
        <v>0</v>
      </c>
      <c r="JI354" s="66"/>
      <c r="JJ354" s="66"/>
      <c r="JK354" s="70">
        <v>242.12367999999998</v>
      </c>
      <c r="JL354" s="70"/>
      <c r="JM354" s="66">
        <f t="shared" si="2343"/>
        <v>0</v>
      </c>
      <c r="JN354" s="66"/>
      <c r="JO354" s="70"/>
      <c r="JP354" s="70"/>
      <c r="JQ354" s="66"/>
    </row>
    <row r="355" spans="1:277" s="29" customFormat="1" ht="15.75" x14ac:dyDescent="0.25">
      <c r="A355" s="39" t="s">
        <v>284</v>
      </c>
      <c r="B355" s="230">
        <f t="shared" si="2128"/>
        <v>0</v>
      </c>
      <c r="C355" s="230">
        <f t="shared" si="2129"/>
        <v>0</v>
      </c>
      <c r="D355" s="230">
        <f t="shared" si="2130"/>
        <v>0</v>
      </c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123"/>
      <c r="S355" s="66"/>
      <c r="T355" s="66"/>
      <c r="U355" s="66"/>
      <c r="V355" s="66"/>
      <c r="W355" s="66"/>
      <c r="X355" s="66"/>
      <c r="Y355" s="66"/>
      <c r="Z355" s="66"/>
      <c r="AA355" s="66"/>
      <c r="AB355" s="66"/>
      <c r="AC355" s="66"/>
      <c r="AD355" s="123"/>
      <c r="AE355" s="66"/>
      <c r="AF355" s="66"/>
      <c r="AG355" s="66"/>
      <c r="AH355" s="66"/>
      <c r="AI355" s="66"/>
      <c r="AJ355" s="66"/>
      <c r="AK355" s="66"/>
      <c r="AL355" s="123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/>
      <c r="BH355" s="66"/>
      <c r="BI355" s="66"/>
      <c r="BJ355" s="123"/>
      <c r="BK355" s="66"/>
      <c r="BL355" s="66"/>
      <c r="BM355" s="66"/>
      <c r="BN355" s="66"/>
      <c r="BO355" s="66"/>
      <c r="BP355" s="66"/>
      <c r="BQ355" s="66"/>
      <c r="BR355" s="66"/>
      <c r="BS355" s="66"/>
      <c r="BT355" s="66"/>
      <c r="BU355" s="66"/>
      <c r="BV355" s="66"/>
      <c r="BW355" s="66"/>
      <c r="BX355" s="66"/>
      <c r="BY355" s="66"/>
      <c r="BZ355" s="66"/>
      <c r="CA355" s="66"/>
      <c r="CB355" s="66"/>
      <c r="CC355" s="66"/>
      <c r="CD355" s="206"/>
      <c r="CE355" s="206"/>
      <c r="CF355" s="206"/>
      <c r="CG355" s="206"/>
      <c r="CH355" s="206"/>
      <c r="CI355" s="206"/>
      <c r="CJ355" s="206"/>
      <c r="CK355" s="206"/>
      <c r="CL355" s="66"/>
      <c r="CM355" s="66"/>
      <c r="CN355" s="66"/>
      <c r="CO355" s="204"/>
      <c r="CP355" s="204"/>
      <c r="CQ355" s="66"/>
      <c r="CR355" s="66"/>
      <c r="CS355" s="204"/>
      <c r="CT355" s="66"/>
      <c r="CU355" s="66"/>
      <c r="CV355" s="66"/>
      <c r="CW355" s="204"/>
      <c r="CX355" s="204"/>
      <c r="CY355" s="66"/>
      <c r="CZ355" s="66"/>
      <c r="DA355" s="204"/>
      <c r="DB355" s="133"/>
      <c r="DC355" s="66"/>
      <c r="DD355" s="66"/>
      <c r="DE355" s="204"/>
      <c r="DF355" s="66"/>
      <c r="DG355" s="66"/>
      <c r="DH355" s="66"/>
      <c r="DI355" s="204"/>
      <c r="DJ355" s="204"/>
      <c r="DK355" s="66"/>
      <c r="DL355" s="66"/>
      <c r="DM355" s="204"/>
      <c r="DN355" s="204"/>
      <c r="DO355" s="66"/>
      <c r="DP355" s="66"/>
      <c r="DQ355" s="204"/>
      <c r="DR355" s="66"/>
      <c r="DS355" s="66"/>
      <c r="DT355" s="66"/>
      <c r="DU355" s="204"/>
      <c r="DV355" s="204"/>
      <c r="DW355" s="66"/>
      <c r="DX355" s="66"/>
      <c r="DY355" s="204"/>
      <c r="DZ355" s="204"/>
      <c r="EA355" s="66"/>
      <c r="EB355" s="66"/>
      <c r="EC355" s="204"/>
      <c r="ED355" s="204"/>
      <c r="EE355" s="66"/>
      <c r="EF355" s="66"/>
      <c r="EG355" s="204"/>
      <c r="EH355" s="66"/>
      <c r="EI355" s="66"/>
      <c r="EJ355" s="66"/>
      <c r="EK355" s="204"/>
      <c r="EL355" s="66"/>
      <c r="EM355" s="66"/>
      <c r="EN355" s="66"/>
      <c r="EO355" s="204"/>
      <c r="EP355" s="66"/>
      <c r="EQ355" s="66"/>
      <c r="ER355" s="66"/>
      <c r="ES355" s="70"/>
      <c r="ET355" s="66"/>
      <c r="EU355" s="66"/>
      <c r="EV355" s="66"/>
      <c r="EW355" s="66"/>
      <c r="EX355" s="66"/>
      <c r="EY355" s="70"/>
      <c r="EZ355" s="66"/>
      <c r="FA355" s="204"/>
      <c r="FB355" s="204"/>
      <c r="FC355" s="70"/>
      <c r="FD355" s="66"/>
      <c r="FE355" s="204"/>
      <c r="FF355" s="70"/>
      <c r="FG355" s="70"/>
      <c r="FH355" s="66"/>
      <c r="FI355" s="204"/>
      <c r="FJ355" s="70"/>
      <c r="FK355" s="70"/>
      <c r="FL355" s="66"/>
      <c r="FM355" s="66"/>
      <c r="FN355" s="70"/>
      <c r="FO355" s="70"/>
      <c r="FP355" s="66"/>
      <c r="FQ355" s="204"/>
      <c r="FR355" s="204"/>
      <c r="FS355" s="70"/>
      <c r="FT355" s="66"/>
      <c r="FU355" s="204"/>
      <c r="FV355" s="70"/>
      <c r="FW355" s="70"/>
      <c r="FX355" s="66"/>
      <c r="FY355" s="70"/>
      <c r="FZ355" s="70"/>
      <c r="GA355" s="70"/>
      <c r="GB355" s="66"/>
      <c r="GC355" s="204"/>
      <c r="GD355" s="66"/>
      <c r="GE355" s="66"/>
      <c r="GF355" s="66"/>
      <c r="GG355" s="204"/>
      <c r="GH355" s="66"/>
      <c r="GI355" s="66"/>
      <c r="GJ355" s="66"/>
      <c r="GK355" s="204"/>
      <c r="GL355" s="204"/>
      <c r="GM355" s="70"/>
      <c r="GN355" s="66"/>
      <c r="GO355" s="204"/>
      <c r="GP355" s="204"/>
      <c r="GQ355" s="70"/>
      <c r="GR355" s="66"/>
      <c r="GS355" s="204"/>
      <c r="GT355" s="204"/>
      <c r="GU355" s="70"/>
      <c r="GV355" s="66"/>
      <c r="GW355" s="204"/>
      <c r="GX355" s="204"/>
      <c r="GY355" s="70"/>
      <c r="GZ355" s="66"/>
      <c r="HA355" s="204"/>
      <c r="HB355" s="70"/>
      <c r="HC355" s="70"/>
      <c r="HD355" s="66"/>
      <c r="HE355" s="204"/>
      <c r="HF355" s="66"/>
      <c r="HG355" s="66"/>
      <c r="HH355" s="66"/>
      <c r="HI355" s="204"/>
      <c r="HJ355" s="133"/>
      <c r="HK355" s="70"/>
      <c r="HL355" s="66"/>
      <c r="HM355" s="204"/>
      <c r="HN355" s="66"/>
      <c r="HO355" s="66"/>
      <c r="HP355" s="66"/>
      <c r="HQ355" s="204"/>
      <c r="HR355" s="204"/>
      <c r="HS355" s="66"/>
      <c r="HT355" s="66"/>
      <c r="HU355" s="204"/>
      <c r="HV355" s="133"/>
      <c r="HW355" s="66"/>
      <c r="HX355" s="66"/>
      <c r="HY355" s="204"/>
      <c r="HZ355" s="133"/>
      <c r="IA355" s="66"/>
      <c r="IB355" s="66"/>
      <c r="IC355" s="204"/>
      <c r="ID355" s="204"/>
      <c r="IE355" s="66"/>
      <c r="IF355" s="66"/>
      <c r="IG355" s="204"/>
      <c r="IH355" s="204"/>
      <c r="II355" s="66"/>
      <c r="IJ355" s="66"/>
      <c r="IK355" s="204"/>
      <c r="IL355" s="204"/>
      <c r="IM355" s="66"/>
      <c r="IN355" s="66"/>
      <c r="IO355" s="204"/>
      <c r="IP355" s="204"/>
      <c r="IQ355" s="66"/>
      <c r="IR355" s="66"/>
      <c r="IS355" s="204"/>
      <c r="IT355" s="204"/>
      <c r="IU355" s="66"/>
      <c r="IV355" s="66"/>
      <c r="IW355" s="204"/>
      <c r="IX355" s="204"/>
      <c r="IY355" s="66"/>
      <c r="IZ355" s="66"/>
      <c r="JA355" s="66"/>
      <c r="JB355" s="66"/>
      <c r="JC355" s="66"/>
      <c r="JD355" s="66"/>
      <c r="JE355" s="66"/>
      <c r="JF355" s="66"/>
      <c r="JG355" s="66"/>
      <c r="JH355" s="66"/>
      <c r="JI355" s="66"/>
      <c r="JJ355" s="66"/>
      <c r="JK355" s="66"/>
      <c r="JL355" s="66"/>
      <c r="JM355" s="66"/>
      <c r="JN355" s="66"/>
      <c r="JO355" s="66"/>
      <c r="JP355" s="66"/>
      <c r="JQ355" s="66"/>
    </row>
    <row r="356" spans="1:277" s="29" customFormat="1" ht="15.75" x14ac:dyDescent="0.25">
      <c r="A356" s="39" t="s">
        <v>569</v>
      </c>
      <c r="B356" s="230">
        <f t="shared" si="2128"/>
        <v>1926</v>
      </c>
      <c r="C356" s="230">
        <f t="shared" si="2129"/>
        <v>1926</v>
      </c>
      <c r="D356" s="230">
        <f t="shared" si="2130"/>
        <v>1926</v>
      </c>
      <c r="E356" s="66">
        <f t="shared" si="163"/>
        <v>100</v>
      </c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123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66"/>
      <c r="AD356" s="123"/>
      <c r="AE356" s="66"/>
      <c r="AF356" s="66"/>
      <c r="AG356" s="66"/>
      <c r="AH356" s="66"/>
      <c r="AI356" s="66"/>
      <c r="AJ356" s="66"/>
      <c r="AK356" s="66"/>
      <c r="AL356" s="123"/>
      <c r="AM356" s="66"/>
      <c r="AN356" s="66"/>
      <c r="AO356" s="66"/>
      <c r="AP356" s="66"/>
      <c r="AQ356" s="66"/>
      <c r="AR356" s="66"/>
      <c r="AS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/>
      <c r="BH356" s="66"/>
      <c r="BI356" s="66"/>
      <c r="BJ356" s="123"/>
      <c r="BK356" s="66"/>
      <c r="BL356" s="66"/>
      <c r="BM356" s="66"/>
      <c r="BN356" s="66"/>
      <c r="BO356" s="66"/>
      <c r="BP356" s="66"/>
      <c r="BQ356" s="66"/>
      <c r="BR356" s="66"/>
      <c r="BS356" s="66"/>
      <c r="BT356" s="66"/>
      <c r="BU356" s="66"/>
      <c r="BV356" s="66"/>
      <c r="BW356" s="66"/>
      <c r="BX356" s="66"/>
      <c r="BY356" s="66"/>
      <c r="BZ356" s="66"/>
      <c r="CA356" s="66"/>
      <c r="CB356" s="66"/>
      <c r="CC356" s="66"/>
      <c r="CD356" s="206"/>
      <c r="CE356" s="206"/>
      <c r="CF356" s="206"/>
      <c r="CG356" s="206"/>
      <c r="CH356" s="206"/>
      <c r="CI356" s="206"/>
      <c r="CJ356" s="206"/>
      <c r="CK356" s="206"/>
      <c r="CL356" s="66"/>
      <c r="CM356" s="66"/>
      <c r="CN356" s="66"/>
      <c r="CO356" s="204"/>
      <c r="CP356" s="204"/>
      <c r="CQ356" s="66"/>
      <c r="CR356" s="66"/>
      <c r="CS356" s="204"/>
      <c r="CT356" s="66"/>
      <c r="CU356" s="66"/>
      <c r="CV356" s="66"/>
      <c r="CW356" s="204"/>
      <c r="CX356" s="204"/>
      <c r="CY356" s="66"/>
      <c r="CZ356" s="66"/>
      <c r="DA356" s="204"/>
      <c r="DB356" s="133"/>
      <c r="DC356" s="66"/>
      <c r="DD356" s="66"/>
      <c r="DE356" s="204"/>
      <c r="DF356" s="66"/>
      <c r="DG356" s="66"/>
      <c r="DH356" s="66"/>
      <c r="DI356" s="204"/>
      <c r="DJ356" s="204"/>
      <c r="DK356" s="66"/>
      <c r="DL356" s="66"/>
      <c r="DM356" s="204"/>
      <c r="DN356" s="204"/>
      <c r="DO356" s="66"/>
      <c r="DP356" s="66"/>
      <c r="DQ356" s="204"/>
      <c r="DR356" s="66"/>
      <c r="DS356" s="66"/>
      <c r="DT356" s="66"/>
      <c r="DU356" s="204"/>
      <c r="DV356" s="204"/>
      <c r="DW356" s="66"/>
      <c r="DX356" s="66"/>
      <c r="DY356" s="204"/>
      <c r="DZ356" s="204"/>
      <c r="EA356" s="66"/>
      <c r="EB356" s="66"/>
      <c r="EC356" s="204"/>
      <c r="ED356" s="204"/>
      <c r="EE356" s="66"/>
      <c r="EF356" s="66"/>
      <c r="EG356" s="204"/>
      <c r="EH356" s="66"/>
      <c r="EI356" s="66"/>
      <c r="EJ356" s="66"/>
      <c r="EK356" s="204"/>
      <c r="EL356" s="66"/>
      <c r="EM356" s="66"/>
      <c r="EN356" s="66"/>
      <c r="EO356" s="204"/>
      <c r="EP356" s="66"/>
      <c r="EQ356" s="66"/>
      <c r="ER356" s="66"/>
      <c r="ES356" s="70"/>
      <c r="ET356" s="66"/>
      <c r="EU356" s="66"/>
      <c r="EV356" s="66"/>
      <c r="EW356" s="66"/>
      <c r="EX356" s="66"/>
      <c r="EY356" s="70"/>
      <c r="EZ356" s="66"/>
      <c r="FA356" s="204"/>
      <c r="FB356" s="204"/>
      <c r="FC356" s="70"/>
      <c r="FD356" s="66"/>
      <c r="FE356" s="204"/>
      <c r="FF356" s="70"/>
      <c r="FG356" s="70"/>
      <c r="FH356" s="66"/>
      <c r="FI356" s="204"/>
      <c r="FJ356" s="70">
        <v>1926</v>
      </c>
      <c r="FK356" s="70">
        <v>1926</v>
      </c>
      <c r="FL356" s="66">
        <v>1926</v>
      </c>
      <c r="FM356" s="66">
        <f t="shared" si="1874"/>
        <v>100</v>
      </c>
      <c r="FN356" s="70"/>
      <c r="FO356" s="70"/>
      <c r="FP356" s="66"/>
      <c r="FQ356" s="204"/>
      <c r="FR356" s="204"/>
      <c r="FS356" s="70"/>
      <c r="FT356" s="66"/>
      <c r="FU356" s="204"/>
      <c r="FV356" s="70"/>
      <c r="FW356" s="70"/>
      <c r="FX356" s="66"/>
      <c r="FY356" s="70"/>
      <c r="FZ356" s="70"/>
      <c r="GA356" s="70"/>
      <c r="GB356" s="66"/>
      <c r="GC356" s="204"/>
      <c r="GD356" s="66"/>
      <c r="GE356" s="66"/>
      <c r="GF356" s="66"/>
      <c r="GG356" s="204"/>
      <c r="GH356" s="66"/>
      <c r="GI356" s="66"/>
      <c r="GJ356" s="66"/>
      <c r="GK356" s="204"/>
      <c r="GL356" s="204"/>
      <c r="GM356" s="70"/>
      <c r="GN356" s="66"/>
      <c r="GO356" s="204"/>
      <c r="GP356" s="204"/>
      <c r="GQ356" s="70"/>
      <c r="GR356" s="66"/>
      <c r="GS356" s="204"/>
      <c r="GT356" s="204"/>
      <c r="GU356" s="70"/>
      <c r="GV356" s="66"/>
      <c r="GW356" s="204"/>
      <c r="GX356" s="204"/>
      <c r="GY356" s="70"/>
      <c r="GZ356" s="66"/>
      <c r="HA356" s="204"/>
      <c r="HB356" s="70"/>
      <c r="HC356" s="70"/>
      <c r="HD356" s="66"/>
      <c r="HE356" s="204"/>
      <c r="HF356" s="66"/>
      <c r="HG356" s="66"/>
      <c r="HH356" s="66"/>
      <c r="HI356" s="204"/>
      <c r="HJ356" s="133"/>
      <c r="HK356" s="70"/>
      <c r="HL356" s="66"/>
      <c r="HM356" s="204"/>
      <c r="HN356" s="66"/>
      <c r="HO356" s="66"/>
      <c r="HP356" s="66"/>
      <c r="HQ356" s="204"/>
      <c r="HR356" s="204"/>
      <c r="HS356" s="66"/>
      <c r="HT356" s="66"/>
      <c r="HU356" s="204"/>
      <c r="HV356" s="133"/>
      <c r="HW356" s="66"/>
      <c r="HX356" s="66"/>
      <c r="HY356" s="204"/>
      <c r="HZ356" s="133"/>
      <c r="IA356" s="66"/>
      <c r="IB356" s="66"/>
      <c r="IC356" s="204"/>
      <c r="ID356" s="204"/>
      <c r="IE356" s="66"/>
      <c r="IF356" s="66"/>
      <c r="IG356" s="204"/>
      <c r="IH356" s="204"/>
      <c r="II356" s="66"/>
      <c r="IJ356" s="66"/>
      <c r="IK356" s="204"/>
      <c r="IL356" s="204"/>
      <c r="IM356" s="66"/>
      <c r="IN356" s="66"/>
      <c r="IO356" s="204"/>
      <c r="IP356" s="204"/>
      <c r="IQ356" s="66"/>
      <c r="IR356" s="66"/>
      <c r="IS356" s="204"/>
      <c r="IT356" s="204"/>
      <c r="IU356" s="66"/>
      <c r="IV356" s="66"/>
      <c r="IW356" s="204"/>
      <c r="IX356" s="204"/>
      <c r="IY356" s="66"/>
      <c r="IZ356" s="66"/>
      <c r="JA356" s="66"/>
      <c r="JB356" s="66"/>
      <c r="JC356" s="66"/>
      <c r="JD356" s="66"/>
      <c r="JE356" s="66"/>
      <c r="JF356" s="66"/>
      <c r="JG356" s="66"/>
      <c r="JH356" s="66"/>
      <c r="JI356" s="66"/>
      <c r="JJ356" s="66"/>
      <c r="JK356" s="66"/>
      <c r="JL356" s="66"/>
      <c r="JM356" s="66"/>
      <c r="JN356" s="66"/>
      <c r="JO356" s="66"/>
      <c r="JP356" s="66"/>
      <c r="JQ356" s="66"/>
    </row>
    <row r="357" spans="1:277" s="29" customFormat="1" ht="15.75" x14ac:dyDescent="0.25">
      <c r="A357" s="39" t="s">
        <v>355</v>
      </c>
      <c r="B357" s="230">
        <f t="shared" si="2128"/>
        <v>7635</v>
      </c>
      <c r="C357" s="230">
        <f t="shared" si="2129"/>
        <v>7635</v>
      </c>
      <c r="D357" s="230">
        <f t="shared" si="2130"/>
        <v>7635</v>
      </c>
      <c r="E357" s="66">
        <f t="shared" si="163"/>
        <v>100</v>
      </c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123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66"/>
      <c r="AD357" s="123"/>
      <c r="AE357" s="66"/>
      <c r="AF357" s="66"/>
      <c r="AG357" s="66"/>
      <c r="AH357" s="66"/>
      <c r="AI357" s="66"/>
      <c r="AJ357" s="66"/>
      <c r="AK357" s="66"/>
      <c r="AL357" s="123"/>
      <c r="AM357" s="66"/>
      <c r="AN357" s="66"/>
      <c r="AO357" s="66"/>
      <c r="AP357" s="66"/>
      <c r="AQ357" s="66"/>
      <c r="AR357" s="66"/>
      <c r="AS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/>
      <c r="BH357" s="66"/>
      <c r="BI357" s="66"/>
      <c r="BJ357" s="123"/>
      <c r="BK357" s="66"/>
      <c r="BL357" s="66"/>
      <c r="BM357" s="66"/>
      <c r="BN357" s="66"/>
      <c r="BO357" s="66"/>
      <c r="BP357" s="66"/>
      <c r="BQ357" s="66"/>
      <c r="BR357" s="66"/>
      <c r="BS357" s="66"/>
      <c r="BT357" s="66"/>
      <c r="BU357" s="66"/>
      <c r="BV357" s="66"/>
      <c r="BW357" s="66"/>
      <c r="BX357" s="66"/>
      <c r="BY357" s="66"/>
      <c r="BZ357" s="66"/>
      <c r="CA357" s="66"/>
      <c r="CB357" s="66"/>
      <c r="CC357" s="66"/>
      <c r="CD357" s="206"/>
      <c r="CE357" s="206"/>
      <c r="CF357" s="206"/>
      <c r="CG357" s="206"/>
      <c r="CH357" s="206"/>
      <c r="CI357" s="206"/>
      <c r="CJ357" s="206"/>
      <c r="CK357" s="206"/>
      <c r="CL357" s="66"/>
      <c r="CM357" s="66"/>
      <c r="CN357" s="66"/>
      <c r="CO357" s="204"/>
      <c r="CP357" s="204"/>
      <c r="CQ357" s="66"/>
      <c r="CR357" s="66"/>
      <c r="CS357" s="204"/>
      <c r="CT357" s="66"/>
      <c r="CU357" s="66"/>
      <c r="CV357" s="66"/>
      <c r="CW357" s="204"/>
      <c r="CX357" s="204"/>
      <c r="CY357" s="66"/>
      <c r="CZ357" s="66"/>
      <c r="DA357" s="204"/>
      <c r="DB357" s="133"/>
      <c r="DC357" s="66"/>
      <c r="DD357" s="66"/>
      <c r="DE357" s="204"/>
      <c r="DF357" s="66"/>
      <c r="DG357" s="66"/>
      <c r="DH357" s="66"/>
      <c r="DI357" s="204"/>
      <c r="DJ357" s="204"/>
      <c r="DK357" s="66"/>
      <c r="DL357" s="66"/>
      <c r="DM357" s="204"/>
      <c r="DN357" s="204"/>
      <c r="DO357" s="66"/>
      <c r="DP357" s="66"/>
      <c r="DQ357" s="204"/>
      <c r="DR357" s="66"/>
      <c r="DS357" s="66"/>
      <c r="DT357" s="66"/>
      <c r="DU357" s="204"/>
      <c r="DV357" s="204"/>
      <c r="DW357" s="66"/>
      <c r="DX357" s="66"/>
      <c r="DY357" s="204"/>
      <c r="DZ357" s="204"/>
      <c r="EA357" s="66"/>
      <c r="EB357" s="66"/>
      <c r="EC357" s="204"/>
      <c r="ED357" s="204"/>
      <c r="EE357" s="66"/>
      <c r="EF357" s="66"/>
      <c r="EG357" s="204"/>
      <c r="EH357" s="66"/>
      <c r="EI357" s="66"/>
      <c r="EJ357" s="66"/>
      <c r="EK357" s="204"/>
      <c r="EL357" s="66"/>
      <c r="EM357" s="66"/>
      <c r="EN357" s="66"/>
      <c r="EO357" s="204"/>
      <c r="EP357" s="66"/>
      <c r="EQ357" s="66"/>
      <c r="ER357" s="66"/>
      <c r="ES357" s="70"/>
      <c r="ET357" s="66"/>
      <c r="EU357" s="66"/>
      <c r="EV357" s="66"/>
      <c r="EW357" s="66"/>
      <c r="EX357" s="66"/>
      <c r="EY357" s="70"/>
      <c r="EZ357" s="66"/>
      <c r="FA357" s="204"/>
      <c r="FB357" s="204"/>
      <c r="FC357" s="70"/>
      <c r="FD357" s="66"/>
      <c r="FE357" s="204"/>
      <c r="FF357" s="70"/>
      <c r="FG357" s="70"/>
      <c r="FH357" s="66"/>
      <c r="FI357" s="204"/>
      <c r="FJ357" s="70">
        <v>7635</v>
      </c>
      <c r="FK357" s="70">
        <v>7635</v>
      </c>
      <c r="FL357" s="66">
        <v>7635</v>
      </c>
      <c r="FM357" s="66">
        <f t="shared" si="1874"/>
        <v>100</v>
      </c>
      <c r="FN357" s="70"/>
      <c r="FO357" s="70"/>
      <c r="FP357" s="66"/>
      <c r="FQ357" s="204"/>
      <c r="FR357" s="204"/>
      <c r="FS357" s="70"/>
      <c r="FT357" s="66"/>
      <c r="FU357" s="204"/>
      <c r="FV357" s="70"/>
      <c r="FW357" s="70"/>
      <c r="FX357" s="66"/>
      <c r="FY357" s="70"/>
      <c r="FZ357" s="70"/>
      <c r="GA357" s="70"/>
      <c r="GB357" s="66"/>
      <c r="GC357" s="204"/>
      <c r="GD357" s="66"/>
      <c r="GE357" s="66"/>
      <c r="GF357" s="66"/>
      <c r="GG357" s="204"/>
      <c r="GH357" s="66"/>
      <c r="GI357" s="66"/>
      <c r="GJ357" s="66"/>
      <c r="GK357" s="204"/>
      <c r="GL357" s="204"/>
      <c r="GM357" s="70"/>
      <c r="GN357" s="66"/>
      <c r="GO357" s="204"/>
      <c r="GP357" s="204"/>
      <c r="GQ357" s="70"/>
      <c r="GR357" s="66"/>
      <c r="GS357" s="204"/>
      <c r="GT357" s="204"/>
      <c r="GU357" s="70"/>
      <c r="GV357" s="66"/>
      <c r="GW357" s="204"/>
      <c r="GX357" s="204"/>
      <c r="GY357" s="70"/>
      <c r="GZ357" s="66"/>
      <c r="HA357" s="204"/>
      <c r="HB357" s="70"/>
      <c r="HC357" s="70"/>
      <c r="HD357" s="66"/>
      <c r="HE357" s="204"/>
      <c r="HF357" s="66"/>
      <c r="HG357" s="66"/>
      <c r="HH357" s="66"/>
      <c r="HI357" s="204"/>
      <c r="HJ357" s="133"/>
      <c r="HK357" s="70"/>
      <c r="HL357" s="66"/>
      <c r="HM357" s="204"/>
      <c r="HN357" s="66"/>
      <c r="HO357" s="66"/>
      <c r="HP357" s="66"/>
      <c r="HQ357" s="204"/>
      <c r="HR357" s="204"/>
      <c r="HS357" s="66"/>
      <c r="HT357" s="66"/>
      <c r="HU357" s="204"/>
      <c r="HV357" s="133"/>
      <c r="HW357" s="66"/>
      <c r="HX357" s="66"/>
      <c r="HY357" s="204"/>
      <c r="HZ357" s="133"/>
      <c r="IA357" s="66"/>
      <c r="IB357" s="66"/>
      <c r="IC357" s="204"/>
      <c r="ID357" s="204"/>
      <c r="IE357" s="66"/>
      <c r="IF357" s="66"/>
      <c r="IG357" s="204"/>
      <c r="IH357" s="204"/>
      <c r="II357" s="66"/>
      <c r="IJ357" s="66"/>
      <c r="IK357" s="204"/>
      <c r="IL357" s="204"/>
      <c r="IM357" s="66"/>
      <c r="IN357" s="66"/>
      <c r="IO357" s="204"/>
      <c r="IP357" s="204"/>
      <c r="IQ357" s="66"/>
      <c r="IR357" s="66"/>
      <c r="IS357" s="204"/>
      <c r="IT357" s="204"/>
      <c r="IU357" s="66"/>
      <c r="IV357" s="66"/>
      <c r="IW357" s="204"/>
      <c r="IX357" s="204"/>
      <c r="IY357" s="66"/>
      <c r="IZ357" s="66"/>
      <c r="JA357" s="66"/>
      <c r="JB357" s="66"/>
      <c r="JC357" s="66"/>
      <c r="JD357" s="66"/>
      <c r="JE357" s="66"/>
      <c r="JF357" s="66"/>
      <c r="JG357" s="66"/>
      <c r="JH357" s="66"/>
      <c r="JI357" s="66"/>
      <c r="JJ357" s="66"/>
      <c r="JK357" s="66"/>
      <c r="JL357" s="66"/>
      <c r="JM357" s="66"/>
      <c r="JN357" s="66"/>
      <c r="JO357" s="66"/>
      <c r="JP357" s="66"/>
      <c r="JQ357" s="66"/>
    </row>
    <row r="358" spans="1:277" s="29" customFormat="1" ht="15.75" x14ac:dyDescent="0.25">
      <c r="A358" s="39" t="s">
        <v>357</v>
      </c>
      <c r="B358" s="230">
        <f t="shared" si="2128"/>
        <v>4542</v>
      </c>
      <c r="C358" s="230">
        <f t="shared" si="2129"/>
        <v>6042</v>
      </c>
      <c r="D358" s="230">
        <f t="shared" si="2130"/>
        <v>6042</v>
      </c>
      <c r="E358" s="66">
        <f t="shared" si="163"/>
        <v>100</v>
      </c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123"/>
      <c r="S358" s="66"/>
      <c r="T358" s="66"/>
      <c r="U358" s="66"/>
      <c r="V358" s="66"/>
      <c r="W358" s="66"/>
      <c r="X358" s="66"/>
      <c r="Y358" s="66"/>
      <c r="Z358" s="66"/>
      <c r="AA358" s="66"/>
      <c r="AB358" s="66"/>
      <c r="AC358" s="66"/>
      <c r="AD358" s="123"/>
      <c r="AE358" s="66"/>
      <c r="AF358" s="66"/>
      <c r="AG358" s="66"/>
      <c r="AH358" s="66"/>
      <c r="AI358" s="66"/>
      <c r="AJ358" s="66"/>
      <c r="AK358" s="66"/>
      <c r="AL358" s="123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/>
      <c r="BH358" s="66"/>
      <c r="BI358" s="66"/>
      <c r="BJ358" s="123"/>
      <c r="BK358" s="66"/>
      <c r="BL358" s="66"/>
      <c r="BM358" s="66"/>
      <c r="BN358" s="66"/>
      <c r="BO358" s="66"/>
      <c r="BP358" s="66"/>
      <c r="BQ358" s="66"/>
      <c r="BR358" s="66"/>
      <c r="BS358" s="66"/>
      <c r="BT358" s="66"/>
      <c r="BU358" s="66"/>
      <c r="BV358" s="66"/>
      <c r="BW358" s="66">
        <v>1500</v>
      </c>
      <c r="BX358" s="66">
        <v>1500</v>
      </c>
      <c r="BY358" s="66">
        <f t="shared" si="2067"/>
        <v>100</v>
      </c>
      <c r="BZ358" s="66"/>
      <c r="CA358" s="66"/>
      <c r="CB358" s="66"/>
      <c r="CC358" s="66"/>
      <c r="CD358" s="206"/>
      <c r="CE358" s="206"/>
      <c r="CF358" s="206"/>
      <c r="CG358" s="206"/>
      <c r="CH358" s="206"/>
      <c r="CI358" s="206"/>
      <c r="CJ358" s="206"/>
      <c r="CK358" s="206"/>
      <c r="CL358" s="66"/>
      <c r="CM358" s="66"/>
      <c r="CN358" s="66"/>
      <c r="CO358" s="204"/>
      <c r="CP358" s="204"/>
      <c r="CQ358" s="66"/>
      <c r="CR358" s="66"/>
      <c r="CS358" s="204"/>
      <c r="CT358" s="66"/>
      <c r="CU358" s="66"/>
      <c r="CV358" s="66"/>
      <c r="CW358" s="204"/>
      <c r="CX358" s="204"/>
      <c r="CY358" s="66"/>
      <c r="CZ358" s="66"/>
      <c r="DA358" s="204"/>
      <c r="DB358" s="133"/>
      <c r="DC358" s="66"/>
      <c r="DD358" s="66"/>
      <c r="DE358" s="204"/>
      <c r="DF358" s="66"/>
      <c r="DG358" s="66"/>
      <c r="DH358" s="66"/>
      <c r="DI358" s="204"/>
      <c r="DJ358" s="204"/>
      <c r="DK358" s="66"/>
      <c r="DL358" s="66"/>
      <c r="DM358" s="204"/>
      <c r="DN358" s="204"/>
      <c r="DO358" s="66"/>
      <c r="DP358" s="66"/>
      <c r="DQ358" s="204"/>
      <c r="DR358" s="66"/>
      <c r="DS358" s="66"/>
      <c r="DT358" s="66"/>
      <c r="DU358" s="204"/>
      <c r="DV358" s="204"/>
      <c r="DW358" s="66"/>
      <c r="DX358" s="66"/>
      <c r="DY358" s="204"/>
      <c r="DZ358" s="204"/>
      <c r="EA358" s="66"/>
      <c r="EB358" s="66"/>
      <c r="EC358" s="204"/>
      <c r="ED358" s="204"/>
      <c r="EE358" s="66"/>
      <c r="EF358" s="66"/>
      <c r="EG358" s="204"/>
      <c r="EH358" s="66"/>
      <c r="EI358" s="66"/>
      <c r="EJ358" s="66"/>
      <c r="EK358" s="204"/>
      <c r="EL358" s="66"/>
      <c r="EM358" s="66"/>
      <c r="EN358" s="66"/>
      <c r="EO358" s="204"/>
      <c r="EP358" s="66"/>
      <c r="EQ358" s="66"/>
      <c r="ER358" s="66"/>
      <c r="ES358" s="70"/>
      <c r="ET358" s="66"/>
      <c r="EU358" s="66"/>
      <c r="EV358" s="66"/>
      <c r="EW358" s="66"/>
      <c r="EX358" s="66"/>
      <c r="EY358" s="70"/>
      <c r="EZ358" s="66"/>
      <c r="FA358" s="204"/>
      <c r="FB358" s="204"/>
      <c r="FC358" s="70"/>
      <c r="FD358" s="66"/>
      <c r="FE358" s="204"/>
      <c r="FF358" s="70"/>
      <c r="FG358" s="70"/>
      <c r="FH358" s="66"/>
      <c r="FI358" s="204"/>
      <c r="FJ358" s="70">
        <v>4542</v>
      </c>
      <c r="FK358" s="70">
        <v>4542</v>
      </c>
      <c r="FL358" s="66">
        <v>4542</v>
      </c>
      <c r="FM358" s="66">
        <f t="shared" si="1874"/>
        <v>100</v>
      </c>
      <c r="FN358" s="70"/>
      <c r="FO358" s="70"/>
      <c r="FP358" s="66"/>
      <c r="FQ358" s="204"/>
      <c r="FR358" s="204"/>
      <c r="FS358" s="70"/>
      <c r="FT358" s="66"/>
      <c r="FU358" s="204"/>
      <c r="FV358" s="70"/>
      <c r="FW358" s="70"/>
      <c r="FX358" s="66"/>
      <c r="FY358" s="70"/>
      <c r="FZ358" s="70"/>
      <c r="GA358" s="70"/>
      <c r="GB358" s="66"/>
      <c r="GC358" s="204"/>
      <c r="GD358" s="66"/>
      <c r="GE358" s="66"/>
      <c r="GF358" s="66"/>
      <c r="GG358" s="204"/>
      <c r="GH358" s="66"/>
      <c r="GI358" s="66"/>
      <c r="GJ358" s="66"/>
      <c r="GK358" s="204"/>
      <c r="GL358" s="204"/>
      <c r="GM358" s="70"/>
      <c r="GN358" s="66"/>
      <c r="GO358" s="204"/>
      <c r="GP358" s="204"/>
      <c r="GQ358" s="70"/>
      <c r="GR358" s="66"/>
      <c r="GS358" s="204"/>
      <c r="GT358" s="204"/>
      <c r="GU358" s="70"/>
      <c r="GV358" s="66"/>
      <c r="GW358" s="204"/>
      <c r="GX358" s="204"/>
      <c r="GY358" s="70"/>
      <c r="GZ358" s="66"/>
      <c r="HA358" s="204"/>
      <c r="HB358" s="70"/>
      <c r="HC358" s="70"/>
      <c r="HD358" s="66"/>
      <c r="HE358" s="204"/>
      <c r="HF358" s="66"/>
      <c r="HG358" s="66"/>
      <c r="HH358" s="66"/>
      <c r="HI358" s="204"/>
      <c r="HJ358" s="133"/>
      <c r="HK358" s="70"/>
      <c r="HL358" s="66"/>
      <c r="HM358" s="204"/>
      <c r="HN358" s="66"/>
      <c r="HO358" s="66"/>
      <c r="HP358" s="66"/>
      <c r="HQ358" s="204"/>
      <c r="HR358" s="204"/>
      <c r="HS358" s="66"/>
      <c r="HT358" s="66"/>
      <c r="HU358" s="204"/>
      <c r="HV358" s="133"/>
      <c r="HW358" s="66"/>
      <c r="HX358" s="66"/>
      <c r="HY358" s="204"/>
      <c r="HZ358" s="133"/>
      <c r="IA358" s="66"/>
      <c r="IB358" s="66"/>
      <c r="IC358" s="204"/>
      <c r="ID358" s="204"/>
      <c r="IE358" s="66"/>
      <c r="IF358" s="66"/>
      <c r="IG358" s="204"/>
      <c r="IH358" s="204"/>
      <c r="II358" s="66"/>
      <c r="IJ358" s="66"/>
      <c r="IK358" s="204"/>
      <c r="IL358" s="204"/>
      <c r="IM358" s="66"/>
      <c r="IN358" s="66"/>
      <c r="IO358" s="204"/>
      <c r="IP358" s="204"/>
      <c r="IQ358" s="66"/>
      <c r="IR358" s="66"/>
      <c r="IS358" s="204"/>
      <c r="IT358" s="204"/>
      <c r="IU358" s="66"/>
      <c r="IV358" s="66"/>
      <c r="IW358" s="204"/>
      <c r="IX358" s="204"/>
      <c r="IY358" s="66"/>
      <c r="IZ358" s="66"/>
      <c r="JA358" s="66"/>
      <c r="JB358" s="66"/>
      <c r="JC358" s="66"/>
      <c r="JD358" s="66"/>
      <c r="JE358" s="66"/>
      <c r="JF358" s="66"/>
      <c r="JG358" s="66"/>
      <c r="JH358" s="66"/>
      <c r="JI358" s="66"/>
      <c r="JJ358" s="66"/>
      <c r="JK358" s="66"/>
      <c r="JL358" s="66"/>
      <c r="JM358" s="66"/>
      <c r="JN358" s="66"/>
      <c r="JO358" s="66"/>
      <c r="JP358" s="66"/>
      <c r="JQ358" s="66"/>
    </row>
    <row r="359" spans="1:277" s="29" customFormat="1" ht="15.75" x14ac:dyDescent="0.25">
      <c r="A359" s="39" t="s">
        <v>356</v>
      </c>
      <c r="B359" s="230">
        <f t="shared" si="2128"/>
        <v>11000</v>
      </c>
      <c r="C359" s="230">
        <f t="shared" si="2129"/>
        <v>12500</v>
      </c>
      <c r="D359" s="230">
        <f t="shared" si="2130"/>
        <v>12500</v>
      </c>
      <c r="E359" s="66">
        <f>D359/C359*100</f>
        <v>100</v>
      </c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123"/>
      <c r="S359" s="66"/>
      <c r="T359" s="66"/>
      <c r="U359" s="66"/>
      <c r="V359" s="66"/>
      <c r="W359" s="66"/>
      <c r="X359" s="66"/>
      <c r="Y359" s="66"/>
      <c r="Z359" s="66"/>
      <c r="AA359" s="66"/>
      <c r="AB359" s="66"/>
      <c r="AC359" s="66"/>
      <c r="AD359" s="123"/>
      <c r="AE359" s="66"/>
      <c r="AF359" s="66"/>
      <c r="AG359" s="66"/>
      <c r="AH359" s="66"/>
      <c r="AI359" s="66"/>
      <c r="AJ359" s="66"/>
      <c r="AK359" s="66"/>
      <c r="AL359" s="123"/>
      <c r="AM359" s="66"/>
      <c r="AN359" s="66"/>
      <c r="AO359" s="66"/>
      <c r="AP359" s="66"/>
      <c r="AQ359" s="66"/>
      <c r="AR359" s="66"/>
      <c r="AS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/>
      <c r="BH359" s="66"/>
      <c r="BI359" s="66"/>
      <c r="BJ359" s="123"/>
      <c r="BK359" s="66"/>
      <c r="BL359" s="66"/>
      <c r="BM359" s="66"/>
      <c r="BN359" s="66"/>
      <c r="BO359" s="66"/>
      <c r="BP359" s="66"/>
      <c r="BQ359" s="66"/>
      <c r="BR359" s="66"/>
      <c r="BS359" s="66"/>
      <c r="BT359" s="66"/>
      <c r="BU359" s="66"/>
      <c r="BV359" s="66"/>
      <c r="BW359" s="66">
        <v>1500</v>
      </c>
      <c r="BX359" s="66">
        <v>1500</v>
      </c>
      <c r="BY359" s="66">
        <f t="shared" si="2067"/>
        <v>100</v>
      </c>
      <c r="BZ359" s="66">
        <v>11000</v>
      </c>
      <c r="CA359" s="66">
        <v>11000</v>
      </c>
      <c r="CB359" s="66">
        <v>11000</v>
      </c>
      <c r="CC359" s="66">
        <f>CB359/CA359*100</f>
        <v>100</v>
      </c>
      <c r="CD359" s="206"/>
      <c r="CE359" s="206"/>
      <c r="CF359" s="206"/>
      <c r="CG359" s="206"/>
      <c r="CH359" s="206"/>
      <c r="CI359" s="206"/>
      <c r="CJ359" s="206"/>
      <c r="CK359" s="206"/>
      <c r="CL359" s="66"/>
      <c r="CM359" s="66"/>
      <c r="CN359" s="66"/>
      <c r="CO359" s="204"/>
      <c r="CP359" s="204"/>
      <c r="CQ359" s="66"/>
      <c r="CR359" s="66"/>
      <c r="CS359" s="204"/>
      <c r="CT359" s="66"/>
      <c r="CU359" s="66"/>
      <c r="CV359" s="66"/>
      <c r="CW359" s="204"/>
      <c r="CX359" s="204"/>
      <c r="CY359" s="66"/>
      <c r="CZ359" s="66"/>
      <c r="DA359" s="204"/>
      <c r="DB359" s="133"/>
      <c r="DC359" s="66"/>
      <c r="DD359" s="66"/>
      <c r="DE359" s="204"/>
      <c r="DF359" s="66"/>
      <c r="DG359" s="66"/>
      <c r="DH359" s="66"/>
      <c r="DI359" s="204"/>
      <c r="DJ359" s="204"/>
      <c r="DK359" s="66"/>
      <c r="DL359" s="66"/>
      <c r="DM359" s="204"/>
      <c r="DN359" s="204"/>
      <c r="DO359" s="66"/>
      <c r="DP359" s="66"/>
      <c r="DQ359" s="204"/>
      <c r="DR359" s="66"/>
      <c r="DS359" s="66"/>
      <c r="DT359" s="66"/>
      <c r="DU359" s="204"/>
      <c r="DV359" s="204"/>
      <c r="DW359" s="66"/>
      <c r="DX359" s="66"/>
      <c r="DY359" s="204"/>
      <c r="DZ359" s="204"/>
      <c r="EA359" s="66"/>
      <c r="EB359" s="66"/>
      <c r="EC359" s="204"/>
      <c r="ED359" s="204"/>
      <c r="EE359" s="66"/>
      <c r="EF359" s="66"/>
      <c r="EG359" s="204"/>
      <c r="EH359" s="66"/>
      <c r="EI359" s="66"/>
      <c r="EJ359" s="66"/>
      <c r="EK359" s="204"/>
      <c r="EL359" s="70"/>
      <c r="EM359" s="70"/>
      <c r="EN359" s="66"/>
      <c r="EO359" s="204"/>
      <c r="EP359" s="66"/>
      <c r="EQ359" s="66"/>
      <c r="ER359" s="66"/>
      <c r="ES359" s="70"/>
      <c r="ET359" s="66"/>
      <c r="EU359" s="66"/>
      <c r="EV359" s="66"/>
      <c r="EW359" s="66"/>
      <c r="EX359" s="66"/>
      <c r="EY359" s="70"/>
      <c r="EZ359" s="66"/>
      <c r="FA359" s="204"/>
      <c r="FB359" s="204"/>
      <c r="FC359" s="70"/>
      <c r="FD359" s="66"/>
      <c r="FE359" s="204"/>
      <c r="FF359" s="70"/>
      <c r="FG359" s="70"/>
      <c r="FH359" s="66"/>
      <c r="FI359" s="204"/>
      <c r="FJ359" s="70"/>
      <c r="FK359" s="70"/>
      <c r="FL359" s="66"/>
      <c r="FM359" s="66"/>
      <c r="FN359" s="70"/>
      <c r="FO359" s="70"/>
      <c r="FP359" s="66"/>
      <c r="FQ359" s="204"/>
      <c r="FR359" s="204"/>
      <c r="FS359" s="70"/>
      <c r="FT359" s="66"/>
      <c r="FU359" s="204"/>
      <c r="FV359" s="70"/>
      <c r="FW359" s="70"/>
      <c r="FX359" s="66"/>
      <c r="FY359" s="70"/>
      <c r="FZ359" s="70"/>
      <c r="GA359" s="70"/>
      <c r="GB359" s="66"/>
      <c r="GC359" s="204"/>
      <c r="GD359" s="66"/>
      <c r="GE359" s="66"/>
      <c r="GF359" s="66"/>
      <c r="GG359" s="204"/>
      <c r="GH359" s="66"/>
      <c r="GI359" s="66"/>
      <c r="GJ359" s="66"/>
      <c r="GK359" s="204"/>
      <c r="GL359" s="204"/>
      <c r="GM359" s="70"/>
      <c r="GN359" s="66"/>
      <c r="GO359" s="204"/>
      <c r="GP359" s="204"/>
      <c r="GQ359" s="70"/>
      <c r="GR359" s="66"/>
      <c r="GS359" s="204"/>
      <c r="GT359" s="204"/>
      <c r="GU359" s="70"/>
      <c r="GV359" s="66"/>
      <c r="GW359" s="204"/>
      <c r="GX359" s="204"/>
      <c r="GY359" s="70"/>
      <c r="GZ359" s="66"/>
      <c r="HA359" s="204"/>
      <c r="HB359" s="70"/>
      <c r="HC359" s="70"/>
      <c r="HD359" s="66"/>
      <c r="HE359" s="204"/>
      <c r="HF359" s="66"/>
      <c r="HG359" s="66"/>
      <c r="HH359" s="66"/>
      <c r="HI359" s="204"/>
      <c r="HJ359" s="133"/>
      <c r="HK359" s="70"/>
      <c r="HL359" s="66"/>
      <c r="HM359" s="204"/>
      <c r="HN359" s="66"/>
      <c r="HO359" s="66"/>
      <c r="HP359" s="66"/>
      <c r="HQ359" s="204"/>
      <c r="HR359" s="204"/>
      <c r="HS359" s="66"/>
      <c r="HT359" s="66"/>
      <c r="HU359" s="204"/>
      <c r="HV359" s="133"/>
      <c r="HW359" s="66"/>
      <c r="HX359" s="66"/>
      <c r="HY359" s="204"/>
      <c r="HZ359" s="133"/>
      <c r="IA359" s="66"/>
      <c r="IB359" s="66"/>
      <c r="IC359" s="204"/>
      <c r="ID359" s="204"/>
      <c r="IE359" s="66"/>
      <c r="IF359" s="66"/>
      <c r="IG359" s="204"/>
      <c r="IH359" s="204"/>
      <c r="II359" s="66"/>
      <c r="IJ359" s="66"/>
      <c r="IK359" s="204"/>
      <c r="IL359" s="204"/>
      <c r="IM359" s="66"/>
      <c r="IN359" s="66"/>
      <c r="IO359" s="204"/>
      <c r="IP359" s="204"/>
      <c r="IQ359" s="66"/>
      <c r="IR359" s="66"/>
      <c r="IS359" s="204"/>
      <c r="IT359" s="204"/>
      <c r="IU359" s="66"/>
      <c r="IV359" s="66"/>
      <c r="IW359" s="204"/>
      <c r="IX359" s="204"/>
      <c r="IY359" s="66"/>
      <c r="IZ359" s="66"/>
      <c r="JA359" s="66"/>
      <c r="JB359" s="66"/>
      <c r="JC359" s="66"/>
      <c r="JD359" s="66"/>
      <c r="JE359" s="66"/>
      <c r="JF359" s="66"/>
      <c r="JG359" s="66"/>
      <c r="JH359" s="66"/>
      <c r="JI359" s="66"/>
      <c r="JJ359" s="66"/>
      <c r="JK359" s="66"/>
      <c r="JL359" s="66"/>
      <c r="JM359" s="66"/>
      <c r="JN359" s="66"/>
      <c r="JO359" s="66"/>
      <c r="JP359" s="66"/>
      <c r="JQ359" s="66"/>
    </row>
    <row r="360" spans="1:277" s="30" customFormat="1" ht="31.5" x14ac:dyDescent="0.25">
      <c r="A360" s="38" t="s">
        <v>354</v>
      </c>
      <c r="B360" s="231">
        <f t="shared" si="2128"/>
        <v>84327.904420000006</v>
      </c>
      <c r="C360" s="231">
        <f t="shared" si="2129"/>
        <v>90106.666320000004</v>
      </c>
      <c r="D360" s="231">
        <f t="shared" si="2130"/>
        <v>88010.714090000009</v>
      </c>
      <c r="E360" s="79">
        <f t="shared" ref="E360" si="2344">D360/C360*100</f>
        <v>97.673921014282627</v>
      </c>
      <c r="F360" s="80">
        <f t="shared" ref="F360" si="2345">F361+F362+F363+F364+F365+F367+F368+F369+F370+F371+F372</f>
        <v>0</v>
      </c>
      <c r="G360" s="80">
        <f t="shared" ref="G360:CF360" si="2346">G361+G362+G363+G364+G365+G367+G368+G369+G370+G371+G372</f>
        <v>0</v>
      </c>
      <c r="H360" s="80">
        <f t="shared" si="2346"/>
        <v>0</v>
      </c>
      <c r="I360" s="80">
        <f t="shared" si="2346"/>
        <v>0</v>
      </c>
      <c r="J360" s="80">
        <f t="shared" ref="J360" si="2347">J361+J362+J363+J364+J365+J367+J368+J369+J370+J371+J372</f>
        <v>0</v>
      </c>
      <c r="K360" s="80">
        <f t="shared" si="2346"/>
        <v>0</v>
      </c>
      <c r="L360" s="80">
        <f t="shared" si="2346"/>
        <v>0</v>
      </c>
      <c r="M360" s="80">
        <f t="shared" si="2346"/>
        <v>0</v>
      </c>
      <c r="N360" s="80"/>
      <c r="O360" s="80">
        <f t="shared" ref="O360:Q360" si="2348">O361+O362+O363+O364+O365+O367+O368+O369+O370+O371+O372</f>
        <v>0</v>
      </c>
      <c r="P360" s="80">
        <f t="shared" si="2348"/>
        <v>0</v>
      </c>
      <c r="Q360" s="80">
        <f t="shared" si="2348"/>
        <v>0</v>
      </c>
      <c r="R360" s="122"/>
      <c r="S360" s="80">
        <f t="shared" ref="S360:U360" si="2349">S361+S362+S363+S364+S365+S367+S368+S369+S370+S371+S372</f>
        <v>0</v>
      </c>
      <c r="T360" s="80">
        <f t="shared" si="2349"/>
        <v>0</v>
      </c>
      <c r="U360" s="80">
        <f t="shared" si="2349"/>
        <v>0</v>
      </c>
      <c r="V360" s="80"/>
      <c r="W360" s="80">
        <f t="shared" ref="W360:Y360" si="2350">W361+W362+W363+W364+W365+W367+W368+W369+W370+W371+W372</f>
        <v>0</v>
      </c>
      <c r="X360" s="80">
        <f t="shared" si="2350"/>
        <v>0</v>
      </c>
      <c r="Y360" s="80">
        <f t="shared" si="2350"/>
        <v>0</v>
      </c>
      <c r="Z360" s="80"/>
      <c r="AA360" s="80">
        <f t="shared" ref="AA360:AC360" si="2351">AA361+AA362+AA363+AA364+AA365+AA367+AA368+AA369+AA370+AA371+AA372</f>
        <v>0</v>
      </c>
      <c r="AB360" s="80">
        <f t="shared" si="2351"/>
        <v>0</v>
      </c>
      <c r="AC360" s="80">
        <f t="shared" si="2351"/>
        <v>0</v>
      </c>
      <c r="AD360" s="122"/>
      <c r="AE360" s="80">
        <f t="shared" ref="AE360:AH360" si="2352">AE361+AE362+AE363+AE364+AE365+AE367+AE368+AE369+AE370+AE371+AE372</f>
        <v>0</v>
      </c>
      <c r="AF360" s="80">
        <f t="shared" si="2352"/>
        <v>0</v>
      </c>
      <c r="AG360" s="80">
        <f t="shared" si="2352"/>
        <v>0</v>
      </c>
      <c r="AH360" s="80">
        <f t="shared" si="2352"/>
        <v>211.5</v>
      </c>
      <c r="AI360" s="80">
        <f t="shared" si="2346"/>
        <v>227.1885</v>
      </c>
      <c r="AJ360" s="80">
        <f t="shared" si="2346"/>
        <v>227.1885</v>
      </c>
      <c r="AK360" s="80">
        <f t="shared" ref="AK360:AK373" si="2353">AJ360/AI360*100</f>
        <v>100</v>
      </c>
      <c r="AL360" s="122"/>
      <c r="AM360" s="80">
        <f t="shared" si="2346"/>
        <v>0</v>
      </c>
      <c r="AN360" s="80">
        <f t="shared" si="2346"/>
        <v>0</v>
      </c>
      <c r="AO360" s="80">
        <f t="shared" si="2346"/>
        <v>0</v>
      </c>
      <c r="AP360" s="80">
        <f t="shared" ref="AP360" si="2354">AP361+AP362+AP363+AP364+AP365+AP367+AP368+AP369+AP370+AP371+AP372</f>
        <v>0</v>
      </c>
      <c r="AQ360" s="80">
        <f t="shared" si="2346"/>
        <v>0</v>
      </c>
      <c r="AR360" s="80">
        <f t="shared" si="2346"/>
        <v>0</v>
      </c>
      <c r="AS360" s="80">
        <f t="shared" si="2346"/>
        <v>0</v>
      </c>
      <c r="AT360" s="80">
        <f t="shared" ref="AT360" si="2355">AT361+AT362+AT363+AT364+AT365+AT367+AT368+AT369+AT370+AT371+AT372</f>
        <v>0</v>
      </c>
      <c r="AU360" s="80">
        <f t="shared" si="2346"/>
        <v>0</v>
      </c>
      <c r="AV360" s="80">
        <f t="shared" si="2346"/>
        <v>0</v>
      </c>
      <c r="AW360" s="80"/>
      <c r="AX360" s="80">
        <f t="shared" ref="AX360" si="2356">AX361+AX362+AX363+AX364+AX365+AX367+AX368+AX369+AX370+AX371+AX372</f>
        <v>0</v>
      </c>
      <c r="AY360" s="80">
        <f t="shared" si="2346"/>
        <v>0</v>
      </c>
      <c r="AZ360" s="80">
        <f t="shared" si="2346"/>
        <v>0</v>
      </c>
      <c r="BA360" s="79"/>
      <c r="BB360" s="79">
        <v>51.020420000000001</v>
      </c>
      <c r="BC360" s="80">
        <f t="shared" si="2346"/>
        <v>51.020420000000001</v>
      </c>
      <c r="BD360" s="80">
        <f t="shared" si="2346"/>
        <v>51.020420000000001</v>
      </c>
      <c r="BE360" s="79">
        <f>BD360/BC360*100</f>
        <v>100</v>
      </c>
      <c r="BF360" s="80">
        <f t="shared" ref="BF360" si="2357">BF361+BF362+BF363+BF364+BF365+BF367+BF368+BF369+BF370+BF371+BF372</f>
        <v>82.938000000000002</v>
      </c>
      <c r="BG360" s="80">
        <f t="shared" ref="BG360:BH360" si="2358">BG361+BG362+BG363+BG364+BG365+BG367+BG368+BG369+BG370+BG371+BG372</f>
        <v>82.938000000000002</v>
      </c>
      <c r="BH360" s="80">
        <f t="shared" si="2358"/>
        <v>82.938000000000002</v>
      </c>
      <c r="BI360" s="79">
        <f>BH360/BG360*100</f>
        <v>100</v>
      </c>
      <c r="BJ360" s="121"/>
      <c r="BK360" s="80"/>
      <c r="BL360" s="80"/>
      <c r="BM360" s="79"/>
      <c r="BN360" s="80"/>
      <c r="BO360" s="80"/>
      <c r="BP360" s="80"/>
      <c r="BQ360" s="79"/>
      <c r="BR360" s="79"/>
      <c r="BS360" s="80">
        <f t="shared" si="2346"/>
        <v>0</v>
      </c>
      <c r="BT360" s="80">
        <f t="shared" si="2346"/>
        <v>0</v>
      </c>
      <c r="BU360" s="80">
        <f t="shared" si="2346"/>
        <v>0</v>
      </c>
      <c r="BV360" s="80"/>
      <c r="BW360" s="80">
        <f t="shared" si="2346"/>
        <v>4951.6000000000004</v>
      </c>
      <c r="BX360" s="80">
        <f t="shared" si="2346"/>
        <v>4951.6000000000004</v>
      </c>
      <c r="BY360" s="79">
        <f t="shared" si="2067"/>
        <v>100</v>
      </c>
      <c r="BZ360" s="80">
        <f t="shared" ref="BZ360" si="2359">BZ361+BZ362+BZ363+BZ364+BZ365+BZ367+BZ368+BZ369+BZ370+BZ371+BZ372</f>
        <v>10000</v>
      </c>
      <c r="CA360" s="80">
        <f t="shared" si="2346"/>
        <v>10000</v>
      </c>
      <c r="CB360" s="80">
        <f t="shared" si="2346"/>
        <v>10000</v>
      </c>
      <c r="CC360" s="79">
        <f t="shared" ref="CC360" si="2360">CB360/CA360*100</f>
        <v>100</v>
      </c>
      <c r="CD360" s="80">
        <f t="shared" ref="CD360" si="2361">CD361+CD362+CD363+CD364+CD365+CD367+CD368+CD369+CD370+CD371+CD372</f>
        <v>13423</v>
      </c>
      <c r="CE360" s="80">
        <f t="shared" si="2346"/>
        <v>13423</v>
      </c>
      <c r="CF360" s="80">
        <f t="shared" si="2346"/>
        <v>11766.657880000001</v>
      </c>
      <c r="CG360" s="80">
        <f t="shared" si="185"/>
        <v>87.66041779035983</v>
      </c>
      <c r="CH360" s="80"/>
      <c r="CI360" s="80">
        <f t="shared" ref="CI360:CJ360" si="2362">CI361+CI362+CI363+CI364+CI365+CI367+CI368+CI369+CI370+CI371+CI372</f>
        <v>1422.1</v>
      </c>
      <c r="CJ360" s="80">
        <f t="shared" si="2362"/>
        <v>1422.1</v>
      </c>
      <c r="CK360" s="80">
        <f t="shared" ref="CK360:CK361" si="2363">CJ360/CI360*100</f>
        <v>100</v>
      </c>
      <c r="CL360" s="80">
        <f t="shared" ref="CL360" si="2364">CL361+CL362+CL363+CL364+CL365+CL367+CL368+CL369+CL370+CL371+CL372</f>
        <v>0</v>
      </c>
      <c r="CM360" s="80">
        <f t="shared" ref="CM360:EV360" si="2365">CM361+CM362+CM363+CM364+CM365+CM367+CM368+CM369+CM370+CM371+CM372</f>
        <v>0</v>
      </c>
      <c r="CN360" s="80">
        <f t="shared" si="2365"/>
        <v>0</v>
      </c>
      <c r="CO360" s="80">
        <f t="shared" si="2365"/>
        <v>0</v>
      </c>
      <c r="CP360" s="80"/>
      <c r="CQ360" s="80">
        <f t="shared" ref="CQ360:CT360" si="2366">CQ361+CQ362+CQ363+CQ364+CQ365+CQ367+CQ368+CQ369+CQ370+CQ371+CQ372</f>
        <v>0</v>
      </c>
      <c r="CR360" s="80">
        <f t="shared" si="2366"/>
        <v>0</v>
      </c>
      <c r="CS360" s="80">
        <f t="shared" si="2366"/>
        <v>0</v>
      </c>
      <c r="CT360" s="80">
        <f t="shared" si="2366"/>
        <v>3662.9</v>
      </c>
      <c r="CU360" s="80">
        <f t="shared" si="2365"/>
        <v>2577.5</v>
      </c>
      <c r="CV360" s="80">
        <f t="shared" si="2365"/>
        <v>2577.49757</v>
      </c>
      <c r="CW360" s="80">
        <f t="shared" si="191"/>
        <v>99.999905722599408</v>
      </c>
      <c r="CX360" s="80"/>
      <c r="CY360" s="80"/>
      <c r="CZ360" s="80"/>
      <c r="DA360" s="80"/>
      <c r="DB360" s="122"/>
      <c r="DC360" s="80">
        <f t="shared" ref="DC360:DD360" si="2367">DC361+DC362+DC363+DC364+DC365+DC367+DC368+DC369+DC370+DC371+DC372</f>
        <v>114</v>
      </c>
      <c r="DD360" s="80">
        <f t="shared" si="2367"/>
        <v>114</v>
      </c>
      <c r="DE360" s="80">
        <f t="shared" ref="DE360:DE361" si="2368">DD360/DC360*100</f>
        <v>100</v>
      </c>
      <c r="DF360" s="80">
        <f t="shared" ref="DF360" si="2369">DF361+DF362+DF363+DF364+DF365+DF367+DF368+DF369+DF370+DF371+DF372</f>
        <v>0</v>
      </c>
      <c r="DG360" s="80">
        <f t="shared" si="2365"/>
        <v>0</v>
      </c>
      <c r="DH360" s="80">
        <f t="shared" si="2365"/>
        <v>0</v>
      </c>
      <c r="DI360" s="80">
        <f t="shared" si="2365"/>
        <v>0</v>
      </c>
      <c r="DJ360" s="80"/>
      <c r="DK360" s="80">
        <f t="shared" si="2365"/>
        <v>0</v>
      </c>
      <c r="DL360" s="80">
        <f t="shared" si="2365"/>
        <v>0</v>
      </c>
      <c r="DM360" s="80">
        <f t="shared" si="2365"/>
        <v>0</v>
      </c>
      <c r="DN360" s="80"/>
      <c r="DO360" s="80">
        <f t="shared" ref="DO360:DR360" si="2370">DO361+DO362+DO363+DO364+DO365+DO367+DO368+DO369+DO370+DO371+DO372</f>
        <v>0</v>
      </c>
      <c r="DP360" s="80">
        <f t="shared" si="2370"/>
        <v>0</v>
      </c>
      <c r="DQ360" s="80">
        <f t="shared" si="2370"/>
        <v>0</v>
      </c>
      <c r="DR360" s="80">
        <f t="shared" si="2370"/>
        <v>0</v>
      </c>
      <c r="DS360" s="80">
        <f t="shared" si="2365"/>
        <v>0</v>
      </c>
      <c r="DT360" s="80">
        <f t="shared" si="2365"/>
        <v>0</v>
      </c>
      <c r="DU360" s="80">
        <f t="shared" si="2365"/>
        <v>0</v>
      </c>
      <c r="DV360" s="80"/>
      <c r="DW360" s="80">
        <f t="shared" si="2365"/>
        <v>0</v>
      </c>
      <c r="DX360" s="80">
        <f t="shared" si="2365"/>
        <v>0</v>
      </c>
      <c r="DY360" s="80">
        <f t="shared" si="2365"/>
        <v>0</v>
      </c>
      <c r="DZ360" s="80"/>
      <c r="EA360" s="80">
        <f t="shared" ref="EA360:EC360" si="2371">EA361+EA362+EA363+EA364+EA365+EA367+EA368+EA369+EA370+EA371+EA372</f>
        <v>0</v>
      </c>
      <c r="EB360" s="80">
        <f t="shared" si="2371"/>
        <v>0</v>
      </c>
      <c r="EC360" s="80">
        <f t="shared" si="2371"/>
        <v>0</v>
      </c>
      <c r="ED360" s="80"/>
      <c r="EE360" s="80">
        <f t="shared" si="2365"/>
        <v>0</v>
      </c>
      <c r="EF360" s="80">
        <f t="shared" si="2365"/>
        <v>0</v>
      </c>
      <c r="EG360" s="80">
        <f t="shared" si="2365"/>
        <v>0</v>
      </c>
      <c r="EH360" s="80">
        <f t="shared" ref="EH360" si="2372">EH361+EH362+EH363+EH364+EH365+EH367+EH368+EH369+EH370+EH371+EH372</f>
        <v>0</v>
      </c>
      <c r="EI360" s="80">
        <f t="shared" si="2365"/>
        <v>0</v>
      </c>
      <c r="EJ360" s="80">
        <f t="shared" si="2365"/>
        <v>0</v>
      </c>
      <c r="EK360" s="80">
        <f t="shared" si="2365"/>
        <v>0</v>
      </c>
      <c r="EL360" s="80">
        <f t="shared" ref="EL360" si="2373">EL361+EL362+EL363+EL364+EL365+EL367+EL368+EL369+EL370+EL371+EL372</f>
        <v>1000</v>
      </c>
      <c r="EM360" s="80">
        <f t="shared" si="2365"/>
        <v>1000</v>
      </c>
      <c r="EN360" s="80">
        <f t="shared" si="2365"/>
        <v>1000</v>
      </c>
      <c r="EO360" s="79">
        <f t="shared" ref="EO360" si="2374">EN360/EM360*100</f>
        <v>100</v>
      </c>
      <c r="EP360" s="80">
        <f t="shared" ref="EP360" si="2375">EP361+EP362+EP363+EP364+EP365+EP367+EP368+EP369+EP370+EP371+EP372</f>
        <v>370.6</v>
      </c>
      <c r="EQ360" s="80">
        <f t="shared" si="2365"/>
        <v>24.8</v>
      </c>
      <c r="ER360" s="80">
        <f t="shared" si="2365"/>
        <v>12.9</v>
      </c>
      <c r="ES360" s="80">
        <f t="shared" si="2235"/>
        <v>52.016129032258064</v>
      </c>
      <c r="ET360" s="80">
        <f t="shared" ref="ET360" si="2376">ET361+ET362+ET363+ET364+ET365+ET367+ET368+ET369+ET370+ET371+ET372</f>
        <v>6337.6</v>
      </c>
      <c r="EU360" s="80">
        <f t="shared" si="2365"/>
        <v>1704.0803999999998</v>
      </c>
      <c r="EV360" s="80">
        <f t="shared" si="2365"/>
        <v>1704.0803999999998</v>
      </c>
      <c r="EW360" s="80">
        <f>EV360/EU360*100</f>
        <v>100</v>
      </c>
      <c r="EX360" s="80"/>
      <c r="EY360" s="80">
        <f t="shared" ref="EY360:FH360" si="2377">EY361+EY362+EY363+EY364+EY365+EY367+EY368+EY369+EY370+EY371+EY372</f>
        <v>0</v>
      </c>
      <c r="EZ360" s="80">
        <f t="shared" si="2377"/>
        <v>0</v>
      </c>
      <c r="FA360" s="80">
        <f t="shared" si="2377"/>
        <v>0</v>
      </c>
      <c r="FB360" s="80"/>
      <c r="FC360" s="80">
        <f t="shared" ref="FC360:FE360" si="2378">FC361+FC362+FC363+FC364+FC365+FC367+FC368+FC369+FC370+FC371+FC372</f>
        <v>0</v>
      </c>
      <c r="FD360" s="80">
        <f t="shared" si="2378"/>
        <v>0</v>
      </c>
      <c r="FE360" s="80">
        <f t="shared" si="2378"/>
        <v>0</v>
      </c>
      <c r="FF360" s="80">
        <f t="shared" ref="FF360" si="2379">FF361+FF362+FF363+FF364+FF365+FF367+FF368+FF369+FF370+FF371+FF372</f>
        <v>5528.7</v>
      </c>
      <c r="FG360" s="80">
        <f t="shared" si="2377"/>
        <v>5663.4</v>
      </c>
      <c r="FH360" s="80">
        <f t="shared" si="2377"/>
        <v>5663.4</v>
      </c>
      <c r="FI360" s="80">
        <f t="shared" si="204"/>
        <v>100</v>
      </c>
      <c r="FJ360" s="80">
        <f>SUM(FJ361:FJ372)</f>
        <v>34308</v>
      </c>
      <c r="FK360" s="80">
        <f>SUM(FK361:FK372)</f>
        <v>34308</v>
      </c>
      <c r="FL360" s="80">
        <f>SUM(FL361:FL372)</f>
        <v>34307.923199999997</v>
      </c>
      <c r="FM360" s="79">
        <f t="shared" ref="FM360:FM388" si="2380">FL360/FK360*100</f>
        <v>99.999776145505422</v>
      </c>
      <c r="FN360" s="80">
        <f t="shared" ref="FN360" si="2381">FN361+FN362+FN363+FN364+FN365+FN367+FN368+FN369+FN370+FN371+FN372</f>
        <v>4340.1000000000004</v>
      </c>
      <c r="FO360" s="80">
        <f t="shared" ref="FO360:FP360" si="2382">FO361+FO362+FO363+FO364+FO365+FO367+FO368+FO369+FO370+FO371+FO372</f>
        <v>2153.1</v>
      </c>
      <c r="FP360" s="80">
        <f t="shared" si="2382"/>
        <v>2153.0996500000001</v>
      </c>
      <c r="FQ360" s="80">
        <f>FP360/FO360*100</f>
        <v>99.999983744368592</v>
      </c>
      <c r="FR360" s="80"/>
      <c r="FS360" s="80">
        <f t="shared" ref="FS360:FT360" si="2383">FS361+FS362+FS363+FS364+FS365+FS367+FS368+FS369+FS370+FS371+FS372</f>
        <v>127</v>
      </c>
      <c r="FT360" s="80">
        <f t="shared" si="2383"/>
        <v>127</v>
      </c>
      <c r="FU360" s="80">
        <f>FT360/FS360*100</f>
        <v>100</v>
      </c>
      <c r="FV360" s="80">
        <f t="shared" ref="FV360" si="2384">FV361+FV362+FV363+FV364+FV365+FV367+FV368+FV369+FV370+FV371+FV372</f>
        <v>1568.7460000000001</v>
      </c>
      <c r="FW360" s="80">
        <f t="shared" ref="FW360:FX360" si="2385">FW361+FW362+FW363+FW364+FW365+FW367+FW368+FW369+FW370+FW371+FW372</f>
        <v>1568.7460000000001</v>
      </c>
      <c r="FX360" s="80">
        <f t="shared" si="2385"/>
        <v>1568.7460000000001</v>
      </c>
      <c r="FY360" s="80">
        <f>FX360/FW360*100</f>
        <v>100</v>
      </c>
      <c r="FZ360" s="80">
        <f t="shared" ref="FZ360" si="2386">FZ361+FZ362+FZ363+FZ364+FZ365+FZ367+FZ368+FZ369+FZ370+FZ371+FZ372</f>
        <v>0</v>
      </c>
      <c r="GA360" s="80">
        <f t="shared" ref="GA360:GF360" si="2387">GA361+GA362+GA363+GA364+GA365+GA367+GA368+GA369+GA370+GA371+GA372</f>
        <v>0</v>
      </c>
      <c r="GB360" s="80">
        <f t="shared" si="2387"/>
        <v>0</v>
      </c>
      <c r="GC360" s="80">
        <f t="shared" si="2387"/>
        <v>0</v>
      </c>
      <c r="GD360" s="80">
        <f t="shared" ref="GD360" si="2388">GD361+GD362+GD363+GD364+GD365+GD367+GD368+GD369+GD370+GD371+GD372</f>
        <v>1545.5</v>
      </c>
      <c r="GE360" s="80">
        <f t="shared" si="2387"/>
        <v>4626</v>
      </c>
      <c r="GF360" s="80">
        <f t="shared" si="2387"/>
        <v>4487.2514199999996</v>
      </c>
      <c r="GG360" s="80">
        <f t="shared" ref="GG360:GG361" si="2389">GF360/GE360*100</f>
        <v>97.000679204496322</v>
      </c>
      <c r="GH360" s="80">
        <f t="shared" ref="GH360" si="2390">GH361+GH362+GH363+GH364+GH365+GH367+GH368+GH369+GH370+GH371+GH372</f>
        <v>1897.3</v>
      </c>
      <c r="GI360" s="80">
        <f t="shared" ref="GI360:GJ360" si="2391">GI361+GI362+GI363+GI364+GI365+GI367+GI368+GI369+GI370+GI371+GI372</f>
        <v>5587.9</v>
      </c>
      <c r="GJ360" s="80">
        <f t="shared" si="2391"/>
        <v>5420.2602900000002</v>
      </c>
      <c r="GK360" s="80">
        <f t="shared" ref="GK360:GK361" si="2392">GJ360/GI360*100</f>
        <v>96.999951502353312</v>
      </c>
      <c r="GL360" s="80"/>
      <c r="GM360" s="80">
        <f t="shared" ref="GM360:GO360" si="2393">GM361+GM362+GM363+GM364+GM365+GM367+GM368+GM369+GM370+GM371+GM372</f>
        <v>0</v>
      </c>
      <c r="GN360" s="80">
        <f t="shared" si="2393"/>
        <v>0</v>
      </c>
      <c r="GO360" s="80">
        <f t="shared" si="2393"/>
        <v>0</v>
      </c>
      <c r="GP360" s="80"/>
      <c r="GQ360" s="80">
        <f t="shared" ref="GQ360:GS360" si="2394">GQ361+GQ362+GQ363+GQ364+GQ365+GQ367+GQ368+GQ369+GQ370+GQ371+GQ372</f>
        <v>0</v>
      </c>
      <c r="GR360" s="80">
        <f t="shared" si="2394"/>
        <v>0</v>
      </c>
      <c r="GS360" s="80">
        <f t="shared" si="2394"/>
        <v>0</v>
      </c>
      <c r="GT360" s="80"/>
      <c r="GU360" s="80">
        <f t="shared" ref="GU360:GW360" si="2395">GU361+GU362+GU363+GU364+GU365+GU367+GU368+GU369+GU370+GU371+GU372</f>
        <v>0</v>
      </c>
      <c r="GV360" s="80">
        <f t="shared" si="2395"/>
        <v>0</v>
      </c>
      <c r="GW360" s="80">
        <f t="shared" si="2395"/>
        <v>0</v>
      </c>
      <c r="GX360" s="80"/>
      <c r="GY360" s="80">
        <f t="shared" ref="GY360:HB360" si="2396">GY361+GY362+GY363+GY364+GY365+GY367+GY368+GY369+GY370+GY371+GY372</f>
        <v>0</v>
      </c>
      <c r="GZ360" s="80">
        <f t="shared" si="2396"/>
        <v>0</v>
      </c>
      <c r="HA360" s="80">
        <f t="shared" si="2396"/>
        <v>0</v>
      </c>
      <c r="HB360" s="80">
        <f t="shared" si="2396"/>
        <v>0</v>
      </c>
      <c r="HC360" s="80">
        <f t="shared" ref="HC360:HE360" si="2397">HC361+HC362+HC363+HC364+HC365+HC367+HC368+HC369+HC370+HC371+HC372</f>
        <v>0</v>
      </c>
      <c r="HD360" s="80">
        <f t="shared" si="2397"/>
        <v>0</v>
      </c>
      <c r="HE360" s="80">
        <f t="shared" si="2397"/>
        <v>0</v>
      </c>
      <c r="HF360" s="80"/>
      <c r="HG360" s="80"/>
      <c r="HH360" s="80"/>
      <c r="HI360" s="80"/>
      <c r="HJ360" s="122"/>
      <c r="HK360" s="80">
        <f t="shared" ref="HK360:HM360" si="2398">HK361+HK362+HK363+HK364+HK365+HK367+HK368+HK369+HK370+HK371+HK372</f>
        <v>0</v>
      </c>
      <c r="HL360" s="80">
        <f t="shared" si="2398"/>
        <v>0</v>
      </c>
      <c r="HM360" s="80">
        <f t="shared" si="2398"/>
        <v>0</v>
      </c>
      <c r="HN360" s="80"/>
      <c r="HO360" s="80"/>
      <c r="HP360" s="80"/>
      <c r="HQ360" s="80"/>
      <c r="HR360" s="80"/>
      <c r="HS360" s="80">
        <f t="shared" ref="HS360:HT360" si="2399">HS361+HS362+HS363+HS364+HS365+HS367+HS368+HS369+HS370+HS371+HS372</f>
        <v>0</v>
      </c>
      <c r="HT360" s="80">
        <f t="shared" si="2399"/>
        <v>0</v>
      </c>
      <c r="HU360" s="80"/>
      <c r="HV360" s="122"/>
      <c r="HW360" s="80">
        <f t="shared" ref="HW360:HX360" si="2400">HW361+HW362+HW363+HW364+HW365+HW367+HW368+HW369+HW370+HW371+HW372</f>
        <v>0</v>
      </c>
      <c r="HX360" s="80">
        <f t="shared" si="2400"/>
        <v>0</v>
      </c>
      <c r="HY360" s="80"/>
      <c r="HZ360" s="122"/>
      <c r="IA360" s="80">
        <f t="shared" ref="IA360:IB360" si="2401">IA361+IA362+IA363+IA364+IA365+IA367+IA368+IA369+IA370+IA371+IA372</f>
        <v>0</v>
      </c>
      <c r="IB360" s="80">
        <f t="shared" si="2401"/>
        <v>0</v>
      </c>
      <c r="IC360" s="80"/>
      <c r="ID360" s="80"/>
      <c r="IE360" s="80">
        <f t="shared" ref="IE360:IF360" si="2402">IE361+IE362+IE363+IE364+IE365+IE367+IE368+IE369+IE370+IE371+IE372</f>
        <v>0</v>
      </c>
      <c r="IF360" s="80">
        <f t="shared" si="2402"/>
        <v>0</v>
      </c>
      <c r="IG360" s="80"/>
      <c r="IH360" s="80"/>
      <c r="II360" s="80">
        <f t="shared" ref="II360:IJ360" si="2403">II361+II362+II363+II364+II365+II367+II368+II369+II370+II371+II372</f>
        <v>0</v>
      </c>
      <c r="IJ360" s="80">
        <f t="shared" si="2403"/>
        <v>0</v>
      </c>
      <c r="IK360" s="80"/>
      <c r="IL360" s="80"/>
      <c r="IM360" s="80">
        <f t="shared" ref="IM360:IN360" si="2404">IM361+IM362+IM363+IM364+IM365+IM367+IM368+IM369+IM370+IM371+IM372</f>
        <v>342.74</v>
      </c>
      <c r="IN360" s="80">
        <f t="shared" si="2404"/>
        <v>342.74</v>
      </c>
      <c r="IO360" s="80">
        <f>IN360/IM360*100</f>
        <v>100</v>
      </c>
      <c r="IP360" s="80"/>
      <c r="IQ360" s="80">
        <f t="shared" ref="IQ360:IR360" si="2405">IQ361+IQ362+IQ363+IQ364+IQ365+IQ367+IQ368+IQ369+IQ370+IQ371+IQ372</f>
        <v>0</v>
      </c>
      <c r="IR360" s="80">
        <f t="shared" si="2405"/>
        <v>0</v>
      </c>
      <c r="IS360" s="80"/>
      <c r="IT360" s="80"/>
      <c r="IU360" s="80">
        <f t="shared" ref="IU360:IV360" si="2406">IU361+IU362+IU363+IU364+IU365+IU367+IU368+IU369+IU370+IU371+IU372</f>
        <v>0</v>
      </c>
      <c r="IV360" s="80">
        <f t="shared" si="2406"/>
        <v>0</v>
      </c>
      <c r="IW360" s="80"/>
      <c r="IX360" s="80"/>
      <c r="IY360" s="80">
        <f t="shared" ref="IY360:JA360" si="2407">IY361+IY362+IY363+IY364+IY365+IY367+IY368+IY369+IY370+IY371+IY372</f>
        <v>0</v>
      </c>
      <c r="IZ360" s="80">
        <f t="shared" si="2407"/>
        <v>0</v>
      </c>
      <c r="JA360" s="80">
        <f t="shared" si="2407"/>
        <v>0</v>
      </c>
      <c r="JB360" s="80"/>
      <c r="JC360" s="80">
        <f t="shared" ref="JC360:JE360" si="2408">JC361+JC362+JC363+JC364+JC365+JC367+JC368+JC369+JC370+JC371+JC372</f>
        <v>0</v>
      </c>
      <c r="JD360" s="80">
        <f t="shared" si="2408"/>
        <v>0</v>
      </c>
      <c r="JE360" s="80">
        <f t="shared" si="2408"/>
        <v>0</v>
      </c>
      <c r="JF360" s="80"/>
      <c r="JG360" s="80">
        <f t="shared" ref="JG360:JL360" si="2409">JG361+JG362+JG363+JG364+JG365+JG367+JG368+JG369+JG370+JG371+JG372</f>
        <v>0</v>
      </c>
      <c r="JH360" s="80">
        <f t="shared" si="2409"/>
        <v>0</v>
      </c>
      <c r="JI360" s="80">
        <f t="shared" si="2409"/>
        <v>0</v>
      </c>
      <c r="JJ360" s="80"/>
      <c r="JK360" s="80">
        <f t="shared" si="2409"/>
        <v>151.553</v>
      </c>
      <c r="JL360" s="80">
        <f t="shared" si="2409"/>
        <v>30.310759999999995</v>
      </c>
      <c r="JM360" s="79">
        <f t="shared" ref="JM360:JM361" si="2410">JL360/JK360*100</f>
        <v>20.000105573627707</v>
      </c>
      <c r="JN360" s="79"/>
      <c r="JO360" s="80"/>
      <c r="JP360" s="80"/>
      <c r="JQ360" s="79"/>
    </row>
    <row r="361" spans="1:277" s="29" customFormat="1" ht="29.25" customHeight="1" x14ac:dyDescent="0.25">
      <c r="A361" s="39" t="s">
        <v>298</v>
      </c>
      <c r="B361" s="230">
        <f t="shared" si="2128"/>
        <v>39019.904420000006</v>
      </c>
      <c r="C361" s="230">
        <f t="shared" si="2129"/>
        <v>39847.066319999991</v>
      </c>
      <c r="D361" s="230">
        <f t="shared" si="2130"/>
        <v>37751.190889999998</v>
      </c>
      <c r="E361" s="66">
        <f t="shared" si="163"/>
        <v>94.74020141616289</v>
      </c>
      <c r="F361" s="70"/>
      <c r="G361" s="70"/>
      <c r="H361" s="66"/>
      <c r="I361" s="66"/>
      <c r="J361" s="70"/>
      <c r="K361" s="70"/>
      <c r="L361" s="70"/>
      <c r="M361" s="66"/>
      <c r="N361" s="66"/>
      <c r="O361" s="70"/>
      <c r="P361" s="70"/>
      <c r="Q361" s="66"/>
      <c r="R361" s="123"/>
      <c r="S361" s="70"/>
      <c r="T361" s="70"/>
      <c r="U361" s="66"/>
      <c r="V361" s="66"/>
      <c r="W361" s="70"/>
      <c r="X361" s="70"/>
      <c r="Y361" s="66"/>
      <c r="Z361" s="66"/>
      <c r="AA361" s="70"/>
      <c r="AB361" s="70"/>
      <c r="AC361" s="66"/>
      <c r="AD361" s="123"/>
      <c r="AE361" s="70"/>
      <c r="AF361" s="70"/>
      <c r="AG361" s="66"/>
      <c r="AH361" s="66">
        <v>211.5</v>
      </c>
      <c r="AI361" s="66">
        <v>227.1885</v>
      </c>
      <c r="AJ361" s="66">
        <v>227.1885</v>
      </c>
      <c r="AK361" s="70">
        <f t="shared" si="2353"/>
        <v>100</v>
      </c>
      <c r="AL361" s="124"/>
      <c r="AM361" s="66"/>
      <c r="AN361" s="66"/>
      <c r="AO361" s="70"/>
      <c r="AP361" s="70">
        <v>0</v>
      </c>
      <c r="AQ361" s="70">
        <v>0</v>
      </c>
      <c r="AR361" s="70">
        <v>0</v>
      </c>
      <c r="AS361" s="66"/>
      <c r="AT361" s="70"/>
      <c r="AU361" s="70"/>
      <c r="AV361" s="70"/>
      <c r="AW361" s="70"/>
      <c r="AX361" s="70"/>
      <c r="AY361" s="70"/>
      <c r="AZ361" s="70"/>
      <c r="BA361" s="66"/>
      <c r="BB361" s="66">
        <v>51.020420000000001</v>
      </c>
      <c r="BC361" s="70">
        <v>51.020420000000001</v>
      </c>
      <c r="BD361" s="70">
        <v>51.020420000000001</v>
      </c>
      <c r="BE361" s="66">
        <f>BD361/BC361*100</f>
        <v>100</v>
      </c>
      <c r="BF361" s="70">
        <v>82.938000000000002</v>
      </c>
      <c r="BG361" s="70">
        <v>82.938000000000002</v>
      </c>
      <c r="BH361" s="70">
        <v>82.938000000000002</v>
      </c>
      <c r="BI361" s="66">
        <f>BH361/BG361*100</f>
        <v>100</v>
      </c>
      <c r="BJ361" s="123"/>
      <c r="BK361" s="70"/>
      <c r="BL361" s="70"/>
      <c r="BM361" s="66"/>
      <c r="BN361" s="70"/>
      <c r="BO361" s="70"/>
      <c r="BP361" s="70"/>
      <c r="BQ361" s="66"/>
      <c r="BR361" s="66"/>
      <c r="BS361" s="70"/>
      <c r="BT361" s="70"/>
      <c r="BU361" s="66"/>
      <c r="BV361" s="66"/>
      <c r="BW361" s="66"/>
      <c r="BX361" s="66"/>
      <c r="BY361" s="66"/>
      <c r="BZ361" s="70">
        <v>0</v>
      </c>
      <c r="CA361" s="70">
        <v>0</v>
      </c>
      <c r="CB361" s="70"/>
      <c r="CC361" s="66"/>
      <c r="CD361" s="70">
        <v>13423</v>
      </c>
      <c r="CE361" s="70">
        <v>13423</v>
      </c>
      <c r="CF361" s="66">
        <v>11766.657880000001</v>
      </c>
      <c r="CG361" s="70">
        <f t="shared" si="185"/>
        <v>87.66041779035983</v>
      </c>
      <c r="CH361" s="70"/>
      <c r="CI361" s="70">
        <v>1422.1</v>
      </c>
      <c r="CJ361" s="66">
        <v>1422.1</v>
      </c>
      <c r="CK361" s="70">
        <f t="shared" si="2363"/>
        <v>100</v>
      </c>
      <c r="CL361" s="70"/>
      <c r="CM361" s="70"/>
      <c r="CN361" s="200"/>
      <c r="CO361" s="200"/>
      <c r="CP361" s="200"/>
      <c r="CQ361" s="70"/>
      <c r="CR361" s="200"/>
      <c r="CS361" s="200"/>
      <c r="CT361" s="70">
        <v>3662.9</v>
      </c>
      <c r="CU361" s="70">
        <v>2577.5</v>
      </c>
      <c r="CV361" s="70">
        <v>2577.49757</v>
      </c>
      <c r="CW361" s="70">
        <f t="shared" si="191"/>
        <v>99.999905722599408</v>
      </c>
      <c r="CX361" s="70"/>
      <c r="CY361" s="70"/>
      <c r="CZ361" s="70"/>
      <c r="DA361" s="70"/>
      <c r="DB361" s="124"/>
      <c r="DC361" s="70">
        <v>114</v>
      </c>
      <c r="DD361" s="70">
        <v>114</v>
      </c>
      <c r="DE361" s="70">
        <f t="shared" si="2368"/>
        <v>100</v>
      </c>
      <c r="DF361" s="70"/>
      <c r="DG361" s="70"/>
      <c r="DH361" s="200"/>
      <c r="DI361" s="200"/>
      <c r="DJ361" s="200"/>
      <c r="DK361" s="70"/>
      <c r="DL361" s="200"/>
      <c r="DM361" s="200"/>
      <c r="DN361" s="200"/>
      <c r="DO361" s="70"/>
      <c r="DP361" s="200"/>
      <c r="DQ361" s="200"/>
      <c r="DR361" s="70"/>
      <c r="DS361" s="70"/>
      <c r="DT361" s="200"/>
      <c r="DU361" s="200"/>
      <c r="DV361" s="200"/>
      <c r="DW361" s="70"/>
      <c r="DX361" s="200"/>
      <c r="DY361" s="200"/>
      <c r="DZ361" s="200"/>
      <c r="EA361" s="70"/>
      <c r="EB361" s="200"/>
      <c r="EC361" s="200"/>
      <c r="ED361" s="200"/>
      <c r="EE361" s="70"/>
      <c r="EF361" s="200"/>
      <c r="EG361" s="200"/>
      <c r="EH361" s="70"/>
      <c r="EI361" s="70"/>
      <c r="EJ361" s="200"/>
      <c r="EK361" s="200"/>
      <c r="EL361" s="70"/>
      <c r="EM361" s="70"/>
      <c r="EN361" s="200"/>
      <c r="EO361" s="66"/>
      <c r="EP361" s="70">
        <v>370.6</v>
      </c>
      <c r="EQ361" s="70">
        <v>24.8</v>
      </c>
      <c r="ER361" s="200">
        <v>12.9</v>
      </c>
      <c r="ES361" s="70">
        <f t="shared" si="2235"/>
        <v>52.016129032258064</v>
      </c>
      <c r="ET361" s="70">
        <v>6337.6</v>
      </c>
      <c r="EU361" s="70">
        <v>1704.0803999999998</v>
      </c>
      <c r="EV361" s="70">
        <v>1704.0803999999998</v>
      </c>
      <c r="EW361" s="70">
        <f>EV361/EU361*100</f>
        <v>100</v>
      </c>
      <c r="EX361" s="70"/>
      <c r="EY361" s="70"/>
      <c r="EZ361" s="200"/>
      <c r="FA361" s="200"/>
      <c r="FB361" s="200"/>
      <c r="FC361" s="70"/>
      <c r="FD361" s="200"/>
      <c r="FE361" s="200"/>
      <c r="FF361" s="70">
        <v>5528.7</v>
      </c>
      <c r="FG361" s="70">
        <v>5663.4</v>
      </c>
      <c r="FH361" s="70">
        <v>5663.4</v>
      </c>
      <c r="FI361" s="70">
        <f t="shared" si="204"/>
        <v>100</v>
      </c>
      <c r="FJ361" s="70"/>
      <c r="FK361" s="70"/>
      <c r="FL361" s="200"/>
      <c r="FM361" s="66"/>
      <c r="FN361" s="70">
        <v>4340.1000000000004</v>
      </c>
      <c r="FO361" s="70">
        <v>2153.1</v>
      </c>
      <c r="FP361" s="70">
        <v>2153.0996500000001</v>
      </c>
      <c r="FQ361" s="70">
        <f>FP361/FO361*100</f>
        <v>99.999983744368592</v>
      </c>
      <c r="FR361" s="70"/>
      <c r="FS361" s="70">
        <v>127</v>
      </c>
      <c r="FT361" s="70">
        <v>127</v>
      </c>
      <c r="FU361" s="70">
        <f>FT361/FS361*100</f>
        <v>100</v>
      </c>
      <c r="FV361" s="70">
        <v>1568.7460000000001</v>
      </c>
      <c r="FW361" s="70">
        <v>1568.7460000000001</v>
      </c>
      <c r="FX361" s="70">
        <v>1568.7460000000001</v>
      </c>
      <c r="FY361" s="70">
        <f>FX361/FW361*100</f>
        <v>100</v>
      </c>
      <c r="FZ361" s="70"/>
      <c r="GA361" s="70"/>
      <c r="GB361" s="200"/>
      <c r="GC361" s="200"/>
      <c r="GD361" s="70">
        <v>1545.5</v>
      </c>
      <c r="GE361" s="70">
        <v>4626</v>
      </c>
      <c r="GF361" s="70">
        <v>4487.2514199999996</v>
      </c>
      <c r="GG361" s="70">
        <f t="shared" si="2389"/>
        <v>97.000679204496322</v>
      </c>
      <c r="GH361" s="70">
        <v>1897.3</v>
      </c>
      <c r="GI361" s="70">
        <v>5587.9</v>
      </c>
      <c r="GJ361" s="70">
        <v>5420.2602900000002</v>
      </c>
      <c r="GK361" s="70">
        <f t="shared" si="2392"/>
        <v>96.999951502353312</v>
      </c>
      <c r="GL361" s="70"/>
      <c r="GM361" s="70"/>
      <c r="GN361" s="200"/>
      <c r="GO361" s="200"/>
      <c r="GP361" s="200"/>
      <c r="GQ361" s="70"/>
      <c r="GR361" s="200"/>
      <c r="GS361" s="200"/>
      <c r="GT361" s="200"/>
      <c r="GU361" s="70"/>
      <c r="GV361" s="200"/>
      <c r="GW361" s="200"/>
      <c r="GX361" s="200"/>
      <c r="GY361" s="70"/>
      <c r="GZ361" s="200"/>
      <c r="HA361" s="200"/>
      <c r="HB361" s="70"/>
      <c r="HC361" s="70"/>
      <c r="HD361" s="200"/>
      <c r="HE361" s="200"/>
      <c r="HF361" s="70"/>
      <c r="HG361" s="70"/>
      <c r="HH361" s="70"/>
      <c r="HI361" s="70"/>
      <c r="HJ361" s="124"/>
      <c r="HK361" s="70"/>
      <c r="HL361" s="200"/>
      <c r="HM361" s="200"/>
      <c r="HN361" s="70"/>
      <c r="HO361" s="70"/>
      <c r="HP361" s="70"/>
      <c r="HQ361" s="70"/>
      <c r="HR361" s="70"/>
      <c r="HS361" s="70"/>
      <c r="HT361" s="70"/>
      <c r="HU361" s="70"/>
      <c r="HV361" s="124"/>
      <c r="HW361" s="70"/>
      <c r="HX361" s="70"/>
      <c r="HY361" s="70"/>
      <c r="HZ361" s="124"/>
      <c r="IA361" s="70"/>
      <c r="IB361" s="70"/>
      <c r="IC361" s="70"/>
      <c r="ID361" s="70"/>
      <c r="IE361" s="70"/>
      <c r="IF361" s="70"/>
      <c r="IG361" s="70"/>
      <c r="IH361" s="70"/>
      <c r="II361" s="70"/>
      <c r="IJ361" s="70"/>
      <c r="IK361" s="70"/>
      <c r="IL361" s="70"/>
      <c r="IM361" s="70">
        <v>342.74</v>
      </c>
      <c r="IN361" s="70">
        <v>342.74</v>
      </c>
      <c r="IO361" s="70">
        <f>IN361/IM361*100</f>
        <v>100</v>
      </c>
      <c r="IP361" s="70"/>
      <c r="IQ361" s="70"/>
      <c r="IR361" s="70"/>
      <c r="IS361" s="70"/>
      <c r="IT361" s="70"/>
      <c r="IU361" s="70"/>
      <c r="IV361" s="70"/>
      <c r="IW361" s="70"/>
      <c r="IX361" s="70"/>
      <c r="IY361" s="70">
        <v>0</v>
      </c>
      <c r="IZ361" s="70">
        <v>0</v>
      </c>
      <c r="JA361" s="66"/>
      <c r="JB361" s="66"/>
      <c r="JC361" s="70">
        <v>0</v>
      </c>
      <c r="JD361" s="70">
        <v>0</v>
      </c>
      <c r="JE361" s="66"/>
      <c r="JF361" s="66"/>
      <c r="JG361" s="70">
        <v>0</v>
      </c>
      <c r="JH361" s="70">
        <v>0</v>
      </c>
      <c r="JI361" s="66"/>
      <c r="JJ361" s="66"/>
      <c r="JK361" s="70">
        <v>151.553</v>
      </c>
      <c r="JL361" s="70">
        <v>30.310759999999995</v>
      </c>
      <c r="JM361" s="66">
        <f t="shared" si="2410"/>
        <v>20.000105573627707</v>
      </c>
      <c r="JN361" s="66"/>
      <c r="JO361" s="70"/>
      <c r="JP361" s="70"/>
      <c r="JQ361" s="66"/>
    </row>
    <row r="362" spans="1:277" s="29" customFormat="1" ht="16.5" customHeight="1" x14ac:dyDescent="0.25">
      <c r="A362" s="39" t="s">
        <v>570</v>
      </c>
      <c r="B362" s="230">
        <f t="shared" si="2128"/>
        <v>1686</v>
      </c>
      <c r="C362" s="230">
        <f t="shared" si="2129"/>
        <v>3147.6</v>
      </c>
      <c r="D362" s="230">
        <f t="shared" si="2130"/>
        <v>3147.6</v>
      </c>
      <c r="E362" s="66">
        <f t="shared" si="163"/>
        <v>100</v>
      </c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123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123"/>
      <c r="AE362" s="66"/>
      <c r="AF362" s="66"/>
      <c r="AG362" s="66"/>
      <c r="AH362" s="66"/>
      <c r="AI362" s="66"/>
      <c r="AJ362" s="66"/>
      <c r="AK362" s="70"/>
      <c r="AL362" s="124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123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>
        <v>1461.6</v>
      </c>
      <c r="BX362" s="66">
        <v>1461.6</v>
      </c>
      <c r="BY362" s="66">
        <f t="shared" si="2067"/>
        <v>100</v>
      </c>
      <c r="BZ362" s="66"/>
      <c r="CA362" s="66"/>
      <c r="CB362" s="66"/>
      <c r="CC362" s="66"/>
      <c r="CD362" s="206"/>
      <c r="CE362" s="206"/>
      <c r="CF362" s="206"/>
      <c r="CG362" s="206"/>
      <c r="CH362" s="206"/>
      <c r="CI362" s="206"/>
      <c r="CJ362" s="206"/>
      <c r="CK362" s="206"/>
      <c r="CL362" s="66"/>
      <c r="CM362" s="66"/>
      <c r="CN362" s="66"/>
      <c r="CO362" s="204"/>
      <c r="CP362" s="204"/>
      <c r="CQ362" s="66"/>
      <c r="CR362" s="66"/>
      <c r="CS362" s="204"/>
      <c r="CT362" s="66"/>
      <c r="CU362" s="66"/>
      <c r="CV362" s="66"/>
      <c r="CW362" s="204"/>
      <c r="CX362" s="204"/>
      <c r="CY362" s="66"/>
      <c r="CZ362" s="66"/>
      <c r="DA362" s="204"/>
      <c r="DB362" s="133"/>
      <c r="DC362" s="66"/>
      <c r="DD362" s="66"/>
      <c r="DE362" s="204"/>
      <c r="DF362" s="66"/>
      <c r="DG362" s="66"/>
      <c r="DH362" s="66"/>
      <c r="DI362" s="204"/>
      <c r="DJ362" s="204"/>
      <c r="DK362" s="66"/>
      <c r="DL362" s="66"/>
      <c r="DM362" s="204"/>
      <c r="DN362" s="204"/>
      <c r="DO362" s="66"/>
      <c r="DP362" s="66"/>
      <c r="DQ362" s="204"/>
      <c r="DR362" s="66"/>
      <c r="DS362" s="66"/>
      <c r="DT362" s="66"/>
      <c r="DU362" s="204"/>
      <c r="DV362" s="204"/>
      <c r="DW362" s="66"/>
      <c r="DX362" s="66"/>
      <c r="DY362" s="204"/>
      <c r="DZ362" s="204"/>
      <c r="EA362" s="66"/>
      <c r="EB362" s="66"/>
      <c r="EC362" s="204"/>
      <c r="ED362" s="204"/>
      <c r="EE362" s="66"/>
      <c r="EF362" s="66"/>
      <c r="EG362" s="204"/>
      <c r="EH362" s="66"/>
      <c r="EI362" s="66"/>
      <c r="EJ362" s="66"/>
      <c r="EK362" s="204"/>
      <c r="EL362" s="66"/>
      <c r="EM362" s="66"/>
      <c r="EN362" s="66"/>
      <c r="EO362" s="66"/>
      <c r="EP362" s="66"/>
      <c r="EQ362" s="66"/>
      <c r="ER362" s="66"/>
      <c r="ES362" s="70"/>
      <c r="ET362" s="66"/>
      <c r="EU362" s="66"/>
      <c r="EV362" s="66"/>
      <c r="EW362" s="66"/>
      <c r="EX362" s="66"/>
      <c r="EY362" s="70"/>
      <c r="EZ362" s="66"/>
      <c r="FA362" s="204"/>
      <c r="FB362" s="204"/>
      <c r="FC362" s="70"/>
      <c r="FD362" s="66"/>
      <c r="FE362" s="204"/>
      <c r="FF362" s="70"/>
      <c r="FG362" s="70"/>
      <c r="FH362" s="66"/>
      <c r="FI362" s="204"/>
      <c r="FJ362" s="70">
        <v>1686</v>
      </c>
      <c r="FK362" s="70">
        <v>1686</v>
      </c>
      <c r="FL362" s="66">
        <v>1686</v>
      </c>
      <c r="FM362" s="66">
        <f t="shared" si="2380"/>
        <v>100</v>
      </c>
      <c r="FN362" s="70"/>
      <c r="FO362" s="70"/>
      <c r="FP362" s="66"/>
      <c r="FQ362" s="204"/>
      <c r="FR362" s="70"/>
      <c r="FS362" s="70"/>
      <c r="FT362" s="66"/>
      <c r="FU362" s="204"/>
      <c r="FV362" s="70"/>
      <c r="FW362" s="70"/>
      <c r="FX362" s="66"/>
      <c r="FY362" s="70"/>
      <c r="FZ362" s="70"/>
      <c r="GA362" s="70"/>
      <c r="GB362" s="66"/>
      <c r="GC362" s="204"/>
      <c r="GD362" s="66"/>
      <c r="GE362" s="66"/>
      <c r="GF362" s="66"/>
      <c r="GG362" s="204"/>
      <c r="GH362" s="66"/>
      <c r="GI362" s="66"/>
      <c r="GJ362" s="66"/>
      <c r="GK362" s="204"/>
      <c r="GL362" s="204"/>
      <c r="GM362" s="70"/>
      <c r="GN362" s="66"/>
      <c r="GO362" s="204"/>
      <c r="GP362" s="204"/>
      <c r="GQ362" s="70"/>
      <c r="GR362" s="66"/>
      <c r="GS362" s="204"/>
      <c r="GT362" s="204"/>
      <c r="GU362" s="70"/>
      <c r="GV362" s="66"/>
      <c r="GW362" s="204"/>
      <c r="GX362" s="204"/>
      <c r="GY362" s="70"/>
      <c r="GZ362" s="66"/>
      <c r="HA362" s="204"/>
      <c r="HB362" s="70"/>
      <c r="HC362" s="70"/>
      <c r="HD362" s="66"/>
      <c r="HE362" s="204"/>
      <c r="HF362" s="66"/>
      <c r="HG362" s="66"/>
      <c r="HH362" s="66"/>
      <c r="HI362" s="204"/>
      <c r="HJ362" s="133"/>
      <c r="HK362" s="70"/>
      <c r="HL362" s="66"/>
      <c r="HM362" s="204"/>
      <c r="HN362" s="66"/>
      <c r="HO362" s="66"/>
      <c r="HP362" s="66"/>
      <c r="HQ362" s="204"/>
      <c r="HR362" s="204"/>
      <c r="HS362" s="66"/>
      <c r="HT362" s="66"/>
      <c r="HU362" s="204"/>
      <c r="HV362" s="133"/>
      <c r="HW362" s="66"/>
      <c r="HX362" s="66"/>
      <c r="HY362" s="204"/>
      <c r="HZ362" s="133"/>
      <c r="IA362" s="66"/>
      <c r="IB362" s="66"/>
      <c r="IC362" s="204"/>
      <c r="ID362" s="204"/>
      <c r="IE362" s="66"/>
      <c r="IF362" s="66"/>
      <c r="IG362" s="204"/>
      <c r="IH362" s="204"/>
      <c r="II362" s="66"/>
      <c r="IJ362" s="66"/>
      <c r="IK362" s="204"/>
      <c r="IL362" s="204"/>
      <c r="IM362" s="66"/>
      <c r="IN362" s="66"/>
      <c r="IO362" s="204"/>
      <c r="IP362" s="204"/>
      <c r="IQ362" s="66"/>
      <c r="IR362" s="66"/>
      <c r="IS362" s="204"/>
      <c r="IT362" s="204"/>
      <c r="IU362" s="66"/>
      <c r="IV362" s="66"/>
      <c r="IW362" s="204"/>
      <c r="IX362" s="204"/>
      <c r="IY362" s="66"/>
      <c r="IZ362" s="66"/>
      <c r="JA362" s="66"/>
      <c r="JB362" s="66"/>
      <c r="JC362" s="66"/>
      <c r="JD362" s="66"/>
      <c r="JE362" s="66"/>
      <c r="JF362" s="66"/>
      <c r="JG362" s="66"/>
      <c r="JH362" s="66"/>
      <c r="JI362" s="66"/>
      <c r="JJ362" s="66"/>
      <c r="JK362" s="66"/>
      <c r="JL362" s="66"/>
      <c r="JM362" s="66"/>
      <c r="JN362" s="66"/>
      <c r="JO362" s="66"/>
      <c r="JP362" s="66"/>
      <c r="JQ362" s="66"/>
    </row>
    <row r="363" spans="1:277" s="29" customFormat="1" ht="16.5" customHeight="1" x14ac:dyDescent="0.25">
      <c r="A363" s="39" t="s">
        <v>571</v>
      </c>
      <c r="B363" s="230">
        <f t="shared" si="2128"/>
        <v>3987</v>
      </c>
      <c r="C363" s="230">
        <f t="shared" si="2129"/>
        <v>5457</v>
      </c>
      <c r="D363" s="230">
        <f t="shared" si="2130"/>
        <v>5456.9520000000002</v>
      </c>
      <c r="E363" s="66">
        <f t="shared" si="163"/>
        <v>99.999120395821876</v>
      </c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123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123"/>
      <c r="AE363" s="66"/>
      <c r="AF363" s="66"/>
      <c r="AG363" s="66"/>
      <c r="AH363" s="66"/>
      <c r="AI363" s="66"/>
      <c r="AJ363" s="66"/>
      <c r="AK363" s="70"/>
      <c r="AL363" s="124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  <c r="BJ363" s="123"/>
      <c r="BK363" s="66"/>
      <c r="BL363" s="66"/>
      <c r="BM363" s="66"/>
      <c r="BN363" s="66"/>
      <c r="BO363" s="66"/>
      <c r="BP363" s="66"/>
      <c r="BQ363" s="66"/>
      <c r="BR363" s="66"/>
      <c r="BS363" s="66"/>
      <c r="BT363" s="66"/>
      <c r="BU363" s="66"/>
      <c r="BV363" s="66"/>
      <c r="BW363" s="66">
        <v>1470</v>
      </c>
      <c r="BX363" s="66">
        <v>1470</v>
      </c>
      <c r="BY363" s="66">
        <f t="shared" si="2067"/>
        <v>100</v>
      </c>
      <c r="BZ363" s="66"/>
      <c r="CA363" s="66"/>
      <c r="CB363" s="66"/>
      <c r="CC363" s="66"/>
      <c r="CD363" s="206"/>
      <c r="CE363" s="206"/>
      <c r="CF363" s="206"/>
      <c r="CG363" s="206"/>
      <c r="CH363" s="206"/>
      <c r="CI363" s="206"/>
      <c r="CJ363" s="206"/>
      <c r="CK363" s="206"/>
      <c r="CL363" s="66"/>
      <c r="CM363" s="66"/>
      <c r="CN363" s="66"/>
      <c r="CO363" s="204"/>
      <c r="CP363" s="204"/>
      <c r="CQ363" s="66"/>
      <c r="CR363" s="66"/>
      <c r="CS363" s="204"/>
      <c r="CT363" s="66"/>
      <c r="CU363" s="66"/>
      <c r="CV363" s="66"/>
      <c r="CW363" s="204"/>
      <c r="CX363" s="204"/>
      <c r="CY363" s="66"/>
      <c r="CZ363" s="66"/>
      <c r="DA363" s="204"/>
      <c r="DB363" s="133"/>
      <c r="DC363" s="66"/>
      <c r="DD363" s="66"/>
      <c r="DE363" s="204"/>
      <c r="DF363" s="66"/>
      <c r="DG363" s="66"/>
      <c r="DH363" s="66"/>
      <c r="DI363" s="204"/>
      <c r="DJ363" s="204"/>
      <c r="DK363" s="66"/>
      <c r="DL363" s="66"/>
      <c r="DM363" s="204"/>
      <c r="DN363" s="204"/>
      <c r="DO363" s="66"/>
      <c r="DP363" s="66"/>
      <c r="DQ363" s="204"/>
      <c r="DR363" s="66"/>
      <c r="DS363" s="66"/>
      <c r="DT363" s="66"/>
      <c r="DU363" s="204"/>
      <c r="DV363" s="204"/>
      <c r="DW363" s="66"/>
      <c r="DX363" s="66"/>
      <c r="DY363" s="204"/>
      <c r="DZ363" s="204"/>
      <c r="EA363" s="66"/>
      <c r="EB363" s="66"/>
      <c r="EC363" s="204"/>
      <c r="ED363" s="204"/>
      <c r="EE363" s="66"/>
      <c r="EF363" s="66"/>
      <c r="EG363" s="204"/>
      <c r="EH363" s="66"/>
      <c r="EI363" s="66"/>
      <c r="EJ363" s="66"/>
      <c r="EK363" s="204"/>
      <c r="EL363" s="66"/>
      <c r="EM363" s="66"/>
      <c r="EN363" s="66"/>
      <c r="EO363" s="66"/>
      <c r="EP363" s="66"/>
      <c r="EQ363" s="66"/>
      <c r="ER363" s="66"/>
      <c r="ES363" s="70"/>
      <c r="ET363" s="66"/>
      <c r="EU363" s="66"/>
      <c r="EV363" s="66"/>
      <c r="EW363" s="66"/>
      <c r="EX363" s="66"/>
      <c r="EY363" s="70"/>
      <c r="EZ363" s="66"/>
      <c r="FA363" s="204"/>
      <c r="FB363" s="133"/>
      <c r="FC363" s="70"/>
      <c r="FD363" s="66"/>
      <c r="FE363" s="204"/>
      <c r="FF363" s="70"/>
      <c r="FG363" s="70"/>
      <c r="FH363" s="66"/>
      <c r="FI363" s="204"/>
      <c r="FJ363" s="70">
        <v>3987</v>
      </c>
      <c r="FK363" s="70">
        <v>3987</v>
      </c>
      <c r="FL363" s="66">
        <v>3986.9520000000002</v>
      </c>
      <c r="FM363" s="66">
        <f t="shared" si="2380"/>
        <v>99.998796087283679</v>
      </c>
      <c r="FN363" s="70"/>
      <c r="FO363" s="70"/>
      <c r="FP363" s="66"/>
      <c r="FQ363" s="204"/>
      <c r="FR363" s="70"/>
      <c r="FS363" s="70"/>
      <c r="FT363" s="66"/>
      <c r="FU363" s="204"/>
      <c r="FV363" s="70"/>
      <c r="FW363" s="70"/>
      <c r="FX363" s="66"/>
      <c r="FY363" s="70"/>
      <c r="FZ363" s="70"/>
      <c r="GA363" s="70"/>
      <c r="GB363" s="66"/>
      <c r="GC363" s="204"/>
      <c r="GD363" s="66"/>
      <c r="GE363" s="66"/>
      <c r="GF363" s="66"/>
      <c r="GG363" s="204"/>
      <c r="GH363" s="66"/>
      <c r="GI363" s="66"/>
      <c r="GJ363" s="66"/>
      <c r="GK363" s="204"/>
      <c r="GL363" s="204"/>
      <c r="GM363" s="70"/>
      <c r="GN363" s="66"/>
      <c r="GO363" s="204"/>
      <c r="GP363" s="204"/>
      <c r="GQ363" s="70"/>
      <c r="GR363" s="66"/>
      <c r="GS363" s="204"/>
      <c r="GT363" s="204"/>
      <c r="GU363" s="70"/>
      <c r="GV363" s="66"/>
      <c r="GW363" s="204"/>
      <c r="GX363" s="204"/>
      <c r="GY363" s="70"/>
      <c r="GZ363" s="66"/>
      <c r="HA363" s="204"/>
      <c r="HB363" s="70"/>
      <c r="HC363" s="70"/>
      <c r="HD363" s="66"/>
      <c r="HE363" s="204"/>
      <c r="HF363" s="66"/>
      <c r="HG363" s="66"/>
      <c r="HH363" s="66"/>
      <c r="HI363" s="204"/>
      <c r="HJ363" s="133"/>
      <c r="HK363" s="70"/>
      <c r="HL363" s="66"/>
      <c r="HM363" s="204"/>
      <c r="HN363" s="66"/>
      <c r="HO363" s="66"/>
      <c r="HP363" s="66"/>
      <c r="HQ363" s="204"/>
      <c r="HR363" s="204"/>
      <c r="HS363" s="66"/>
      <c r="HT363" s="66"/>
      <c r="HU363" s="204"/>
      <c r="HV363" s="133"/>
      <c r="HW363" s="66"/>
      <c r="HX363" s="66"/>
      <c r="HY363" s="204"/>
      <c r="HZ363" s="133"/>
      <c r="IA363" s="66"/>
      <c r="IB363" s="66"/>
      <c r="IC363" s="204"/>
      <c r="ID363" s="204"/>
      <c r="IE363" s="66"/>
      <c r="IF363" s="66"/>
      <c r="IG363" s="204"/>
      <c r="IH363" s="204"/>
      <c r="II363" s="66"/>
      <c r="IJ363" s="66"/>
      <c r="IK363" s="204"/>
      <c r="IL363" s="204"/>
      <c r="IM363" s="66"/>
      <c r="IN363" s="66"/>
      <c r="IO363" s="204"/>
      <c r="IP363" s="204"/>
      <c r="IQ363" s="66"/>
      <c r="IR363" s="66"/>
      <c r="IS363" s="204"/>
      <c r="IT363" s="204"/>
      <c r="IU363" s="66"/>
      <c r="IV363" s="66"/>
      <c r="IW363" s="204"/>
      <c r="IX363" s="204"/>
      <c r="IY363" s="66"/>
      <c r="IZ363" s="66"/>
      <c r="JA363" s="66"/>
      <c r="JB363" s="66"/>
      <c r="JC363" s="66"/>
      <c r="JD363" s="66"/>
      <c r="JE363" s="66"/>
      <c r="JF363" s="66"/>
      <c r="JG363" s="66"/>
      <c r="JH363" s="66"/>
      <c r="JI363" s="66"/>
      <c r="JJ363" s="66"/>
      <c r="JK363" s="66"/>
      <c r="JL363" s="66"/>
      <c r="JM363" s="66"/>
      <c r="JN363" s="66"/>
      <c r="JO363" s="66"/>
      <c r="JP363" s="66"/>
      <c r="JQ363" s="66"/>
    </row>
    <row r="364" spans="1:277" s="29" customFormat="1" ht="16.5" customHeight="1" x14ac:dyDescent="0.25">
      <c r="A364" s="39" t="s">
        <v>572</v>
      </c>
      <c r="B364" s="230">
        <f t="shared" si="2128"/>
        <v>3891</v>
      </c>
      <c r="C364" s="230">
        <f t="shared" si="2129"/>
        <v>4736</v>
      </c>
      <c r="D364" s="230">
        <f t="shared" si="2130"/>
        <v>4735.9724000000006</v>
      </c>
      <c r="E364" s="66">
        <f t="shared" si="163"/>
        <v>99.999417229729744</v>
      </c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123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123"/>
      <c r="AE364" s="66"/>
      <c r="AF364" s="66"/>
      <c r="AG364" s="66"/>
      <c r="AH364" s="66"/>
      <c r="AI364" s="66"/>
      <c r="AJ364" s="66"/>
      <c r="AK364" s="70"/>
      <c r="AL364" s="124"/>
      <c r="AM364" s="66"/>
      <c r="AN364" s="66"/>
      <c r="AO364" s="66"/>
      <c r="AP364" s="66"/>
      <c r="AQ364" s="66"/>
      <c r="AR364" s="66"/>
      <c r="AS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/>
      <c r="BH364" s="66"/>
      <c r="BI364" s="66"/>
      <c r="BJ364" s="123"/>
      <c r="BK364" s="66"/>
      <c r="BL364" s="66"/>
      <c r="BM364" s="66"/>
      <c r="BN364" s="66"/>
      <c r="BO364" s="66"/>
      <c r="BP364" s="66"/>
      <c r="BQ364" s="66"/>
      <c r="BR364" s="66"/>
      <c r="BS364" s="66"/>
      <c r="BT364" s="66"/>
      <c r="BU364" s="66"/>
      <c r="BV364" s="66"/>
      <c r="BW364" s="66">
        <v>845</v>
      </c>
      <c r="BX364" s="66">
        <v>845</v>
      </c>
      <c r="BY364" s="66">
        <f t="shared" si="2067"/>
        <v>100</v>
      </c>
      <c r="BZ364" s="66"/>
      <c r="CA364" s="66"/>
      <c r="CB364" s="66"/>
      <c r="CC364" s="66"/>
      <c r="CD364" s="206"/>
      <c r="CE364" s="206"/>
      <c r="CF364" s="206"/>
      <c r="CG364" s="206"/>
      <c r="CH364" s="206"/>
      <c r="CI364" s="206"/>
      <c r="CJ364" s="206"/>
      <c r="CK364" s="206"/>
      <c r="CL364" s="66"/>
      <c r="CM364" s="66"/>
      <c r="CN364" s="66"/>
      <c r="CO364" s="204"/>
      <c r="CP364" s="204"/>
      <c r="CQ364" s="66"/>
      <c r="CR364" s="66"/>
      <c r="CS364" s="204"/>
      <c r="CT364" s="66"/>
      <c r="CU364" s="66"/>
      <c r="CV364" s="66"/>
      <c r="CW364" s="204"/>
      <c r="CX364" s="204"/>
      <c r="CY364" s="66"/>
      <c r="CZ364" s="66"/>
      <c r="DA364" s="204"/>
      <c r="DB364" s="133"/>
      <c r="DC364" s="66"/>
      <c r="DD364" s="66"/>
      <c r="DE364" s="204"/>
      <c r="DF364" s="66"/>
      <c r="DG364" s="66"/>
      <c r="DH364" s="66"/>
      <c r="DI364" s="204"/>
      <c r="DJ364" s="204"/>
      <c r="DK364" s="66"/>
      <c r="DL364" s="66"/>
      <c r="DM364" s="204"/>
      <c r="DN364" s="204"/>
      <c r="DO364" s="66"/>
      <c r="DP364" s="66"/>
      <c r="DQ364" s="204"/>
      <c r="DR364" s="66"/>
      <c r="DS364" s="66"/>
      <c r="DT364" s="66"/>
      <c r="DU364" s="204"/>
      <c r="DV364" s="204"/>
      <c r="DW364" s="66"/>
      <c r="DX364" s="66"/>
      <c r="DY364" s="204"/>
      <c r="DZ364" s="204"/>
      <c r="EA364" s="66"/>
      <c r="EB364" s="66"/>
      <c r="EC364" s="204"/>
      <c r="ED364" s="204"/>
      <c r="EE364" s="66"/>
      <c r="EF364" s="66"/>
      <c r="EG364" s="204"/>
      <c r="EH364" s="66"/>
      <c r="EI364" s="66"/>
      <c r="EJ364" s="66"/>
      <c r="EK364" s="204"/>
      <c r="EL364" s="66"/>
      <c r="EM364" s="66"/>
      <c r="EN364" s="66"/>
      <c r="EO364" s="66"/>
      <c r="EP364" s="66"/>
      <c r="EQ364" s="66"/>
      <c r="ER364" s="66"/>
      <c r="ES364" s="70"/>
      <c r="ET364" s="66"/>
      <c r="EU364" s="66"/>
      <c r="EV364" s="66"/>
      <c r="EW364" s="66"/>
      <c r="EX364" s="66"/>
      <c r="EY364" s="70"/>
      <c r="EZ364" s="66"/>
      <c r="FA364" s="204"/>
      <c r="FB364" s="133"/>
      <c r="FC364" s="70"/>
      <c r="FD364" s="66"/>
      <c r="FE364" s="204"/>
      <c r="FF364" s="70"/>
      <c r="FG364" s="70"/>
      <c r="FH364" s="66"/>
      <c r="FI364" s="204"/>
      <c r="FJ364" s="70">
        <v>3891</v>
      </c>
      <c r="FK364" s="70">
        <v>3891</v>
      </c>
      <c r="FL364" s="66">
        <v>3890.9724000000001</v>
      </c>
      <c r="FM364" s="66">
        <f t="shared" si="2380"/>
        <v>99.99929067077872</v>
      </c>
      <c r="FN364" s="70"/>
      <c r="FO364" s="70"/>
      <c r="FP364" s="66"/>
      <c r="FQ364" s="204"/>
      <c r="FR364" s="70"/>
      <c r="FS364" s="70"/>
      <c r="FT364" s="66"/>
      <c r="FU364" s="204"/>
      <c r="FV364" s="70"/>
      <c r="FW364" s="70"/>
      <c r="FX364" s="66"/>
      <c r="FY364" s="70"/>
      <c r="FZ364" s="70"/>
      <c r="GA364" s="70"/>
      <c r="GB364" s="66"/>
      <c r="GC364" s="204"/>
      <c r="GD364" s="66"/>
      <c r="GE364" s="66"/>
      <c r="GF364" s="66"/>
      <c r="GG364" s="204"/>
      <c r="GH364" s="66"/>
      <c r="GI364" s="66"/>
      <c r="GJ364" s="66"/>
      <c r="GK364" s="204"/>
      <c r="GL364" s="204"/>
      <c r="GM364" s="70"/>
      <c r="GN364" s="66"/>
      <c r="GO364" s="204"/>
      <c r="GP364" s="204"/>
      <c r="GQ364" s="70"/>
      <c r="GR364" s="66"/>
      <c r="GS364" s="204"/>
      <c r="GT364" s="204"/>
      <c r="GU364" s="70"/>
      <c r="GV364" s="66"/>
      <c r="GW364" s="204"/>
      <c r="GX364" s="204"/>
      <c r="GY364" s="70"/>
      <c r="GZ364" s="66"/>
      <c r="HA364" s="204"/>
      <c r="HB364" s="70"/>
      <c r="HC364" s="70"/>
      <c r="HD364" s="66"/>
      <c r="HE364" s="204"/>
      <c r="HF364" s="66"/>
      <c r="HG364" s="66"/>
      <c r="HH364" s="66"/>
      <c r="HI364" s="204"/>
      <c r="HJ364" s="133"/>
      <c r="HK364" s="70"/>
      <c r="HL364" s="66"/>
      <c r="HM364" s="204"/>
      <c r="HN364" s="66"/>
      <c r="HO364" s="66"/>
      <c r="HP364" s="66"/>
      <c r="HQ364" s="204"/>
      <c r="HR364" s="204"/>
      <c r="HS364" s="66"/>
      <c r="HT364" s="66"/>
      <c r="HU364" s="204"/>
      <c r="HV364" s="133"/>
      <c r="HW364" s="66"/>
      <c r="HX364" s="66"/>
      <c r="HY364" s="204"/>
      <c r="HZ364" s="133"/>
      <c r="IA364" s="66"/>
      <c r="IB364" s="66"/>
      <c r="IC364" s="204"/>
      <c r="ID364" s="204"/>
      <c r="IE364" s="66"/>
      <c r="IF364" s="66"/>
      <c r="IG364" s="204"/>
      <c r="IH364" s="204"/>
      <c r="II364" s="66"/>
      <c r="IJ364" s="66"/>
      <c r="IK364" s="204"/>
      <c r="IL364" s="204"/>
      <c r="IM364" s="66"/>
      <c r="IN364" s="66"/>
      <c r="IO364" s="204"/>
      <c r="IP364" s="204"/>
      <c r="IQ364" s="66"/>
      <c r="IR364" s="66"/>
      <c r="IS364" s="204"/>
      <c r="IT364" s="204"/>
      <c r="IU364" s="66"/>
      <c r="IV364" s="66"/>
      <c r="IW364" s="204"/>
      <c r="IX364" s="204"/>
      <c r="IY364" s="66"/>
      <c r="IZ364" s="66"/>
      <c r="JA364" s="66"/>
      <c r="JB364" s="66"/>
      <c r="JC364" s="66"/>
      <c r="JD364" s="66"/>
      <c r="JE364" s="66"/>
      <c r="JF364" s="66"/>
      <c r="JG364" s="66"/>
      <c r="JH364" s="66"/>
      <c r="JI364" s="66"/>
      <c r="JJ364" s="66"/>
      <c r="JK364" s="66"/>
      <c r="JL364" s="66"/>
      <c r="JM364" s="66"/>
      <c r="JN364" s="66"/>
      <c r="JO364" s="66"/>
      <c r="JP364" s="66"/>
      <c r="JQ364" s="66"/>
    </row>
    <row r="365" spans="1:277" s="29" customFormat="1" ht="16.5" customHeight="1" x14ac:dyDescent="0.25">
      <c r="A365" s="39" t="s">
        <v>573</v>
      </c>
      <c r="B365" s="230">
        <f t="shared" si="2128"/>
        <v>5256</v>
      </c>
      <c r="C365" s="230">
        <f t="shared" si="2129"/>
        <v>5256</v>
      </c>
      <c r="D365" s="230">
        <f t="shared" si="2130"/>
        <v>5256</v>
      </c>
      <c r="E365" s="66">
        <f t="shared" si="163"/>
        <v>100</v>
      </c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123"/>
      <c r="S365" s="66"/>
      <c r="T365" s="66"/>
      <c r="U365" s="66"/>
      <c r="V365" s="66"/>
      <c r="W365" s="66"/>
      <c r="X365" s="66"/>
      <c r="Y365" s="66"/>
      <c r="Z365" s="66"/>
      <c r="AA365" s="66"/>
      <c r="AB365" s="66"/>
      <c r="AC365" s="66"/>
      <c r="AD365" s="123"/>
      <c r="AE365" s="66"/>
      <c r="AF365" s="66"/>
      <c r="AG365" s="66"/>
      <c r="AH365" s="66"/>
      <c r="AI365" s="66"/>
      <c r="AJ365" s="66"/>
      <c r="AK365" s="70"/>
      <c r="AL365" s="124"/>
      <c r="AM365" s="66"/>
      <c r="AN365" s="66"/>
      <c r="AO365" s="66"/>
      <c r="AP365" s="66"/>
      <c r="AQ365" s="66"/>
      <c r="AR365" s="66"/>
      <c r="AS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/>
      <c r="BH365" s="66"/>
      <c r="BI365" s="66"/>
      <c r="BJ365" s="123"/>
      <c r="BK365" s="66"/>
      <c r="BL365" s="66"/>
      <c r="BM365" s="66"/>
      <c r="BN365" s="66"/>
      <c r="BO365" s="66"/>
      <c r="BP365" s="66"/>
      <c r="BQ365" s="66"/>
      <c r="BR365" s="66"/>
      <c r="BS365" s="66"/>
      <c r="BT365" s="66"/>
      <c r="BU365" s="66"/>
      <c r="BV365" s="66"/>
      <c r="BW365" s="66"/>
      <c r="BX365" s="66"/>
      <c r="BY365" s="66"/>
      <c r="BZ365" s="66"/>
      <c r="CA365" s="66"/>
      <c r="CB365" s="66"/>
      <c r="CC365" s="66"/>
      <c r="CD365" s="206"/>
      <c r="CE365" s="206"/>
      <c r="CF365" s="206"/>
      <c r="CG365" s="206"/>
      <c r="CH365" s="206"/>
      <c r="CI365" s="206"/>
      <c r="CJ365" s="206"/>
      <c r="CK365" s="206"/>
      <c r="CL365" s="66"/>
      <c r="CM365" s="66"/>
      <c r="CN365" s="66"/>
      <c r="CO365" s="204"/>
      <c r="CP365" s="204"/>
      <c r="CQ365" s="66"/>
      <c r="CR365" s="66"/>
      <c r="CS365" s="204"/>
      <c r="CT365" s="66"/>
      <c r="CU365" s="66"/>
      <c r="CV365" s="66"/>
      <c r="CW365" s="204"/>
      <c r="CX365" s="204"/>
      <c r="CY365" s="66"/>
      <c r="CZ365" s="66"/>
      <c r="DA365" s="204"/>
      <c r="DB365" s="133"/>
      <c r="DC365" s="66"/>
      <c r="DD365" s="66"/>
      <c r="DE365" s="204"/>
      <c r="DF365" s="66"/>
      <c r="DG365" s="66"/>
      <c r="DH365" s="66"/>
      <c r="DI365" s="204"/>
      <c r="DJ365" s="204"/>
      <c r="DK365" s="66"/>
      <c r="DL365" s="66"/>
      <c r="DM365" s="204"/>
      <c r="DN365" s="204"/>
      <c r="DO365" s="66"/>
      <c r="DP365" s="66"/>
      <c r="DQ365" s="204"/>
      <c r="DR365" s="66"/>
      <c r="DS365" s="66"/>
      <c r="DT365" s="66"/>
      <c r="DU365" s="204"/>
      <c r="DV365" s="204"/>
      <c r="DW365" s="66"/>
      <c r="DX365" s="66"/>
      <c r="DY365" s="204"/>
      <c r="DZ365" s="204"/>
      <c r="EA365" s="66"/>
      <c r="EB365" s="66"/>
      <c r="EC365" s="204"/>
      <c r="ED365" s="204"/>
      <c r="EE365" s="66"/>
      <c r="EF365" s="66"/>
      <c r="EG365" s="204"/>
      <c r="EH365" s="66"/>
      <c r="EI365" s="66"/>
      <c r="EJ365" s="66"/>
      <c r="EK365" s="204"/>
      <c r="EL365" s="66"/>
      <c r="EM365" s="66"/>
      <c r="EN365" s="66"/>
      <c r="EO365" s="66"/>
      <c r="EP365" s="66"/>
      <c r="EQ365" s="66"/>
      <c r="ER365" s="66"/>
      <c r="ES365" s="70"/>
      <c r="ET365" s="66"/>
      <c r="EU365" s="66"/>
      <c r="EV365" s="66"/>
      <c r="EW365" s="66"/>
      <c r="EX365" s="66"/>
      <c r="EY365" s="70"/>
      <c r="EZ365" s="66"/>
      <c r="FA365" s="204"/>
      <c r="FB365" s="133"/>
      <c r="FC365" s="70"/>
      <c r="FD365" s="66"/>
      <c r="FE365" s="204"/>
      <c r="FF365" s="70"/>
      <c r="FG365" s="70"/>
      <c r="FH365" s="66"/>
      <c r="FI365" s="204"/>
      <c r="FJ365" s="70">
        <v>5256</v>
      </c>
      <c r="FK365" s="70">
        <v>5256</v>
      </c>
      <c r="FL365" s="66">
        <v>5256</v>
      </c>
      <c r="FM365" s="66">
        <f t="shared" si="2380"/>
        <v>100</v>
      </c>
      <c r="FN365" s="70"/>
      <c r="FO365" s="70"/>
      <c r="FP365" s="66"/>
      <c r="FQ365" s="204"/>
      <c r="FR365" s="70"/>
      <c r="FS365" s="70"/>
      <c r="FT365" s="66"/>
      <c r="FU365" s="204"/>
      <c r="FV365" s="70"/>
      <c r="FW365" s="70"/>
      <c r="FX365" s="66"/>
      <c r="FY365" s="70"/>
      <c r="FZ365" s="70"/>
      <c r="GA365" s="70"/>
      <c r="GB365" s="66"/>
      <c r="GC365" s="204"/>
      <c r="GD365" s="66"/>
      <c r="GE365" s="66"/>
      <c r="GF365" s="66"/>
      <c r="GG365" s="204"/>
      <c r="GH365" s="66"/>
      <c r="GI365" s="66"/>
      <c r="GJ365" s="66"/>
      <c r="GK365" s="204"/>
      <c r="GL365" s="204"/>
      <c r="GM365" s="70"/>
      <c r="GN365" s="66"/>
      <c r="GO365" s="204"/>
      <c r="GP365" s="204"/>
      <c r="GQ365" s="70"/>
      <c r="GR365" s="66"/>
      <c r="GS365" s="204"/>
      <c r="GT365" s="204"/>
      <c r="GU365" s="70"/>
      <c r="GV365" s="66"/>
      <c r="GW365" s="204"/>
      <c r="GX365" s="204"/>
      <c r="GY365" s="70"/>
      <c r="GZ365" s="66"/>
      <c r="HA365" s="204"/>
      <c r="HB365" s="70"/>
      <c r="HC365" s="70"/>
      <c r="HD365" s="66"/>
      <c r="HE365" s="204"/>
      <c r="HF365" s="66"/>
      <c r="HG365" s="66"/>
      <c r="HH365" s="66"/>
      <c r="HI365" s="204"/>
      <c r="HJ365" s="133"/>
      <c r="HK365" s="70"/>
      <c r="HL365" s="66"/>
      <c r="HM365" s="204"/>
      <c r="HN365" s="66"/>
      <c r="HO365" s="66"/>
      <c r="HP365" s="66"/>
      <c r="HQ365" s="204"/>
      <c r="HR365" s="204"/>
      <c r="HS365" s="66"/>
      <c r="HT365" s="66"/>
      <c r="HU365" s="204"/>
      <c r="HV365" s="133"/>
      <c r="HW365" s="66"/>
      <c r="HX365" s="66"/>
      <c r="HY365" s="204"/>
      <c r="HZ365" s="133"/>
      <c r="IA365" s="66"/>
      <c r="IB365" s="66"/>
      <c r="IC365" s="204"/>
      <c r="ID365" s="204"/>
      <c r="IE365" s="66"/>
      <c r="IF365" s="66"/>
      <c r="IG365" s="204"/>
      <c r="IH365" s="204"/>
      <c r="II365" s="66"/>
      <c r="IJ365" s="66"/>
      <c r="IK365" s="204"/>
      <c r="IL365" s="204"/>
      <c r="IM365" s="66"/>
      <c r="IN365" s="66"/>
      <c r="IO365" s="204"/>
      <c r="IP365" s="204"/>
      <c r="IQ365" s="66"/>
      <c r="IR365" s="66"/>
      <c r="IS365" s="204"/>
      <c r="IT365" s="204"/>
      <c r="IU365" s="66"/>
      <c r="IV365" s="66"/>
      <c r="IW365" s="204"/>
      <c r="IX365" s="204"/>
      <c r="IY365" s="66"/>
      <c r="IZ365" s="66"/>
      <c r="JA365" s="66"/>
      <c r="JB365" s="66"/>
      <c r="JC365" s="66"/>
      <c r="JD365" s="66"/>
      <c r="JE365" s="66"/>
      <c r="JF365" s="66"/>
      <c r="JG365" s="66"/>
      <c r="JH365" s="66"/>
      <c r="JI365" s="66"/>
      <c r="JJ365" s="66"/>
      <c r="JK365" s="66"/>
      <c r="JL365" s="66"/>
      <c r="JM365" s="66"/>
      <c r="JN365" s="66"/>
      <c r="JO365" s="66"/>
      <c r="JP365" s="66"/>
      <c r="JQ365" s="66"/>
    </row>
    <row r="366" spans="1:277" s="29" customFormat="1" ht="16.5" customHeight="1" x14ac:dyDescent="0.25">
      <c r="A366" s="39" t="s">
        <v>611</v>
      </c>
      <c r="B366" s="230">
        <f t="shared" si="2128"/>
        <v>2694</v>
      </c>
      <c r="C366" s="230">
        <f t="shared" si="2129"/>
        <v>2694</v>
      </c>
      <c r="D366" s="230">
        <f t="shared" si="2130"/>
        <v>2694</v>
      </c>
      <c r="E366" s="66">
        <f t="shared" si="163"/>
        <v>100</v>
      </c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123"/>
      <c r="S366" s="66"/>
      <c r="T366" s="66"/>
      <c r="U366" s="66"/>
      <c r="V366" s="66"/>
      <c r="W366" s="66"/>
      <c r="X366" s="66"/>
      <c r="Y366" s="66"/>
      <c r="Z366" s="66"/>
      <c r="AA366" s="66"/>
      <c r="AB366" s="66"/>
      <c r="AC366" s="66"/>
      <c r="AD366" s="123"/>
      <c r="AE366" s="66"/>
      <c r="AF366" s="66"/>
      <c r="AG366" s="66"/>
      <c r="AH366" s="66"/>
      <c r="AI366" s="66"/>
      <c r="AJ366" s="66"/>
      <c r="AK366" s="70"/>
      <c r="AL366" s="124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/>
      <c r="BH366" s="66"/>
      <c r="BI366" s="66"/>
      <c r="BJ366" s="123"/>
      <c r="BK366" s="66"/>
      <c r="BL366" s="66"/>
      <c r="BM366" s="66"/>
      <c r="BN366" s="66"/>
      <c r="BO366" s="66"/>
      <c r="BP366" s="66"/>
      <c r="BQ366" s="66"/>
      <c r="BR366" s="66"/>
      <c r="BS366" s="66"/>
      <c r="BT366" s="66"/>
      <c r="BU366" s="66"/>
      <c r="BV366" s="66"/>
      <c r="BW366" s="66"/>
      <c r="BX366" s="66"/>
      <c r="BY366" s="66"/>
      <c r="BZ366" s="66"/>
      <c r="CA366" s="66"/>
      <c r="CB366" s="66"/>
      <c r="CC366" s="66"/>
      <c r="CD366" s="206"/>
      <c r="CE366" s="206"/>
      <c r="CF366" s="206"/>
      <c r="CG366" s="206"/>
      <c r="CH366" s="206"/>
      <c r="CI366" s="206"/>
      <c r="CJ366" s="206"/>
      <c r="CK366" s="206"/>
      <c r="CL366" s="66"/>
      <c r="CM366" s="66"/>
      <c r="CN366" s="66"/>
      <c r="CO366" s="204"/>
      <c r="CP366" s="204"/>
      <c r="CQ366" s="66"/>
      <c r="CR366" s="66"/>
      <c r="CS366" s="204"/>
      <c r="CT366" s="66"/>
      <c r="CU366" s="66"/>
      <c r="CV366" s="66"/>
      <c r="CW366" s="204"/>
      <c r="CX366" s="204"/>
      <c r="CY366" s="66"/>
      <c r="CZ366" s="66"/>
      <c r="DA366" s="204"/>
      <c r="DB366" s="133"/>
      <c r="DC366" s="66"/>
      <c r="DD366" s="66"/>
      <c r="DE366" s="204"/>
      <c r="DF366" s="66"/>
      <c r="DG366" s="66"/>
      <c r="DH366" s="66"/>
      <c r="DI366" s="204"/>
      <c r="DJ366" s="204"/>
      <c r="DK366" s="66"/>
      <c r="DL366" s="66"/>
      <c r="DM366" s="204"/>
      <c r="DN366" s="204"/>
      <c r="DO366" s="66"/>
      <c r="DP366" s="66"/>
      <c r="DQ366" s="204"/>
      <c r="DR366" s="66"/>
      <c r="DS366" s="66"/>
      <c r="DT366" s="66"/>
      <c r="DU366" s="204"/>
      <c r="DV366" s="204"/>
      <c r="DW366" s="66"/>
      <c r="DX366" s="66"/>
      <c r="DY366" s="204"/>
      <c r="DZ366" s="204"/>
      <c r="EA366" s="66"/>
      <c r="EB366" s="66"/>
      <c r="EC366" s="204"/>
      <c r="ED366" s="204"/>
      <c r="EE366" s="66"/>
      <c r="EF366" s="66"/>
      <c r="EG366" s="204"/>
      <c r="EH366" s="66"/>
      <c r="EI366" s="66"/>
      <c r="EJ366" s="66"/>
      <c r="EK366" s="204"/>
      <c r="EL366" s="66"/>
      <c r="EM366" s="66"/>
      <c r="EN366" s="66"/>
      <c r="EO366" s="66"/>
      <c r="EP366" s="66"/>
      <c r="EQ366" s="66"/>
      <c r="ER366" s="66"/>
      <c r="ES366" s="70"/>
      <c r="ET366" s="66"/>
      <c r="EU366" s="66"/>
      <c r="EV366" s="66"/>
      <c r="EW366" s="66"/>
      <c r="EX366" s="66"/>
      <c r="EY366" s="70"/>
      <c r="EZ366" s="66"/>
      <c r="FA366" s="204"/>
      <c r="FB366" s="133"/>
      <c r="FC366" s="70"/>
      <c r="FD366" s="66"/>
      <c r="FE366" s="204"/>
      <c r="FF366" s="70"/>
      <c r="FG366" s="70"/>
      <c r="FH366" s="66"/>
      <c r="FI366" s="204"/>
      <c r="FJ366" s="70">
        <v>2694</v>
      </c>
      <c r="FK366" s="70">
        <v>2694</v>
      </c>
      <c r="FL366" s="66">
        <v>2694</v>
      </c>
      <c r="FM366" s="66">
        <f t="shared" si="2380"/>
        <v>100</v>
      </c>
      <c r="FN366" s="70"/>
      <c r="FO366" s="70"/>
      <c r="FP366" s="66"/>
      <c r="FQ366" s="204"/>
      <c r="FR366" s="70"/>
      <c r="FS366" s="70"/>
      <c r="FT366" s="66"/>
      <c r="FU366" s="204"/>
      <c r="FV366" s="70"/>
      <c r="FW366" s="70"/>
      <c r="FX366" s="66"/>
      <c r="FY366" s="70"/>
      <c r="FZ366" s="70"/>
      <c r="GA366" s="70"/>
      <c r="GB366" s="66"/>
      <c r="GC366" s="204"/>
      <c r="GD366" s="66"/>
      <c r="GE366" s="66"/>
      <c r="GF366" s="66"/>
      <c r="GG366" s="204"/>
      <c r="GH366" s="66"/>
      <c r="GI366" s="66"/>
      <c r="GJ366" s="66"/>
      <c r="GK366" s="204"/>
      <c r="GL366" s="204"/>
      <c r="GM366" s="70"/>
      <c r="GN366" s="66"/>
      <c r="GO366" s="204"/>
      <c r="GP366" s="204"/>
      <c r="GQ366" s="70"/>
      <c r="GR366" s="66"/>
      <c r="GS366" s="204"/>
      <c r="GT366" s="204"/>
      <c r="GU366" s="70"/>
      <c r="GV366" s="66"/>
      <c r="GW366" s="204"/>
      <c r="GX366" s="204"/>
      <c r="GY366" s="70"/>
      <c r="GZ366" s="66"/>
      <c r="HA366" s="204"/>
      <c r="HB366" s="70"/>
      <c r="HC366" s="70"/>
      <c r="HD366" s="66"/>
      <c r="HE366" s="204"/>
      <c r="HF366" s="66"/>
      <c r="HG366" s="66"/>
      <c r="HH366" s="66"/>
      <c r="HI366" s="204"/>
      <c r="HJ366" s="133"/>
      <c r="HK366" s="70"/>
      <c r="HL366" s="66"/>
      <c r="HM366" s="204"/>
      <c r="HN366" s="66"/>
      <c r="HO366" s="66"/>
      <c r="HP366" s="66"/>
      <c r="HQ366" s="204"/>
      <c r="HR366" s="204"/>
      <c r="HS366" s="66"/>
      <c r="HT366" s="66"/>
      <c r="HU366" s="204"/>
      <c r="HV366" s="133"/>
      <c r="HW366" s="66"/>
      <c r="HX366" s="66"/>
      <c r="HY366" s="204"/>
      <c r="HZ366" s="133"/>
      <c r="IA366" s="66"/>
      <c r="IB366" s="66"/>
      <c r="IC366" s="204"/>
      <c r="ID366" s="204"/>
      <c r="IE366" s="66"/>
      <c r="IF366" s="66"/>
      <c r="IG366" s="204"/>
      <c r="IH366" s="204"/>
      <c r="II366" s="66"/>
      <c r="IJ366" s="66"/>
      <c r="IK366" s="204"/>
      <c r="IL366" s="204"/>
      <c r="IM366" s="66"/>
      <c r="IN366" s="66"/>
      <c r="IO366" s="204"/>
      <c r="IP366" s="204"/>
      <c r="IQ366" s="66"/>
      <c r="IR366" s="66"/>
      <c r="IS366" s="204"/>
      <c r="IT366" s="204"/>
      <c r="IU366" s="66"/>
      <c r="IV366" s="66"/>
      <c r="IW366" s="204"/>
      <c r="IX366" s="204"/>
      <c r="IY366" s="66"/>
      <c r="IZ366" s="66"/>
      <c r="JA366" s="66"/>
      <c r="JB366" s="66"/>
      <c r="JC366" s="66"/>
      <c r="JD366" s="66"/>
      <c r="JE366" s="66"/>
      <c r="JF366" s="66"/>
      <c r="JG366" s="66"/>
      <c r="JH366" s="66"/>
      <c r="JI366" s="66"/>
      <c r="JJ366" s="66"/>
      <c r="JK366" s="66"/>
      <c r="JL366" s="66"/>
      <c r="JM366" s="66"/>
      <c r="JN366" s="66"/>
      <c r="JO366" s="66"/>
      <c r="JP366" s="66"/>
      <c r="JQ366" s="66"/>
    </row>
    <row r="367" spans="1:277" s="29" customFormat="1" ht="16.5" customHeight="1" x14ac:dyDescent="0.25">
      <c r="A367" s="39" t="s">
        <v>576</v>
      </c>
      <c r="B367" s="230">
        <f t="shared" si="2128"/>
        <v>3978</v>
      </c>
      <c r="C367" s="230">
        <f t="shared" si="2129"/>
        <v>3978</v>
      </c>
      <c r="D367" s="230">
        <f t="shared" si="2130"/>
        <v>3978</v>
      </c>
      <c r="E367" s="66">
        <f t="shared" si="163"/>
        <v>100</v>
      </c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123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123"/>
      <c r="AE367" s="66"/>
      <c r="AF367" s="66"/>
      <c r="AG367" s="66"/>
      <c r="AH367" s="66"/>
      <c r="AI367" s="66"/>
      <c r="AJ367" s="66"/>
      <c r="AK367" s="70"/>
      <c r="AL367" s="124"/>
      <c r="AM367" s="66"/>
      <c r="AN367" s="66"/>
      <c r="AO367" s="66"/>
      <c r="AP367" s="66"/>
      <c r="AQ367" s="66"/>
      <c r="AR367" s="66"/>
      <c r="AS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/>
      <c r="BH367" s="66"/>
      <c r="BI367" s="66"/>
      <c r="BJ367" s="123"/>
      <c r="BK367" s="66"/>
      <c r="BL367" s="66"/>
      <c r="BM367" s="66"/>
      <c r="BN367" s="66"/>
      <c r="BO367" s="66"/>
      <c r="BP367" s="66"/>
      <c r="BQ367" s="66"/>
      <c r="BR367" s="66"/>
      <c r="BS367" s="66"/>
      <c r="BT367" s="66"/>
      <c r="BU367" s="66"/>
      <c r="BV367" s="66"/>
      <c r="BW367" s="66"/>
      <c r="BX367" s="66"/>
      <c r="BY367" s="66"/>
      <c r="BZ367" s="66"/>
      <c r="CA367" s="66"/>
      <c r="CB367" s="66"/>
      <c r="CC367" s="66"/>
      <c r="CD367" s="206"/>
      <c r="CE367" s="206"/>
      <c r="CF367" s="206"/>
      <c r="CG367" s="206"/>
      <c r="CH367" s="206"/>
      <c r="CI367" s="206"/>
      <c r="CJ367" s="206"/>
      <c r="CK367" s="206"/>
      <c r="CL367" s="66"/>
      <c r="CM367" s="66"/>
      <c r="CN367" s="66"/>
      <c r="CO367" s="204"/>
      <c r="CP367" s="204"/>
      <c r="CQ367" s="66"/>
      <c r="CR367" s="66"/>
      <c r="CS367" s="204"/>
      <c r="CT367" s="66"/>
      <c r="CU367" s="66"/>
      <c r="CV367" s="66"/>
      <c r="CW367" s="204"/>
      <c r="CX367" s="204"/>
      <c r="CY367" s="66"/>
      <c r="CZ367" s="66"/>
      <c r="DA367" s="204"/>
      <c r="DB367" s="133"/>
      <c r="DC367" s="66"/>
      <c r="DD367" s="66"/>
      <c r="DE367" s="204"/>
      <c r="DF367" s="66"/>
      <c r="DG367" s="66"/>
      <c r="DH367" s="66"/>
      <c r="DI367" s="204"/>
      <c r="DJ367" s="204"/>
      <c r="DK367" s="66"/>
      <c r="DL367" s="66"/>
      <c r="DM367" s="204"/>
      <c r="DN367" s="204"/>
      <c r="DO367" s="66"/>
      <c r="DP367" s="66"/>
      <c r="DQ367" s="204"/>
      <c r="DR367" s="66"/>
      <c r="DS367" s="66"/>
      <c r="DT367" s="66"/>
      <c r="DU367" s="204"/>
      <c r="DV367" s="204"/>
      <c r="DW367" s="66"/>
      <c r="DX367" s="66"/>
      <c r="DY367" s="204"/>
      <c r="DZ367" s="204"/>
      <c r="EA367" s="66"/>
      <c r="EB367" s="66"/>
      <c r="EC367" s="204"/>
      <c r="ED367" s="204"/>
      <c r="EE367" s="66"/>
      <c r="EF367" s="66"/>
      <c r="EG367" s="204"/>
      <c r="EH367" s="66"/>
      <c r="EI367" s="66"/>
      <c r="EJ367" s="66"/>
      <c r="EK367" s="204"/>
      <c r="EL367" s="66"/>
      <c r="EM367" s="66"/>
      <c r="EN367" s="66"/>
      <c r="EO367" s="66"/>
      <c r="EP367" s="66"/>
      <c r="EQ367" s="66"/>
      <c r="ER367" s="66"/>
      <c r="ES367" s="70"/>
      <c r="ET367" s="66"/>
      <c r="EU367" s="66"/>
      <c r="EV367" s="66"/>
      <c r="EW367" s="66"/>
      <c r="EX367" s="66"/>
      <c r="EY367" s="70"/>
      <c r="EZ367" s="66"/>
      <c r="FA367" s="204"/>
      <c r="FB367" s="133"/>
      <c r="FC367" s="70"/>
      <c r="FD367" s="66"/>
      <c r="FE367" s="204"/>
      <c r="FF367" s="70"/>
      <c r="FG367" s="70"/>
      <c r="FH367" s="66"/>
      <c r="FI367" s="204"/>
      <c r="FJ367" s="70">
        <v>3978</v>
      </c>
      <c r="FK367" s="70">
        <v>3978</v>
      </c>
      <c r="FL367" s="66">
        <v>3978</v>
      </c>
      <c r="FM367" s="66">
        <f t="shared" si="2380"/>
        <v>100</v>
      </c>
      <c r="FN367" s="70"/>
      <c r="FO367" s="70"/>
      <c r="FP367" s="66"/>
      <c r="FQ367" s="204"/>
      <c r="FR367" s="70"/>
      <c r="FS367" s="70"/>
      <c r="FT367" s="66"/>
      <c r="FU367" s="204"/>
      <c r="FV367" s="70"/>
      <c r="FW367" s="70"/>
      <c r="FX367" s="66"/>
      <c r="FY367" s="70"/>
      <c r="FZ367" s="70"/>
      <c r="GA367" s="70"/>
      <c r="GB367" s="66"/>
      <c r="GC367" s="204"/>
      <c r="GD367" s="66"/>
      <c r="GE367" s="66"/>
      <c r="GF367" s="66"/>
      <c r="GG367" s="204"/>
      <c r="GH367" s="66"/>
      <c r="GI367" s="66"/>
      <c r="GJ367" s="66"/>
      <c r="GK367" s="204"/>
      <c r="GL367" s="204"/>
      <c r="GM367" s="70"/>
      <c r="GN367" s="66"/>
      <c r="GO367" s="204"/>
      <c r="GP367" s="204"/>
      <c r="GQ367" s="70"/>
      <c r="GR367" s="66"/>
      <c r="GS367" s="204"/>
      <c r="GT367" s="204"/>
      <c r="GU367" s="70"/>
      <c r="GV367" s="66"/>
      <c r="GW367" s="204"/>
      <c r="GX367" s="204"/>
      <c r="GY367" s="70"/>
      <c r="GZ367" s="66"/>
      <c r="HA367" s="204"/>
      <c r="HB367" s="70"/>
      <c r="HC367" s="70"/>
      <c r="HD367" s="66"/>
      <c r="HE367" s="204"/>
      <c r="HF367" s="66"/>
      <c r="HG367" s="66"/>
      <c r="HH367" s="66"/>
      <c r="HI367" s="204"/>
      <c r="HJ367" s="133"/>
      <c r="HK367" s="70"/>
      <c r="HL367" s="66"/>
      <c r="HM367" s="204"/>
      <c r="HN367" s="66"/>
      <c r="HO367" s="66"/>
      <c r="HP367" s="66"/>
      <c r="HQ367" s="204"/>
      <c r="HR367" s="204"/>
      <c r="HS367" s="66"/>
      <c r="HT367" s="66"/>
      <c r="HU367" s="204"/>
      <c r="HV367" s="133"/>
      <c r="HW367" s="66"/>
      <c r="HX367" s="66"/>
      <c r="HY367" s="204"/>
      <c r="HZ367" s="133"/>
      <c r="IA367" s="66"/>
      <c r="IB367" s="66"/>
      <c r="IC367" s="204"/>
      <c r="ID367" s="204"/>
      <c r="IE367" s="66"/>
      <c r="IF367" s="66"/>
      <c r="IG367" s="204"/>
      <c r="IH367" s="204"/>
      <c r="II367" s="66"/>
      <c r="IJ367" s="66"/>
      <c r="IK367" s="204"/>
      <c r="IL367" s="204"/>
      <c r="IM367" s="66"/>
      <c r="IN367" s="66"/>
      <c r="IO367" s="204"/>
      <c r="IP367" s="204"/>
      <c r="IQ367" s="66"/>
      <c r="IR367" s="66"/>
      <c r="IS367" s="204"/>
      <c r="IT367" s="204"/>
      <c r="IU367" s="66"/>
      <c r="IV367" s="66"/>
      <c r="IW367" s="204"/>
      <c r="IX367" s="204"/>
      <c r="IY367" s="66"/>
      <c r="IZ367" s="66"/>
      <c r="JA367" s="66"/>
      <c r="JB367" s="66"/>
      <c r="JC367" s="66"/>
      <c r="JD367" s="66"/>
      <c r="JE367" s="66"/>
      <c r="JF367" s="66"/>
      <c r="JG367" s="66"/>
      <c r="JH367" s="66"/>
      <c r="JI367" s="66"/>
      <c r="JJ367" s="66"/>
      <c r="JK367" s="66"/>
      <c r="JL367" s="66"/>
      <c r="JM367" s="66"/>
      <c r="JN367" s="66"/>
      <c r="JO367" s="66"/>
      <c r="JP367" s="66"/>
      <c r="JQ367" s="66"/>
    </row>
    <row r="368" spans="1:277" s="29" customFormat="1" ht="16.5" customHeight="1" x14ac:dyDescent="0.25">
      <c r="A368" s="39" t="s">
        <v>352</v>
      </c>
      <c r="B368" s="230">
        <f t="shared" si="2128"/>
        <v>10000</v>
      </c>
      <c r="C368" s="230">
        <f t="shared" si="2129"/>
        <v>10000</v>
      </c>
      <c r="D368" s="230">
        <f t="shared" si="2130"/>
        <v>10000</v>
      </c>
      <c r="E368" s="66">
        <f t="shared" si="163"/>
        <v>100</v>
      </c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123"/>
      <c r="S368" s="66"/>
      <c r="T368" s="66"/>
      <c r="U368" s="66"/>
      <c r="V368" s="66"/>
      <c r="W368" s="66"/>
      <c r="X368" s="66"/>
      <c r="Y368" s="66"/>
      <c r="Z368" s="66"/>
      <c r="AA368" s="66"/>
      <c r="AB368" s="66"/>
      <c r="AC368" s="66"/>
      <c r="AD368" s="123"/>
      <c r="AE368" s="66"/>
      <c r="AF368" s="66"/>
      <c r="AG368" s="66"/>
      <c r="AH368" s="66"/>
      <c r="AI368" s="66"/>
      <c r="AJ368" s="66"/>
      <c r="AK368" s="70"/>
      <c r="AL368" s="124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123"/>
      <c r="BK368" s="66"/>
      <c r="BL368" s="66"/>
      <c r="BM368" s="66"/>
      <c r="BN368" s="66"/>
      <c r="BO368" s="66"/>
      <c r="BP368" s="66"/>
      <c r="BQ368" s="66"/>
      <c r="BR368" s="66"/>
      <c r="BS368" s="66"/>
      <c r="BT368" s="66"/>
      <c r="BU368" s="66"/>
      <c r="BV368" s="66"/>
      <c r="BW368" s="66"/>
      <c r="BX368" s="66"/>
      <c r="BY368" s="66"/>
      <c r="BZ368" s="66">
        <v>10000</v>
      </c>
      <c r="CA368" s="66">
        <v>10000</v>
      </c>
      <c r="CB368" s="66">
        <v>10000</v>
      </c>
      <c r="CC368" s="66">
        <f>CB368/CA368*100</f>
        <v>100</v>
      </c>
      <c r="CD368" s="206"/>
      <c r="CE368" s="206"/>
      <c r="CF368" s="206"/>
      <c r="CG368" s="206"/>
      <c r="CH368" s="206"/>
      <c r="CI368" s="206"/>
      <c r="CJ368" s="206"/>
      <c r="CK368" s="206"/>
      <c r="CL368" s="66"/>
      <c r="CM368" s="66"/>
      <c r="CN368" s="66"/>
      <c r="CO368" s="204"/>
      <c r="CP368" s="204"/>
      <c r="CQ368" s="66"/>
      <c r="CR368" s="66"/>
      <c r="CS368" s="204"/>
      <c r="CT368" s="66"/>
      <c r="CU368" s="66"/>
      <c r="CV368" s="66"/>
      <c r="CW368" s="204"/>
      <c r="CX368" s="204"/>
      <c r="CY368" s="66"/>
      <c r="CZ368" s="66"/>
      <c r="DA368" s="204"/>
      <c r="DB368" s="133"/>
      <c r="DC368" s="66"/>
      <c r="DD368" s="66"/>
      <c r="DE368" s="204"/>
      <c r="DF368" s="66"/>
      <c r="DG368" s="66"/>
      <c r="DH368" s="66"/>
      <c r="DI368" s="204"/>
      <c r="DJ368" s="204"/>
      <c r="DK368" s="66"/>
      <c r="DL368" s="66"/>
      <c r="DM368" s="204"/>
      <c r="DN368" s="204"/>
      <c r="DO368" s="66"/>
      <c r="DP368" s="66"/>
      <c r="DQ368" s="204"/>
      <c r="DR368" s="66"/>
      <c r="DS368" s="66"/>
      <c r="DT368" s="66"/>
      <c r="DU368" s="204"/>
      <c r="DV368" s="204"/>
      <c r="DW368" s="66"/>
      <c r="DX368" s="66"/>
      <c r="DY368" s="204"/>
      <c r="DZ368" s="204"/>
      <c r="EA368" s="66"/>
      <c r="EB368" s="66"/>
      <c r="EC368" s="204"/>
      <c r="ED368" s="204"/>
      <c r="EE368" s="66"/>
      <c r="EF368" s="66"/>
      <c r="EG368" s="204"/>
      <c r="EH368" s="66"/>
      <c r="EI368" s="66"/>
      <c r="EJ368" s="66"/>
      <c r="EK368" s="204"/>
      <c r="EL368" s="66"/>
      <c r="EM368" s="66"/>
      <c r="EN368" s="66"/>
      <c r="EO368" s="66"/>
      <c r="EP368" s="66"/>
      <c r="EQ368" s="66"/>
      <c r="ER368" s="66"/>
      <c r="ES368" s="70"/>
      <c r="ET368" s="66"/>
      <c r="EU368" s="66"/>
      <c r="EV368" s="66"/>
      <c r="EW368" s="66"/>
      <c r="EX368" s="66"/>
      <c r="EY368" s="70"/>
      <c r="EZ368" s="66"/>
      <c r="FA368" s="204"/>
      <c r="FB368" s="133"/>
      <c r="FC368" s="70"/>
      <c r="FD368" s="66"/>
      <c r="FE368" s="204"/>
      <c r="FF368" s="70"/>
      <c r="FG368" s="70"/>
      <c r="FH368" s="66"/>
      <c r="FI368" s="204"/>
      <c r="FJ368" s="70"/>
      <c r="FK368" s="70"/>
      <c r="FL368" s="66"/>
      <c r="FM368" s="66"/>
      <c r="FN368" s="70"/>
      <c r="FO368" s="70"/>
      <c r="FP368" s="66"/>
      <c r="FQ368" s="204"/>
      <c r="FR368" s="70"/>
      <c r="FS368" s="70"/>
      <c r="FT368" s="66"/>
      <c r="FU368" s="204"/>
      <c r="FV368" s="70"/>
      <c r="FW368" s="70"/>
      <c r="FX368" s="66"/>
      <c r="FY368" s="70"/>
      <c r="FZ368" s="70"/>
      <c r="GA368" s="70"/>
      <c r="GB368" s="66"/>
      <c r="GC368" s="204"/>
      <c r="GD368" s="66"/>
      <c r="GE368" s="66"/>
      <c r="GF368" s="66"/>
      <c r="GG368" s="204"/>
      <c r="GH368" s="66"/>
      <c r="GI368" s="66"/>
      <c r="GJ368" s="66"/>
      <c r="GK368" s="204"/>
      <c r="GL368" s="204"/>
      <c r="GM368" s="70"/>
      <c r="GN368" s="66"/>
      <c r="GO368" s="204"/>
      <c r="GP368" s="204"/>
      <c r="GQ368" s="70"/>
      <c r="GR368" s="66"/>
      <c r="GS368" s="204"/>
      <c r="GT368" s="204"/>
      <c r="GU368" s="70"/>
      <c r="GV368" s="66"/>
      <c r="GW368" s="204"/>
      <c r="GX368" s="204"/>
      <c r="GY368" s="70"/>
      <c r="GZ368" s="66"/>
      <c r="HA368" s="204"/>
      <c r="HB368" s="70"/>
      <c r="HC368" s="70"/>
      <c r="HD368" s="66"/>
      <c r="HE368" s="204"/>
      <c r="HF368" s="66"/>
      <c r="HG368" s="66"/>
      <c r="HH368" s="66"/>
      <c r="HI368" s="204"/>
      <c r="HJ368" s="133"/>
      <c r="HK368" s="70"/>
      <c r="HL368" s="66"/>
      <c r="HM368" s="204"/>
      <c r="HN368" s="66"/>
      <c r="HO368" s="66"/>
      <c r="HP368" s="66"/>
      <c r="HQ368" s="204"/>
      <c r="HR368" s="204"/>
      <c r="HS368" s="66"/>
      <c r="HT368" s="66"/>
      <c r="HU368" s="204"/>
      <c r="HV368" s="133"/>
      <c r="HW368" s="66"/>
      <c r="HX368" s="66"/>
      <c r="HY368" s="204"/>
      <c r="HZ368" s="133"/>
      <c r="IA368" s="66"/>
      <c r="IB368" s="66"/>
      <c r="IC368" s="204"/>
      <c r="ID368" s="204"/>
      <c r="IE368" s="66"/>
      <c r="IF368" s="66"/>
      <c r="IG368" s="204"/>
      <c r="IH368" s="204"/>
      <c r="II368" s="66"/>
      <c r="IJ368" s="66"/>
      <c r="IK368" s="204"/>
      <c r="IL368" s="204"/>
      <c r="IM368" s="66"/>
      <c r="IN368" s="66"/>
      <c r="IO368" s="204"/>
      <c r="IP368" s="204"/>
      <c r="IQ368" s="66"/>
      <c r="IR368" s="66"/>
      <c r="IS368" s="204"/>
      <c r="IT368" s="204"/>
      <c r="IU368" s="66"/>
      <c r="IV368" s="66"/>
      <c r="IW368" s="204"/>
      <c r="IX368" s="204"/>
      <c r="IY368" s="66"/>
      <c r="IZ368" s="66"/>
      <c r="JA368" s="66"/>
      <c r="JB368" s="66"/>
      <c r="JC368" s="66"/>
      <c r="JD368" s="66"/>
      <c r="JE368" s="66"/>
      <c r="JF368" s="66"/>
      <c r="JG368" s="66"/>
      <c r="JH368" s="66"/>
      <c r="JI368" s="66"/>
      <c r="JJ368" s="66"/>
      <c r="JK368" s="66"/>
      <c r="JL368" s="66"/>
      <c r="JM368" s="66"/>
      <c r="JN368" s="66"/>
      <c r="JO368" s="66"/>
      <c r="JP368" s="66"/>
      <c r="JQ368" s="66"/>
    </row>
    <row r="369" spans="1:277" s="29" customFormat="1" ht="16.5" customHeight="1" x14ac:dyDescent="0.25">
      <c r="A369" s="39" t="s">
        <v>575</v>
      </c>
      <c r="B369" s="230">
        <f t="shared" si="2128"/>
        <v>2433</v>
      </c>
      <c r="C369" s="230">
        <f t="shared" si="2129"/>
        <v>2433</v>
      </c>
      <c r="D369" s="230">
        <f t="shared" si="2130"/>
        <v>2433</v>
      </c>
      <c r="E369" s="66">
        <f t="shared" si="163"/>
        <v>100</v>
      </c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123"/>
      <c r="S369" s="66"/>
      <c r="T369" s="66"/>
      <c r="U369" s="66"/>
      <c r="V369" s="66"/>
      <c r="W369" s="66"/>
      <c r="X369" s="66"/>
      <c r="Y369" s="66"/>
      <c r="Z369" s="66"/>
      <c r="AA369" s="66"/>
      <c r="AB369" s="66"/>
      <c r="AC369" s="66"/>
      <c r="AD369" s="123"/>
      <c r="AE369" s="66"/>
      <c r="AF369" s="66"/>
      <c r="AG369" s="66"/>
      <c r="AH369" s="66"/>
      <c r="AI369" s="66"/>
      <c r="AJ369" s="66"/>
      <c r="AK369" s="70"/>
      <c r="AL369" s="124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123"/>
      <c r="BK369" s="66"/>
      <c r="BL369" s="66"/>
      <c r="BM369" s="66"/>
      <c r="BN369" s="66"/>
      <c r="BO369" s="66"/>
      <c r="BP369" s="66"/>
      <c r="BQ369" s="66"/>
      <c r="BR369" s="66"/>
      <c r="BS369" s="66"/>
      <c r="BT369" s="66"/>
      <c r="BU369" s="66"/>
      <c r="BV369" s="66"/>
      <c r="BW369" s="66"/>
      <c r="BX369" s="66"/>
      <c r="BY369" s="66"/>
      <c r="BZ369" s="66"/>
      <c r="CA369" s="66"/>
      <c r="CB369" s="66"/>
      <c r="CC369" s="66"/>
      <c r="CD369" s="206"/>
      <c r="CE369" s="206"/>
      <c r="CF369" s="206"/>
      <c r="CG369" s="206"/>
      <c r="CH369" s="206"/>
      <c r="CI369" s="206"/>
      <c r="CJ369" s="206"/>
      <c r="CK369" s="206"/>
      <c r="CL369" s="66"/>
      <c r="CM369" s="66"/>
      <c r="CN369" s="66"/>
      <c r="CO369" s="204"/>
      <c r="CP369" s="204"/>
      <c r="CQ369" s="66"/>
      <c r="CR369" s="66"/>
      <c r="CS369" s="204"/>
      <c r="CT369" s="66"/>
      <c r="CU369" s="66"/>
      <c r="CV369" s="66"/>
      <c r="CW369" s="204"/>
      <c r="CX369" s="204"/>
      <c r="CY369" s="66"/>
      <c r="CZ369" s="66"/>
      <c r="DA369" s="204"/>
      <c r="DB369" s="133"/>
      <c r="DC369" s="66"/>
      <c r="DD369" s="66"/>
      <c r="DE369" s="204"/>
      <c r="DF369" s="66"/>
      <c r="DG369" s="66"/>
      <c r="DH369" s="66"/>
      <c r="DI369" s="204"/>
      <c r="DJ369" s="204"/>
      <c r="DK369" s="66"/>
      <c r="DL369" s="66"/>
      <c r="DM369" s="204"/>
      <c r="DN369" s="204"/>
      <c r="DO369" s="66"/>
      <c r="DP369" s="66"/>
      <c r="DQ369" s="204"/>
      <c r="DR369" s="66"/>
      <c r="DS369" s="66"/>
      <c r="DT369" s="66"/>
      <c r="DU369" s="204"/>
      <c r="DV369" s="204"/>
      <c r="DW369" s="66"/>
      <c r="DX369" s="66"/>
      <c r="DY369" s="204"/>
      <c r="DZ369" s="204"/>
      <c r="EA369" s="66"/>
      <c r="EB369" s="66"/>
      <c r="EC369" s="204"/>
      <c r="ED369" s="204"/>
      <c r="EE369" s="66"/>
      <c r="EF369" s="66"/>
      <c r="EG369" s="204"/>
      <c r="EH369" s="66"/>
      <c r="EI369" s="66"/>
      <c r="EJ369" s="66"/>
      <c r="EK369" s="204"/>
      <c r="EL369" s="66"/>
      <c r="EM369" s="66"/>
      <c r="EN369" s="66"/>
      <c r="EO369" s="66"/>
      <c r="EP369" s="66"/>
      <c r="EQ369" s="66"/>
      <c r="ER369" s="66"/>
      <c r="ES369" s="70"/>
      <c r="ET369" s="66"/>
      <c r="EU369" s="66"/>
      <c r="EV369" s="66"/>
      <c r="EW369" s="66"/>
      <c r="EX369" s="66"/>
      <c r="EY369" s="70"/>
      <c r="EZ369" s="66"/>
      <c r="FA369" s="204"/>
      <c r="FB369" s="133"/>
      <c r="FC369" s="70"/>
      <c r="FD369" s="66"/>
      <c r="FE369" s="204"/>
      <c r="FF369" s="70"/>
      <c r="FG369" s="70"/>
      <c r="FH369" s="66"/>
      <c r="FI369" s="204"/>
      <c r="FJ369" s="70">
        <v>2433</v>
      </c>
      <c r="FK369" s="70">
        <v>2433</v>
      </c>
      <c r="FL369" s="66">
        <v>2433</v>
      </c>
      <c r="FM369" s="66">
        <f t="shared" si="2380"/>
        <v>100</v>
      </c>
      <c r="FN369" s="70"/>
      <c r="FO369" s="70"/>
      <c r="FP369" s="66"/>
      <c r="FQ369" s="204"/>
      <c r="FR369" s="70"/>
      <c r="FS369" s="70"/>
      <c r="FT369" s="66"/>
      <c r="FU369" s="204"/>
      <c r="FV369" s="70"/>
      <c r="FW369" s="70"/>
      <c r="FX369" s="66"/>
      <c r="FY369" s="70"/>
      <c r="FZ369" s="70"/>
      <c r="GA369" s="70"/>
      <c r="GB369" s="66"/>
      <c r="GC369" s="204"/>
      <c r="GD369" s="66"/>
      <c r="GE369" s="66"/>
      <c r="GF369" s="66"/>
      <c r="GG369" s="204"/>
      <c r="GH369" s="66"/>
      <c r="GI369" s="66"/>
      <c r="GJ369" s="66"/>
      <c r="GK369" s="204"/>
      <c r="GL369" s="204"/>
      <c r="GM369" s="70"/>
      <c r="GN369" s="66"/>
      <c r="GO369" s="204"/>
      <c r="GP369" s="204"/>
      <c r="GQ369" s="70"/>
      <c r="GR369" s="66"/>
      <c r="GS369" s="204"/>
      <c r="GT369" s="204"/>
      <c r="GU369" s="70"/>
      <c r="GV369" s="66"/>
      <c r="GW369" s="204"/>
      <c r="GX369" s="204"/>
      <c r="GY369" s="70"/>
      <c r="GZ369" s="66"/>
      <c r="HA369" s="204"/>
      <c r="HB369" s="70"/>
      <c r="HC369" s="70"/>
      <c r="HD369" s="66"/>
      <c r="HE369" s="204"/>
      <c r="HF369" s="66"/>
      <c r="HG369" s="66"/>
      <c r="HH369" s="66"/>
      <c r="HI369" s="204"/>
      <c r="HJ369" s="133"/>
      <c r="HK369" s="70"/>
      <c r="HL369" s="66"/>
      <c r="HM369" s="204"/>
      <c r="HN369" s="66"/>
      <c r="HO369" s="66"/>
      <c r="HP369" s="66"/>
      <c r="HQ369" s="204"/>
      <c r="HR369" s="204"/>
      <c r="HS369" s="66"/>
      <c r="HT369" s="66"/>
      <c r="HU369" s="204"/>
      <c r="HV369" s="133"/>
      <c r="HW369" s="66"/>
      <c r="HX369" s="66"/>
      <c r="HY369" s="204"/>
      <c r="HZ369" s="133"/>
      <c r="IA369" s="66"/>
      <c r="IB369" s="66"/>
      <c r="IC369" s="204"/>
      <c r="ID369" s="204"/>
      <c r="IE369" s="66"/>
      <c r="IF369" s="66"/>
      <c r="IG369" s="204"/>
      <c r="IH369" s="204"/>
      <c r="II369" s="66"/>
      <c r="IJ369" s="66"/>
      <c r="IK369" s="204"/>
      <c r="IL369" s="204"/>
      <c r="IM369" s="66"/>
      <c r="IN369" s="66"/>
      <c r="IO369" s="204"/>
      <c r="IP369" s="204"/>
      <c r="IQ369" s="66"/>
      <c r="IR369" s="66"/>
      <c r="IS369" s="204"/>
      <c r="IT369" s="204"/>
      <c r="IU369" s="66"/>
      <c r="IV369" s="66"/>
      <c r="IW369" s="204"/>
      <c r="IX369" s="204"/>
      <c r="IY369" s="66"/>
      <c r="IZ369" s="66"/>
      <c r="JA369" s="66"/>
      <c r="JB369" s="66"/>
      <c r="JC369" s="66"/>
      <c r="JD369" s="66"/>
      <c r="JE369" s="66"/>
      <c r="JF369" s="66"/>
      <c r="JG369" s="66"/>
      <c r="JH369" s="66"/>
      <c r="JI369" s="66"/>
      <c r="JJ369" s="66"/>
      <c r="JK369" s="66"/>
      <c r="JL369" s="66"/>
      <c r="JM369" s="66"/>
      <c r="JN369" s="66"/>
      <c r="JO369" s="66"/>
      <c r="JP369" s="66"/>
      <c r="JQ369" s="66"/>
    </row>
    <row r="370" spans="1:277" s="29" customFormat="1" ht="16.5" customHeight="1" x14ac:dyDescent="0.25">
      <c r="A370" s="39" t="s">
        <v>343</v>
      </c>
      <c r="B370" s="230">
        <f t="shared" si="2128"/>
        <v>2130</v>
      </c>
      <c r="C370" s="230">
        <f t="shared" si="2129"/>
        <v>3305</v>
      </c>
      <c r="D370" s="230">
        <f t="shared" si="2130"/>
        <v>3305</v>
      </c>
      <c r="E370" s="66">
        <f t="shared" ref="E370:E372" si="2411">D370/C370*100</f>
        <v>100</v>
      </c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123"/>
      <c r="S370" s="66"/>
      <c r="T370" s="66"/>
      <c r="U370" s="66"/>
      <c r="V370" s="66"/>
      <c r="W370" s="66"/>
      <c r="X370" s="66"/>
      <c r="Y370" s="66"/>
      <c r="Z370" s="66"/>
      <c r="AA370" s="66"/>
      <c r="AB370" s="66"/>
      <c r="AC370" s="66"/>
      <c r="AD370" s="123"/>
      <c r="AE370" s="66"/>
      <c r="AF370" s="66"/>
      <c r="AG370" s="66"/>
      <c r="AH370" s="66"/>
      <c r="AI370" s="66"/>
      <c r="AJ370" s="66"/>
      <c r="AK370" s="70"/>
      <c r="AL370" s="124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123"/>
      <c r="BK370" s="66"/>
      <c r="BL370" s="66"/>
      <c r="BM370" s="66"/>
      <c r="BN370" s="66"/>
      <c r="BO370" s="66"/>
      <c r="BP370" s="66"/>
      <c r="BQ370" s="66"/>
      <c r="BR370" s="66"/>
      <c r="BS370" s="66"/>
      <c r="BT370" s="66"/>
      <c r="BU370" s="66"/>
      <c r="BV370" s="66"/>
      <c r="BW370" s="66">
        <v>1175</v>
      </c>
      <c r="BX370" s="66">
        <v>1175</v>
      </c>
      <c r="BY370" s="66">
        <f t="shared" si="2067"/>
        <v>100</v>
      </c>
      <c r="BZ370" s="66"/>
      <c r="CA370" s="66"/>
      <c r="CB370" s="66"/>
      <c r="CC370" s="66"/>
      <c r="CD370" s="206"/>
      <c r="CE370" s="206"/>
      <c r="CF370" s="206"/>
      <c r="CG370" s="206"/>
      <c r="CH370" s="206"/>
      <c r="CI370" s="206"/>
      <c r="CJ370" s="206"/>
      <c r="CK370" s="206"/>
      <c r="CL370" s="66"/>
      <c r="CM370" s="66"/>
      <c r="CN370" s="66"/>
      <c r="CO370" s="204"/>
      <c r="CP370" s="204"/>
      <c r="CQ370" s="66"/>
      <c r="CR370" s="66"/>
      <c r="CS370" s="204"/>
      <c r="CT370" s="66"/>
      <c r="CU370" s="66"/>
      <c r="CV370" s="66"/>
      <c r="CW370" s="204"/>
      <c r="CX370" s="204"/>
      <c r="CY370" s="66"/>
      <c r="CZ370" s="66"/>
      <c r="DA370" s="204"/>
      <c r="DB370" s="133"/>
      <c r="DC370" s="66"/>
      <c r="DD370" s="66"/>
      <c r="DE370" s="204"/>
      <c r="DF370" s="66"/>
      <c r="DG370" s="66"/>
      <c r="DH370" s="66"/>
      <c r="DI370" s="204"/>
      <c r="DJ370" s="204"/>
      <c r="DK370" s="66"/>
      <c r="DL370" s="66"/>
      <c r="DM370" s="204"/>
      <c r="DN370" s="204"/>
      <c r="DO370" s="66"/>
      <c r="DP370" s="66"/>
      <c r="DQ370" s="204"/>
      <c r="DR370" s="66"/>
      <c r="DS370" s="66"/>
      <c r="DT370" s="66"/>
      <c r="DU370" s="204"/>
      <c r="DV370" s="204"/>
      <c r="DW370" s="66"/>
      <c r="DX370" s="66"/>
      <c r="DY370" s="204"/>
      <c r="DZ370" s="204"/>
      <c r="EA370" s="66"/>
      <c r="EB370" s="66"/>
      <c r="EC370" s="204"/>
      <c r="ED370" s="204"/>
      <c r="EE370" s="66"/>
      <c r="EF370" s="66"/>
      <c r="EG370" s="204"/>
      <c r="EH370" s="66"/>
      <c r="EI370" s="66"/>
      <c r="EJ370" s="66"/>
      <c r="EK370" s="204"/>
      <c r="EL370" s="66"/>
      <c r="EM370" s="66"/>
      <c r="EN370" s="66"/>
      <c r="EO370" s="66"/>
      <c r="EP370" s="66"/>
      <c r="EQ370" s="66"/>
      <c r="ER370" s="66"/>
      <c r="ES370" s="70"/>
      <c r="ET370" s="66"/>
      <c r="EU370" s="66"/>
      <c r="EV370" s="66"/>
      <c r="EW370" s="66"/>
      <c r="EX370" s="66"/>
      <c r="EY370" s="70"/>
      <c r="EZ370" s="66"/>
      <c r="FA370" s="204"/>
      <c r="FB370" s="133"/>
      <c r="FC370" s="70"/>
      <c r="FD370" s="66"/>
      <c r="FE370" s="204"/>
      <c r="FF370" s="70"/>
      <c r="FG370" s="70"/>
      <c r="FH370" s="66"/>
      <c r="FI370" s="204"/>
      <c r="FJ370" s="70">
        <v>2130</v>
      </c>
      <c r="FK370" s="70">
        <v>2130</v>
      </c>
      <c r="FL370" s="66">
        <v>2130</v>
      </c>
      <c r="FM370" s="66">
        <f t="shared" si="2380"/>
        <v>100</v>
      </c>
      <c r="FN370" s="70"/>
      <c r="FO370" s="70"/>
      <c r="FP370" s="66"/>
      <c r="FQ370" s="204"/>
      <c r="FR370" s="70"/>
      <c r="FS370" s="70"/>
      <c r="FT370" s="66"/>
      <c r="FU370" s="204"/>
      <c r="FV370" s="70"/>
      <c r="FW370" s="70"/>
      <c r="FX370" s="66"/>
      <c r="FY370" s="70"/>
      <c r="FZ370" s="70"/>
      <c r="GA370" s="70"/>
      <c r="GB370" s="66"/>
      <c r="GC370" s="204"/>
      <c r="GD370" s="66"/>
      <c r="GE370" s="66"/>
      <c r="GF370" s="66"/>
      <c r="GG370" s="204"/>
      <c r="GH370" s="66"/>
      <c r="GI370" s="66"/>
      <c r="GJ370" s="66"/>
      <c r="GK370" s="204"/>
      <c r="GL370" s="204"/>
      <c r="GM370" s="70"/>
      <c r="GN370" s="66"/>
      <c r="GO370" s="204"/>
      <c r="GP370" s="204"/>
      <c r="GQ370" s="70"/>
      <c r="GR370" s="66"/>
      <c r="GS370" s="204"/>
      <c r="GT370" s="204"/>
      <c r="GU370" s="70"/>
      <c r="GV370" s="66"/>
      <c r="GW370" s="204"/>
      <c r="GX370" s="204"/>
      <c r="GY370" s="70"/>
      <c r="GZ370" s="66"/>
      <c r="HA370" s="204"/>
      <c r="HB370" s="70"/>
      <c r="HC370" s="70"/>
      <c r="HD370" s="66"/>
      <c r="HE370" s="204"/>
      <c r="HF370" s="66"/>
      <c r="HG370" s="66"/>
      <c r="HH370" s="66"/>
      <c r="HI370" s="204"/>
      <c r="HJ370" s="133"/>
      <c r="HK370" s="70"/>
      <c r="HL370" s="66"/>
      <c r="HM370" s="204"/>
      <c r="HN370" s="66"/>
      <c r="HO370" s="66"/>
      <c r="HP370" s="66"/>
      <c r="HQ370" s="204"/>
      <c r="HR370" s="204"/>
      <c r="HS370" s="66"/>
      <c r="HT370" s="66"/>
      <c r="HU370" s="204"/>
      <c r="HV370" s="133"/>
      <c r="HW370" s="66"/>
      <c r="HX370" s="66"/>
      <c r="HY370" s="204"/>
      <c r="HZ370" s="133"/>
      <c r="IA370" s="66"/>
      <c r="IB370" s="66"/>
      <c r="IC370" s="204"/>
      <c r="ID370" s="204"/>
      <c r="IE370" s="66"/>
      <c r="IF370" s="66"/>
      <c r="IG370" s="204"/>
      <c r="IH370" s="204"/>
      <c r="II370" s="66"/>
      <c r="IJ370" s="66"/>
      <c r="IK370" s="204"/>
      <c r="IL370" s="204"/>
      <c r="IM370" s="66"/>
      <c r="IN370" s="66"/>
      <c r="IO370" s="204"/>
      <c r="IP370" s="204"/>
      <c r="IQ370" s="66"/>
      <c r="IR370" s="66"/>
      <c r="IS370" s="204"/>
      <c r="IT370" s="204"/>
      <c r="IU370" s="66"/>
      <c r="IV370" s="66"/>
      <c r="IW370" s="204"/>
      <c r="IX370" s="204"/>
      <c r="IY370" s="66"/>
      <c r="IZ370" s="66"/>
      <c r="JA370" s="66"/>
      <c r="JB370" s="66"/>
      <c r="JC370" s="66"/>
      <c r="JD370" s="66"/>
      <c r="JE370" s="66"/>
      <c r="JF370" s="66"/>
      <c r="JG370" s="66"/>
      <c r="JH370" s="66"/>
      <c r="JI370" s="66"/>
      <c r="JJ370" s="66"/>
      <c r="JK370" s="66"/>
      <c r="JL370" s="66"/>
      <c r="JM370" s="66"/>
      <c r="JN370" s="66"/>
      <c r="JO370" s="66"/>
      <c r="JP370" s="66"/>
      <c r="JQ370" s="66"/>
    </row>
    <row r="371" spans="1:277" s="29" customFormat="1" ht="16.5" customHeight="1" x14ac:dyDescent="0.25">
      <c r="A371" s="39" t="s">
        <v>388</v>
      </c>
      <c r="B371" s="230">
        <f t="shared" si="2128"/>
        <v>6385</v>
      </c>
      <c r="C371" s="230">
        <f t="shared" si="2129"/>
        <v>6385</v>
      </c>
      <c r="D371" s="230">
        <f t="shared" si="2130"/>
        <v>6384.9987999999994</v>
      </c>
      <c r="E371" s="66">
        <f t="shared" si="2411"/>
        <v>99.999981205951443</v>
      </c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123"/>
      <c r="S371" s="66"/>
      <c r="T371" s="66"/>
      <c r="U371" s="66"/>
      <c r="V371" s="66"/>
      <c r="W371" s="66"/>
      <c r="X371" s="66"/>
      <c r="Y371" s="66"/>
      <c r="Z371" s="66"/>
      <c r="AA371" s="66"/>
      <c r="AB371" s="66"/>
      <c r="AC371" s="66"/>
      <c r="AD371" s="123"/>
      <c r="AE371" s="66"/>
      <c r="AF371" s="66"/>
      <c r="AG371" s="66"/>
      <c r="AH371" s="66"/>
      <c r="AI371" s="66"/>
      <c r="AJ371" s="66"/>
      <c r="AK371" s="70"/>
      <c r="AL371" s="124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66"/>
      <c r="AX371" s="66"/>
      <c r="AY371" s="66"/>
      <c r="AZ371" s="66"/>
      <c r="BA371" s="66"/>
      <c r="BB371" s="66"/>
      <c r="BC371" s="66"/>
      <c r="BD371" s="66"/>
      <c r="BE371" s="66"/>
      <c r="BF371" s="66"/>
      <c r="BG371" s="66"/>
      <c r="BH371" s="66"/>
      <c r="BI371" s="66"/>
      <c r="BJ371" s="123"/>
      <c r="BK371" s="66"/>
      <c r="BL371" s="66"/>
      <c r="BM371" s="66"/>
      <c r="BN371" s="66"/>
      <c r="BO371" s="66"/>
      <c r="BP371" s="66"/>
      <c r="BQ371" s="66"/>
      <c r="BR371" s="66"/>
      <c r="BS371" s="66"/>
      <c r="BT371" s="66"/>
      <c r="BU371" s="66"/>
      <c r="BV371" s="66"/>
      <c r="BW371" s="66"/>
      <c r="BX371" s="66"/>
      <c r="BY371" s="66"/>
      <c r="BZ371" s="66"/>
      <c r="CA371" s="66"/>
      <c r="CB371" s="66"/>
      <c r="CC371" s="66"/>
      <c r="CD371" s="206"/>
      <c r="CE371" s="206"/>
      <c r="CF371" s="206"/>
      <c r="CG371" s="206"/>
      <c r="CH371" s="206"/>
      <c r="CI371" s="206"/>
      <c r="CJ371" s="206"/>
      <c r="CK371" s="206"/>
      <c r="CL371" s="66"/>
      <c r="CM371" s="66"/>
      <c r="CN371" s="66"/>
      <c r="CO371" s="204"/>
      <c r="CP371" s="204"/>
      <c r="CQ371" s="66"/>
      <c r="CR371" s="66"/>
      <c r="CS371" s="204"/>
      <c r="CT371" s="66"/>
      <c r="CU371" s="66"/>
      <c r="CV371" s="66"/>
      <c r="CW371" s="204"/>
      <c r="CX371" s="204"/>
      <c r="CY371" s="66"/>
      <c r="CZ371" s="66"/>
      <c r="DA371" s="204"/>
      <c r="DB371" s="133"/>
      <c r="DC371" s="66"/>
      <c r="DD371" s="66"/>
      <c r="DE371" s="204"/>
      <c r="DF371" s="66"/>
      <c r="DG371" s="66"/>
      <c r="DH371" s="66"/>
      <c r="DI371" s="204"/>
      <c r="DJ371" s="204"/>
      <c r="DK371" s="66"/>
      <c r="DL371" s="66"/>
      <c r="DM371" s="204"/>
      <c r="DN371" s="204"/>
      <c r="DO371" s="66"/>
      <c r="DP371" s="66"/>
      <c r="DQ371" s="204"/>
      <c r="DR371" s="66"/>
      <c r="DS371" s="66"/>
      <c r="DT371" s="66"/>
      <c r="DU371" s="204"/>
      <c r="DV371" s="204"/>
      <c r="DW371" s="66"/>
      <c r="DX371" s="66"/>
      <c r="DY371" s="204"/>
      <c r="DZ371" s="204"/>
      <c r="EA371" s="66"/>
      <c r="EB371" s="66"/>
      <c r="EC371" s="204"/>
      <c r="ED371" s="204"/>
      <c r="EE371" s="66"/>
      <c r="EF371" s="66"/>
      <c r="EG371" s="204"/>
      <c r="EH371" s="66"/>
      <c r="EI371" s="66"/>
      <c r="EJ371" s="66"/>
      <c r="EK371" s="204"/>
      <c r="EL371" s="66">
        <v>1000</v>
      </c>
      <c r="EM371" s="66">
        <v>1000</v>
      </c>
      <c r="EN371" s="66">
        <v>1000</v>
      </c>
      <c r="EO371" s="66">
        <f>EN371/EM371*100</f>
        <v>100</v>
      </c>
      <c r="EP371" s="66"/>
      <c r="EQ371" s="66"/>
      <c r="ER371" s="66"/>
      <c r="ES371" s="70"/>
      <c r="ET371" s="66"/>
      <c r="EU371" s="66"/>
      <c r="EV371" s="66"/>
      <c r="EW371" s="66"/>
      <c r="EX371" s="66"/>
      <c r="EY371" s="70"/>
      <c r="EZ371" s="66"/>
      <c r="FA371" s="204"/>
      <c r="FB371" s="133"/>
      <c r="FC371" s="70"/>
      <c r="FD371" s="66"/>
      <c r="FE371" s="204"/>
      <c r="FF371" s="70"/>
      <c r="FG371" s="70"/>
      <c r="FH371" s="66"/>
      <c r="FI371" s="204"/>
      <c r="FJ371" s="70">
        <v>5385</v>
      </c>
      <c r="FK371" s="70">
        <v>5385</v>
      </c>
      <c r="FL371" s="66">
        <v>5384.9987999999994</v>
      </c>
      <c r="FM371" s="66">
        <f t="shared" si="2380"/>
        <v>99.999977715877435</v>
      </c>
      <c r="FN371" s="70"/>
      <c r="FO371" s="70"/>
      <c r="FP371" s="66"/>
      <c r="FQ371" s="204"/>
      <c r="FR371" s="70"/>
      <c r="FS371" s="70"/>
      <c r="FT371" s="66"/>
      <c r="FU371" s="204"/>
      <c r="FV371" s="70"/>
      <c r="FW371" s="70"/>
      <c r="FX371" s="66"/>
      <c r="FY371" s="70"/>
      <c r="FZ371" s="70"/>
      <c r="GA371" s="70"/>
      <c r="GB371" s="66"/>
      <c r="GC371" s="204"/>
      <c r="GD371" s="66"/>
      <c r="GE371" s="66"/>
      <c r="GF371" s="66"/>
      <c r="GG371" s="204"/>
      <c r="GH371" s="66"/>
      <c r="GI371" s="66"/>
      <c r="GJ371" s="66"/>
      <c r="GK371" s="204"/>
      <c r="GL371" s="204"/>
      <c r="GM371" s="70"/>
      <c r="GN371" s="66"/>
      <c r="GO371" s="204"/>
      <c r="GP371" s="204"/>
      <c r="GQ371" s="70"/>
      <c r="GR371" s="66"/>
      <c r="GS371" s="204"/>
      <c r="GT371" s="204"/>
      <c r="GU371" s="70"/>
      <c r="GV371" s="66"/>
      <c r="GW371" s="204"/>
      <c r="GX371" s="204"/>
      <c r="GY371" s="70"/>
      <c r="GZ371" s="66"/>
      <c r="HA371" s="204"/>
      <c r="HB371" s="70"/>
      <c r="HC371" s="70"/>
      <c r="HD371" s="66"/>
      <c r="HE371" s="204"/>
      <c r="HF371" s="66"/>
      <c r="HG371" s="66"/>
      <c r="HH371" s="66"/>
      <c r="HI371" s="204"/>
      <c r="HJ371" s="133"/>
      <c r="HK371" s="70"/>
      <c r="HL371" s="66"/>
      <c r="HM371" s="204"/>
      <c r="HN371" s="66"/>
      <c r="HO371" s="66"/>
      <c r="HP371" s="66"/>
      <c r="HQ371" s="204"/>
      <c r="HR371" s="204"/>
      <c r="HS371" s="66"/>
      <c r="HT371" s="66"/>
      <c r="HU371" s="204"/>
      <c r="HV371" s="133"/>
      <c r="HW371" s="66"/>
      <c r="HX371" s="66"/>
      <c r="HY371" s="204"/>
      <c r="HZ371" s="133"/>
      <c r="IA371" s="66"/>
      <c r="IB371" s="66"/>
      <c r="IC371" s="204"/>
      <c r="ID371" s="204"/>
      <c r="IE371" s="66"/>
      <c r="IF371" s="66"/>
      <c r="IG371" s="204"/>
      <c r="IH371" s="204"/>
      <c r="II371" s="66"/>
      <c r="IJ371" s="66"/>
      <c r="IK371" s="204"/>
      <c r="IL371" s="204"/>
      <c r="IM371" s="66"/>
      <c r="IN371" s="66"/>
      <c r="IO371" s="204"/>
      <c r="IP371" s="204"/>
      <c r="IQ371" s="66"/>
      <c r="IR371" s="66"/>
      <c r="IS371" s="204"/>
      <c r="IT371" s="204"/>
      <c r="IU371" s="66"/>
      <c r="IV371" s="66"/>
      <c r="IW371" s="204"/>
      <c r="IX371" s="204"/>
      <c r="IY371" s="66"/>
      <c r="IZ371" s="66"/>
      <c r="JA371" s="66"/>
      <c r="JB371" s="66"/>
      <c r="JC371" s="66"/>
      <c r="JD371" s="66"/>
      <c r="JE371" s="66"/>
      <c r="JF371" s="66"/>
      <c r="JG371" s="66"/>
      <c r="JH371" s="66"/>
      <c r="JI371" s="66"/>
      <c r="JJ371" s="66"/>
      <c r="JK371" s="66"/>
      <c r="JL371" s="66"/>
      <c r="JM371" s="66"/>
      <c r="JN371" s="66"/>
      <c r="JO371" s="66"/>
      <c r="JP371" s="66"/>
      <c r="JQ371" s="66"/>
    </row>
    <row r="372" spans="1:277" s="29" customFormat="1" ht="16.5" customHeight="1" x14ac:dyDescent="0.25">
      <c r="A372" s="39" t="s">
        <v>574</v>
      </c>
      <c r="B372" s="230">
        <f t="shared" si="2128"/>
        <v>2868</v>
      </c>
      <c r="C372" s="230">
        <f t="shared" si="2129"/>
        <v>2868</v>
      </c>
      <c r="D372" s="230">
        <f t="shared" si="2130"/>
        <v>2868</v>
      </c>
      <c r="E372" s="66">
        <f t="shared" si="2411"/>
        <v>100</v>
      </c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123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123"/>
      <c r="AE372" s="66"/>
      <c r="AF372" s="66"/>
      <c r="AG372" s="66"/>
      <c r="AH372" s="66"/>
      <c r="AI372" s="66"/>
      <c r="AJ372" s="66"/>
      <c r="AK372" s="70"/>
      <c r="AL372" s="124"/>
      <c r="AM372" s="66"/>
      <c r="AN372" s="66"/>
      <c r="AO372" s="66"/>
      <c r="AP372" s="66"/>
      <c r="AQ372" s="66"/>
      <c r="AR372" s="66"/>
      <c r="AS372" s="66"/>
      <c r="AT372" s="66"/>
      <c r="AU372" s="66"/>
      <c r="AV372" s="66"/>
      <c r="AW372" s="66"/>
      <c r="AX372" s="66"/>
      <c r="AY372" s="66"/>
      <c r="AZ372" s="66"/>
      <c r="BA372" s="66"/>
      <c r="BB372" s="66"/>
      <c r="BC372" s="66"/>
      <c r="BD372" s="66"/>
      <c r="BE372" s="66"/>
      <c r="BF372" s="66"/>
      <c r="BG372" s="66"/>
      <c r="BH372" s="66"/>
      <c r="BI372" s="66"/>
      <c r="BJ372" s="123"/>
      <c r="BK372" s="66"/>
      <c r="BL372" s="66"/>
      <c r="BM372" s="66"/>
      <c r="BN372" s="66"/>
      <c r="BO372" s="66"/>
      <c r="BP372" s="66"/>
      <c r="BQ372" s="66"/>
      <c r="BR372" s="66"/>
      <c r="BS372" s="66"/>
      <c r="BT372" s="66"/>
      <c r="BU372" s="66"/>
      <c r="BV372" s="66"/>
      <c r="BW372" s="66"/>
      <c r="BX372" s="66"/>
      <c r="BY372" s="66"/>
      <c r="BZ372" s="66"/>
      <c r="CA372" s="66"/>
      <c r="CB372" s="66"/>
      <c r="CC372" s="66"/>
      <c r="CD372" s="206"/>
      <c r="CE372" s="206"/>
      <c r="CF372" s="206"/>
      <c r="CG372" s="206"/>
      <c r="CH372" s="206"/>
      <c r="CI372" s="206"/>
      <c r="CJ372" s="206"/>
      <c r="CK372" s="206"/>
      <c r="CL372" s="66"/>
      <c r="CM372" s="66"/>
      <c r="CN372" s="66"/>
      <c r="CO372" s="204"/>
      <c r="CP372" s="204"/>
      <c r="CQ372" s="66"/>
      <c r="CR372" s="66"/>
      <c r="CS372" s="204"/>
      <c r="CT372" s="66"/>
      <c r="CU372" s="66"/>
      <c r="CV372" s="66"/>
      <c r="CW372" s="204"/>
      <c r="CX372" s="204"/>
      <c r="CY372" s="66"/>
      <c r="CZ372" s="66"/>
      <c r="DA372" s="204"/>
      <c r="DB372" s="133"/>
      <c r="DC372" s="66"/>
      <c r="DD372" s="66"/>
      <c r="DE372" s="204"/>
      <c r="DF372" s="66"/>
      <c r="DG372" s="66"/>
      <c r="DH372" s="66"/>
      <c r="DI372" s="204"/>
      <c r="DJ372" s="204"/>
      <c r="DK372" s="66"/>
      <c r="DL372" s="66"/>
      <c r="DM372" s="204"/>
      <c r="DN372" s="204"/>
      <c r="DO372" s="66"/>
      <c r="DP372" s="66"/>
      <c r="DQ372" s="204"/>
      <c r="DR372" s="66"/>
      <c r="DS372" s="66"/>
      <c r="DT372" s="66"/>
      <c r="DU372" s="204"/>
      <c r="DV372" s="204"/>
      <c r="DW372" s="66"/>
      <c r="DX372" s="66"/>
      <c r="DY372" s="204"/>
      <c r="DZ372" s="204"/>
      <c r="EA372" s="66"/>
      <c r="EB372" s="66"/>
      <c r="EC372" s="204"/>
      <c r="ED372" s="204"/>
      <c r="EE372" s="66"/>
      <c r="EF372" s="66"/>
      <c r="EG372" s="204"/>
      <c r="EH372" s="66"/>
      <c r="EI372" s="66"/>
      <c r="EJ372" s="66"/>
      <c r="EK372" s="204"/>
      <c r="EL372" s="66"/>
      <c r="EM372" s="66"/>
      <c r="EN372" s="66"/>
      <c r="EO372" s="204"/>
      <c r="EP372" s="66"/>
      <c r="EQ372" s="66"/>
      <c r="ER372" s="66"/>
      <c r="ES372" s="70"/>
      <c r="ET372" s="66"/>
      <c r="EU372" s="66"/>
      <c r="EV372" s="66"/>
      <c r="EW372" s="66"/>
      <c r="EX372" s="66"/>
      <c r="EY372" s="70"/>
      <c r="EZ372" s="66"/>
      <c r="FA372" s="204"/>
      <c r="FB372" s="133"/>
      <c r="FC372" s="70"/>
      <c r="FD372" s="66"/>
      <c r="FE372" s="204"/>
      <c r="FF372" s="70"/>
      <c r="FG372" s="70"/>
      <c r="FH372" s="66"/>
      <c r="FI372" s="204"/>
      <c r="FJ372" s="70">
        <v>2868</v>
      </c>
      <c r="FK372" s="70">
        <v>2868</v>
      </c>
      <c r="FL372" s="66">
        <v>2868</v>
      </c>
      <c r="FM372" s="66">
        <f t="shared" si="2380"/>
        <v>100</v>
      </c>
      <c r="FN372" s="70"/>
      <c r="FO372" s="70"/>
      <c r="FP372" s="66"/>
      <c r="FQ372" s="204"/>
      <c r="FR372" s="70"/>
      <c r="FS372" s="70"/>
      <c r="FT372" s="66"/>
      <c r="FU372" s="204"/>
      <c r="FV372" s="70"/>
      <c r="FW372" s="70"/>
      <c r="FX372" s="66"/>
      <c r="FY372" s="70"/>
      <c r="FZ372" s="70"/>
      <c r="GA372" s="70"/>
      <c r="GB372" s="66"/>
      <c r="GC372" s="204"/>
      <c r="GD372" s="66"/>
      <c r="GE372" s="66"/>
      <c r="GF372" s="66"/>
      <c r="GG372" s="204"/>
      <c r="GH372" s="66"/>
      <c r="GI372" s="66"/>
      <c r="GJ372" s="66"/>
      <c r="GK372" s="204"/>
      <c r="GL372" s="204"/>
      <c r="GM372" s="70"/>
      <c r="GN372" s="66"/>
      <c r="GO372" s="204"/>
      <c r="GP372" s="204"/>
      <c r="GQ372" s="70"/>
      <c r="GR372" s="66"/>
      <c r="GS372" s="204"/>
      <c r="GT372" s="204"/>
      <c r="GU372" s="70"/>
      <c r="GV372" s="66"/>
      <c r="GW372" s="204"/>
      <c r="GX372" s="204"/>
      <c r="GY372" s="70"/>
      <c r="GZ372" s="66"/>
      <c r="HA372" s="204"/>
      <c r="HB372" s="70"/>
      <c r="HC372" s="70"/>
      <c r="HD372" s="66"/>
      <c r="HE372" s="204"/>
      <c r="HF372" s="66"/>
      <c r="HG372" s="66"/>
      <c r="HH372" s="66"/>
      <c r="HI372" s="204"/>
      <c r="HJ372" s="133"/>
      <c r="HK372" s="70"/>
      <c r="HL372" s="66"/>
      <c r="HM372" s="204"/>
      <c r="HN372" s="66"/>
      <c r="HO372" s="66"/>
      <c r="HP372" s="66"/>
      <c r="HQ372" s="204"/>
      <c r="HR372" s="204"/>
      <c r="HS372" s="66"/>
      <c r="HT372" s="66"/>
      <c r="HU372" s="204"/>
      <c r="HV372" s="133"/>
      <c r="HW372" s="66"/>
      <c r="HX372" s="66"/>
      <c r="HY372" s="204"/>
      <c r="HZ372" s="133"/>
      <c r="IA372" s="66"/>
      <c r="IB372" s="66"/>
      <c r="IC372" s="204"/>
      <c r="ID372" s="204"/>
      <c r="IE372" s="66"/>
      <c r="IF372" s="66"/>
      <c r="IG372" s="204"/>
      <c r="IH372" s="204"/>
      <c r="II372" s="66"/>
      <c r="IJ372" s="66"/>
      <c r="IK372" s="204"/>
      <c r="IL372" s="204"/>
      <c r="IM372" s="66"/>
      <c r="IN372" s="66"/>
      <c r="IO372" s="204"/>
      <c r="IP372" s="204"/>
      <c r="IQ372" s="66"/>
      <c r="IR372" s="66"/>
      <c r="IS372" s="204"/>
      <c r="IT372" s="204"/>
      <c r="IU372" s="66"/>
      <c r="IV372" s="66"/>
      <c r="IW372" s="204"/>
      <c r="IX372" s="204"/>
      <c r="IY372" s="66"/>
      <c r="IZ372" s="66"/>
      <c r="JA372" s="66"/>
      <c r="JB372" s="66"/>
      <c r="JC372" s="66"/>
      <c r="JD372" s="66"/>
      <c r="JE372" s="66"/>
      <c r="JF372" s="66"/>
      <c r="JG372" s="66"/>
      <c r="JH372" s="66"/>
      <c r="JI372" s="66"/>
      <c r="JJ372" s="66"/>
      <c r="JK372" s="66"/>
      <c r="JL372" s="66"/>
      <c r="JM372" s="66"/>
      <c r="JN372" s="66"/>
      <c r="JO372" s="66"/>
      <c r="JP372" s="66"/>
      <c r="JQ372" s="66"/>
    </row>
    <row r="373" spans="1:277" s="30" customFormat="1" ht="31.5" customHeight="1" x14ac:dyDescent="0.25">
      <c r="A373" s="38" t="s">
        <v>351</v>
      </c>
      <c r="B373" s="231">
        <f t="shared" si="2128"/>
        <v>138197.84617</v>
      </c>
      <c r="C373" s="231">
        <f t="shared" si="2129"/>
        <v>214949.48759</v>
      </c>
      <c r="D373" s="231">
        <f t="shared" si="2130"/>
        <v>213294.46261999998</v>
      </c>
      <c r="E373" s="79">
        <f t="shared" ref="E373" si="2412">D373/C373*100</f>
        <v>99.230040048684899</v>
      </c>
      <c r="F373" s="80">
        <f t="shared" ref="F373" si="2413">F374+F375+F376+F377+F378+F379+F380+F381</f>
        <v>0</v>
      </c>
      <c r="G373" s="80">
        <f t="shared" ref="G373:CG373" si="2414">G374+G375+G376+G377+G378+G379+G380+G381</f>
        <v>0</v>
      </c>
      <c r="H373" s="80">
        <f t="shared" si="2414"/>
        <v>0</v>
      </c>
      <c r="I373" s="80">
        <f t="shared" si="2414"/>
        <v>0</v>
      </c>
      <c r="J373" s="80">
        <f t="shared" ref="J373" si="2415">J374+J375+J376+J377+J378+J379+J380+J381</f>
        <v>0</v>
      </c>
      <c r="K373" s="80">
        <f t="shared" si="2414"/>
        <v>0</v>
      </c>
      <c r="L373" s="80">
        <f t="shared" si="2414"/>
        <v>0</v>
      </c>
      <c r="M373" s="80">
        <f t="shared" si="2414"/>
        <v>0</v>
      </c>
      <c r="N373" s="80"/>
      <c r="O373" s="80">
        <f t="shared" ref="O373:Q373" si="2416">O374+O375+O376+O377+O378+O379+O380+O381</f>
        <v>0</v>
      </c>
      <c r="P373" s="80">
        <f t="shared" si="2416"/>
        <v>0</v>
      </c>
      <c r="Q373" s="80">
        <f t="shared" si="2416"/>
        <v>0</v>
      </c>
      <c r="R373" s="122"/>
      <c r="S373" s="80">
        <f t="shared" ref="S373:U373" si="2417">S374+S375+S376+S377+S378+S379+S380+S381</f>
        <v>0</v>
      </c>
      <c r="T373" s="80">
        <f t="shared" si="2417"/>
        <v>0</v>
      </c>
      <c r="U373" s="80">
        <f t="shared" si="2417"/>
        <v>0</v>
      </c>
      <c r="V373" s="80"/>
      <c r="W373" s="80">
        <f t="shared" ref="W373:Y373" si="2418">W374+W375+W376+W377+W378+W379+W380+W381</f>
        <v>0</v>
      </c>
      <c r="X373" s="80">
        <f t="shared" si="2418"/>
        <v>0</v>
      </c>
      <c r="Y373" s="80">
        <f t="shared" si="2418"/>
        <v>0</v>
      </c>
      <c r="Z373" s="80"/>
      <c r="AA373" s="80">
        <f t="shared" ref="AA373:AC373" si="2419">AA374+AA375+AA376+AA377+AA378+AA379+AA380+AA381</f>
        <v>0</v>
      </c>
      <c r="AB373" s="80">
        <f t="shared" si="2419"/>
        <v>0</v>
      </c>
      <c r="AC373" s="80">
        <f t="shared" si="2419"/>
        <v>0</v>
      </c>
      <c r="AD373" s="122"/>
      <c r="AE373" s="80">
        <f t="shared" ref="AE373:AH373" si="2420">AE374+AE375+AE376+AE377+AE378+AE379+AE380+AE381</f>
        <v>0</v>
      </c>
      <c r="AF373" s="80">
        <f t="shared" si="2420"/>
        <v>0</v>
      </c>
      <c r="AG373" s="80">
        <f t="shared" si="2420"/>
        <v>0</v>
      </c>
      <c r="AH373" s="80">
        <f t="shared" si="2420"/>
        <v>496.2</v>
      </c>
      <c r="AI373" s="80">
        <f t="shared" si="2414"/>
        <v>533.10599999999999</v>
      </c>
      <c r="AJ373" s="80">
        <f t="shared" si="2414"/>
        <v>306.75180999999998</v>
      </c>
      <c r="AK373" s="80">
        <f t="shared" si="2353"/>
        <v>57.540491009292708</v>
      </c>
      <c r="AL373" s="122"/>
      <c r="AM373" s="80">
        <f t="shared" si="2414"/>
        <v>0</v>
      </c>
      <c r="AN373" s="80">
        <f t="shared" si="2414"/>
        <v>0</v>
      </c>
      <c r="AO373" s="80">
        <f t="shared" si="2414"/>
        <v>0</v>
      </c>
      <c r="AP373" s="80">
        <f t="shared" ref="AP373" si="2421">AP374+AP375+AP376+AP377+AP378+AP379+AP380+AP381</f>
        <v>0</v>
      </c>
      <c r="AQ373" s="80">
        <f t="shared" si="2414"/>
        <v>0</v>
      </c>
      <c r="AR373" s="80">
        <f t="shared" si="2414"/>
        <v>0</v>
      </c>
      <c r="AS373" s="80">
        <f t="shared" si="2414"/>
        <v>0</v>
      </c>
      <c r="AT373" s="80">
        <f t="shared" ref="AT373" si="2422">AT374+AT375+AT376+AT377+AT378+AT379+AT380+AT381</f>
        <v>0</v>
      </c>
      <c r="AU373" s="80">
        <f t="shared" si="2414"/>
        <v>0</v>
      </c>
      <c r="AV373" s="80">
        <f t="shared" si="2414"/>
        <v>0</v>
      </c>
      <c r="AW373" s="80">
        <f t="shared" si="2414"/>
        <v>0</v>
      </c>
      <c r="AX373" s="80">
        <f t="shared" ref="AX373" si="2423">AX374+AX375+AX376+AX377+AX378+AX379+AX380+AX381</f>
        <v>0</v>
      </c>
      <c r="AY373" s="80">
        <f t="shared" si="2414"/>
        <v>0</v>
      </c>
      <c r="AZ373" s="80">
        <f t="shared" si="2414"/>
        <v>0</v>
      </c>
      <c r="BA373" s="79"/>
      <c r="BB373" s="79">
        <v>0</v>
      </c>
      <c r="BC373" s="80">
        <f t="shared" si="2414"/>
        <v>0</v>
      </c>
      <c r="BD373" s="80">
        <f t="shared" si="2414"/>
        <v>0</v>
      </c>
      <c r="BE373" s="80">
        <f t="shared" si="2414"/>
        <v>0</v>
      </c>
      <c r="BF373" s="80">
        <f t="shared" si="2414"/>
        <v>98.634</v>
      </c>
      <c r="BG373" s="80">
        <f t="shared" ref="BG373:BH373" si="2424">BG374+BG375+BG376+BG377+BG378+BG379+BG380+BG381</f>
        <v>98.634</v>
      </c>
      <c r="BH373" s="80">
        <f t="shared" si="2424"/>
        <v>98.634</v>
      </c>
      <c r="BI373" s="79">
        <f>BH373/BG373*100</f>
        <v>100</v>
      </c>
      <c r="BJ373" s="121"/>
      <c r="BK373" s="80"/>
      <c r="BL373" s="80"/>
      <c r="BM373" s="79"/>
      <c r="BN373" s="80"/>
      <c r="BO373" s="80"/>
      <c r="BP373" s="80"/>
      <c r="BQ373" s="79"/>
      <c r="BR373" s="79"/>
      <c r="BS373" s="80">
        <f t="shared" si="2414"/>
        <v>0</v>
      </c>
      <c r="BT373" s="80">
        <f t="shared" si="2414"/>
        <v>0</v>
      </c>
      <c r="BU373" s="80">
        <f t="shared" si="2414"/>
        <v>0</v>
      </c>
      <c r="BV373" s="80"/>
      <c r="BW373" s="80">
        <f t="shared" si="2414"/>
        <v>2864.1544800000001</v>
      </c>
      <c r="BX373" s="80">
        <f t="shared" si="2414"/>
        <v>2864.15</v>
      </c>
      <c r="BY373" s="79">
        <f t="shared" si="2067"/>
        <v>99.999843583855849</v>
      </c>
      <c r="BZ373" s="80">
        <f t="shared" ref="BZ373" si="2425">BZ374+BZ375+BZ376+BZ377+BZ378+BZ379+BZ380+BZ381</f>
        <v>3000</v>
      </c>
      <c r="CA373" s="80">
        <f t="shared" si="2414"/>
        <v>3000</v>
      </c>
      <c r="CB373" s="80">
        <f t="shared" si="2414"/>
        <v>2999.9960499999997</v>
      </c>
      <c r="CC373" s="79">
        <f t="shared" ref="CC373" si="2426">CB373/CA373*100</f>
        <v>99.999868333333325</v>
      </c>
      <c r="CD373" s="80">
        <f t="shared" ref="CD373" si="2427">CD374+CD375+CD376+CD377+CD378+CD379+CD380+CD381</f>
        <v>21422.2</v>
      </c>
      <c r="CE373" s="80">
        <f t="shared" si="2414"/>
        <v>21422.2</v>
      </c>
      <c r="CF373" s="80">
        <f t="shared" si="2414"/>
        <v>20325.203450000001</v>
      </c>
      <c r="CG373" s="80">
        <f t="shared" si="2414"/>
        <v>94.879160170290632</v>
      </c>
      <c r="CH373" s="80"/>
      <c r="CI373" s="80">
        <f t="shared" ref="CI373:CL373" si="2428">CI374+CI375+CI376+CI377+CI378+CI379+CI380+CI381</f>
        <v>2129.5</v>
      </c>
      <c r="CJ373" s="80">
        <f t="shared" si="2428"/>
        <v>2067.6011399999998</v>
      </c>
      <c r="CK373" s="80">
        <f t="shared" si="2428"/>
        <v>97.093267903263666</v>
      </c>
      <c r="CL373" s="80">
        <f t="shared" si="2428"/>
        <v>0</v>
      </c>
      <c r="CM373" s="80">
        <f t="shared" ref="CM373:EV373" si="2429">CM374+CM375+CM376+CM377+CM378+CM379+CM380+CM381</f>
        <v>0</v>
      </c>
      <c r="CN373" s="80">
        <f t="shared" si="2429"/>
        <v>0</v>
      </c>
      <c r="CO373" s="80">
        <f t="shared" si="2429"/>
        <v>0</v>
      </c>
      <c r="CP373" s="80"/>
      <c r="CQ373" s="80">
        <f t="shared" ref="CQ373:CT373" si="2430">CQ374+CQ375+CQ376+CQ377+CQ378+CQ379+CQ380+CQ381</f>
        <v>0</v>
      </c>
      <c r="CR373" s="80">
        <f t="shared" si="2430"/>
        <v>0</v>
      </c>
      <c r="CS373" s="80">
        <f t="shared" si="2430"/>
        <v>0</v>
      </c>
      <c r="CT373" s="80">
        <f t="shared" si="2430"/>
        <v>5494.4</v>
      </c>
      <c r="CU373" s="80">
        <f t="shared" si="2429"/>
        <v>3378</v>
      </c>
      <c r="CV373" s="80">
        <f t="shared" si="2429"/>
        <v>3371.6055899999997</v>
      </c>
      <c r="CW373" s="80">
        <f t="shared" si="191"/>
        <v>99.810704262877437</v>
      </c>
      <c r="CX373" s="80"/>
      <c r="CY373" s="80"/>
      <c r="CZ373" s="80"/>
      <c r="DA373" s="80"/>
      <c r="DB373" s="122"/>
      <c r="DC373" s="80">
        <f t="shared" ref="DC373:DD373" si="2431">DC374+DC375+DC376+DC377+DC378+DC379+DC380+DC381</f>
        <v>360</v>
      </c>
      <c r="DD373" s="80">
        <f t="shared" si="2431"/>
        <v>360</v>
      </c>
      <c r="DE373" s="80">
        <f t="shared" ref="DE373:DE374" si="2432">DD373/DC373*100</f>
        <v>100</v>
      </c>
      <c r="DF373" s="80">
        <f t="shared" ref="DF373" si="2433">DF374+DF375+DF376+DF377+DF378+DF379+DF380+DF381</f>
        <v>16524.900000000001</v>
      </c>
      <c r="DG373" s="80">
        <f t="shared" si="2429"/>
        <v>15618.3</v>
      </c>
      <c r="DH373" s="80">
        <f t="shared" si="2429"/>
        <v>15618.245929999999</v>
      </c>
      <c r="DI373" s="79">
        <f t="shared" ref="DI373" si="2434">DH373/DG373*100</f>
        <v>99.999653803550956</v>
      </c>
      <c r="DJ373" s="80">
        <f t="shared" si="2429"/>
        <v>44510.9</v>
      </c>
      <c r="DK373" s="80">
        <f t="shared" si="2429"/>
        <v>89494.5</v>
      </c>
      <c r="DL373" s="80">
        <f t="shared" si="2429"/>
        <v>89494.493000000002</v>
      </c>
      <c r="DM373" s="80">
        <f t="shared" si="2429"/>
        <v>99.999992178290285</v>
      </c>
      <c r="DN373" s="80"/>
      <c r="DO373" s="80">
        <f t="shared" ref="DO373:DR373" si="2435">DO374+DO375+DO376+DO377+DO378+DO379+DO380+DO381</f>
        <v>25855.41</v>
      </c>
      <c r="DP373" s="80">
        <f t="shared" si="2435"/>
        <v>25855.41</v>
      </c>
      <c r="DQ373" s="80">
        <f t="shared" si="2435"/>
        <v>100</v>
      </c>
      <c r="DR373" s="80">
        <f t="shared" si="2435"/>
        <v>186.31229999999999</v>
      </c>
      <c r="DS373" s="80">
        <f t="shared" si="2429"/>
        <v>186.31229999999999</v>
      </c>
      <c r="DT373" s="80">
        <f t="shared" si="2429"/>
        <v>186.31229999999999</v>
      </c>
      <c r="DU373" s="79">
        <f t="shared" ref="DU373" si="2436">DT373/DS373*100</f>
        <v>100</v>
      </c>
      <c r="DV373" s="79"/>
      <c r="DW373" s="80">
        <f t="shared" si="2429"/>
        <v>0</v>
      </c>
      <c r="DX373" s="80">
        <f t="shared" si="2429"/>
        <v>0</v>
      </c>
      <c r="DY373" s="80">
        <f t="shared" si="2429"/>
        <v>0</v>
      </c>
      <c r="DZ373" s="80"/>
      <c r="EA373" s="80">
        <f t="shared" ref="EA373:EC373" si="2437">EA374+EA375+EA376+EA377+EA378+EA379+EA380+EA381</f>
        <v>0</v>
      </c>
      <c r="EB373" s="80">
        <f t="shared" si="2437"/>
        <v>0</v>
      </c>
      <c r="EC373" s="80">
        <f t="shared" si="2437"/>
        <v>0</v>
      </c>
      <c r="ED373" s="80"/>
      <c r="EE373" s="80">
        <f t="shared" si="2429"/>
        <v>0</v>
      </c>
      <c r="EF373" s="80">
        <f t="shared" si="2429"/>
        <v>0</v>
      </c>
      <c r="EG373" s="80">
        <f t="shared" si="2429"/>
        <v>0</v>
      </c>
      <c r="EH373" s="80">
        <f t="shared" ref="EH373" si="2438">EH374+EH375+EH376+EH377+EH378+EH379+EH380+EH381</f>
        <v>0</v>
      </c>
      <c r="EI373" s="80">
        <f t="shared" si="2429"/>
        <v>0</v>
      </c>
      <c r="EJ373" s="80">
        <f t="shared" si="2429"/>
        <v>0</v>
      </c>
      <c r="EK373" s="80">
        <f t="shared" si="2429"/>
        <v>0</v>
      </c>
      <c r="EL373" s="80">
        <f t="shared" ref="EL373" si="2439">EL374+EL375+EL376+EL377+EL378+EL379+EL380+EL381</f>
        <v>0</v>
      </c>
      <c r="EM373" s="80">
        <f t="shared" si="2429"/>
        <v>0</v>
      </c>
      <c r="EN373" s="80">
        <f t="shared" si="2429"/>
        <v>0</v>
      </c>
      <c r="EO373" s="79"/>
      <c r="EP373" s="80">
        <f t="shared" ref="EP373" si="2440">EP374+EP375+EP376+EP377+EP378+EP379+EP380+EP381</f>
        <v>159.19999999999999</v>
      </c>
      <c r="EQ373" s="80">
        <f t="shared" si="2429"/>
        <v>0</v>
      </c>
      <c r="ER373" s="80">
        <f t="shared" si="2429"/>
        <v>0</v>
      </c>
      <c r="ES373" s="80"/>
      <c r="ET373" s="80">
        <f t="shared" ref="ET373" si="2441">ET374+ET375+ET376+ET377+ET378+ET379+ET380+ET381</f>
        <v>3168.8</v>
      </c>
      <c r="EU373" s="80">
        <f t="shared" si="2429"/>
        <v>4511.6401999999998</v>
      </c>
      <c r="EV373" s="80">
        <f t="shared" si="2429"/>
        <v>4511.6401999999998</v>
      </c>
      <c r="EW373" s="80">
        <f t="shared" ref="EW373:EW382" si="2442">EV373/EU373*100</f>
        <v>100</v>
      </c>
      <c r="EX373" s="80"/>
      <c r="EY373" s="80">
        <f t="shared" ref="EY373:FL373" si="2443">EY374+EY375+EY376+EY377+EY378+EY379+EY380+EY381</f>
        <v>0</v>
      </c>
      <c r="EZ373" s="80">
        <f t="shared" si="2443"/>
        <v>0</v>
      </c>
      <c r="FA373" s="80">
        <f t="shared" si="2443"/>
        <v>0</v>
      </c>
      <c r="FB373" s="122"/>
      <c r="FC373" s="80">
        <f t="shared" ref="FC373:FE373" si="2444">FC374+FC375+FC376+FC377+FC378+FC379+FC380+FC381</f>
        <v>0</v>
      </c>
      <c r="FD373" s="80">
        <f t="shared" si="2444"/>
        <v>0</v>
      </c>
      <c r="FE373" s="80">
        <f t="shared" si="2444"/>
        <v>0</v>
      </c>
      <c r="FF373" s="80">
        <f t="shared" ref="FF373" si="2445">FF374+FF375+FF376+FF377+FF378+FF379+FF380+FF381</f>
        <v>6613.3</v>
      </c>
      <c r="FG373" s="80">
        <f t="shared" si="2443"/>
        <v>6774.5</v>
      </c>
      <c r="FH373" s="80">
        <f t="shared" si="2443"/>
        <v>6774.5</v>
      </c>
      <c r="FI373" s="80">
        <f t="shared" si="204"/>
        <v>100</v>
      </c>
      <c r="FJ373" s="80">
        <f t="shared" ref="FJ373" si="2446">FJ374+FJ375+FJ376+FJ377+FJ378+FJ379+FJ380+FJ381</f>
        <v>26454</v>
      </c>
      <c r="FK373" s="80">
        <f t="shared" si="2443"/>
        <v>26454</v>
      </c>
      <c r="FL373" s="80">
        <f t="shared" si="2443"/>
        <v>26454</v>
      </c>
      <c r="FM373" s="79">
        <f t="shared" si="2380"/>
        <v>100</v>
      </c>
      <c r="FN373" s="80">
        <f t="shared" ref="FN373" si="2447">FN374+FN375+FN376+FN377+FN378+FN379+FN380+FN381</f>
        <v>3185.8</v>
      </c>
      <c r="FO373" s="80">
        <f t="shared" ref="FO373:FP373" si="2448">FO374+FO375+FO376+FO377+FO378+FO379+FO380+FO381</f>
        <v>1579</v>
      </c>
      <c r="FP373" s="80">
        <f t="shared" si="2448"/>
        <v>1491.42715</v>
      </c>
      <c r="FQ373" s="80">
        <f>FP373/FO373*100</f>
        <v>94.453904369854342</v>
      </c>
      <c r="FR373" s="80"/>
      <c r="FS373" s="80">
        <f t="shared" ref="FS373:FT373" si="2449">FS374+FS375+FS376+FS377+FS378+FS379+FS380+FS381</f>
        <v>134</v>
      </c>
      <c r="FT373" s="80">
        <f t="shared" si="2449"/>
        <v>134</v>
      </c>
      <c r="FU373" s="80">
        <f>FT373/FS373*100</f>
        <v>100</v>
      </c>
      <c r="FV373" s="80">
        <f t="shared" ref="FV373" si="2450">FV374+FV375+FV376+FV377+FV378+FV379+FV380+FV381</f>
        <v>3137.4920000000002</v>
      </c>
      <c r="FW373" s="80">
        <f t="shared" ref="FW373:FX373" si="2451">FW374+FW375+FW376+FW377+FW378+FW379+FW380+FW381</f>
        <v>3137.4920000000002</v>
      </c>
      <c r="FX373" s="80">
        <f t="shared" si="2451"/>
        <v>3137.4920000000002</v>
      </c>
      <c r="FY373" s="80">
        <f t="shared" ref="FY373:FY374" si="2452">FX373/FW373*100</f>
        <v>100</v>
      </c>
      <c r="FZ373" s="80">
        <f t="shared" ref="FZ373" si="2453">FZ374+FZ375+FZ376+FZ377+FZ378+FZ379+FZ380+FZ381</f>
        <v>0</v>
      </c>
      <c r="GA373" s="80">
        <f t="shared" ref="GA373:GF373" si="2454">GA374+GA375+GA376+GA377+GA378+GA379+GA380+GA381</f>
        <v>0</v>
      </c>
      <c r="GB373" s="80">
        <f t="shared" si="2454"/>
        <v>0</v>
      </c>
      <c r="GC373" s="80">
        <f t="shared" si="2454"/>
        <v>0</v>
      </c>
      <c r="GD373" s="80">
        <f t="shared" ref="GD373" si="2455">GD374+GD375+GD376+GD377+GD378+GD379+GD380+GD381</f>
        <v>1454.5</v>
      </c>
      <c r="GE373" s="80">
        <f t="shared" si="2454"/>
        <v>5200</v>
      </c>
      <c r="GF373" s="80">
        <f t="shared" si="2454"/>
        <v>5200</v>
      </c>
      <c r="GG373" s="80">
        <f t="shared" ref="GG373:GG374" si="2456">GF373/GE373*100</f>
        <v>100</v>
      </c>
      <c r="GH373" s="80">
        <f t="shared" ref="GH373" si="2457">GH374+GH375+GH376+GH377+GH378+GH379+GH380+GH381</f>
        <v>1562.5</v>
      </c>
      <c r="GI373" s="80">
        <f t="shared" ref="GI373:GJ373" si="2458">GI374+GI375+GI376+GI377+GI378+GI379+GI380+GI381</f>
        <v>2000</v>
      </c>
      <c r="GJ373" s="80">
        <f t="shared" si="2458"/>
        <v>2000</v>
      </c>
      <c r="GK373" s="80">
        <f t="shared" ref="GK373:GK374" si="2459">GJ373/GI373*100</f>
        <v>100</v>
      </c>
      <c r="GL373" s="80"/>
      <c r="GM373" s="80">
        <f t="shared" ref="GM373:GO373" si="2460">GM374+GM375+GM376+GM377+GM378+GM379+GM380+GM381</f>
        <v>0</v>
      </c>
      <c r="GN373" s="80">
        <f t="shared" si="2460"/>
        <v>0</v>
      </c>
      <c r="GO373" s="80">
        <f t="shared" si="2460"/>
        <v>0</v>
      </c>
      <c r="GP373" s="80"/>
      <c r="GQ373" s="80">
        <f t="shared" ref="GQ373:GS373" si="2461">GQ374+GQ375+GQ376+GQ377+GQ378+GQ379+GQ380+GQ381</f>
        <v>0</v>
      </c>
      <c r="GR373" s="80">
        <f t="shared" si="2461"/>
        <v>0</v>
      </c>
      <c r="GS373" s="80">
        <f t="shared" si="2461"/>
        <v>0</v>
      </c>
      <c r="GT373" s="80"/>
      <c r="GU373" s="80">
        <f t="shared" ref="GU373:GW373" si="2462">GU374+GU375+GU376+GU377+GU378+GU379+GU380+GU381</f>
        <v>0</v>
      </c>
      <c r="GV373" s="80">
        <f t="shared" si="2462"/>
        <v>0</v>
      </c>
      <c r="GW373" s="80">
        <f t="shared" si="2462"/>
        <v>0</v>
      </c>
      <c r="GX373" s="80">
        <f>SUM(GX374:GX381)</f>
        <v>728.70786999999996</v>
      </c>
      <c r="GY373" s="80">
        <f t="shared" ref="GY373:HB373" si="2463">GY374+GY375+GY376+GY377+GY378+GY379+GY380+GY381</f>
        <v>0</v>
      </c>
      <c r="GZ373" s="80">
        <f t="shared" si="2463"/>
        <v>0</v>
      </c>
      <c r="HA373" s="80">
        <f t="shared" si="2463"/>
        <v>0</v>
      </c>
      <c r="HB373" s="80">
        <f t="shared" si="2463"/>
        <v>0</v>
      </c>
      <c r="HC373" s="80">
        <f t="shared" ref="HC373:HH373" si="2464">HC374+HC375+HC376+HC377+HC378+HC379+HC380+HC381</f>
        <v>0</v>
      </c>
      <c r="HD373" s="80">
        <f t="shared" si="2464"/>
        <v>0</v>
      </c>
      <c r="HE373" s="80">
        <f t="shared" si="2464"/>
        <v>0</v>
      </c>
      <c r="HF373" s="80"/>
      <c r="HG373" s="80"/>
      <c r="HH373" s="80">
        <f t="shared" si="2464"/>
        <v>0</v>
      </c>
      <c r="HI373" s="80"/>
      <c r="HJ373" s="122"/>
      <c r="HK373" s="80">
        <f t="shared" ref="HK373:HM373" si="2465">HK374+HK375+HK376+HK377+HK378+HK379+HK380+HK381</f>
        <v>0</v>
      </c>
      <c r="HL373" s="80">
        <f t="shared" si="2465"/>
        <v>0</v>
      </c>
      <c r="HM373" s="80">
        <f t="shared" si="2465"/>
        <v>0</v>
      </c>
      <c r="HN373" s="80"/>
      <c r="HO373" s="80"/>
      <c r="HP373" s="80">
        <f t="shared" ref="HP373" si="2466">HP374+HP375+HP376+HP377+HP378+HP379+HP380+HP381</f>
        <v>0</v>
      </c>
      <c r="HQ373" s="80"/>
      <c r="HR373" s="80"/>
      <c r="HS373" s="80">
        <f t="shared" ref="HS373:HT373" si="2467">HS374+HS375+HS376+HS377+HS378+HS379+HS380+HS381</f>
        <v>0</v>
      </c>
      <c r="HT373" s="80">
        <f t="shared" si="2467"/>
        <v>0</v>
      </c>
      <c r="HU373" s="80"/>
      <c r="HV373" s="122"/>
      <c r="HW373" s="80">
        <f t="shared" ref="HW373:HX373" si="2468">HW374+HW375+HW376+HW377+HW378+HW379+HW380+HW381</f>
        <v>0</v>
      </c>
      <c r="HX373" s="80">
        <f t="shared" si="2468"/>
        <v>0</v>
      </c>
      <c r="HY373" s="80"/>
      <c r="HZ373" s="122"/>
      <c r="IA373" s="80">
        <f t="shared" ref="IA373:IB373" si="2469">IA374+IA375+IA376+IA377+IA378+IA379+IA380+IA381</f>
        <v>0</v>
      </c>
      <c r="IB373" s="80">
        <f t="shared" si="2469"/>
        <v>0</v>
      </c>
      <c r="IC373" s="80"/>
      <c r="ID373" s="80"/>
      <c r="IE373" s="80">
        <f t="shared" ref="IE373:IF373" si="2470">IE374+IE375+IE376+IE377+IE378+IE379+IE380+IE381</f>
        <v>0</v>
      </c>
      <c r="IF373" s="80">
        <f t="shared" si="2470"/>
        <v>0</v>
      </c>
      <c r="IG373" s="80"/>
      <c r="IH373" s="80"/>
      <c r="II373" s="80">
        <f t="shared" ref="II373:IJ373" si="2471">II374+II375+II376+II377+II378+II379+II380+II381</f>
        <v>0</v>
      </c>
      <c r="IJ373" s="80">
        <f t="shared" si="2471"/>
        <v>0</v>
      </c>
      <c r="IK373" s="80"/>
      <c r="IL373" s="80"/>
      <c r="IM373" s="80">
        <f t="shared" ref="IM373:IN373" si="2472">IM374+IM375+IM376+IM377+IM378+IM379+IM380+IM381</f>
        <v>0</v>
      </c>
      <c r="IN373" s="80">
        <f t="shared" si="2472"/>
        <v>0</v>
      </c>
      <c r="IO373" s="80"/>
      <c r="IP373" s="80"/>
      <c r="IQ373" s="80">
        <f t="shared" ref="IQ373:IR373" si="2473">IQ374+IQ375+IQ376+IQ377+IQ378+IQ379+IQ380+IQ381</f>
        <v>0</v>
      </c>
      <c r="IR373" s="80">
        <f t="shared" si="2473"/>
        <v>0</v>
      </c>
      <c r="IS373" s="80"/>
      <c r="IT373" s="80"/>
      <c r="IU373" s="80">
        <f t="shared" ref="IU373:IV373" si="2474">IU374+IU375+IU376+IU377+IU378+IU379+IU380+IU381</f>
        <v>0</v>
      </c>
      <c r="IV373" s="80">
        <f t="shared" si="2474"/>
        <v>0</v>
      </c>
      <c r="IW373" s="80"/>
      <c r="IX373" s="80"/>
      <c r="IY373" s="80">
        <f t="shared" ref="IY373:JA373" si="2475">IY374+IY375+IY376+IY377+IY378+IY379+IY380+IY381</f>
        <v>0</v>
      </c>
      <c r="IZ373" s="80">
        <f t="shared" si="2475"/>
        <v>0</v>
      </c>
      <c r="JA373" s="80">
        <f t="shared" si="2475"/>
        <v>0</v>
      </c>
      <c r="JB373" s="80"/>
      <c r="JC373" s="80">
        <f t="shared" ref="JC373:JE373" si="2476">JC374+JC375+JC376+JC377+JC378+JC379+JC380+JC381</f>
        <v>0</v>
      </c>
      <c r="JD373" s="80">
        <f t="shared" si="2476"/>
        <v>0</v>
      </c>
      <c r="JE373" s="80">
        <f t="shared" si="2476"/>
        <v>0</v>
      </c>
      <c r="JF373" s="80"/>
      <c r="JG373" s="80">
        <f t="shared" ref="JG373:JL373" si="2477">JG374+JG375+JG376+JG377+JG378+JG379+JG380+JG381</f>
        <v>0</v>
      </c>
      <c r="JH373" s="80">
        <f t="shared" si="2477"/>
        <v>0</v>
      </c>
      <c r="JI373" s="80">
        <f t="shared" si="2477"/>
        <v>0</v>
      </c>
      <c r="JJ373" s="80"/>
      <c r="JK373" s="80">
        <f t="shared" si="2477"/>
        <v>218.73860999999999</v>
      </c>
      <c r="JL373" s="80">
        <f t="shared" si="2477"/>
        <v>43</v>
      </c>
      <c r="JM373" s="79">
        <f t="shared" ref="JM373" si="2478">JL373/JK373*100</f>
        <v>19.658166429785762</v>
      </c>
      <c r="JN373" s="79"/>
      <c r="JO373" s="80"/>
      <c r="JP373" s="80"/>
      <c r="JQ373" s="79"/>
    </row>
    <row r="374" spans="1:277" s="29" customFormat="1" ht="30" customHeight="1" x14ac:dyDescent="0.25">
      <c r="A374" s="39" t="s">
        <v>297</v>
      </c>
      <c r="B374" s="230">
        <f t="shared" si="2128"/>
        <v>47521.733870000004</v>
      </c>
      <c r="C374" s="230">
        <f t="shared" si="2129"/>
        <v>51476.810810000003</v>
      </c>
      <c r="D374" s="230">
        <f t="shared" si="2130"/>
        <v>49821.855340000002</v>
      </c>
      <c r="E374" s="66">
        <f t="shared" si="163"/>
        <v>96.785046618158972</v>
      </c>
      <c r="F374" s="66"/>
      <c r="G374" s="66"/>
      <c r="H374" s="66"/>
      <c r="I374" s="66"/>
      <c r="J374" s="70"/>
      <c r="K374" s="70"/>
      <c r="L374" s="70"/>
      <c r="M374" s="66"/>
      <c r="N374" s="66"/>
      <c r="O374" s="70"/>
      <c r="P374" s="70"/>
      <c r="Q374" s="66"/>
      <c r="R374" s="123"/>
      <c r="S374" s="70"/>
      <c r="T374" s="70"/>
      <c r="U374" s="66"/>
      <c r="V374" s="66"/>
      <c r="W374" s="70"/>
      <c r="X374" s="70"/>
      <c r="Y374" s="66"/>
      <c r="Z374" s="66"/>
      <c r="AA374" s="70"/>
      <c r="AB374" s="70"/>
      <c r="AC374" s="66"/>
      <c r="AD374" s="123"/>
      <c r="AE374" s="70"/>
      <c r="AF374" s="70"/>
      <c r="AG374" s="66"/>
      <c r="AH374" s="66">
        <v>496.2</v>
      </c>
      <c r="AI374" s="66">
        <v>533.10599999999999</v>
      </c>
      <c r="AJ374" s="66">
        <v>306.75180999999998</v>
      </c>
      <c r="AK374" s="70">
        <f>AJ374/AI374*100</f>
        <v>57.540491009292708</v>
      </c>
      <c r="AL374" s="124"/>
      <c r="AM374" s="66"/>
      <c r="AN374" s="66"/>
      <c r="AO374" s="70"/>
      <c r="AP374" s="70">
        <v>0</v>
      </c>
      <c r="AQ374" s="70">
        <v>0</v>
      </c>
      <c r="AR374" s="70">
        <v>0</v>
      </c>
      <c r="AS374" s="66"/>
      <c r="AT374" s="70"/>
      <c r="AU374" s="70"/>
      <c r="AV374" s="70"/>
      <c r="AW374" s="70"/>
      <c r="AX374" s="70"/>
      <c r="AY374" s="70"/>
      <c r="AZ374" s="70"/>
      <c r="BA374" s="66"/>
      <c r="BB374" s="66"/>
      <c r="BC374" s="70"/>
      <c r="BD374" s="70"/>
      <c r="BE374" s="66"/>
      <c r="BF374" s="70">
        <v>98.634</v>
      </c>
      <c r="BG374" s="70">
        <v>98.634</v>
      </c>
      <c r="BH374" s="70">
        <v>98.634</v>
      </c>
      <c r="BI374" s="66">
        <f>BH374/BG374*100</f>
        <v>100</v>
      </c>
      <c r="BJ374" s="123"/>
      <c r="BK374" s="70"/>
      <c r="BL374" s="70"/>
      <c r="BM374" s="66"/>
      <c r="BN374" s="70"/>
      <c r="BO374" s="70"/>
      <c r="BP374" s="70"/>
      <c r="BQ374" s="66"/>
      <c r="BR374" s="66"/>
      <c r="BS374" s="70"/>
      <c r="BT374" s="70"/>
      <c r="BU374" s="66"/>
      <c r="BV374" s="66"/>
      <c r="BW374" s="66"/>
      <c r="BX374" s="66"/>
      <c r="BY374" s="66"/>
      <c r="BZ374" s="70">
        <v>0</v>
      </c>
      <c r="CA374" s="70">
        <v>0</v>
      </c>
      <c r="CB374" s="70"/>
      <c r="CC374" s="66"/>
      <c r="CD374" s="70">
        <v>21422.2</v>
      </c>
      <c r="CE374" s="70">
        <v>21422.2</v>
      </c>
      <c r="CF374" s="66">
        <v>20325.203450000001</v>
      </c>
      <c r="CG374" s="70">
        <f t="shared" si="185"/>
        <v>94.879160170290632</v>
      </c>
      <c r="CH374" s="70"/>
      <c r="CI374" s="70">
        <v>2129.5</v>
      </c>
      <c r="CJ374" s="66">
        <v>2067.6011399999998</v>
      </c>
      <c r="CK374" s="70">
        <f t="shared" ref="CK374" si="2479">CJ374/CI374*100</f>
        <v>97.093267903263666</v>
      </c>
      <c r="CL374" s="70"/>
      <c r="CM374" s="70"/>
      <c r="CN374" s="200"/>
      <c r="CO374" s="200"/>
      <c r="CP374" s="200"/>
      <c r="CQ374" s="70"/>
      <c r="CR374" s="200"/>
      <c r="CS374" s="200"/>
      <c r="CT374" s="70">
        <v>5494.4</v>
      </c>
      <c r="CU374" s="70">
        <v>3378</v>
      </c>
      <c r="CV374" s="70">
        <v>3371.6055899999997</v>
      </c>
      <c r="CW374" s="70">
        <f t="shared" si="191"/>
        <v>99.810704262877437</v>
      </c>
      <c r="CX374" s="70"/>
      <c r="CY374" s="70"/>
      <c r="CZ374" s="70"/>
      <c r="DA374" s="70"/>
      <c r="DB374" s="124"/>
      <c r="DC374" s="70">
        <v>360</v>
      </c>
      <c r="DD374" s="70">
        <v>360</v>
      </c>
      <c r="DE374" s="70">
        <f t="shared" si="2432"/>
        <v>100</v>
      </c>
      <c r="DF374" s="70"/>
      <c r="DG374" s="70"/>
      <c r="DH374" s="200"/>
      <c r="DI374" s="66"/>
      <c r="DJ374" s="66"/>
      <c r="DK374" s="70"/>
      <c r="DL374" s="200"/>
      <c r="DM374" s="200"/>
      <c r="DN374" s="200"/>
      <c r="DO374" s="70"/>
      <c r="DP374" s="200"/>
      <c r="DQ374" s="200"/>
      <c r="DR374" s="70"/>
      <c r="DS374" s="70"/>
      <c r="DT374" s="200"/>
      <c r="DU374" s="66"/>
      <c r="DV374" s="66"/>
      <c r="DW374" s="70"/>
      <c r="DX374" s="200"/>
      <c r="DY374" s="200"/>
      <c r="DZ374" s="200"/>
      <c r="EA374" s="70"/>
      <c r="EB374" s="200"/>
      <c r="EC374" s="200"/>
      <c r="ED374" s="200"/>
      <c r="EE374" s="70"/>
      <c r="EF374" s="200"/>
      <c r="EG374" s="200"/>
      <c r="EH374" s="70"/>
      <c r="EI374" s="70"/>
      <c r="EJ374" s="200"/>
      <c r="EK374" s="200"/>
      <c r="EL374" s="70"/>
      <c r="EM374" s="70"/>
      <c r="EN374" s="200"/>
      <c r="EO374" s="66"/>
      <c r="EP374" s="70">
        <v>159.19999999999999</v>
      </c>
      <c r="EQ374" s="70"/>
      <c r="ER374" s="200"/>
      <c r="ES374" s="70"/>
      <c r="ET374" s="70">
        <v>3168.8</v>
      </c>
      <c r="EU374" s="70">
        <v>4511.6401999999998</v>
      </c>
      <c r="EV374" s="70">
        <v>4511.6401999999998</v>
      </c>
      <c r="EW374" s="70">
        <f t="shared" si="2442"/>
        <v>100</v>
      </c>
      <c r="EX374" s="70"/>
      <c r="EY374" s="70"/>
      <c r="EZ374" s="200"/>
      <c r="FA374" s="200"/>
      <c r="FB374" s="132"/>
      <c r="FC374" s="70"/>
      <c r="FD374" s="200"/>
      <c r="FE374" s="200"/>
      <c r="FF374" s="70">
        <v>6613.3</v>
      </c>
      <c r="FG374" s="70">
        <v>6774.5</v>
      </c>
      <c r="FH374" s="70">
        <v>6774.5</v>
      </c>
      <c r="FI374" s="70">
        <f t="shared" si="204"/>
        <v>100</v>
      </c>
      <c r="FJ374" s="70"/>
      <c r="FK374" s="70"/>
      <c r="FL374" s="200"/>
      <c r="FM374" s="66"/>
      <c r="FN374" s="70">
        <v>3185.8</v>
      </c>
      <c r="FO374" s="70">
        <v>1579</v>
      </c>
      <c r="FP374" s="70">
        <v>1491.42715</v>
      </c>
      <c r="FQ374" s="70">
        <f>FP374/FO374*100</f>
        <v>94.453904369854342</v>
      </c>
      <c r="FR374" s="70"/>
      <c r="FS374" s="70">
        <v>134</v>
      </c>
      <c r="FT374" s="70">
        <v>134</v>
      </c>
      <c r="FU374" s="70">
        <f>FT374/FS374*100</f>
        <v>100</v>
      </c>
      <c r="FV374" s="70">
        <v>3137.4920000000002</v>
      </c>
      <c r="FW374" s="70">
        <v>3137.4920000000002</v>
      </c>
      <c r="FX374" s="70">
        <v>3137.4920000000002</v>
      </c>
      <c r="FY374" s="70">
        <f t="shared" si="2452"/>
        <v>100</v>
      </c>
      <c r="FZ374" s="70"/>
      <c r="GA374" s="70"/>
      <c r="GB374" s="200"/>
      <c r="GC374" s="200"/>
      <c r="GD374" s="70">
        <v>1454.5</v>
      </c>
      <c r="GE374" s="70">
        <v>5200</v>
      </c>
      <c r="GF374" s="70">
        <v>5200</v>
      </c>
      <c r="GG374" s="70">
        <f t="shared" si="2456"/>
        <v>100</v>
      </c>
      <c r="GH374" s="70">
        <v>1562.5</v>
      </c>
      <c r="GI374" s="70">
        <v>2000</v>
      </c>
      <c r="GJ374" s="70">
        <v>2000</v>
      </c>
      <c r="GK374" s="70">
        <f t="shared" si="2459"/>
        <v>100</v>
      </c>
      <c r="GL374" s="70"/>
      <c r="GM374" s="70"/>
      <c r="GN374" s="200"/>
      <c r="GO374" s="200"/>
      <c r="GP374" s="200"/>
      <c r="GQ374" s="70"/>
      <c r="GR374" s="200"/>
      <c r="GS374" s="200"/>
      <c r="GT374" s="200"/>
      <c r="GU374" s="70"/>
      <c r="GV374" s="200"/>
      <c r="GW374" s="200"/>
      <c r="GX374" s="70">
        <v>728.70786999999996</v>
      </c>
      <c r="GY374" s="70"/>
      <c r="GZ374" s="200"/>
      <c r="HA374" s="200"/>
      <c r="HB374" s="70"/>
      <c r="HC374" s="70"/>
      <c r="HD374" s="200"/>
      <c r="HE374" s="200"/>
      <c r="HF374" s="70"/>
      <c r="HG374" s="70"/>
      <c r="HH374" s="70"/>
      <c r="HI374" s="70"/>
      <c r="HJ374" s="124"/>
      <c r="HK374" s="70"/>
      <c r="HL374" s="200"/>
      <c r="HM374" s="200"/>
      <c r="HN374" s="70"/>
      <c r="HO374" s="70"/>
      <c r="HP374" s="70"/>
      <c r="HQ374" s="70"/>
      <c r="HR374" s="70"/>
      <c r="HS374" s="70"/>
      <c r="HT374" s="70"/>
      <c r="HU374" s="70"/>
      <c r="HV374" s="124"/>
      <c r="HW374" s="70"/>
      <c r="HX374" s="70"/>
      <c r="HY374" s="70"/>
      <c r="HZ374" s="124"/>
      <c r="IA374" s="70"/>
      <c r="IB374" s="70"/>
      <c r="IC374" s="70"/>
      <c r="ID374" s="70"/>
      <c r="IE374" s="70"/>
      <c r="IF374" s="70"/>
      <c r="IG374" s="70"/>
      <c r="IH374" s="70"/>
      <c r="II374" s="70"/>
      <c r="IJ374" s="70"/>
      <c r="IK374" s="70"/>
      <c r="IL374" s="70"/>
      <c r="IM374" s="70"/>
      <c r="IN374" s="70"/>
      <c r="IO374" s="70"/>
      <c r="IP374" s="70"/>
      <c r="IQ374" s="70"/>
      <c r="IR374" s="70"/>
      <c r="IS374" s="70"/>
      <c r="IT374" s="70"/>
      <c r="IU374" s="70"/>
      <c r="IV374" s="70"/>
      <c r="IW374" s="70"/>
      <c r="IX374" s="70"/>
      <c r="IY374" s="70">
        <v>0</v>
      </c>
      <c r="IZ374" s="70">
        <v>0</v>
      </c>
      <c r="JA374" s="66"/>
      <c r="JB374" s="66"/>
      <c r="JC374" s="70">
        <v>0</v>
      </c>
      <c r="JD374" s="70">
        <v>0</v>
      </c>
      <c r="JE374" s="66"/>
      <c r="JF374" s="66"/>
      <c r="JG374" s="70">
        <v>0</v>
      </c>
      <c r="JH374" s="70">
        <v>0</v>
      </c>
      <c r="JI374" s="66"/>
      <c r="JJ374" s="66"/>
      <c r="JK374" s="70">
        <v>218.73860999999999</v>
      </c>
      <c r="JL374" s="70">
        <v>43</v>
      </c>
      <c r="JM374" s="66">
        <f>JL374/JK374*100</f>
        <v>19.658166429785762</v>
      </c>
      <c r="JN374" s="66"/>
      <c r="JO374" s="70"/>
      <c r="JP374" s="70"/>
      <c r="JQ374" s="66"/>
    </row>
    <row r="375" spans="1:277" s="29" customFormat="1" ht="15.75" x14ac:dyDescent="0.25">
      <c r="A375" s="39" t="s">
        <v>349</v>
      </c>
      <c r="B375" s="230">
        <f t="shared" si="2128"/>
        <v>47697.212299999999</v>
      </c>
      <c r="C375" s="230">
        <f t="shared" si="2129"/>
        <v>120002.47230000001</v>
      </c>
      <c r="D375" s="230">
        <f t="shared" si="2130"/>
        <v>120002.46135000001</v>
      </c>
      <c r="E375" s="66">
        <f>D375/C375*100</f>
        <v>99.99999087518799</v>
      </c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123"/>
      <c r="S375" s="66"/>
      <c r="T375" s="66"/>
      <c r="U375" s="66"/>
      <c r="V375" s="66"/>
      <c r="W375" s="66"/>
      <c r="X375" s="66"/>
      <c r="Y375" s="66"/>
      <c r="Z375" s="66"/>
      <c r="AA375" s="66"/>
      <c r="AB375" s="66"/>
      <c r="AC375" s="66"/>
      <c r="AD375" s="123"/>
      <c r="AE375" s="66"/>
      <c r="AF375" s="66"/>
      <c r="AG375" s="66"/>
      <c r="AH375" s="66"/>
      <c r="AI375" s="66"/>
      <c r="AJ375" s="66"/>
      <c r="AK375" s="70"/>
      <c r="AL375" s="124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>
        <v>0</v>
      </c>
      <c r="AW375" s="66"/>
      <c r="AX375" s="66"/>
      <c r="AY375" s="66"/>
      <c r="AZ375" s="66"/>
      <c r="BA375" s="66"/>
      <c r="BB375" s="66"/>
      <c r="BC375" s="66"/>
      <c r="BD375" s="66"/>
      <c r="BE375" s="66"/>
      <c r="BF375" s="66"/>
      <c r="BG375" s="66"/>
      <c r="BH375" s="66"/>
      <c r="BI375" s="66"/>
      <c r="BJ375" s="123"/>
      <c r="BK375" s="66"/>
      <c r="BL375" s="66"/>
      <c r="BM375" s="66"/>
      <c r="BN375" s="66"/>
      <c r="BO375" s="66"/>
      <c r="BP375" s="66"/>
      <c r="BQ375" s="66"/>
      <c r="BR375" s="66"/>
      <c r="BS375" s="66"/>
      <c r="BT375" s="66"/>
      <c r="BU375" s="66"/>
      <c r="BV375" s="66"/>
      <c r="BW375" s="66">
        <v>1466.25</v>
      </c>
      <c r="BX375" s="66">
        <v>1466.25</v>
      </c>
      <c r="BY375" s="66">
        <f t="shared" si="2067"/>
        <v>100</v>
      </c>
      <c r="BZ375" s="66">
        <v>3000</v>
      </c>
      <c r="CA375" s="66">
        <v>3000</v>
      </c>
      <c r="CB375" s="66">
        <v>2999.9960499999997</v>
      </c>
      <c r="CC375" s="66">
        <f>CB375/CA375*100</f>
        <v>99.999868333333325</v>
      </c>
      <c r="CD375" s="206"/>
      <c r="CE375" s="206"/>
      <c r="CF375" s="206"/>
      <c r="CG375" s="206"/>
      <c r="CH375" s="206"/>
      <c r="CI375" s="206"/>
      <c r="CJ375" s="206"/>
      <c r="CK375" s="206"/>
      <c r="CL375" s="66"/>
      <c r="CM375" s="66"/>
      <c r="CN375" s="66"/>
      <c r="CO375" s="204"/>
      <c r="CP375" s="204"/>
      <c r="CQ375" s="66"/>
      <c r="CR375" s="66"/>
      <c r="CS375" s="204"/>
      <c r="CT375" s="66"/>
      <c r="CU375" s="66"/>
      <c r="CV375" s="66"/>
      <c r="CW375" s="204"/>
      <c r="CX375" s="204"/>
      <c r="CY375" s="66"/>
      <c r="CZ375" s="66"/>
      <c r="DA375" s="204"/>
      <c r="DB375" s="133"/>
      <c r="DC375" s="66"/>
      <c r="DD375" s="66"/>
      <c r="DE375" s="204"/>
      <c r="DF375" s="66"/>
      <c r="DG375" s="66"/>
      <c r="DH375" s="66"/>
      <c r="DI375" s="66"/>
      <c r="DJ375" s="66">
        <v>44510.9</v>
      </c>
      <c r="DK375" s="70">
        <v>89494.5</v>
      </c>
      <c r="DL375" s="66">
        <v>89494.493000000002</v>
      </c>
      <c r="DM375" s="66">
        <f>DL375/DK375*100</f>
        <v>99.999992178290285</v>
      </c>
      <c r="DN375" s="66"/>
      <c r="DO375" s="70">
        <v>25855.41</v>
      </c>
      <c r="DP375" s="66">
        <v>25855.41</v>
      </c>
      <c r="DQ375" s="66">
        <f>DP375/DO375*100</f>
        <v>100</v>
      </c>
      <c r="DR375" s="66">
        <v>186.31229999999999</v>
      </c>
      <c r="DS375" s="66">
        <v>186.31229999999999</v>
      </c>
      <c r="DT375" s="66">
        <v>186.31229999999999</v>
      </c>
      <c r="DU375" s="66">
        <f>DT375/DS375*100</f>
        <v>100</v>
      </c>
      <c r="DV375" s="66"/>
      <c r="DW375" s="66"/>
      <c r="DX375" s="66"/>
      <c r="DY375" s="204"/>
      <c r="DZ375" s="204"/>
      <c r="EA375" s="66"/>
      <c r="EB375" s="66"/>
      <c r="EC375" s="204"/>
      <c r="ED375" s="204"/>
      <c r="EE375" s="66"/>
      <c r="EF375" s="66"/>
      <c r="EG375" s="204"/>
      <c r="EH375" s="66"/>
      <c r="EI375" s="66"/>
      <c r="EJ375" s="66"/>
      <c r="EK375" s="204"/>
      <c r="EL375" s="66"/>
      <c r="EM375" s="66"/>
      <c r="EN375" s="66"/>
      <c r="EO375" s="66"/>
      <c r="EP375" s="66"/>
      <c r="EQ375" s="66"/>
      <c r="ER375" s="66"/>
      <c r="ES375" s="70"/>
      <c r="ET375" s="66"/>
      <c r="EU375" s="66"/>
      <c r="EV375" s="66"/>
      <c r="EW375" s="70"/>
      <c r="EX375" s="70"/>
      <c r="EY375" s="70"/>
      <c r="EZ375" s="66"/>
      <c r="FA375" s="204"/>
      <c r="FB375" s="133"/>
      <c r="FC375" s="70"/>
      <c r="FD375" s="66"/>
      <c r="FE375" s="204"/>
      <c r="FF375" s="70"/>
      <c r="FG375" s="70"/>
      <c r="FH375" s="66"/>
      <c r="FI375" s="204"/>
      <c r="FJ375" s="70"/>
      <c r="FK375" s="70"/>
      <c r="FL375" s="66"/>
      <c r="FM375" s="66"/>
      <c r="FN375" s="70"/>
      <c r="FO375" s="70"/>
      <c r="FP375" s="66"/>
      <c r="FQ375" s="204"/>
      <c r="FR375" s="204"/>
      <c r="FS375" s="70"/>
      <c r="FT375" s="66"/>
      <c r="FU375" s="204"/>
      <c r="FV375" s="70"/>
      <c r="FW375" s="70"/>
      <c r="FX375" s="66"/>
      <c r="FY375" s="204"/>
      <c r="FZ375" s="70"/>
      <c r="GA375" s="70"/>
      <c r="GB375" s="66"/>
      <c r="GC375" s="204"/>
      <c r="GD375" s="66"/>
      <c r="GE375" s="66"/>
      <c r="GF375" s="66"/>
      <c r="GG375" s="204"/>
      <c r="GH375" s="66"/>
      <c r="GI375" s="66"/>
      <c r="GJ375" s="66"/>
      <c r="GK375" s="204"/>
      <c r="GL375" s="204"/>
      <c r="GM375" s="70"/>
      <c r="GN375" s="66"/>
      <c r="GO375" s="204"/>
      <c r="GP375" s="204"/>
      <c r="GQ375" s="70"/>
      <c r="GR375" s="66"/>
      <c r="GS375" s="204"/>
      <c r="GT375" s="204"/>
      <c r="GU375" s="70"/>
      <c r="GV375" s="66"/>
      <c r="GW375" s="204"/>
      <c r="GX375" s="204"/>
      <c r="GY375" s="70"/>
      <c r="GZ375" s="66"/>
      <c r="HA375" s="204"/>
      <c r="HB375" s="70"/>
      <c r="HC375" s="70"/>
      <c r="HD375" s="66"/>
      <c r="HE375" s="204"/>
      <c r="HF375" s="66"/>
      <c r="HG375" s="66"/>
      <c r="HH375" s="66"/>
      <c r="HI375" s="204"/>
      <c r="HJ375" s="133"/>
      <c r="HK375" s="70"/>
      <c r="HL375" s="66"/>
      <c r="HM375" s="204"/>
      <c r="HN375" s="66"/>
      <c r="HO375" s="66"/>
      <c r="HP375" s="66"/>
      <c r="HQ375" s="204"/>
      <c r="HR375" s="204"/>
      <c r="HS375" s="66"/>
      <c r="HT375" s="66"/>
      <c r="HU375" s="204"/>
      <c r="HV375" s="133"/>
      <c r="HW375" s="66"/>
      <c r="HX375" s="66"/>
      <c r="HY375" s="204"/>
      <c r="HZ375" s="133"/>
      <c r="IA375" s="66"/>
      <c r="IB375" s="66"/>
      <c r="IC375" s="204"/>
      <c r="ID375" s="204"/>
      <c r="IE375" s="66"/>
      <c r="IF375" s="66"/>
      <c r="IG375" s="204"/>
      <c r="IH375" s="204"/>
      <c r="II375" s="66"/>
      <c r="IJ375" s="66"/>
      <c r="IK375" s="204"/>
      <c r="IL375" s="204"/>
      <c r="IM375" s="66"/>
      <c r="IN375" s="66"/>
      <c r="IO375" s="204"/>
      <c r="IP375" s="204"/>
      <c r="IQ375" s="66"/>
      <c r="IR375" s="66"/>
      <c r="IS375" s="204"/>
      <c r="IT375" s="204"/>
      <c r="IU375" s="66"/>
      <c r="IV375" s="66"/>
      <c r="IW375" s="204"/>
      <c r="IX375" s="204"/>
      <c r="IY375" s="66"/>
      <c r="IZ375" s="66"/>
      <c r="JA375" s="66"/>
      <c r="JB375" s="66"/>
      <c r="JC375" s="66"/>
      <c r="JD375" s="66"/>
      <c r="JE375" s="66"/>
      <c r="JF375" s="66"/>
      <c r="JG375" s="66"/>
      <c r="JH375" s="66"/>
      <c r="JI375" s="66"/>
      <c r="JJ375" s="66"/>
      <c r="JK375" s="66"/>
      <c r="JL375" s="66"/>
      <c r="JM375" s="66"/>
      <c r="JN375" s="66"/>
      <c r="JO375" s="66"/>
      <c r="JP375" s="66"/>
      <c r="JQ375" s="66"/>
    </row>
    <row r="376" spans="1:277" s="29" customFormat="1" ht="15.75" x14ac:dyDescent="0.25">
      <c r="A376" s="39" t="s">
        <v>400</v>
      </c>
      <c r="B376" s="230">
        <f t="shared" si="2128"/>
        <v>8655</v>
      </c>
      <c r="C376" s="230">
        <f t="shared" si="2129"/>
        <v>8655</v>
      </c>
      <c r="D376" s="230">
        <f t="shared" si="2130"/>
        <v>8655</v>
      </c>
      <c r="E376" s="66">
        <f t="shared" ref="E376:E381" si="2480">D376/C376*100</f>
        <v>100</v>
      </c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123"/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66"/>
      <c r="AD376" s="123"/>
      <c r="AE376" s="66"/>
      <c r="AF376" s="66"/>
      <c r="AG376" s="66"/>
      <c r="AH376" s="66"/>
      <c r="AI376" s="66"/>
      <c r="AJ376" s="66"/>
      <c r="AK376" s="70"/>
      <c r="AL376" s="124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  <c r="BD376" s="66"/>
      <c r="BE376" s="66"/>
      <c r="BF376" s="66"/>
      <c r="BG376" s="66"/>
      <c r="BH376" s="66"/>
      <c r="BI376" s="66"/>
      <c r="BJ376" s="123"/>
      <c r="BK376" s="66"/>
      <c r="BL376" s="66"/>
      <c r="BM376" s="66"/>
      <c r="BN376" s="66"/>
      <c r="BO376" s="66"/>
      <c r="BP376" s="66"/>
      <c r="BQ376" s="66"/>
      <c r="BR376" s="66"/>
      <c r="BS376" s="66"/>
      <c r="BT376" s="66"/>
      <c r="BU376" s="66"/>
      <c r="BV376" s="66"/>
      <c r="BW376" s="66"/>
      <c r="BX376" s="66"/>
      <c r="BY376" s="66"/>
      <c r="BZ376" s="66"/>
      <c r="CA376" s="66"/>
      <c r="CB376" s="66"/>
      <c r="CC376" s="66"/>
      <c r="CD376" s="206"/>
      <c r="CE376" s="206"/>
      <c r="CF376" s="206"/>
      <c r="CG376" s="206"/>
      <c r="CH376" s="206"/>
      <c r="CI376" s="206"/>
      <c r="CJ376" s="206"/>
      <c r="CK376" s="206"/>
      <c r="CL376" s="66"/>
      <c r="CM376" s="66"/>
      <c r="CN376" s="66"/>
      <c r="CO376" s="204"/>
      <c r="CP376" s="204"/>
      <c r="CQ376" s="66"/>
      <c r="CR376" s="66"/>
      <c r="CS376" s="204"/>
      <c r="CT376" s="66"/>
      <c r="CU376" s="66"/>
      <c r="CV376" s="66"/>
      <c r="CW376" s="204"/>
      <c r="CX376" s="204"/>
      <c r="CY376" s="66"/>
      <c r="CZ376" s="66"/>
      <c r="DA376" s="204"/>
      <c r="DB376" s="133"/>
      <c r="DC376" s="66"/>
      <c r="DD376" s="66"/>
      <c r="DE376" s="204"/>
      <c r="DF376" s="66"/>
      <c r="DG376" s="66"/>
      <c r="DH376" s="66"/>
      <c r="DI376" s="66"/>
      <c r="DJ376" s="66"/>
      <c r="DK376" s="66"/>
      <c r="DL376" s="66"/>
      <c r="DM376" s="204"/>
      <c r="DN376" s="204"/>
      <c r="DO376" s="66"/>
      <c r="DP376" s="66"/>
      <c r="DQ376" s="204"/>
      <c r="DR376" s="66"/>
      <c r="DS376" s="66"/>
      <c r="DT376" s="66"/>
      <c r="DU376" s="204"/>
      <c r="DV376" s="204"/>
      <c r="DW376" s="66"/>
      <c r="DX376" s="66"/>
      <c r="DY376" s="204"/>
      <c r="DZ376" s="204"/>
      <c r="EA376" s="66"/>
      <c r="EB376" s="66"/>
      <c r="EC376" s="204"/>
      <c r="ED376" s="204"/>
      <c r="EE376" s="66"/>
      <c r="EF376" s="66"/>
      <c r="EG376" s="204"/>
      <c r="EH376" s="66"/>
      <c r="EI376" s="66"/>
      <c r="EJ376" s="66"/>
      <c r="EK376" s="204"/>
      <c r="EL376" s="66"/>
      <c r="EM376" s="66"/>
      <c r="EN376" s="66"/>
      <c r="EO376" s="66"/>
      <c r="EP376" s="66"/>
      <c r="EQ376" s="66"/>
      <c r="ER376" s="66"/>
      <c r="ES376" s="70"/>
      <c r="ET376" s="66"/>
      <c r="EU376" s="66"/>
      <c r="EV376" s="66"/>
      <c r="EW376" s="70"/>
      <c r="EX376" s="70"/>
      <c r="EY376" s="70"/>
      <c r="EZ376" s="66"/>
      <c r="FA376" s="204"/>
      <c r="FB376" s="133"/>
      <c r="FC376" s="70"/>
      <c r="FD376" s="66"/>
      <c r="FE376" s="204"/>
      <c r="FF376" s="70"/>
      <c r="FG376" s="70"/>
      <c r="FH376" s="66"/>
      <c r="FI376" s="204"/>
      <c r="FJ376" s="70">
        <v>8655</v>
      </c>
      <c r="FK376" s="70">
        <v>8655</v>
      </c>
      <c r="FL376" s="66">
        <v>8655</v>
      </c>
      <c r="FM376" s="66">
        <f t="shared" si="2380"/>
        <v>100</v>
      </c>
      <c r="FN376" s="70"/>
      <c r="FO376" s="70"/>
      <c r="FP376" s="66"/>
      <c r="FQ376" s="204"/>
      <c r="FR376" s="204"/>
      <c r="FS376" s="70"/>
      <c r="FT376" s="66"/>
      <c r="FU376" s="204"/>
      <c r="FV376" s="70"/>
      <c r="FW376" s="70"/>
      <c r="FX376" s="66"/>
      <c r="FY376" s="204"/>
      <c r="FZ376" s="70"/>
      <c r="GA376" s="70"/>
      <c r="GB376" s="66"/>
      <c r="GC376" s="204"/>
      <c r="GD376" s="66"/>
      <c r="GE376" s="66"/>
      <c r="GF376" s="66"/>
      <c r="GG376" s="204"/>
      <c r="GH376" s="66"/>
      <c r="GI376" s="66"/>
      <c r="GJ376" s="66"/>
      <c r="GK376" s="204"/>
      <c r="GL376" s="204"/>
      <c r="GM376" s="70"/>
      <c r="GN376" s="66"/>
      <c r="GO376" s="204"/>
      <c r="GP376" s="204"/>
      <c r="GQ376" s="70"/>
      <c r="GR376" s="66"/>
      <c r="GS376" s="204"/>
      <c r="GT376" s="204"/>
      <c r="GU376" s="70"/>
      <c r="GV376" s="66"/>
      <c r="GW376" s="204"/>
      <c r="GX376" s="204"/>
      <c r="GY376" s="70"/>
      <c r="GZ376" s="66"/>
      <c r="HA376" s="204"/>
      <c r="HB376" s="70"/>
      <c r="HC376" s="70"/>
      <c r="HD376" s="66"/>
      <c r="HE376" s="204"/>
      <c r="HF376" s="66"/>
      <c r="HG376" s="66"/>
      <c r="HH376" s="66"/>
      <c r="HI376" s="204"/>
      <c r="HJ376" s="133"/>
      <c r="HK376" s="70"/>
      <c r="HL376" s="66"/>
      <c r="HM376" s="204"/>
      <c r="HN376" s="66"/>
      <c r="HO376" s="66"/>
      <c r="HP376" s="66"/>
      <c r="HQ376" s="204"/>
      <c r="HR376" s="204"/>
      <c r="HS376" s="66"/>
      <c r="HT376" s="66"/>
      <c r="HU376" s="204"/>
      <c r="HV376" s="133"/>
      <c r="HW376" s="66"/>
      <c r="HX376" s="66"/>
      <c r="HY376" s="204"/>
      <c r="HZ376" s="133"/>
      <c r="IA376" s="66"/>
      <c r="IB376" s="66"/>
      <c r="IC376" s="204"/>
      <c r="ID376" s="204"/>
      <c r="IE376" s="66"/>
      <c r="IF376" s="66"/>
      <c r="IG376" s="204"/>
      <c r="IH376" s="204"/>
      <c r="II376" s="66"/>
      <c r="IJ376" s="66"/>
      <c r="IK376" s="204"/>
      <c r="IL376" s="204"/>
      <c r="IM376" s="66"/>
      <c r="IN376" s="66"/>
      <c r="IO376" s="204"/>
      <c r="IP376" s="204"/>
      <c r="IQ376" s="66"/>
      <c r="IR376" s="66"/>
      <c r="IS376" s="204"/>
      <c r="IT376" s="204"/>
      <c r="IU376" s="66"/>
      <c r="IV376" s="66"/>
      <c r="IW376" s="204"/>
      <c r="IX376" s="204"/>
      <c r="IY376" s="66"/>
      <c r="IZ376" s="66"/>
      <c r="JA376" s="66"/>
      <c r="JB376" s="66"/>
      <c r="JC376" s="66"/>
      <c r="JD376" s="66"/>
      <c r="JE376" s="66"/>
      <c r="JF376" s="66"/>
      <c r="JG376" s="66"/>
      <c r="JH376" s="66"/>
      <c r="JI376" s="66"/>
      <c r="JJ376" s="66"/>
      <c r="JK376" s="66"/>
      <c r="JL376" s="66"/>
      <c r="JM376" s="66"/>
      <c r="JN376" s="66"/>
      <c r="JO376" s="66"/>
      <c r="JP376" s="66"/>
      <c r="JQ376" s="66"/>
    </row>
    <row r="377" spans="1:277" s="29" customFormat="1" ht="15.75" x14ac:dyDescent="0.25">
      <c r="A377" s="39" t="s">
        <v>577</v>
      </c>
      <c r="B377" s="230">
        <f t="shared" si="2128"/>
        <v>2358</v>
      </c>
      <c r="C377" s="230">
        <f t="shared" si="2129"/>
        <v>2358</v>
      </c>
      <c r="D377" s="230">
        <f t="shared" si="2130"/>
        <v>2358</v>
      </c>
      <c r="E377" s="66">
        <f t="shared" si="2480"/>
        <v>100</v>
      </c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123"/>
      <c r="S377" s="66"/>
      <c r="T377" s="66"/>
      <c r="U377" s="66"/>
      <c r="V377" s="66"/>
      <c r="W377" s="66"/>
      <c r="X377" s="66"/>
      <c r="Y377" s="66"/>
      <c r="Z377" s="66"/>
      <c r="AA377" s="66"/>
      <c r="AB377" s="66"/>
      <c r="AC377" s="66"/>
      <c r="AD377" s="123"/>
      <c r="AE377" s="66"/>
      <c r="AF377" s="66"/>
      <c r="AG377" s="66"/>
      <c r="AH377" s="66"/>
      <c r="AI377" s="66"/>
      <c r="AJ377" s="66"/>
      <c r="AK377" s="70"/>
      <c r="AL377" s="124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  <c r="BD377" s="66"/>
      <c r="BE377" s="66"/>
      <c r="BF377" s="66"/>
      <c r="BG377" s="66"/>
      <c r="BH377" s="66"/>
      <c r="BI377" s="66"/>
      <c r="BJ377" s="123"/>
      <c r="BK377" s="66"/>
      <c r="BL377" s="66"/>
      <c r="BM377" s="66"/>
      <c r="BN377" s="66"/>
      <c r="BO377" s="66"/>
      <c r="BP377" s="66"/>
      <c r="BQ377" s="66"/>
      <c r="BR377" s="66"/>
      <c r="BS377" s="66"/>
      <c r="BT377" s="66"/>
      <c r="BU377" s="66"/>
      <c r="BV377" s="66"/>
      <c r="BW377" s="66"/>
      <c r="BX377" s="66"/>
      <c r="BY377" s="66"/>
      <c r="BZ377" s="66"/>
      <c r="CA377" s="66"/>
      <c r="CB377" s="66"/>
      <c r="CC377" s="66"/>
      <c r="CD377" s="206"/>
      <c r="CE377" s="206"/>
      <c r="CF377" s="206"/>
      <c r="CG377" s="206"/>
      <c r="CH377" s="206"/>
      <c r="CI377" s="206"/>
      <c r="CJ377" s="206"/>
      <c r="CK377" s="206"/>
      <c r="CL377" s="66"/>
      <c r="CM377" s="66"/>
      <c r="CN377" s="66"/>
      <c r="CO377" s="204"/>
      <c r="CP377" s="204"/>
      <c r="CQ377" s="66"/>
      <c r="CR377" s="66"/>
      <c r="CS377" s="204"/>
      <c r="CT377" s="66"/>
      <c r="CU377" s="66"/>
      <c r="CV377" s="66"/>
      <c r="CW377" s="204"/>
      <c r="CX377" s="204"/>
      <c r="CY377" s="66"/>
      <c r="CZ377" s="66"/>
      <c r="DA377" s="204"/>
      <c r="DB377" s="133"/>
      <c r="DC377" s="66"/>
      <c r="DD377" s="66"/>
      <c r="DE377" s="204"/>
      <c r="DF377" s="66"/>
      <c r="DG377" s="66"/>
      <c r="DH377" s="66"/>
      <c r="DI377" s="66"/>
      <c r="DJ377" s="66"/>
      <c r="DK377" s="66"/>
      <c r="DL377" s="66"/>
      <c r="DM377" s="204"/>
      <c r="DN377" s="204"/>
      <c r="DO377" s="66"/>
      <c r="DP377" s="66"/>
      <c r="DQ377" s="204"/>
      <c r="DR377" s="66"/>
      <c r="DS377" s="66"/>
      <c r="DT377" s="66"/>
      <c r="DU377" s="204"/>
      <c r="DV377" s="204"/>
      <c r="DW377" s="66"/>
      <c r="DX377" s="66"/>
      <c r="DY377" s="204"/>
      <c r="DZ377" s="204"/>
      <c r="EA377" s="66"/>
      <c r="EB377" s="66"/>
      <c r="EC377" s="204"/>
      <c r="ED377" s="204"/>
      <c r="EE377" s="66"/>
      <c r="EF377" s="66"/>
      <c r="EG377" s="204"/>
      <c r="EH377" s="66"/>
      <c r="EI377" s="66"/>
      <c r="EJ377" s="66"/>
      <c r="EK377" s="204"/>
      <c r="EL377" s="66"/>
      <c r="EM377" s="66"/>
      <c r="EN377" s="66"/>
      <c r="EO377" s="204"/>
      <c r="EP377" s="66"/>
      <c r="EQ377" s="66"/>
      <c r="ER377" s="66"/>
      <c r="ES377" s="70"/>
      <c r="ET377" s="66"/>
      <c r="EU377" s="66"/>
      <c r="EV377" s="66"/>
      <c r="EW377" s="70"/>
      <c r="EX377" s="70"/>
      <c r="EY377" s="70"/>
      <c r="EZ377" s="66"/>
      <c r="FA377" s="204"/>
      <c r="FB377" s="133"/>
      <c r="FC377" s="70"/>
      <c r="FD377" s="66"/>
      <c r="FE377" s="204"/>
      <c r="FF377" s="70"/>
      <c r="FG377" s="70"/>
      <c r="FH377" s="66"/>
      <c r="FI377" s="204"/>
      <c r="FJ377" s="70">
        <v>2358</v>
      </c>
      <c r="FK377" s="70">
        <v>2358</v>
      </c>
      <c r="FL377" s="66">
        <v>2358</v>
      </c>
      <c r="FM377" s="66">
        <f t="shared" si="2380"/>
        <v>100</v>
      </c>
      <c r="FN377" s="70"/>
      <c r="FO377" s="70"/>
      <c r="FP377" s="66"/>
      <c r="FQ377" s="204"/>
      <c r="FR377" s="204"/>
      <c r="FS377" s="70"/>
      <c r="FT377" s="66"/>
      <c r="FU377" s="204"/>
      <c r="FV377" s="70"/>
      <c r="FW377" s="70"/>
      <c r="FX377" s="66"/>
      <c r="FY377" s="204"/>
      <c r="FZ377" s="70"/>
      <c r="GA377" s="70"/>
      <c r="GB377" s="66"/>
      <c r="GC377" s="204"/>
      <c r="GD377" s="66"/>
      <c r="GE377" s="66"/>
      <c r="GF377" s="66"/>
      <c r="GG377" s="204"/>
      <c r="GH377" s="66"/>
      <c r="GI377" s="66"/>
      <c r="GJ377" s="66"/>
      <c r="GK377" s="204"/>
      <c r="GL377" s="204"/>
      <c r="GM377" s="70"/>
      <c r="GN377" s="66"/>
      <c r="GO377" s="204"/>
      <c r="GP377" s="204"/>
      <c r="GQ377" s="70"/>
      <c r="GR377" s="66"/>
      <c r="GS377" s="204"/>
      <c r="GT377" s="204"/>
      <c r="GU377" s="70"/>
      <c r="GV377" s="66"/>
      <c r="GW377" s="204"/>
      <c r="GX377" s="204"/>
      <c r="GY377" s="70"/>
      <c r="GZ377" s="66"/>
      <c r="HA377" s="204"/>
      <c r="HB377" s="70"/>
      <c r="HC377" s="70"/>
      <c r="HD377" s="66"/>
      <c r="HE377" s="204"/>
      <c r="HF377" s="66"/>
      <c r="HG377" s="66"/>
      <c r="HH377" s="66"/>
      <c r="HI377" s="204"/>
      <c r="HJ377" s="133"/>
      <c r="HK377" s="70"/>
      <c r="HL377" s="66"/>
      <c r="HM377" s="204"/>
      <c r="HN377" s="66"/>
      <c r="HO377" s="66"/>
      <c r="HP377" s="66"/>
      <c r="HQ377" s="204"/>
      <c r="HR377" s="204"/>
      <c r="HS377" s="66"/>
      <c r="HT377" s="66"/>
      <c r="HU377" s="204"/>
      <c r="HV377" s="133"/>
      <c r="HW377" s="66"/>
      <c r="HX377" s="66"/>
      <c r="HY377" s="204"/>
      <c r="HZ377" s="133"/>
      <c r="IA377" s="66"/>
      <c r="IB377" s="66"/>
      <c r="IC377" s="204"/>
      <c r="ID377" s="204"/>
      <c r="IE377" s="66"/>
      <c r="IF377" s="66"/>
      <c r="IG377" s="204"/>
      <c r="IH377" s="204"/>
      <c r="II377" s="66"/>
      <c r="IJ377" s="66"/>
      <c r="IK377" s="204"/>
      <c r="IL377" s="204"/>
      <c r="IM377" s="66"/>
      <c r="IN377" s="66"/>
      <c r="IO377" s="204"/>
      <c r="IP377" s="204"/>
      <c r="IQ377" s="66"/>
      <c r="IR377" s="66"/>
      <c r="IS377" s="204"/>
      <c r="IT377" s="204"/>
      <c r="IU377" s="66"/>
      <c r="IV377" s="66"/>
      <c r="IW377" s="204"/>
      <c r="IX377" s="204"/>
      <c r="IY377" s="66"/>
      <c r="IZ377" s="66"/>
      <c r="JA377" s="66"/>
      <c r="JB377" s="66"/>
      <c r="JC377" s="66"/>
      <c r="JD377" s="66"/>
      <c r="JE377" s="66"/>
      <c r="JF377" s="66"/>
      <c r="JG377" s="66"/>
      <c r="JH377" s="66"/>
      <c r="JI377" s="66"/>
      <c r="JJ377" s="66"/>
      <c r="JK377" s="66"/>
      <c r="JL377" s="66"/>
      <c r="JM377" s="66"/>
      <c r="JN377" s="66"/>
      <c r="JO377" s="66"/>
      <c r="JP377" s="66"/>
      <c r="JQ377" s="66"/>
    </row>
    <row r="378" spans="1:277" s="29" customFormat="1" ht="15.75" x14ac:dyDescent="0.25">
      <c r="A378" s="39" t="s">
        <v>350</v>
      </c>
      <c r="B378" s="230">
        <f t="shared" si="2128"/>
        <v>5931</v>
      </c>
      <c r="C378" s="230">
        <f t="shared" si="2129"/>
        <v>7328.9044800000001</v>
      </c>
      <c r="D378" s="230">
        <f t="shared" si="2130"/>
        <v>7328.9</v>
      </c>
      <c r="E378" s="66">
        <f t="shared" si="2480"/>
        <v>99.999938872173701</v>
      </c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123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66"/>
      <c r="AD378" s="123"/>
      <c r="AE378" s="66"/>
      <c r="AF378" s="66"/>
      <c r="AG378" s="66"/>
      <c r="AH378" s="66"/>
      <c r="AI378" s="66"/>
      <c r="AJ378" s="66"/>
      <c r="AK378" s="70"/>
      <c r="AL378" s="124"/>
      <c r="AM378" s="66"/>
      <c r="AN378" s="66"/>
      <c r="AO378" s="66"/>
      <c r="AP378" s="66"/>
      <c r="AQ378" s="66"/>
      <c r="AR378" s="66"/>
      <c r="AS378" s="66"/>
      <c r="AT378" s="66"/>
      <c r="AU378" s="66"/>
      <c r="AV378" s="66"/>
      <c r="AW378" s="66"/>
      <c r="AX378" s="66"/>
      <c r="AY378" s="66"/>
      <c r="AZ378" s="66"/>
      <c r="BA378" s="66"/>
      <c r="BB378" s="66"/>
      <c r="BC378" s="66"/>
      <c r="BD378" s="66"/>
      <c r="BE378" s="66"/>
      <c r="BF378" s="66"/>
      <c r="BG378" s="66"/>
      <c r="BH378" s="66"/>
      <c r="BI378" s="66"/>
      <c r="BJ378" s="123"/>
      <c r="BK378" s="66"/>
      <c r="BL378" s="66"/>
      <c r="BM378" s="66"/>
      <c r="BN378" s="66"/>
      <c r="BO378" s="66"/>
      <c r="BP378" s="66"/>
      <c r="BQ378" s="66"/>
      <c r="BR378" s="66"/>
      <c r="BS378" s="66"/>
      <c r="BT378" s="66"/>
      <c r="BU378" s="66"/>
      <c r="BV378" s="66"/>
      <c r="BW378" s="66">
        <v>1397.9044799999999</v>
      </c>
      <c r="BX378" s="66">
        <v>1397.9</v>
      </c>
      <c r="BY378" s="66">
        <f t="shared" si="2067"/>
        <v>99.999679520306003</v>
      </c>
      <c r="BZ378" s="66"/>
      <c r="CA378" s="66"/>
      <c r="CB378" s="66"/>
      <c r="CC378" s="66"/>
      <c r="CD378" s="206"/>
      <c r="CE378" s="206"/>
      <c r="CF378" s="206"/>
      <c r="CG378" s="206"/>
      <c r="CH378" s="206"/>
      <c r="CI378" s="206"/>
      <c r="CJ378" s="206"/>
      <c r="CK378" s="206"/>
      <c r="CL378" s="66"/>
      <c r="CM378" s="66"/>
      <c r="CN378" s="66"/>
      <c r="CO378" s="204"/>
      <c r="CP378" s="204"/>
      <c r="CQ378" s="66"/>
      <c r="CR378" s="66"/>
      <c r="CS378" s="204"/>
      <c r="CT378" s="66"/>
      <c r="CU378" s="66"/>
      <c r="CV378" s="66"/>
      <c r="CW378" s="204"/>
      <c r="CX378" s="204"/>
      <c r="CY378" s="66"/>
      <c r="CZ378" s="66"/>
      <c r="DA378" s="204"/>
      <c r="DB378" s="133"/>
      <c r="DC378" s="66"/>
      <c r="DD378" s="66"/>
      <c r="DE378" s="204"/>
      <c r="DF378" s="66"/>
      <c r="DG378" s="66"/>
      <c r="DH378" s="66"/>
      <c r="DI378" s="66"/>
      <c r="DJ378" s="66"/>
      <c r="DK378" s="66"/>
      <c r="DL378" s="66"/>
      <c r="DM378" s="204"/>
      <c r="DN378" s="204"/>
      <c r="DO378" s="66"/>
      <c r="DP378" s="66"/>
      <c r="DQ378" s="204"/>
      <c r="DR378" s="66"/>
      <c r="DS378" s="66"/>
      <c r="DT378" s="66"/>
      <c r="DU378" s="204"/>
      <c r="DV378" s="204"/>
      <c r="DW378" s="66"/>
      <c r="DX378" s="66"/>
      <c r="DY378" s="204"/>
      <c r="DZ378" s="204"/>
      <c r="EA378" s="66"/>
      <c r="EB378" s="66"/>
      <c r="EC378" s="204"/>
      <c r="ED378" s="204"/>
      <c r="EE378" s="66"/>
      <c r="EF378" s="66"/>
      <c r="EG378" s="204"/>
      <c r="EH378" s="66"/>
      <c r="EI378" s="66"/>
      <c r="EJ378" s="66"/>
      <c r="EK378" s="204"/>
      <c r="EL378" s="66"/>
      <c r="EM378" s="66"/>
      <c r="EN378" s="66"/>
      <c r="EO378" s="204"/>
      <c r="EP378" s="66"/>
      <c r="EQ378" s="66"/>
      <c r="ER378" s="66"/>
      <c r="ES378" s="70"/>
      <c r="ET378" s="66"/>
      <c r="EU378" s="66"/>
      <c r="EV378" s="66"/>
      <c r="EW378" s="70"/>
      <c r="EX378" s="70"/>
      <c r="EY378" s="70"/>
      <c r="EZ378" s="66"/>
      <c r="FA378" s="204"/>
      <c r="FB378" s="133"/>
      <c r="FC378" s="70"/>
      <c r="FD378" s="66"/>
      <c r="FE378" s="204"/>
      <c r="FF378" s="70"/>
      <c r="FG378" s="70"/>
      <c r="FH378" s="66"/>
      <c r="FI378" s="204"/>
      <c r="FJ378" s="70">
        <v>5931</v>
      </c>
      <c r="FK378" s="70">
        <v>5931</v>
      </c>
      <c r="FL378" s="66">
        <v>5931</v>
      </c>
      <c r="FM378" s="66">
        <f t="shared" si="2380"/>
        <v>100</v>
      </c>
      <c r="FN378" s="70"/>
      <c r="FO378" s="70"/>
      <c r="FP378" s="66"/>
      <c r="FQ378" s="204"/>
      <c r="FR378" s="204"/>
      <c r="FS378" s="70"/>
      <c r="FT378" s="66"/>
      <c r="FU378" s="204"/>
      <c r="FV378" s="70"/>
      <c r="FW378" s="70"/>
      <c r="FX378" s="66"/>
      <c r="FY378" s="204"/>
      <c r="FZ378" s="70"/>
      <c r="GA378" s="70"/>
      <c r="GB378" s="66"/>
      <c r="GC378" s="204"/>
      <c r="GD378" s="66"/>
      <c r="GE378" s="66"/>
      <c r="GF378" s="66"/>
      <c r="GG378" s="204"/>
      <c r="GH378" s="66"/>
      <c r="GI378" s="66"/>
      <c r="GJ378" s="66"/>
      <c r="GK378" s="204"/>
      <c r="GL378" s="204"/>
      <c r="GM378" s="70"/>
      <c r="GN378" s="66"/>
      <c r="GO378" s="204"/>
      <c r="GP378" s="204"/>
      <c r="GQ378" s="70"/>
      <c r="GR378" s="66"/>
      <c r="GS378" s="204"/>
      <c r="GT378" s="204"/>
      <c r="GU378" s="70"/>
      <c r="GV378" s="66"/>
      <c r="GW378" s="204"/>
      <c r="GX378" s="204"/>
      <c r="GY378" s="70"/>
      <c r="GZ378" s="66"/>
      <c r="HA378" s="204"/>
      <c r="HB378" s="70"/>
      <c r="HC378" s="70"/>
      <c r="HD378" s="66"/>
      <c r="HE378" s="204"/>
      <c r="HF378" s="66"/>
      <c r="HG378" s="66"/>
      <c r="HH378" s="66"/>
      <c r="HI378" s="204"/>
      <c r="HJ378" s="133"/>
      <c r="HK378" s="70"/>
      <c r="HL378" s="66"/>
      <c r="HM378" s="204"/>
      <c r="HN378" s="66"/>
      <c r="HO378" s="66"/>
      <c r="HP378" s="66"/>
      <c r="HQ378" s="204"/>
      <c r="HR378" s="204"/>
      <c r="HS378" s="66"/>
      <c r="HT378" s="66"/>
      <c r="HU378" s="204"/>
      <c r="HV378" s="133"/>
      <c r="HW378" s="66"/>
      <c r="HX378" s="66"/>
      <c r="HY378" s="204"/>
      <c r="HZ378" s="133"/>
      <c r="IA378" s="66"/>
      <c r="IB378" s="66"/>
      <c r="IC378" s="204"/>
      <c r="ID378" s="204"/>
      <c r="IE378" s="66"/>
      <c r="IF378" s="66"/>
      <c r="IG378" s="204"/>
      <c r="IH378" s="204"/>
      <c r="II378" s="66"/>
      <c r="IJ378" s="66"/>
      <c r="IK378" s="204"/>
      <c r="IL378" s="204"/>
      <c r="IM378" s="66"/>
      <c r="IN378" s="66"/>
      <c r="IO378" s="204"/>
      <c r="IP378" s="204"/>
      <c r="IQ378" s="66"/>
      <c r="IR378" s="66"/>
      <c r="IS378" s="204"/>
      <c r="IT378" s="204"/>
      <c r="IU378" s="66"/>
      <c r="IV378" s="66"/>
      <c r="IW378" s="204"/>
      <c r="IX378" s="204"/>
      <c r="IY378" s="66"/>
      <c r="IZ378" s="66"/>
      <c r="JA378" s="66"/>
      <c r="JB378" s="66"/>
      <c r="JC378" s="66"/>
      <c r="JD378" s="66"/>
      <c r="JE378" s="66"/>
      <c r="JF378" s="66"/>
      <c r="JG378" s="66"/>
      <c r="JH378" s="66"/>
      <c r="JI378" s="66"/>
      <c r="JJ378" s="66"/>
      <c r="JK378" s="66"/>
      <c r="JL378" s="66"/>
      <c r="JM378" s="66"/>
      <c r="JN378" s="66"/>
      <c r="JO378" s="66"/>
      <c r="JP378" s="66"/>
      <c r="JQ378" s="66"/>
    </row>
    <row r="379" spans="1:277" s="29" customFormat="1" ht="15.75" x14ac:dyDescent="0.25">
      <c r="A379" s="39" t="s">
        <v>432</v>
      </c>
      <c r="B379" s="230">
        <f t="shared" si="2128"/>
        <v>3492</v>
      </c>
      <c r="C379" s="230">
        <f t="shared" si="2129"/>
        <v>3492</v>
      </c>
      <c r="D379" s="230">
        <f t="shared" si="2130"/>
        <v>3492</v>
      </c>
      <c r="E379" s="66">
        <f t="shared" si="2480"/>
        <v>100</v>
      </c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123"/>
      <c r="S379" s="66"/>
      <c r="T379" s="66"/>
      <c r="U379" s="66"/>
      <c r="V379" s="66"/>
      <c r="W379" s="66"/>
      <c r="X379" s="66"/>
      <c r="Y379" s="66"/>
      <c r="Z379" s="66"/>
      <c r="AA379" s="66"/>
      <c r="AB379" s="66"/>
      <c r="AC379" s="66"/>
      <c r="AD379" s="123"/>
      <c r="AE379" s="66"/>
      <c r="AF379" s="66"/>
      <c r="AG379" s="66"/>
      <c r="AH379" s="66"/>
      <c r="AI379" s="66"/>
      <c r="AJ379" s="66"/>
      <c r="AK379" s="70"/>
      <c r="AL379" s="124"/>
      <c r="AM379" s="66"/>
      <c r="AN379" s="66"/>
      <c r="AO379" s="66"/>
      <c r="AP379" s="66"/>
      <c r="AQ379" s="66"/>
      <c r="AR379" s="66"/>
      <c r="AS379" s="66"/>
      <c r="AT379" s="66"/>
      <c r="AU379" s="66"/>
      <c r="AV379" s="66"/>
      <c r="AW379" s="66"/>
      <c r="AX379" s="66"/>
      <c r="AY379" s="66"/>
      <c r="AZ379" s="66"/>
      <c r="BA379" s="66"/>
      <c r="BB379" s="66"/>
      <c r="BC379" s="66"/>
      <c r="BD379" s="66"/>
      <c r="BE379" s="66"/>
      <c r="BF379" s="66"/>
      <c r="BG379" s="66"/>
      <c r="BH379" s="66"/>
      <c r="BI379" s="66"/>
      <c r="BJ379" s="123"/>
      <c r="BK379" s="66"/>
      <c r="BL379" s="66"/>
      <c r="BM379" s="66"/>
      <c r="BN379" s="66"/>
      <c r="BO379" s="66"/>
      <c r="BP379" s="66"/>
      <c r="BQ379" s="66"/>
      <c r="BR379" s="66"/>
      <c r="BS379" s="66"/>
      <c r="BT379" s="66"/>
      <c r="BU379" s="66"/>
      <c r="BV379" s="66"/>
      <c r="BW379" s="66"/>
      <c r="BX379" s="66"/>
      <c r="BY379" s="66"/>
      <c r="BZ379" s="66"/>
      <c r="CA379" s="66"/>
      <c r="CB379" s="66"/>
      <c r="CC379" s="66"/>
      <c r="CD379" s="206"/>
      <c r="CE379" s="206"/>
      <c r="CF379" s="206"/>
      <c r="CG379" s="206"/>
      <c r="CH379" s="206"/>
      <c r="CI379" s="206"/>
      <c r="CJ379" s="206"/>
      <c r="CK379" s="206"/>
      <c r="CL379" s="66"/>
      <c r="CM379" s="66"/>
      <c r="CN379" s="66"/>
      <c r="CO379" s="204"/>
      <c r="CP379" s="204"/>
      <c r="CQ379" s="66"/>
      <c r="CR379" s="66"/>
      <c r="CS379" s="204"/>
      <c r="CT379" s="66"/>
      <c r="CU379" s="66"/>
      <c r="CV379" s="66"/>
      <c r="CW379" s="204"/>
      <c r="CX379" s="204"/>
      <c r="CY379" s="66"/>
      <c r="CZ379" s="66"/>
      <c r="DA379" s="204"/>
      <c r="DB379" s="133"/>
      <c r="DC379" s="66"/>
      <c r="DD379" s="66"/>
      <c r="DE379" s="204"/>
      <c r="DF379" s="66"/>
      <c r="DG379" s="66"/>
      <c r="DH379" s="66"/>
      <c r="DI379" s="66"/>
      <c r="DJ379" s="66"/>
      <c r="DK379" s="66"/>
      <c r="DL379" s="66"/>
      <c r="DM379" s="204"/>
      <c r="DN379" s="204"/>
      <c r="DO379" s="66"/>
      <c r="DP379" s="66"/>
      <c r="DQ379" s="204"/>
      <c r="DR379" s="66"/>
      <c r="DS379" s="66"/>
      <c r="DT379" s="66"/>
      <c r="DU379" s="204"/>
      <c r="DV379" s="204"/>
      <c r="DW379" s="66"/>
      <c r="DX379" s="66"/>
      <c r="DY379" s="204"/>
      <c r="DZ379" s="204"/>
      <c r="EA379" s="66"/>
      <c r="EB379" s="66"/>
      <c r="EC379" s="204"/>
      <c r="ED379" s="204"/>
      <c r="EE379" s="66"/>
      <c r="EF379" s="66"/>
      <c r="EG379" s="204"/>
      <c r="EH379" s="66"/>
      <c r="EI379" s="66"/>
      <c r="EJ379" s="66"/>
      <c r="EK379" s="204"/>
      <c r="EL379" s="66"/>
      <c r="EM379" s="66"/>
      <c r="EN379" s="66"/>
      <c r="EO379" s="204"/>
      <c r="EP379" s="66"/>
      <c r="EQ379" s="66"/>
      <c r="ER379" s="66"/>
      <c r="ES379" s="70"/>
      <c r="ET379" s="66"/>
      <c r="EU379" s="66"/>
      <c r="EV379" s="66"/>
      <c r="EW379" s="70"/>
      <c r="EX379" s="70"/>
      <c r="EY379" s="70"/>
      <c r="EZ379" s="66"/>
      <c r="FA379" s="204"/>
      <c r="FB379" s="133"/>
      <c r="FC379" s="70"/>
      <c r="FD379" s="66"/>
      <c r="FE379" s="204"/>
      <c r="FF379" s="70"/>
      <c r="FG379" s="70"/>
      <c r="FH379" s="66"/>
      <c r="FI379" s="204"/>
      <c r="FJ379" s="70">
        <v>3492</v>
      </c>
      <c r="FK379" s="70">
        <v>3492</v>
      </c>
      <c r="FL379" s="66">
        <v>3492</v>
      </c>
      <c r="FM379" s="66">
        <f t="shared" si="2380"/>
        <v>100</v>
      </c>
      <c r="FN379" s="70"/>
      <c r="FO379" s="70"/>
      <c r="FP379" s="66"/>
      <c r="FQ379" s="204"/>
      <c r="FR379" s="204"/>
      <c r="FS379" s="70"/>
      <c r="FT379" s="66"/>
      <c r="FU379" s="204"/>
      <c r="FV379" s="70"/>
      <c r="FW379" s="70"/>
      <c r="FX379" s="66"/>
      <c r="FY379" s="204"/>
      <c r="FZ379" s="70"/>
      <c r="GA379" s="70"/>
      <c r="GB379" s="66"/>
      <c r="GC379" s="204"/>
      <c r="GD379" s="66"/>
      <c r="GE379" s="66"/>
      <c r="GF379" s="66"/>
      <c r="GG379" s="204"/>
      <c r="GH379" s="66"/>
      <c r="GI379" s="66"/>
      <c r="GJ379" s="66"/>
      <c r="GK379" s="204"/>
      <c r="GL379" s="204"/>
      <c r="GM379" s="70"/>
      <c r="GN379" s="66"/>
      <c r="GO379" s="204"/>
      <c r="GP379" s="204"/>
      <c r="GQ379" s="70"/>
      <c r="GR379" s="66"/>
      <c r="GS379" s="204"/>
      <c r="GT379" s="204"/>
      <c r="GU379" s="70"/>
      <c r="GV379" s="66"/>
      <c r="GW379" s="204"/>
      <c r="GX379" s="204"/>
      <c r="GY379" s="70"/>
      <c r="GZ379" s="66"/>
      <c r="HA379" s="204"/>
      <c r="HB379" s="70"/>
      <c r="HC379" s="70"/>
      <c r="HD379" s="66"/>
      <c r="HE379" s="204"/>
      <c r="HF379" s="66"/>
      <c r="HG379" s="66"/>
      <c r="HH379" s="66"/>
      <c r="HI379" s="204"/>
      <c r="HJ379" s="133"/>
      <c r="HK379" s="70"/>
      <c r="HL379" s="66"/>
      <c r="HM379" s="204"/>
      <c r="HN379" s="66"/>
      <c r="HO379" s="66"/>
      <c r="HP379" s="66"/>
      <c r="HQ379" s="204"/>
      <c r="HR379" s="204"/>
      <c r="HS379" s="66"/>
      <c r="HT379" s="66"/>
      <c r="HU379" s="204"/>
      <c r="HV379" s="133"/>
      <c r="HW379" s="66"/>
      <c r="HX379" s="66"/>
      <c r="HY379" s="204"/>
      <c r="HZ379" s="133"/>
      <c r="IA379" s="66"/>
      <c r="IB379" s="66"/>
      <c r="IC379" s="204"/>
      <c r="ID379" s="204"/>
      <c r="IE379" s="66"/>
      <c r="IF379" s="66"/>
      <c r="IG379" s="204"/>
      <c r="IH379" s="204"/>
      <c r="II379" s="66"/>
      <c r="IJ379" s="66"/>
      <c r="IK379" s="204"/>
      <c r="IL379" s="204"/>
      <c r="IM379" s="66"/>
      <c r="IN379" s="66"/>
      <c r="IO379" s="204"/>
      <c r="IP379" s="204"/>
      <c r="IQ379" s="66"/>
      <c r="IR379" s="66"/>
      <c r="IS379" s="204"/>
      <c r="IT379" s="204"/>
      <c r="IU379" s="66"/>
      <c r="IV379" s="66"/>
      <c r="IW379" s="204"/>
      <c r="IX379" s="204"/>
      <c r="IY379" s="66"/>
      <c r="IZ379" s="66"/>
      <c r="JA379" s="66"/>
      <c r="JB379" s="66"/>
      <c r="JC379" s="66"/>
      <c r="JD379" s="66"/>
      <c r="JE379" s="66"/>
      <c r="JF379" s="66"/>
      <c r="JG379" s="66"/>
      <c r="JH379" s="66"/>
      <c r="JI379" s="66"/>
      <c r="JJ379" s="66"/>
      <c r="JK379" s="66"/>
      <c r="JL379" s="66"/>
      <c r="JM379" s="66"/>
      <c r="JN379" s="66"/>
      <c r="JO379" s="66"/>
      <c r="JP379" s="66"/>
      <c r="JQ379" s="66"/>
    </row>
    <row r="380" spans="1:277" s="29" customFormat="1" ht="15.75" x14ac:dyDescent="0.25">
      <c r="A380" s="39" t="s">
        <v>578</v>
      </c>
      <c r="B380" s="230">
        <f t="shared" si="2128"/>
        <v>18510.900000000001</v>
      </c>
      <c r="C380" s="230">
        <f t="shared" si="2129"/>
        <v>17604.3</v>
      </c>
      <c r="D380" s="230">
        <f t="shared" si="2130"/>
        <v>17604.245929999997</v>
      </c>
      <c r="E380" s="66">
        <f t="shared" si="2480"/>
        <v>99.999692859130988</v>
      </c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123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66"/>
      <c r="AD380" s="123"/>
      <c r="AE380" s="66"/>
      <c r="AF380" s="66"/>
      <c r="AG380" s="66"/>
      <c r="AH380" s="66"/>
      <c r="AI380" s="66"/>
      <c r="AJ380" s="66"/>
      <c r="AK380" s="70"/>
      <c r="AL380" s="124"/>
      <c r="AM380" s="66"/>
      <c r="AN380" s="66"/>
      <c r="AO380" s="66"/>
      <c r="AP380" s="66"/>
      <c r="AQ380" s="66"/>
      <c r="AR380" s="66"/>
      <c r="AS380" s="66"/>
      <c r="AT380" s="66"/>
      <c r="AU380" s="66"/>
      <c r="AV380" s="66"/>
      <c r="AW380" s="66"/>
      <c r="AX380" s="66"/>
      <c r="AY380" s="66"/>
      <c r="AZ380" s="66"/>
      <c r="BA380" s="66"/>
      <c r="BB380" s="66"/>
      <c r="BC380" s="66"/>
      <c r="BD380" s="66"/>
      <c r="BE380" s="66"/>
      <c r="BF380" s="66"/>
      <c r="BG380" s="66"/>
      <c r="BH380" s="66"/>
      <c r="BI380" s="66"/>
      <c r="BJ380" s="123"/>
      <c r="BK380" s="66"/>
      <c r="BL380" s="66"/>
      <c r="BM380" s="66"/>
      <c r="BN380" s="66"/>
      <c r="BO380" s="66"/>
      <c r="BP380" s="66"/>
      <c r="BQ380" s="66"/>
      <c r="BR380" s="66"/>
      <c r="BS380" s="66"/>
      <c r="BT380" s="66"/>
      <c r="BU380" s="66"/>
      <c r="BV380" s="66"/>
      <c r="BW380" s="66"/>
      <c r="BX380" s="66"/>
      <c r="BY380" s="66"/>
      <c r="BZ380" s="66"/>
      <c r="CA380" s="66"/>
      <c r="CB380" s="66"/>
      <c r="CC380" s="66"/>
      <c r="CD380" s="206"/>
      <c r="CE380" s="206"/>
      <c r="CF380" s="206"/>
      <c r="CG380" s="206"/>
      <c r="CH380" s="206"/>
      <c r="CI380" s="206"/>
      <c r="CJ380" s="206"/>
      <c r="CK380" s="206"/>
      <c r="CL380" s="66"/>
      <c r="CM380" s="66"/>
      <c r="CN380" s="66"/>
      <c r="CO380" s="204"/>
      <c r="CP380" s="204"/>
      <c r="CQ380" s="66"/>
      <c r="CR380" s="66"/>
      <c r="CS380" s="204"/>
      <c r="CT380" s="66"/>
      <c r="CU380" s="66"/>
      <c r="CV380" s="66"/>
      <c r="CW380" s="204"/>
      <c r="CX380" s="204"/>
      <c r="CY380" s="66"/>
      <c r="CZ380" s="66"/>
      <c r="DA380" s="204"/>
      <c r="DB380" s="133"/>
      <c r="DC380" s="66"/>
      <c r="DD380" s="66"/>
      <c r="DE380" s="204"/>
      <c r="DF380" s="66">
        <v>16524.900000000001</v>
      </c>
      <c r="DG380" s="66">
        <v>15618.3</v>
      </c>
      <c r="DH380" s="66">
        <v>15618.245929999999</v>
      </c>
      <c r="DI380" s="66">
        <f>DH380/DG380*100</f>
        <v>99.999653803550956</v>
      </c>
      <c r="DJ380" s="66"/>
      <c r="DK380" s="66"/>
      <c r="DL380" s="66"/>
      <c r="DM380" s="204"/>
      <c r="DN380" s="204"/>
      <c r="DO380" s="66"/>
      <c r="DP380" s="66"/>
      <c r="DQ380" s="204"/>
      <c r="DR380" s="66"/>
      <c r="DS380" s="66"/>
      <c r="DT380" s="66"/>
      <c r="DU380" s="204"/>
      <c r="DV380" s="204"/>
      <c r="DW380" s="66"/>
      <c r="DX380" s="66"/>
      <c r="DY380" s="204"/>
      <c r="DZ380" s="204"/>
      <c r="EA380" s="66"/>
      <c r="EB380" s="66"/>
      <c r="EC380" s="204"/>
      <c r="ED380" s="204"/>
      <c r="EE380" s="66"/>
      <c r="EF380" s="66"/>
      <c r="EG380" s="204"/>
      <c r="EH380" s="66"/>
      <c r="EI380" s="66"/>
      <c r="EJ380" s="66"/>
      <c r="EK380" s="204"/>
      <c r="EL380" s="66"/>
      <c r="EM380" s="66"/>
      <c r="EN380" s="66"/>
      <c r="EO380" s="204"/>
      <c r="EP380" s="66"/>
      <c r="EQ380" s="66"/>
      <c r="ER380" s="66"/>
      <c r="ES380" s="70"/>
      <c r="ET380" s="66"/>
      <c r="EU380" s="66"/>
      <c r="EV380" s="66"/>
      <c r="EW380" s="70"/>
      <c r="EX380" s="70"/>
      <c r="EY380" s="70"/>
      <c r="EZ380" s="66"/>
      <c r="FA380" s="204"/>
      <c r="FB380" s="133"/>
      <c r="FC380" s="70"/>
      <c r="FD380" s="66"/>
      <c r="FE380" s="204"/>
      <c r="FF380" s="70"/>
      <c r="FG380" s="70"/>
      <c r="FH380" s="66"/>
      <c r="FI380" s="204"/>
      <c r="FJ380" s="70">
        <v>1986</v>
      </c>
      <c r="FK380" s="70">
        <v>1986</v>
      </c>
      <c r="FL380" s="66">
        <v>1986</v>
      </c>
      <c r="FM380" s="66">
        <f t="shared" si="2380"/>
        <v>100</v>
      </c>
      <c r="FN380" s="70"/>
      <c r="FO380" s="70"/>
      <c r="FP380" s="66"/>
      <c r="FQ380" s="204"/>
      <c r="FR380" s="204"/>
      <c r="FS380" s="70"/>
      <c r="FT380" s="66"/>
      <c r="FU380" s="204"/>
      <c r="FV380" s="70"/>
      <c r="FW380" s="70"/>
      <c r="FX380" s="66"/>
      <c r="FY380" s="204"/>
      <c r="FZ380" s="70"/>
      <c r="GA380" s="70"/>
      <c r="GB380" s="66"/>
      <c r="GC380" s="204"/>
      <c r="GD380" s="66"/>
      <c r="GE380" s="66"/>
      <c r="GF380" s="66"/>
      <c r="GG380" s="204"/>
      <c r="GH380" s="66"/>
      <c r="GI380" s="66"/>
      <c r="GJ380" s="66"/>
      <c r="GK380" s="204"/>
      <c r="GL380" s="204"/>
      <c r="GM380" s="70"/>
      <c r="GN380" s="66"/>
      <c r="GO380" s="204"/>
      <c r="GP380" s="204"/>
      <c r="GQ380" s="70"/>
      <c r="GR380" s="66"/>
      <c r="GS380" s="204"/>
      <c r="GT380" s="204"/>
      <c r="GU380" s="70"/>
      <c r="GV380" s="66"/>
      <c r="GW380" s="204"/>
      <c r="GX380" s="204"/>
      <c r="GY380" s="70"/>
      <c r="GZ380" s="66"/>
      <c r="HA380" s="204"/>
      <c r="HB380" s="70"/>
      <c r="HC380" s="70"/>
      <c r="HD380" s="66"/>
      <c r="HE380" s="204"/>
      <c r="HF380" s="66"/>
      <c r="HG380" s="66"/>
      <c r="HH380" s="66"/>
      <c r="HI380" s="204"/>
      <c r="HJ380" s="133"/>
      <c r="HK380" s="70"/>
      <c r="HL380" s="66"/>
      <c r="HM380" s="204"/>
      <c r="HN380" s="66"/>
      <c r="HO380" s="66"/>
      <c r="HP380" s="66"/>
      <c r="HQ380" s="204"/>
      <c r="HR380" s="204"/>
      <c r="HS380" s="66"/>
      <c r="HT380" s="66"/>
      <c r="HU380" s="204"/>
      <c r="HV380" s="133"/>
      <c r="HW380" s="66"/>
      <c r="HX380" s="66"/>
      <c r="HY380" s="204"/>
      <c r="HZ380" s="133"/>
      <c r="IA380" s="66"/>
      <c r="IB380" s="66"/>
      <c r="IC380" s="204"/>
      <c r="ID380" s="204"/>
      <c r="IE380" s="66"/>
      <c r="IF380" s="66"/>
      <c r="IG380" s="204"/>
      <c r="IH380" s="204"/>
      <c r="II380" s="66"/>
      <c r="IJ380" s="66"/>
      <c r="IK380" s="204"/>
      <c r="IL380" s="204"/>
      <c r="IM380" s="66"/>
      <c r="IN380" s="66"/>
      <c r="IO380" s="204"/>
      <c r="IP380" s="204"/>
      <c r="IQ380" s="66"/>
      <c r="IR380" s="66"/>
      <c r="IS380" s="204"/>
      <c r="IT380" s="204"/>
      <c r="IU380" s="66"/>
      <c r="IV380" s="66"/>
      <c r="IW380" s="204"/>
      <c r="IX380" s="204"/>
      <c r="IY380" s="66"/>
      <c r="IZ380" s="66"/>
      <c r="JA380" s="66"/>
      <c r="JB380" s="66"/>
      <c r="JC380" s="66"/>
      <c r="JD380" s="66"/>
      <c r="JE380" s="66"/>
      <c r="JF380" s="66"/>
      <c r="JG380" s="66"/>
      <c r="JH380" s="66"/>
      <c r="JI380" s="66"/>
      <c r="JJ380" s="66"/>
      <c r="JK380" s="66"/>
      <c r="JL380" s="66"/>
      <c r="JM380" s="66"/>
      <c r="JN380" s="66"/>
      <c r="JO380" s="66"/>
      <c r="JP380" s="66"/>
      <c r="JQ380" s="66"/>
    </row>
    <row r="381" spans="1:277" s="29" customFormat="1" ht="15.75" x14ac:dyDescent="0.25">
      <c r="A381" s="39" t="s">
        <v>579</v>
      </c>
      <c r="B381" s="230">
        <f t="shared" si="2128"/>
        <v>4032</v>
      </c>
      <c r="C381" s="230">
        <f t="shared" si="2129"/>
        <v>4032</v>
      </c>
      <c r="D381" s="230">
        <f t="shared" si="2130"/>
        <v>4032</v>
      </c>
      <c r="E381" s="66">
        <f t="shared" si="2480"/>
        <v>100</v>
      </c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123"/>
      <c r="S381" s="66"/>
      <c r="T381" s="66"/>
      <c r="U381" s="66"/>
      <c r="V381" s="66"/>
      <c r="W381" s="66"/>
      <c r="X381" s="66"/>
      <c r="Y381" s="66"/>
      <c r="Z381" s="66"/>
      <c r="AA381" s="66"/>
      <c r="AB381" s="66"/>
      <c r="AC381" s="66"/>
      <c r="AD381" s="123"/>
      <c r="AE381" s="66"/>
      <c r="AF381" s="66"/>
      <c r="AG381" s="66"/>
      <c r="AH381" s="66"/>
      <c r="AI381" s="66"/>
      <c r="AJ381" s="66"/>
      <c r="AK381" s="70"/>
      <c r="AL381" s="124"/>
      <c r="AM381" s="66"/>
      <c r="AN381" s="66"/>
      <c r="AO381" s="66"/>
      <c r="AP381" s="66"/>
      <c r="AQ381" s="66"/>
      <c r="AR381" s="66"/>
      <c r="AS381" s="66"/>
      <c r="AT381" s="66"/>
      <c r="AU381" s="66"/>
      <c r="AV381" s="66">
        <v>0</v>
      </c>
      <c r="AW381" s="66"/>
      <c r="AX381" s="66"/>
      <c r="AY381" s="66"/>
      <c r="AZ381" s="66"/>
      <c r="BA381" s="66"/>
      <c r="BB381" s="66"/>
      <c r="BC381" s="66"/>
      <c r="BD381" s="66"/>
      <c r="BE381" s="66"/>
      <c r="BF381" s="66"/>
      <c r="BG381" s="66"/>
      <c r="BH381" s="66"/>
      <c r="BI381" s="66"/>
      <c r="BJ381" s="123"/>
      <c r="BK381" s="66"/>
      <c r="BL381" s="66"/>
      <c r="BM381" s="66"/>
      <c r="BN381" s="66"/>
      <c r="BO381" s="66"/>
      <c r="BP381" s="66"/>
      <c r="BQ381" s="66"/>
      <c r="BR381" s="66"/>
      <c r="BS381" s="66"/>
      <c r="BT381" s="66"/>
      <c r="BU381" s="66"/>
      <c r="BV381" s="66"/>
      <c r="BW381" s="66"/>
      <c r="BX381" s="66"/>
      <c r="BY381" s="66"/>
      <c r="BZ381" s="66"/>
      <c r="CA381" s="66"/>
      <c r="CB381" s="66"/>
      <c r="CC381" s="66"/>
      <c r="CD381" s="206"/>
      <c r="CE381" s="206"/>
      <c r="CF381" s="206"/>
      <c r="CG381" s="206"/>
      <c r="CH381" s="206"/>
      <c r="CI381" s="206"/>
      <c r="CJ381" s="206"/>
      <c r="CK381" s="206"/>
      <c r="CL381" s="66"/>
      <c r="CM381" s="66"/>
      <c r="CN381" s="66"/>
      <c r="CO381" s="204"/>
      <c r="CP381" s="204"/>
      <c r="CQ381" s="66"/>
      <c r="CR381" s="66"/>
      <c r="CS381" s="204"/>
      <c r="CT381" s="66"/>
      <c r="CU381" s="66"/>
      <c r="CV381" s="66"/>
      <c r="CW381" s="204"/>
      <c r="CX381" s="204"/>
      <c r="CY381" s="66"/>
      <c r="CZ381" s="66"/>
      <c r="DA381" s="204"/>
      <c r="DB381" s="133"/>
      <c r="DC381" s="66"/>
      <c r="DD381" s="66"/>
      <c r="DE381" s="204"/>
      <c r="DF381" s="66"/>
      <c r="DG381" s="66"/>
      <c r="DH381" s="66"/>
      <c r="DI381" s="66"/>
      <c r="DJ381" s="66"/>
      <c r="DK381" s="66"/>
      <c r="DL381" s="66"/>
      <c r="DM381" s="204"/>
      <c r="DN381" s="204"/>
      <c r="DO381" s="66"/>
      <c r="DP381" s="66"/>
      <c r="DQ381" s="204"/>
      <c r="DR381" s="66"/>
      <c r="DS381" s="66"/>
      <c r="DT381" s="66"/>
      <c r="DU381" s="204"/>
      <c r="DV381" s="204"/>
      <c r="DW381" s="66"/>
      <c r="DX381" s="66"/>
      <c r="DY381" s="204"/>
      <c r="DZ381" s="204"/>
      <c r="EA381" s="66"/>
      <c r="EB381" s="66"/>
      <c r="EC381" s="204"/>
      <c r="ED381" s="204"/>
      <c r="EE381" s="66"/>
      <c r="EF381" s="66"/>
      <c r="EG381" s="204"/>
      <c r="EH381" s="66"/>
      <c r="EI381" s="66"/>
      <c r="EJ381" s="66"/>
      <c r="EK381" s="204"/>
      <c r="EL381" s="66"/>
      <c r="EM381" s="66"/>
      <c r="EN381" s="66"/>
      <c r="EO381" s="204"/>
      <c r="EP381" s="66"/>
      <c r="EQ381" s="66"/>
      <c r="ER381" s="66"/>
      <c r="ES381" s="70"/>
      <c r="ET381" s="66"/>
      <c r="EU381" s="66"/>
      <c r="EV381" s="66"/>
      <c r="EW381" s="70"/>
      <c r="EX381" s="70"/>
      <c r="EY381" s="70"/>
      <c r="EZ381" s="66"/>
      <c r="FA381" s="204"/>
      <c r="FB381" s="133"/>
      <c r="FC381" s="70"/>
      <c r="FD381" s="66"/>
      <c r="FE381" s="204"/>
      <c r="FF381" s="70"/>
      <c r="FG381" s="70"/>
      <c r="FH381" s="66"/>
      <c r="FI381" s="204"/>
      <c r="FJ381" s="70">
        <v>4032</v>
      </c>
      <c r="FK381" s="70">
        <v>4032</v>
      </c>
      <c r="FL381" s="66">
        <v>4032</v>
      </c>
      <c r="FM381" s="66">
        <f t="shared" si="2380"/>
        <v>100</v>
      </c>
      <c r="FN381" s="70"/>
      <c r="FO381" s="70"/>
      <c r="FP381" s="66"/>
      <c r="FQ381" s="204"/>
      <c r="FR381" s="204"/>
      <c r="FS381" s="70"/>
      <c r="FT381" s="66"/>
      <c r="FU381" s="204"/>
      <c r="FV381" s="70"/>
      <c r="FW381" s="70"/>
      <c r="FX381" s="66"/>
      <c r="FY381" s="204"/>
      <c r="FZ381" s="70"/>
      <c r="GA381" s="70"/>
      <c r="GB381" s="66"/>
      <c r="GC381" s="204"/>
      <c r="GD381" s="66"/>
      <c r="GE381" s="66"/>
      <c r="GF381" s="66"/>
      <c r="GG381" s="204"/>
      <c r="GH381" s="66"/>
      <c r="GI381" s="66"/>
      <c r="GJ381" s="66"/>
      <c r="GK381" s="204"/>
      <c r="GL381" s="204"/>
      <c r="GM381" s="70"/>
      <c r="GN381" s="66"/>
      <c r="GO381" s="204"/>
      <c r="GP381" s="204"/>
      <c r="GQ381" s="70"/>
      <c r="GR381" s="66"/>
      <c r="GS381" s="204"/>
      <c r="GT381" s="204"/>
      <c r="GU381" s="70"/>
      <c r="GV381" s="66"/>
      <c r="GW381" s="204"/>
      <c r="GX381" s="204"/>
      <c r="GY381" s="70"/>
      <c r="GZ381" s="66"/>
      <c r="HA381" s="204"/>
      <c r="HB381" s="70"/>
      <c r="HC381" s="70"/>
      <c r="HD381" s="66"/>
      <c r="HE381" s="204"/>
      <c r="HF381" s="66"/>
      <c r="HG381" s="66"/>
      <c r="HH381" s="66"/>
      <c r="HI381" s="204"/>
      <c r="HJ381" s="133"/>
      <c r="HK381" s="70"/>
      <c r="HL381" s="66"/>
      <c r="HM381" s="204"/>
      <c r="HN381" s="66"/>
      <c r="HO381" s="66"/>
      <c r="HP381" s="66"/>
      <c r="HQ381" s="204"/>
      <c r="HR381" s="204"/>
      <c r="HS381" s="66"/>
      <c r="HT381" s="66"/>
      <c r="HU381" s="204"/>
      <c r="HV381" s="133"/>
      <c r="HW381" s="66"/>
      <c r="HX381" s="66"/>
      <c r="HY381" s="204"/>
      <c r="HZ381" s="133"/>
      <c r="IA381" s="66"/>
      <c r="IB381" s="66"/>
      <c r="IC381" s="204"/>
      <c r="ID381" s="204"/>
      <c r="IE381" s="66"/>
      <c r="IF381" s="66"/>
      <c r="IG381" s="204"/>
      <c r="IH381" s="204"/>
      <c r="II381" s="66"/>
      <c r="IJ381" s="66"/>
      <c r="IK381" s="204"/>
      <c r="IL381" s="204"/>
      <c r="IM381" s="66"/>
      <c r="IN381" s="66"/>
      <c r="IO381" s="204"/>
      <c r="IP381" s="204"/>
      <c r="IQ381" s="66"/>
      <c r="IR381" s="66"/>
      <c r="IS381" s="204"/>
      <c r="IT381" s="204"/>
      <c r="IU381" s="66"/>
      <c r="IV381" s="66"/>
      <c r="IW381" s="204"/>
      <c r="IX381" s="204"/>
      <c r="IY381" s="66"/>
      <c r="IZ381" s="66"/>
      <c r="JA381" s="66"/>
      <c r="JB381" s="66"/>
      <c r="JC381" s="66"/>
      <c r="JD381" s="66"/>
      <c r="JE381" s="66"/>
      <c r="JF381" s="66"/>
      <c r="JG381" s="66"/>
      <c r="JH381" s="66"/>
      <c r="JI381" s="66"/>
      <c r="JJ381" s="66"/>
      <c r="JK381" s="66"/>
      <c r="JL381" s="66"/>
      <c r="JM381" s="66"/>
      <c r="JN381" s="66"/>
      <c r="JO381" s="66"/>
      <c r="JP381" s="66"/>
      <c r="JQ381" s="66"/>
    </row>
    <row r="382" spans="1:277" s="30" customFormat="1" ht="31.5" x14ac:dyDescent="0.25">
      <c r="A382" s="40" t="s">
        <v>291</v>
      </c>
      <c r="B382" s="231">
        <f t="shared" si="2128"/>
        <v>1140626.3976399999</v>
      </c>
      <c r="C382" s="231">
        <f t="shared" si="2129"/>
        <v>2917400.31329</v>
      </c>
      <c r="D382" s="231">
        <f t="shared" si="2130"/>
        <v>2890572.0008499995</v>
      </c>
      <c r="E382" s="79">
        <f t="shared" si="163"/>
        <v>99.080403456536757</v>
      </c>
      <c r="F382" s="80">
        <f t="shared" ref="F382" si="2481">F383+F384+F385+F386+F387+F388</f>
        <v>0</v>
      </c>
      <c r="G382" s="80">
        <f t="shared" ref="G382:CF382" si="2482">G383+G384+G385+G386+G387+G388</f>
        <v>0</v>
      </c>
      <c r="H382" s="80">
        <f t="shared" si="2482"/>
        <v>0</v>
      </c>
      <c r="I382" s="79"/>
      <c r="J382" s="80">
        <f t="shared" ref="J382" si="2483">J383+J384+J385+J386+J387+J388</f>
        <v>720</v>
      </c>
      <c r="K382" s="80">
        <f t="shared" si="2482"/>
        <v>720</v>
      </c>
      <c r="L382" s="80">
        <f t="shared" si="2482"/>
        <v>720</v>
      </c>
      <c r="M382" s="80">
        <f>L382/K382*100</f>
        <v>100</v>
      </c>
      <c r="N382" s="80"/>
      <c r="O382" s="80">
        <f t="shared" ref="O382:Q382" si="2484">O383+O384+O385+O386+O387+O388</f>
        <v>0</v>
      </c>
      <c r="P382" s="80">
        <f t="shared" si="2484"/>
        <v>0</v>
      </c>
      <c r="Q382" s="80">
        <f t="shared" si="2484"/>
        <v>0</v>
      </c>
      <c r="R382" s="122"/>
      <c r="S382" s="80">
        <f t="shared" ref="S382:U382" si="2485">S383+S384+S385+S386+S387+S388</f>
        <v>0</v>
      </c>
      <c r="T382" s="80">
        <f t="shared" si="2485"/>
        <v>0</v>
      </c>
      <c r="U382" s="80">
        <f t="shared" si="2485"/>
        <v>0</v>
      </c>
      <c r="V382" s="80"/>
      <c r="W382" s="80">
        <f t="shared" ref="W382:Y382" si="2486">W383+W384+W385+W386+W387+W388</f>
        <v>0</v>
      </c>
      <c r="X382" s="80">
        <f t="shared" si="2486"/>
        <v>0</v>
      </c>
      <c r="Y382" s="80">
        <f t="shared" si="2486"/>
        <v>0</v>
      </c>
      <c r="Z382" s="80"/>
      <c r="AA382" s="80">
        <f t="shared" ref="AA382:AC382" si="2487">AA383+AA384+AA385+AA386+AA387+AA388</f>
        <v>0</v>
      </c>
      <c r="AB382" s="80">
        <f t="shared" si="2487"/>
        <v>0</v>
      </c>
      <c r="AC382" s="80">
        <f t="shared" si="2487"/>
        <v>0</v>
      </c>
      <c r="AD382" s="122"/>
      <c r="AE382" s="80">
        <f t="shared" ref="AE382:AH382" si="2488">AE383+AE384+AE385+AE386+AE387+AE388</f>
        <v>0</v>
      </c>
      <c r="AF382" s="80">
        <f t="shared" si="2488"/>
        <v>0</v>
      </c>
      <c r="AG382" s="80">
        <f t="shared" si="2488"/>
        <v>0</v>
      </c>
      <c r="AH382" s="80">
        <f t="shared" si="2488"/>
        <v>12819.6</v>
      </c>
      <c r="AI382" s="80">
        <f t="shared" si="2482"/>
        <v>13579.9385</v>
      </c>
      <c r="AJ382" s="80">
        <f t="shared" si="2482"/>
        <v>13579.931630000001</v>
      </c>
      <c r="AK382" s="80">
        <f t="shared" ref="AK382:AK392" si="2489">AJ382/AI382*100</f>
        <v>99.999949410669274</v>
      </c>
      <c r="AL382" s="122"/>
      <c r="AM382" s="80">
        <f t="shared" si="2482"/>
        <v>582035.51057000004</v>
      </c>
      <c r="AN382" s="80">
        <f t="shared" si="2482"/>
        <v>582035.51018999994</v>
      </c>
      <c r="AO382" s="79">
        <f t="shared" ref="AO382:AO384" si="2490">AN382/AM382*100</f>
        <v>99.999999934711866</v>
      </c>
      <c r="AP382" s="80">
        <f t="shared" ref="AP382" si="2491">AP383+AP384+AP385+AP386+AP387+AP388</f>
        <v>0</v>
      </c>
      <c r="AQ382" s="80">
        <f t="shared" si="2482"/>
        <v>0</v>
      </c>
      <c r="AR382" s="80">
        <f t="shared" si="2482"/>
        <v>0</v>
      </c>
      <c r="AS382" s="80">
        <f t="shared" si="2482"/>
        <v>0</v>
      </c>
      <c r="AT382" s="80">
        <f t="shared" ref="AT382" si="2492">AT383+AT384+AT385+AT386+AT387+AT388</f>
        <v>0</v>
      </c>
      <c r="AU382" s="80">
        <f t="shared" si="2482"/>
        <v>0</v>
      </c>
      <c r="AV382" s="80">
        <f t="shared" si="2482"/>
        <v>0</v>
      </c>
      <c r="AW382" s="80"/>
      <c r="AX382" s="80">
        <f t="shared" ref="AX382" si="2493">AX383+AX384+AX385+AX386+AX387+AX388</f>
        <v>102.04082</v>
      </c>
      <c r="AY382" s="80">
        <f t="shared" si="2482"/>
        <v>102.04082</v>
      </c>
      <c r="AZ382" s="80">
        <f t="shared" si="2482"/>
        <v>102.04082</v>
      </c>
      <c r="BA382" s="79">
        <f>AZ382/AY382*100</f>
        <v>100</v>
      </c>
      <c r="BB382" s="79">
        <v>51.020420000000001</v>
      </c>
      <c r="BC382" s="80">
        <f t="shared" si="2482"/>
        <v>51.020420000000001</v>
      </c>
      <c r="BD382" s="80">
        <f t="shared" si="2482"/>
        <v>51.020420000000001</v>
      </c>
      <c r="BE382" s="79">
        <f>BD382/BC382*100</f>
        <v>100</v>
      </c>
      <c r="BF382" s="80">
        <f t="shared" ref="BF382" si="2494">BF383+BF384+BF385+BF386+BF387+BF388</f>
        <v>1406.01</v>
      </c>
      <c r="BG382" s="80">
        <f t="shared" ref="BG382:BH382" si="2495">BG383+BG384+BG385+BG386+BG387+BG388</f>
        <v>1406.01</v>
      </c>
      <c r="BH382" s="80">
        <f t="shared" si="2495"/>
        <v>1406.01</v>
      </c>
      <c r="BI382" s="79">
        <f>BH382/BG382*100</f>
        <v>100</v>
      </c>
      <c r="BJ382" s="121"/>
      <c r="BK382" s="80"/>
      <c r="BL382" s="80"/>
      <c r="BM382" s="79"/>
      <c r="BN382" s="80">
        <f t="shared" ref="BN382" si="2496">BN383+BN384+BN385+BN386+BN387+BN388</f>
        <v>10986.5</v>
      </c>
      <c r="BO382" s="80">
        <f t="shared" ref="BO382:BP382" si="2497">BO383+BO384+BO385+BO386+BO387+BO388</f>
        <v>10986.5</v>
      </c>
      <c r="BP382" s="80">
        <f t="shared" si="2497"/>
        <v>10986.5</v>
      </c>
      <c r="BQ382" s="79">
        <f>BP382/BO382*100</f>
        <v>100</v>
      </c>
      <c r="BR382" s="79"/>
      <c r="BS382" s="80">
        <f t="shared" si="2482"/>
        <v>0</v>
      </c>
      <c r="BT382" s="80">
        <f t="shared" si="2482"/>
        <v>0</v>
      </c>
      <c r="BU382" s="80">
        <f t="shared" si="2482"/>
        <v>0</v>
      </c>
      <c r="BV382" s="80"/>
      <c r="BW382" s="80">
        <f>BW383+BW384+BW385+BW386+BW387+BW388</f>
        <v>4249.7174800000003</v>
      </c>
      <c r="BX382" s="80">
        <f t="shared" si="2482"/>
        <v>4249.7</v>
      </c>
      <c r="BY382" s="79">
        <f t="shared" si="2067"/>
        <v>99.999588678539624</v>
      </c>
      <c r="BZ382" s="80">
        <f t="shared" ref="BZ382" si="2498">BZ383+BZ384+BZ385+BZ386+BZ387+BZ388</f>
        <v>108089.35238</v>
      </c>
      <c r="CA382" s="80">
        <f t="shared" si="2482"/>
        <v>108089.35238</v>
      </c>
      <c r="CB382" s="80">
        <f t="shared" si="2482"/>
        <v>108089.35238</v>
      </c>
      <c r="CC382" s="79">
        <f t="shared" ref="CC382" si="2499">CB382/CA382*100</f>
        <v>100</v>
      </c>
      <c r="CD382" s="80">
        <f t="shared" ref="CD382" si="2500">CD383+CD384+CD385+CD386+CD387+CD388</f>
        <v>165642.1</v>
      </c>
      <c r="CE382" s="80">
        <f t="shared" si="2482"/>
        <v>165642.1</v>
      </c>
      <c r="CF382" s="80">
        <f t="shared" si="2482"/>
        <v>165642.1</v>
      </c>
      <c r="CG382" s="80">
        <f t="shared" si="185"/>
        <v>100</v>
      </c>
      <c r="CH382" s="80"/>
      <c r="CI382" s="80">
        <f t="shared" ref="CI382:CJ382" si="2501">CI383+CI384+CI385+CI386+CI387+CI388</f>
        <v>18476.099999999999</v>
      </c>
      <c r="CJ382" s="80">
        <f t="shared" si="2501"/>
        <v>18476.099999999999</v>
      </c>
      <c r="CK382" s="80">
        <f t="shared" ref="CK382:CK383" si="2502">CJ382/CI382*100</f>
        <v>100</v>
      </c>
      <c r="CL382" s="80">
        <f t="shared" ref="CL382" si="2503">CL383+CL384+CL385+CL386+CL387+CL388</f>
        <v>0</v>
      </c>
      <c r="CM382" s="80">
        <f t="shared" ref="CM382:EV382" si="2504">CM383+CM384+CM385+CM386+CM387+CM388</f>
        <v>0</v>
      </c>
      <c r="CN382" s="80">
        <f t="shared" si="2504"/>
        <v>0</v>
      </c>
      <c r="CO382" s="80"/>
      <c r="CP382" s="80"/>
      <c r="CQ382" s="80">
        <f t="shared" ref="CQ382:CR382" si="2505">CQ383+CQ384+CQ385+CQ386+CQ387+CQ388</f>
        <v>0</v>
      </c>
      <c r="CR382" s="80">
        <f t="shared" si="2505"/>
        <v>0</v>
      </c>
      <c r="CS382" s="80"/>
      <c r="CT382" s="80">
        <f t="shared" ref="CT382" si="2506">CT383+CT384+CT385+CT386+CT387+CT388</f>
        <v>9157.2999999999993</v>
      </c>
      <c r="CU382" s="80">
        <f t="shared" si="2504"/>
        <v>7251.2</v>
      </c>
      <c r="CV382" s="80">
        <f t="shared" si="2504"/>
        <v>7050.7372400000004</v>
      </c>
      <c r="CW382" s="80">
        <f t="shared" si="191"/>
        <v>97.235453993821721</v>
      </c>
      <c r="CX382" s="80"/>
      <c r="CY382" s="80"/>
      <c r="CZ382" s="80"/>
      <c r="DA382" s="80"/>
      <c r="DB382" s="122"/>
      <c r="DC382" s="80">
        <f t="shared" ref="DC382:DD382" si="2507">DC383+DC384+DC385+DC386+DC387+DC388</f>
        <v>1100</v>
      </c>
      <c r="DD382" s="80">
        <f t="shared" si="2507"/>
        <v>847.6078</v>
      </c>
      <c r="DE382" s="80">
        <f t="shared" ref="DE382:DE383" si="2508">DD382/DC382*100</f>
        <v>77.055254545454545</v>
      </c>
      <c r="DF382" s="80">
        <f t="shared" ref="DF382" si="2509">DF383+DF384+DF385+DF386+DF387+DF388</f>
        <v>198303.3</v>
      </c>
      <c r="DG382" s="80">
        <f t="shared" si="2504"/>
        <v>168221.6</v>
      </c>
      <c r="DH382" s="80">
        <f t="shared" si="2504"/>
        <v>168221.64052000002</v>
      </c>
      <c r="DI382" s="79">
        <f t="shared" ref="DI382:DI383" si="2510">DH382/DG382*100</f>
        <v>100.00002408727535</v>
      </c>
      <c r="DJ382" s="79"/>
      <c r="DK382" s="80">
        <f t="shared" si="2504"/>
        <v>0</v>
      </c>
      <c r="DL382" s="80">
        <f t="shared" si="2504"/>
        <v>0</v>
      </c>
      <c r="DM382" s="80">
        <f t="shared" si="2504"/>
        <v>0</v>
      </c>
      <c r="DN382" s="80"/>
      <c r="DO382" s="80">
        <f t="shared" ref="DO382:DR382" si="2511">DO383+DO384+DO385+DO386+DO387+DO388</f>
        <v>0</v>
      </c>
      <c r="DP382" s="80">
        <f t="shared" si="2511"/>
        <v>0</v>
      </c>
      <c r="DQ382" s="80">
        <f t="shared" si="2511"/>
        <v>0</v>
      </c>
      <c r="DR382" s="80">
        <f t="shared" si="2511"/>
        <v>0</v>
      </c>
      <c r="DS382" s="80">
        <f t="shared" si="2504"/>
        <v>0</v>
      </c>
      <c r="DT382" s="80">
        <f t="shared" si="2504"/>
        <v>0</v>
      </c>
      <c r="DU382" s="80">
        <f t="shared" si="2504"/>
        <v>0</v>
      </c>
      <c r="DV382" s="80"/>
      <c r="DW382" s="80">
        <f t="shared" si="2504"/>
        <v>0</v>
      </c>
      <c r="DX382" s="80">
        <f t="shared" si="2504"/>
        <v>0</v>
      </c>
      <c r="DY382" s="80">
        <f t="shared" si="2504"/>
        <v>0</v>
      </c>
      <c r="DZ382" s="80">
        <f t="shared" ref="DZ382:EB382" si="2512">DZ383+DZ384+DZ385+DZ386+DZ387+DZ388</f>
        <v>300000</v>
      </c>
      <c r="EA382" s="80">
        <f t="shared" si="2512"/>
        <v>305000</v>
      </c>
      <c r="EB382" s="80">
        <f t="shared" si="2512"/>
        <v>305000</v>
      </c>
      <c r="EC382" s="79">
        <f t="shared" ref="EC382" si="2513">EB382/EA382*100</f>
        <v>100</v>
      </c>
      <c r="ED382" s="79"/>
      <c r="EE382" s="80">
        <f t="shared" si="2504"/>
        <v>0</v>
      </c>
      <c r="EF382" s="80">
        <f t="shared" si="2504"/>
        <v>0</v>
      </c>
      <c r="EG382" s="80"/>
      <c r="EH382" s="80">
        <f t="shared" ref="EH382" si="2514">EH383+EH384+EH385+EH386+EH387+EH388</f>
        <v>0</v>
      </c>
      <c r="EI382" s="80">
        <f t="shared" si="2504"/>
        <v>0</v>
      </c>
      <c r="EJ382" s="80">
        <f t="shared" si="2504"/>
        <v>0</v>
      </c>
      <c r="EK382" s="80">
        <f t="shared" si="2504"/>
        <v>0</v>
      </c>
      <c r="EL382" s="80">
        <f t="shared" ref="EL382" si="2515">EL383+EL384+EL385+EL386+EL387+EL388</f>
        <v>0</v>
      </c>
      <c r="EM382" s="80">
        <f t="shared" si="2504"/>
        <v>0</v>
      </c>
      <c r="EN382" s="80">
        <f t="shared" si="2504"/>
        <v>0</v>
      </c>
      <c r="EO382" s="79"/>
      <c r="EP382" s="80">
        <f t="shared" ref="EP382" si="2516">EP383+EP384+EP385+EP386+EP387+EP388</f>
        <v>2114</v>
      </c>
      <c r="EQ382" s="80">
        <f t="shared" si="2504"/>
        <v>1890.2</v>
      </c>
      <c r="ER382" s="80">
        <f t="shared" si="2504"/>
        <v>1514.14391</v>
      </c>
      <c r="ES382" s="80">
        <f t="shared" si="2235"/>
        <v>80.104957676436356</v>
      </c>
      <c r="ET382" s="80">
        <f t="shared" ref="ET382" si="2517">ET383+ET384+ET385+ET386+ET387+ET388</f>
        <v>31688.1</v>
      </c>
      <c r="EU382" s="80">
        <f t="shared" si="2504"/>
        <v>43286.601999999999</v>
      </c>
      <c r="EV382" s="80">
        <f t="shared" si="2504"/>
        <v>43219.754580000001</v>
      </c>
      <c r="EW382" s="80">
        <f t="shared" si="2442"/>
        <v>99.845570183587057</v>
      </c>
      <c r="EX382" s="80"/>
      <c r="EY382" s="80">
        <f t="shared" ref="EY382:FH382" si="2518">EY383+EY384+EY385+EY386+EY387+EY388</f>
        <v>0</v>
      </c>
      <c r="EZ382" s="80">
        <f t="shared" si="2518"/>
        <v>0</v>
      </c>
      <c r="FA382" s="80">
        <f t="shared" si="2518"/>
        <v>0</v>
      </c>
      <c r="FB382" s="122"/>
      <c r="FC382" s="80">
        <f t="shared" ref="FC382:FE382" si="2519">FC383+FC384+FC385+FC386+FC387+FC388</f>
        <v>0</v>
      </c>
      <c r="FD382" s="80">
        <f t="shared" si="2519"/>
        <v>0</v>
      </c>
      <c r="FE382" s="80">
        <f t="shared" si="2519"/>
        <v>0</v>
      </c>
      <c r="FF382" s="80">
        <f t="shared" ref="FF382" si="2520">FF383+FF384+FF385+FF386+FF387+FF388</f>
        <v>144814.79999999999</v>
      </c>
      <c r="FG382" s="80">
        <f t="shared" si="2518"/>
        <v>146406.95969999998</v>
      </c>
      <c r="FH382" s="80">
        <f t="shared" si="2518"/>
        <v>135815.41800000001</v>
      </c>
      <c r="FI382" s="80">
        <f t="shared" si="204"/>
        <v>92.765684280513085</v>
      </c>
      <c r="FJ382" s="80">
        <f>SUM(FJ383:FJ388)</f>
        <v>131445</v>
      </c>
      <c r="FK382" s="80">
        <f>SUM(FK383:FK388)</f>
        <v>131445</v>
      </c>
      <c r="FL382" s="80">
        <f>SUM(FL383:FL388)</f>
        <v>131445</v>
      </c>
      <c r="FM382" s="79">
        <f t="shared" si="2380"/>
        <v>100</v>
      </c>
      <c r="FN382" s="80">
        <f t="shared" ref="FN382" si="2521">FN383+FN384+FN385+FN386+FN387+FN388</f>
        <v>5017.2</v>
      </c>
      <c r="FO382" s="80">
        <f t="shared" ref="FO382:FP382" si="2522">FO383+FO384+FO385+FO386+FO387+FO388</f>
        <v>3503.8</v>
      </c>
      <c r="FP382" s="80">
        <f t="shared" si="2522"/>
        <v>3311.2434800000001</v>
      </c>
      <c r="FQ382" s="80">
        <f>FP382/FO382*100</f>
        <v>94.504351846566578</v>
      </c>
      <c r="FR382" s="80"/>
      <c r="FS382" s="80">
        <f t="shared" ref="FS382:FT382" si="2523">FS383+FS384+FS385+FS386+FS387+FS388</f>
        <v>334.6</v>
      </c>
      <c r="FT382" s="80">
        <f t="shared" si="2523"/>
        <v>104.43392999999999</v>
      </c>
      <c r="FU382" s="80">
        <f>FT382/FS382*100</f>
        <v>31.211575014943211</v>
      </c>
      <c r="FV382" s="80">
        <f t="shared" ref="FV382" si="2524">FV383+FV384+FV385+FV386+FV387+FV388</f>
        <v>3137.4920000000002</v>
      </c>
      <c r="FW382" s="80">
        <f t="shared" ref="FW382:FX382" si="2525">FW383+FW384+FW385+FW386+FW387+FW388</f>
        <v>3137.4920000000002</v>
      </c>
      <c r="FX382" s="80">
        <f t="shared" si="2525"/>
        <v>3137.4920000000002</v>
      </c>
      <c r="FY382" s="80">
        <f>FX382/FW382*100</f>
        <v>100</v>
      </c>
      <c r="FZ382" s="80">
        <f t="shared" ref="FZ382" si="2526">FZ383+FZ384+FZ385+FZ386+FZ387+FZ388</f>
        <v>0</v>
      </c>
      <c r="GA382" s="80">
        <f t="shared" ref="GA382:GF382" si="2527">GA383+GA384+GA385+GA386+GA387+GA388</f>
        <v>0</v>
      </c>
      <c r="GB382" s="80">
        <f t="shared" si="2527"/>
        <v>0</v>
      </c>
      <c r="GC382" s="80">
        <f t="shared" si="2527"/>
        <v>0</v>
      </c>
      <c r="GD382" s="80">
        <f t="shared" ref="GD382" si="2528">GD383+GD384+GD385+GD386+GD387+GD388</f>
        <v>8181.8</v>
      </c>
      <c r="GE382" s="80">
        <f t="shared" si="2527"/>
        <v>11500</v>
      </c>
      <c r="GF382" s="80">
        <f t="shared" si="2527"/>
        <v>11500</v>
      </c>
      <c r="GG382" s="80">
        <f t="shared" ref="GG382:GG383" si="2529">GF382/GE382*100</f>
        <v>100</v>
      </c>
      <c r="GH382" s="80">
        <f t="shared" ref="GH382" si="2530">GH383+GH384+GH385+GH386+GH387+GH388</f>
        <v>6696.4</v>
      </c>
      <c r="GI382" s="80">
        <f t="shared" ref="GI382:GJ382" si="2531">GI383+GI384+GI385+GI386+GI387+GI388</f>
        <v>10000</v>
      </c>
      <c r="GJ382" s="80">
        <f t="shared" si="2531"/>
        <v>10000</v>
      </c>
      <c r="GK382" s="80">
        <f t="shared" ref="GK382:GK383" si="2532">GJ382/GI382*100</f>
        <v>100</v>
      </c>
      <c r="GL382" s="80"/>
      <c r="GM382" s="80">
        <f t="shared" ref="GM382:GO382" si="2533">GM383+GM384+GM385+GM386+GM387+GM388</f>
        <v>0</v>
      </c>
      <c r="GN382" s="80">
        <f t="shared" si="2533"/>
        <v>0</v>
      </c>
      <c r="GO382" s="80">
        <f t="shared" si="2533"/>
        <v>0</v>
      </c>
      <c r="GP382" s="80"/>
      <c r="GQ382" s="80">
        <f t="shared" ref="GQ382:GS382" si="2534">GQ383+GQ384+GQ385+GQ386+GQ387+GQ388</f>
        <v>0</v>
      </c>
      <c r="GR382" s="80">
        <f t="shared" si="2534"/>
        <v>0</v>
      </c>
      <c r="GS382" s="80">
        <f t="shared" si="2534"/>
        <v>0</v>
      </c>
      <c r="GT382" s="80"/>
      <c r="GU382" s="80">
        <f t="shared" ref="GU382:GW382" si="2535">GU383+GU384+GU385+GU386+GU387+GU388</f>
        <v>0</v>
      </c>
      <c r="GV382" s="80">
        <f t="shared" si="2535"/>
        <v>0</v>
      </c>
      <c r="GW382" s="80">
        <f t="shared" si="2535"/>
        <v>0</v>
      </c>
      <c r="GX382" s="80">
        <f>SUM(GX383:GX388)</f>
        <v>254.38202000000001</v>
      </c>
      <c r="GY382" s="80">
        <f t="shared" ref="GY382:HB382" si="2536">GY383+GY384+GY385+GY386+GY387+GY388</f>
        <v>0</v>
      </c>
      <c r="GZ382" s="80">
        <f t="shared" si="2536"/>
        <v>0</v>
      </c>
      <c r="HA382" s="80">
        <f t="shared" si="2536"/>
        <v>0</v>
      </c>
      <c r="HB382" s="80">
        <f t="shared" si="2536"/>
        <v>0</v>
      </c>
      <c r="HC382" s="80">
        <f t="shared" ref="HC382:HH382" si="2537">HC383+HC384+HC385+HC386+HC387+HC388</f>
        <v>0</v>
      </c>
      <c r="HD382" s="80">
        <f t="shared" si="2537"/>
        <v>0</v>
      </c>
      <c r="HE382" s="80">
        <f t="shared" si="2537"/>
        <v>0</v>
      </c>
      <c r="HF382" s="80"/>
      <c r="HG382" s="80"/>
      <c r="HH382" s="80">
        <f t="shared" si="2537"/>
        <v>0</v>
      </c>
      <c r="HI382" s="80"/>
      <c r="HJ382" s="122"/>
      <c r="HK382" s="80">
        <f t="shared" ref="HK382:HM382" si="2538">HK383+HK384+HK385+HK386+HK387+HK388</f>
        <v>0</v>
      </c>
      <c r="HL382" s="80">
        <f t="shared" si="2538"/>
        <v>0</v>
      </c>
      <c r="HM382" s="80">
        <f t="shared" si="2538"/>
        <v>0</v>
      </c>
      <c r="HN382" s="80"/>
      <c r="HO382" s="80"/>
      <c r="HP382" s="80">
        <f t="shared" ref="HP382" si="2539">HP383+HP384+HP385+HP386+HP387+HP388</f>
        <v>0</v>
      </c>
      <c r="HQ382" s="80"/>
      <c r="HR382" s="80"/>
      <c r="HS382" s="80">
        <f t="shared" ref="HS382:HT382" si="2540">HS383+HS384+HS385+HS386+HS387+HS388</f>
        <v>0</v>
      </c>
      <c r="HT382" s="80">
        <f t="shared" si="2540"/>
        <v>0</v>
      </c>
      <c r="HU382" s="80"/>
      <c r="HV382" s="122"/>
      <c r="HW382" s="80">
        <f t="shared" ref="HW382:HX382" si="2541">HW383+HW384+HW385+HW386+HW387+HW388</f>
        <v>0</v>
      </c>
      <c r="HX382" s="80">
        <f t="shared" si="2541"/>
        <v>0</v>
      </c>
      <c r="HY382" s="80"/>
      <c r="HZ382" s="122"/>
      <c r="IA382" s="80">
        <f t="shared" ref="IA382:IB382" si="2542">IA383+IA384+IA385+IA386+IA387+IA388</f>
        <v>0</v>
      </c>
      <c r="IB382" s="80">
        <f t="shared" si="2542"/>
        <v>0</v>
      </c>
      <c r="IC382" s="80"/>
      <c r="ID382" s="80"/>
      <c r="IE382" s="80">
        <f t="shared" ref="IE382:IF382" si="2543">IE383+IE384+IE385+IE386+IE387+IE388</f>
        <v>755338.2</v>
      </c>
      <c r="IF382" s="80">
        <f t="shared" si="2543"/>
        <v>742003.3</v>
      </c>
      <c r="IG382" s="80">
        <f>IF382/IE382*100</f>
        <v>98.234578894593199</v>
      </c>
      <c r="IH382" s="80"/>
      <c r="II382" s="80">
        <f t="shared" ref="II382:IJ382" si="2544">II383+II384+II385+II386+II387+II388</f>
        <v>402192.43667000002</v>
      </c>
      <c r="IJ382" s="80">
        <f t="shared" si="2544"/>
        <v>401920.29556</v>
      </c>
      <c r="IK382" s="80">
        <f>IJ382/II382*100</f>
        <v>99.932335597294355</v>
      </c>
      <c r="IL382" s="80"/>
      <c r="IM382" s="80">
        <f t="shared" ref="IM382:IN382" si="2545">IM383+IM384+IM385+IM386+IM387+IM388</f>
        <v>185.14872</v>
      </c>
      <c r="IN382" s="80">
        <f t="shared" si="2545"/>
        <v>185.14463000000001</v>
      </c>
      <c r="IO382" s="80">
        <f>IN382/IM382*100</f>
        <v>99.997790965014516</v>
      </c>
      <c r="IP382" s="80"/>
      <c r="IQ382" s="80">
        <f t="shared" ref="IQ382:IR382" si="2546">IQ383+IQ384+IQ385+IQ386+IQ387+IQ388</f>
        <v>0</v>
      </c>
      <c r="IR382" s="80">
        <f t="shared" si="2546"/>
        <v>0</v>
      </c>
      <c r="IS382" s="80"/>
      <c r="IT382" s="80"/>
      <c r="IU382" s="80">
        <f t="shared" ref="IU382:IV382" si="2547">IU383+IU384+IU385+IU386+IU387+IU388</f>
        <v>0</v>
      </c>
      <c r="IV382" s="80">
        <f t="shared" si="2547"/>
        <v>0</v>
      </c>
      <c r="IW382" s="80"/>
      <c r="IX382" s="80"/>
      <c r="IY382" s="80">
        <f t="shared" ref="IY382:JA382" si="2548">IY383+IY384+IY385+IY386+IY387+IY388</f>
        <v>0</v>
      </c>
      <c r="IZ382" s="80">
        <f t="shared" si="2548"/>
        <v>0</v>
      </c>
      <c r="JA382" s="80">
        <f t="shared" si="2548"/>
        <v>0</v>
      </c>
      <c r="JB382" s="80"/>
      <c r="JC382" s="80">
        <f t="shared" ref="JC382:JE382" si="2549">JC383+JC384+JC385+JC386+JC387+JC388</f>
        <v>0</v>
      </c>
      <c r="JD382" s="80">
        <f t="shared" si="2549"/>
        <v>0</v>
      </c>
      <c r="JE382" s="80">
        <f t="shared" si="2549"/>
        <v>0</v>
      </c>
      <c r="JF382" s="80"/>
      <c r="JG382" s="80">
        <f t="shared" ref="JG382:JL382" si="2550">JG383+JG384+JG385+JG386+JG387+JG388</f>
        <v>19933.52376</v>
      </c>
      <c r="JH382" s="80">
        <f t="shared" si="2550"/>
        <v>19933.52376</v>
      </c>
      <c r="JI382" s="79">
        <f t="shared" ref="JI382" si="2551">JH382/JG382*100</f>
        <v>100</v>
      </c>
      <c r="JJ382" s="80"/>
      <c r="JK382" s="80">
        <f t="shared" si="2550"/>
        <v>1335.26027</v>
      </c>
      <c r="JL382" s="80">
        <f t="shared" si="2550"/>
        <v>24</v>
      </c>
      <c r="JM382" s="79">
        <f t="shared" ref="JM382" si="2552">JL382/JK382*100</f>
        <v>1.7974023895730828</v>
      </c>
      <c r="JN382" s="79"/>
      <c r="JO382" s="80"/>
      <c r="JP382" s="80"/>
      <c r="JQ382" s="79"/>
    </row>
    <row r="383" spans="1:277" s="29" customFormat="1" ht="30" customHeight="1" x14ac:dyDescent="0.25">
      <c r="A383" s="39" t="s">
        <v>290</v>
      </c>
      <c r="B383" s="230">
        <f t="shared" si="2128"/>
        <v>402788.74526000005</v>
      </c>
      <c r="C383" s="230">
        <f t="shared" si="2129"/>
        <v>1766647.2090999999</v>
      </c>
      <c r="D383" s="230">
        <f t="shared" si="2130"/>
        <v>1739818.9145200001</v>
      </c>
      <c r="E383" s="66">
        <f t="shared" si="163"/>
        <v>98.481400562500127</v>
      </c>
      <c r="F383" s="66"/>
      <c r="G383" s="66"/>
      <c r="H383" s="66"/>
      <c r="I383" s="66"/>
      <c r="J383" s="70">
        <v>720</v>
      </c>
      <c r="K383" s="70">
        <v>720</v>
      </c>
      <c r="L383" s="70">
        <v>720</v>
      </c>
      <c r="M383" s="70">
        <f>L383/K383*100</f>
        <v>100</v>
      </c>
      <c r="N383" s="70"/>
      <c r="O383" s="70"/>
      <c r="P383" s="70"/>
      <c r="Q383" s="70"/>
      <c r="R383" s="124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124"/>
      <c r="AE383" s="70"/>
      <c r="AF383" s="70"/>
      <c r="AG383" s="70"/>
      <c r="AH383" s="66">
        <v>12819.6</v>
      </c>
      <c r="AI383" s="66">
        <v>13579.9385</v>
      </c>
      <c r="AJ383" s="66">
        <v>13579.931630000001</v>
      </c>
      <c r="AK383" s="70">
        <f t="shared" si="2489"/>
        <v>99.999949410669274</v>
      </c>
      <c r="AL383" s="124"/>
      <c r="AM383" s="66"/>
      <c r="AN383" s="66"/>
      <c r="AO383" s="66"/>
      <c r="AP383" s="70">
        <v>0</v>
      </c>
      <c r="AQ383" s="70">
        <v>0</v>
      </c>
      <c r="AR383" s="70">
        <v>0</v>
      </c>
      <c r="AS383" s="66"/>
      <c r="AT383" s="70"/>
      <c r="AU383" s="70"/>
      <c r="AV383" s="70"/>
      <c r="AW383" s="70"/>
      <c r="AX383" s="70">
        <v>102.04082</v>
      </c>
      <c r="AY383" s="70">
        <v>102.04082</v>
      </c>
      <c r="AZ383" s="70">
        <v>102.04082</v>
      </c>
      <c r="BA383" s="66">
        <f>AZ383/AY383*100</f>
        <v>100</v>
      </c>
      <c r="BB383" s="66">
        <v>51.020420000000001</v>
      </c>
      <c r="BC383" s="70">
        <v>51.020420000000001</v>
      </c>
      <c r="BD383" s="70">
        <v>51.020420000000001</v>
      </c>
      <c r="BE383" s="66">
        <f>BD383/BC383*100</f>
        <v>100</v>
      </c>
      <c r="BF383" s="70">
        <v>1406.01</v>
      </c>
      <c r="BG383" s="70">
        <v>1406.01</v>
      </c>
      <c r="BH383" s="70">
        <v>1406.01</v>
      </c>
      <c r="BI383" s="66">
        <f>BH383/BG383*100</f>
        <v>100</v>
      </c>
      <c r="BJ383" s="123"/>
      <c r="BK383" s="70"/>
      <c r="BL383" s="70"/>
      <c r="BM383" s="66"/>
      <c r="BN383" s="70">
        <v>10986.5</v>
      </c>
      <c r="BO383" s="70">
        <v>10986.5</v>
      </c>
      <c r="BP383" s="70">
        <v>10986.5</v>
      </c>
      <c r="BQ383" s="66">
        <f>BP383/BO383*100</f>
        <v>100</v>
      </c>
      <c r="BR383" s="66"/>
      <c r="BS383" s="70"/>
      <c r="BT383" s="70"/>
      <c r="BU383" s="66"/>
      <c r="BV383" s="66"/>
      <c r="BW383" s="66"/>
      <c r="BX383" s="66"/>
      <c r="BY383" s="66"/>
      <c r="BZ383" s="70">
        <v>0</v>
      </c>
      <c r="CA383" s="70">
        <v>0</v>
      </c>
      <c r="CB383" s="70"/>
      <c r="CC383" s="66"/>
      <c r="CD383" s="70">
        <v>165642.1</v>
      </c>
      <c r="CE383" s="70">
        <v>165642.1</v>
      </c>
      <c r="CF383" s="66">
        <v>165642.1</v>
      </c>
      <c r="CG383" s="70">
        <f t="shared" si="185"/>
        <v>100</v>
      </c>
      <c r="CH383" s="70"/>
      <c r="CI383" s="70">
        <v>18476.099999999999</v>
      </c>
      <c r="CJ383" s="66">
        <v>18476.099999999999</v>
      </c>
      <c r="CK383" s="70">
        <f t="shared" si="2502"/>
        <v>100</v>
      </c>
      <c r="CL383" s="70"/>
      <c r="CM383" s="70"/>
      <c r="CN383" s="70"/>
      <c r="CO383" s="70"/>
      <c r="CP383" s="70"/>
      <c r="CQ383" s="70"/>
      <c r="CR383" s="70"/>
      <c r="CS383" s="70"/>
      <c r="CT383" s="70">
        <v>9157.2999999999993</v>
      </c>
      <c r="CU383" s="70">
        <v>7251.2</v>
      </c>
      <c r="CV383" s="70">
        <v>7050.7372400000004</v>
      </c>
      <c r="CW383" s="70">
        <f t="shared" si="191"/>
        <v>97.235453993821721</v>
      </c>
      <c r="CX383" s="70"/>
      <c r="CY383" s="70"/>
      <c r="CZ383" s="70"/>
      <c r="DA383" s="70"/>
      <c r="DB383" s="124"/>
      <c r="DC383" s="70">
        <v>1100</v>
      </c>
      <c r="DD383" s="70">
        <v>847.6078</v>
      </c>
      <c r="DE383" s="70">
        <f t="shared" si="2508"/>
        <v>77.055254545454545</v>
      </c>
      <c r="DF383" s="70"/>
      <c r="DG383" s="70">
        <v>168221.6</v>
      </c>
      <c r="DH383" s="70">
        <v>168221.64052000002</v>
      </c>
      <c r="DI383" s="66">
        <f t="shared" si="2510"/>
        <v>100.00002408727535</v>
      </c>
      <c r="DJ383" s="66"/>
      <c r="DK383" s="70"/>
      <c r="DL383" s="70"/>
      <c r="DM383" s="70"/>
      <c r="DN383" s="70"/>
      <c r="DO383" s="70"/>
      <c r="DP383" s="70"/>
      <c r="DQ383" s="70"/>
      <c r="DR383" s="70"/>
      <c r="DS383" s="70"/>
      <c r="DT383" s="70"/>
      <c r="DU383" s="70"/>
      <c r="DV383" s="70"/>
      <c r="DW383" s="70"/>
      <c r="DX383" s="70"/>
      <c r="DY383" s="70"/>
      <c r="DZ383" s="70"/>
      <c r="EA383" s="70"/>
      <c r="EB383" s="70"/>
      <c r="EC383" s="66"/>
      <c r="ED383" s="66"/>
      <c r="EE383" s="70"/>
      <c r="EF383" s="70"/>
      <c r="EG383" s="70"/>
      <c r="EH383" s="70"/>
      <c r="EI383" s="70"/>
      <c r="EJ383" s="70"/>
      <c r="EK383" s="70"/>
      <c r="EL383" s="70"/>
      <c r="EM383" s="70"/>
      <c r="EN383" s="225"/>
      <c r="EO383" s="66"/>
      <c r="EP383" s="70">
        <v>2114</v>
      </c>
      <c r="EQ383" s="70">
        <v>1890.2</v>
      </c>
      <c r="ER383" s="70">
        <v>1514.14391</v>
      </c>
      <c r="ES383" s="70">
        <f t="shared" si="2235"/>
        <v>80.104957676436356</v>
      </c>
      <c r="ET383" s="70">
        <v>31688.1</v>
      </c>
      <c r="EU383" s="70">
        <v>43286.601999999999</v>
      </c>
      <c r="EV383" s="70">
        <v>43219.754580000001</v>
      </c>
      <c r="EW383" s="70">
        <f>EV383/EU383*100</f>
        <v>99.845570183587057</v>
      </c>
      <c r="EX383" s="70"/>
      <c r="EY383" s="70"/>
      <c r="EZ383" s="70"/>
      <c r="FA383" s="70"/>
      <c r="FB383" s="124"/>
      <c r="FC383" s="70"/>
      <c r="FD383" s="70"/>
      <c r="FE383" s="70"/>
      <c r="FF383" s="70">
        <v>144814.79999999999</v>
      </c>
      <c r="FG383" s="70">
        <v>146406.95969999998</v>
      </c>
      <c r="FH383" s="70">
        <v>135815.41800000001</v>
      </c>
      <c r="FI383" s="70">
        <f t="shared" si="204"/>
        <v>92.765684280513085</v>
      </c>
      <c r="FJ383" s="70"/>
      <c r="FK383" s="70"/>
      <c r="FL383" s="70"/>
      <c r="FM383" s="66"/>
      <c r="FN383" s="70">
        <v>5017.2</v>
      </c>
      <c r="FO383" s="70">
        <v>3503.8</v>
      </c>
      <c r="FP383" s="70">
        <v>3311.2434800000001</v>
      </c>
      <c r="FQ383" s="70">
        <f>FP383/FO383*100</f>
        <v>94.504351846566578</v>
      </c>
      <c r="FR383" s="70"/>
      <c r="FS383" s="70">
        <v>334.6</v>
      </c>
      <c r="FT383" s="70">
        <v>104.43392999999999</v>
      </c>
      <c r="FU383" s="70">
        <f>FT383/FS383*100</f>
        <v>31.211575014943211</v>
      </c>
      <c r="FV383" s="70">
        <v>3137.4920000000002</v>
      </c>
      <c r="FW383" s="70">
        <v>3137.4920000000002</v>
      </c>
      <c r="FX383" s="70">
        <v>3137.4920000000002</v>
      </c>
      <c r="FY383" s="70">
        <f>FX383/FW383*100</f>
        <v>100</v>
      </c>
      <c r="FZ383" s="70"/>
      <c r="GA383" s="70"/>
      <c r="GB383" s="70"/>
      <c r="GC383" s="70"/>
      <c r="GD383" s="70">
        <v>8181.8</v>
      </c>
      <c r="GE383" s="70">
        <v>11500</v>
      </c>
      <c r="GF383" s="70">
        <v>11500</v>
      </c>
      <c r="GG383" s="70">
        <f t="shared" si="2529"/>
        <v>100</v>
      </c>
      <c r="GH383" s="70">
        <v>6696.4</v>
      </c>
      <c r="GI383" s="70">
        <v>10000</v>
      </c>
      <c r="GJ383" s="70">
        <v>10000</v>
      </c>
      <c r="GK383" s="70">
        <f t="shared" si="2532"/>
        <v>100</v>
      </c>
      <c r="GL383" s="70"/>
      <c r="GM383" s="70"/>
      <c r="GN383" s="70"/>
      <c r="GO383" s="70"/>
      <c r="GP383" s="70"/>
      <c r="GQ383" s="70"/>
      <c r="GR383" s="70"/>
      <c r="GS383" s="70"/>
      <c r="GT383" s="70"/>
      <c r="GU383" s="70"/>
      <c r="GV383" s="70"/>
      <c r="GW383" s="70"/>
      <c r="GX383" s="70">
        <v>254.38202000000001</v>
      </c>
      <c r="GY383" s="70"/>
      <c r="GZ383" s="70"/>
      <c r="HA383" s="70"/>
      <c r="HB383" s="70"/>
      <c r="HC383" s="70"/>
      <c r="HD383" s="70"/>
      <c r="HE383" s="70"/>
      <c r="HF383" s="70"/>
      <c r="HG383" s="70"/>
      <c r="HH383" s="70"/>
      <c r="HI383" s="70"/>
      <c r="HJ383" s="124"/>
      <c r="HK383" s="70"/>
      <c r="HL383" s="70"/>
      <c r="HM383" s="70"/>
      <c r="HN383" s="70"/>
      <c r="HO383" s="70"/>
      <c r="HP383" s="70"/>
      <c r="HQ383" s="70"/>
      <c r="HR383" s="70"/>
      <c r="HS383" s="70"/>
      <c r="HT383" s="70"/>
      <c r="HU383" s="70"/>
      <c r="HV383" s="124"/>
      <c r="HW383" s="70"/>
      <c r="HX383" s="70"/>
      <c r="HY383" s="70"/>
      <c r="HZ383" s="124"/>
      <c r="IA383" s="70"/>
      <c r="IB383" s="70"/>
      <c r="IC383" s="70"/>
      <c r="ID383" s="70"/>
      <c r="IE383" s="70">
        <v>755338.2</v>
      </c>
      <c r="IF383" s="70">
        <v>742003.3</v>
      </c>
      <c r="IG383" s="70">
        <f>IF383/IE383*100</f>
        <v>98.234578894593199</v>
      </c>
      <c r="IH383" s="70"/>
      <c r="II383" s="70">
        <v>402192.43667000002</v>
      </c>
      <c r="IJ383" s="70">
        <v>401920.29556</v>
      </c>
      <c r="IK383" s="70">
        <f>IJ383/II383*100</f>
        <v>99.932335597294355</v>
      </c>
      <c r="IL383" s="70"/>
      <c r="IM383" s="70">
        <v>185.14872</v>
      </c>
      <c r="IN383" s="70">
        <v>185.14463000000001</v>
      </c>
      <c r="IO383" s="70">
        <f>IN383/IM383*100</f>
        <v>99.997790965014516</v>
      </c>
      <c r="IP383" s="70"/>
      <c r="IQ383" s="70"/>
      <c r="IR383" s="70"/>
      <c r="IS383" s="70"/>
      <c r="IT383" s="70"/>
      <c r="IU383" s="70"/>
      <c r="IV383" s="70"/>
      <c r="IW383" s="70"/>
      <c r="IX383" s="70"/>
      <c r="IY383" s="70">
        <v>0</v>
      </c>
      <c r="IZ383" s="70">
        <v>0</v>
      </c>
      <c r="JA383" s="66"/>
      <c r="JB383" s="66"/>
      <c r="JC383" s="70">
        <v>0</v>
      </c>
      <c r="JD383" s="70">
        <v>0</v>
      </c>
      <c r="JE383" s="66"/>
      <c r="JF383" s="66"/>
      <c r="JG383" s="70">
        <v>0</v>
      </c>
      <c r="JH383" s="70">
        <v>0</v>
      </c>
      <c r="JI383" s="66"/>
      <c r="JJ383" s="66"/>
      <c r="JK383" s="70">
        <v>1335.26027</v>
      </c>
      <c r="JL383" s="70">
        <v>24</v>
      </c>
      <c r="JM383" s="66">
        <f>JL383/JK383*100</f>
        <v>1.7974023895730828</v>
      </c>
      <c r="JN383" s="66"/>
      <c r="JO383" s="70"/>
      <c r="JP383" s="70"/>
      <c r="JQ383" s="66"/>
    </row>
    <row r="384" spans="1:277" s="29" customFormat="1" ht="15" customHeight="1" x14ac:dyDescent="0.25">
      <c r="A384" s="39" t="s">
        <v>581</v>
      </c>
      <c r="B384" s="230">
        <f t="shared" si="2128"/>
        <v>408089.35238</v>
      </c>
      <c r="C384" s="230">
        <f t="shared" si="2129"/>
        <v>1015058.38671</v>
      </c>
      <c r="D384" s="230">
        <f t="shared" si="2130"/>
        <v>1015058.3863299999</v>
      </c>
      <c r="E384" s="66">
        <f>D384/C384*100</f>
        <v>99.99999996256372</v>
      </c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123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123"/>
      <c r="AE384" s="66"/>
      <c r="AF384" s="66"/>
      <c r="AG384" s="66"/>
      <c r="AH384" s="66"/>
      <c r="AI384" s="66"/>
      <c r="AJ384" s="66"/>
      <c r="AK384" s="70"/>
      <c r="AL384" s="124"/>
      <c r="AM384" s="66">
        <v>582035.51057000004</v>
      </c>
      <c r="AN384" s="66">
        <v>582035.51018999994</v>
      </c>
      <c r="AO384" s="66">
        <f t="shared" si="2490"/>
        <v>99.999999934711866</v>
      </c>
      <c r="AP384" s="66"/>
      <c r="AQ384" s="66"/>
      <c r="AR384" s="66"/>
      <c r="AS384" s="66"/>
      <c r="AT384" s="66"/>
      <c r="AU384" s="66"/>
      <c r="AV384" s="66">
        <v>0</v>
      </c>
      <c r="AW384" s="66"/>
      <c r="AX384" s="66"/>
      <c r="AY384" s="66"/>
      <c r="AZ384" s="66"/>
      <c r="BA384" s="66"/>
      <c r="BB384" s="66"/>
      <c r="BC384" s="66"/>
      <c r="BD384" s="66"/>
      <c r="BE384" s="66"/>
      <c r="BF384" s="66"/>
      <c r="BG384" s="66"/>
      <c r="BH384" s="66"/>
      <c r="BI384" s="66"/>
      <c r="BJ384" s="123"/>
      <c r="BK384" s="66"/>
      <c r="BL384" s="66"/>
      <c r="BM384" s="66"/>
      <c r="BN384" s="66"/>
      <c r="BO384" s="66"/>
      <c r="BP384" s="66"/>
      <c r="BQ384" s="66"/>
      <c r="BR384" s="66"/>
      <c r="BS384" s="66"/>
      <c r="BT384" s="66"/>
      <c r="BU384" s="66"/>
      <c r="BV384" s="66"/>
      <c r="BW384" s="66"/>
      <c r="BX384" s="66"/>
      <c r="BY384" s="66"/>
      <c r="BZ384" s="66">
        <v>108089.35238</v>
      </c>
      <c r="CA384" s="66">
        <v>108089.35238</v>
      </c>
      <c r="CB384" s="31">
        <v>108089.35238</v>
      </c>
      <c r="CC384" s="66">
        <f>CB384/CA384*100</f>
        <v>100</v>
      </c>
      <c r="CD384" s="206"/>
      <c r="CE384" s="206"/>
      <c r="CF384" s="206"/>
      <c r="CG384" s="206"/>
      <c r="CH384" s="206"/>
      <c r="CI384" s="206"/>
      <c r="CJ384" s="206"/>
      <c r="CK384" s="206"/>
      <c r="CL384" s="66"/>
      <c r="CM384" s="66"/>
      <c r="CN384" s="66"/>
      <c r="CO384" s="204"/>
      <c r="CP384" s="204"/>
      <c r="CQ384" s="66"/>
      <c r="CR384" s="66"/>
      <c r="CS384" s="204"/>
      <c r="CT384" s="66"/>
      <c r="CU384" s="66"/>
      <c r="CV384" s="66"/>
      <c r="CW384" s="204"/>
      <c r="CX384" s="204"/>
      <c r="CY384" s="66"/>
      <c r="CZ384" s="66"/>
      <c r="DA384" s="204"/>
      <c r="DB384" s="133"/>
      <c r="DC384" s="66"/>
      <c r="DD384" s="66"/>
      <c r="DE384" s="204"/>
      <c r="DF384" s="66"/>
      <c r="DG384" s="66"/>
      <c r="DH384" s="66"/>
      <c r="DI384" s="204"/>
      <c r="DJ384" s="204"/>
      <c r="DK384" s="66"/>
      <c r="DL384" s="66"/>
      <c r="DM384" s="204"/>
      <c r="DN384" s="204"/>
      <c r="DO384" s="66"/>
      <c r="DP384" s="66"/>
      <c r="DQ384" s="204"/>
      <c r="DR384" s="66"/>
      <c r="DS384" s="66"/>
      <c r="DT384" s="66"/>
      <c r="DU384" s="204"/>
      <c r="DV384" s="204"/>
      <c r="DW384" s="66"/>
      <c r="DX384" s="66"/>
      <c r="DY384" s="204"/>
      <c r="DZ384" s="66">
        <v>300000</v>
      </c>
      <c r="EA384" s="66">
        <v>305000</v>
      </c>
      <c r="EB384" s="66">
        <v>305000</v>
      </c>
      <c r="EC384" s="66">
        <f>EB384/EA384*100</f>
        <v>100</v>
      </c>
      <c r="ED384" s="66"/>
      <c r="EE384" s="66"/>
      <c r="EF384" s="66"/>
      <c r="EG384" s="204"/>
      <c r="EH384" s="66"/>
      <c r="EI384" s="66"/>
      <c r="EJ384" s="66"/>
      <c r="EK384" s="204"/>
      <c r="EL384" s="66"/>
      <c r="EM384" s="66"/>
      <c r="EN384" s="66"/>
      <c r="EO384" s="66"/>
      <c r="EP384" s="66"/>
      <c r="EQ384" s="66"/>
      <c r="ER384" s="66"/>
      <c r="ES384" s="204"/>
      <c r="ET384" s="66"/>
      <c r="EU384" s="66"/>
      <c r="EV384" s="66"/>
      <c r="EW384" s="66"/>
      <c r="EX384" s="66"/>
      <c r="EY384" s="70"/>
      <c r="EZ384" s="66"/>
      <c r="FA384" s="204"/>
      <c r="FB384" s="133"/>
      <c r="FC384" s="70"/>
      <c r="FD384" s="66"/>
      <c r="FE384" s="204"/>
      <c r="FF384" s="70"/>
      <c r="FG384" s="70"/>
      <c r="FH384" s="66"/>
      <c r="FI384" s="204"/>
      <c r="FJ384" s="70"/>
      <c r="FK384" s="70"/>
      <c r="FL384" s="66"/>
      <c r="FM384" s="66"/>
      <c r="FN384" s="70"/>
      <c r="FO384" s="70"/>
      <c r="FP384" s="66"/>
      <c r="FQ384" s="204"/>
      <c r="FR384" s="204"/>
      <c r="FS384" s="70"/>
      <c r="FT384" s="66"/>
      <c r="FU384" s="204"/>
      <c r="FV384" s="70"/>
      <c r="FW384" s="70"/>
      <c r="FX384" s="66"/>
      <c r="FY384" s="204"/>
      <c r="FZ384" s="70"/>
      <c r="GA384" s="70"/>
      <c r="GB384" s="66"/>
      <c r="GC384" s="204"/>
      <c r="GD384" s="66"/>
      <c r="GE384" s="66"/>
      <c r="GF384" s="66"/>
      <c r="GG384" s="204"/>
      <c r="GH384" s="66"/>
      <c r="GI384" s="66"/>
      <c r="GJ384" s="66"/>
      <c r="GK384" s="204"/>
      <c r="GL384" s="204"/>
      <c r="GM384" s="70"/>
      <c r="GN384" s="66"/>
      <c r="GO384" s="204"/>
      <c r="GP384" s="204"/>
      <c r="GQ384" s="70"/>
      <c r="GR384" s="66"/>
      <c r="GS384" s="204"/>
      <c r="GT384" s="204"/>
      <c r="GU384" s="70"/>
      <c r="GV384" s="66"/>
      <c r="GW384" s="204"/>
      <c r="GX384" s="204"/>
      <c r="GY384" s="70"/>
      <c r="GZ384" s="66"/>
      <c r="HA384" s="204"/>
      <c r="HB384" s="70"/>
      <c r="HC384" s="70"/>
      <c r="HD384" s="66"/>
      <c r="HE384" s="204"/>
      <c r="HF384" s="66"/>
      <c r="HG384" s="66"/>
      <c r="HH384" s="66"/>
      <c r="HI384" s="204"/>
      <c r="HJ384" s="133"/>
      <c r="HK384" s="70"/>
      <c r="HL384" s="66"/>
      <c r="HM384" s="204"/>
      <c r="HN384" s="66"/>
      <c r="HO384" s="66"/>
      <c r="HP384" s="66"/>
      <c r="HQ384" s="204"/>
      <c r="HR384" s="204"/>
      <c r="HS384" s="66"/>
      <c r="HT384" s="66"/>
      <c r="HU384" s="204"/>
      <c r="HV384" s="133"/>
      <c r="HW384" s="66"/>
      <c r="HX384" s="66"/>
      <c r="HY384" s="204"/>
      <c r="HZ384" s="133"/>
      <c r="IA384" s="66"/>
      <c r="IB384" s="66"/>
      <c r="IC384" s="204"/>
      <c r="ID384" s="204"/>
      <c r="IE384" s="66"/>
      <c r="IF384" s="66"/>
      <c r="IG384" s="204"/>
      <c r="IH384" s="204"/>
      <c r="II384" s="66"/>
      <c r="IJ384" s="66"/>
      <c r="IK384" s="204"/>
      <c r="IL384" s="204"/>
      <c r="IM384" s="66"/>
      <c r="IN384" s="66"/>
      <c r="IO384" s="204"/>
      <c r="IP384" s="204"/>
      <c r="IQ384" s="66"/>
      <c r="IR384" s="66"/>
      <c r="IS384" s="204"/>
      <c r="IT384" s="204"/>
      <c r="IU384" s="66"/>
      <c r="IV384" s="66"/>
      <c r="IW384" s="204"/>
      <c r="IX384" s="204"/>
      <c r="IY384" s="66"/>
      <c r="IZ384" s="66"/>
      <c r="JA384" s="66"/>
      <c r="JB384" s="66"/>
      <c r="JC384" s="66"/>
      <c r="JD384" s="66"/>
      <c r="JE384" s="66"/>
      <c r="JF384" s="66"/>
      <c r="JG384" s="66">
        <v>19933.52376</v>
      </c>
      <c r="JH384" s="66">
        <v>19933.52376</v>
      </c>
      <c r="JI384" s="66">
        <f>JH384/JG384*100</f>
        <v>100</v>
      </c>
      <c r="JJ384" s="66"/>
      <c r="JK384" s="66"/>
      <c r="JL384" s="31"/>
      <c r="JM384" s="66"/>
      <c r="JN384" s="66"/>
      <c r="JO384" s="66"/>
      <c r="JP384" s="31"/>
      <c r="JQ384" s="66"/>
    </row>
    <row r="385" spans="1:277" s="29" customFormat="1" ht="15.75" x14ac:dyDescent="0.25">
      <c r="A385" s="39" t="s">
        <v>287</v>
      </c>
      <c r="B385" s="230">
        <f t="shared" si="2128"/>
        <v>81149.7</v>
      </c>
      <c r="C385" s="230">
        <f t="shared" si="2129"/>
        <v>28198</v>
      </c>
      <c r="D385" s="230">
        <f t="shared" si="2130"/>
        <v>28198</v>
      </c>
      <c r="E385" s="66">
        <f>D385/C385*100</f>
        <v>100</v>
      </c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123"/>
      <c r="S385" s="66"/>
      <c r="T385" s="66"/>
      <c r="U385" s="66"/>
      <c r="V385" s="66"/>
      <c r="W385" s="66"/>
      <c r="X385" s="66"/>
      <c r="Y385" s="66"/>
      <c r="Z385" s="66"/>
      <c r="AA385" s="66"/>
      <c r="AB385" s="66"/>
      <c r="AC385" s="66"/>
      <c r="AD385" s="123"/>
      <c r="AE385" s="66"/>
      <c r="AF385" s="66"/>
      <c r="AG385" s="66"/>
      <c r="AH385" s="66"/>
      <c r="AI385" s="66"/>
      <c r="AJ385" s="66"/>
      <c r="AK385" s="70"/>
      <c r="AL385" s="124"/>
      <c r="AM385" s="66"/>
      <c r="AN385" s="66"/>
      <c r="AO385" s="66"/>
      <c r="AP385" s="66"/>
      <c r="AQ385" s="66"/>
      <c r="AR385" s="66"/>
      <c r="AS385" s="66"/>
      <c r="AT385" s="66"/>
      <c r="AU385" s="66"/>
      <c r="AV385" s="66"/>
      <c r="AW385" s="66"/>
      <c r="AX385" s="66"/>
      <c r="AY385" s="66"/>
      <c r="AZ385" s="66"/>
      <c r="BA385" s="66"/>
      <c r="BB385" s="66"/>
      <c r="BC385" s="66"/>
      <c r="BD385" s="66"/>
      <c r="BE385" s="66"/>
      <c r="BF385" s="66"/>
      <c r="BG385" s="66"/>
      <c r="BH385" s="66"/>
      <c r="BI385" s="66"/>
      <c r="BJ385" s="123"/>
      <c r="BK385" s="66"/>
      <c r="BL385" s="66"/>
      <c r="BM385" s="66"/>
      <c r="BN385" s="66"/>
      <c r="BO385" s="66"/>
      <c r="BP385" s="66"/>
      <c r="BQ385" s="66"/>
      <c r="BR385" s="66"/>
      <c r="BS385" s="66"/>
      <c r="BT385" s="66"/>
      <c r="BU385" s="66"/>
      <c r="BV385" s="66"/>
      <c r="BW385" s="66">
        <v>1300</v>
      </c>
      <c r="BX385" s="66">
        <v>1300</v>
      </c>
      <c r="BY385" s="66">
        <f t="shared" si="2067"/>
        <v>100</v>
      </c>
      <c r="BZ385" s="66"/>
      <c r="CA385" s="66"/>
      <c r="CB385" s="66"/>
      <c r="CC385" s="66"/>
      <c r="CD385" s="206"/>
      <c r="CE385" s="206"/>
      <c r="CF385" s="206"/>
      <c r="CG385" s="206"/>
      <c r="CH385" s="206"/>
      <c r="CI385" s="206"/>
      <c r="CJ385" s="206"/>
      <c r="CK385" s="206"/>
      <c r="CL385" s="66"/>
      <c r="CM385" s="66"/>
      <c r="CN385" s="66"/>
      <c r="CO385" s="204"/>
      <c r="CP385" s="204"/>
      <c r="CQ385" s="66"/>
      <c r="CR385" s="66"/>
      <c r="CS385" s="204"/>
      <c r="CT385" s="66"/>
      <c r="CU385" s="66"/>
      <c r="CV385" s="66"/>
      <c r="CW385" s="204"/>
      <c r="CX385" s="204"/>
      <c r="CY385" s="66"/>
      <c r="CZ385" s="66"/>
      <c r="DA385" s="204"/>
      <c r="DB385" s="133"/>
      <c r="DC385" s="66"/>
      <c r="DD385" s="66"/>
      <c r="DE385" s="204"/>
      <c r="DF385" s="66">
        <v>54251.7</v>
      </c>
      <c r="DG385" s="66"/>
      <c r="DH385" s="66"/>
      <c r="DI385" s="204"/>
      <c r="DJ385" s="204"/>
      <c r="DK385" s="66"/>
      <c r="DL385" s="66"/>
      <c r="DM385" s="204"/>
      <c r="DN385" s="204"/>
      <c r="DO385" s="66"/>
      <c r="DP385" s="66"/>
      <c r="DQ385" s="204"/>
      <c r="DR385" s="66"/>
      <c r="DS385" s="66"/>
      <c r="DT385" s="66"/>
      <c r="DU385" s="204"/>
      <c r="DV385" s="204"/>
      <c r="DW385" s="66"/>
      <c r="DX385" s="66"/>
      <c r="DY385" s="204"/>
      <c r="DZ385" s="204"/>
      <c r="EA385" s="66"/>
      <c r="EB385" s="66"/>
      <c r="EC385" s="204"/>
      <c r="ED385" s="204"/>
      <c r="EE385" s="66"/>
      <c r="EF385" s="66"/>
      <c r="EG385" s="204"/>
      <c r="EH385" s="66"/>
      <c r="EI385" s="66"/>
      <c r="EJ385" s="66"/>
      <c r="EK385" s="204"/>
      <c r="EL385" s="66"/>
      <c r="EM385" s="66"/>
      <c r="EN385" s="66"/>
      <c r="EO385" s="66"/>
      <c r="EP385" s="66"/>
      <c r="EQ385" s="66"/>
      <c r="ER385" s="66"/>
      <c r="ES385" s="204"/>
      <c r="ET385" s="66"/>
      <c r="EU385" s="66"/>
      <c r="EV385" s="66"/>
      <c r="EW385" s="66"/>
      <c r="EX385" s="66"/>
      <c r="EY385" s="70"/>
      <c r="EZ385" s="66"/>
      <c r="FA385" s="204"/>
      <c r="FB385" s="133"/>
      <c r="FC385" s="70"/>
      <c r="FD385" s="66"/>
      <c r="FE385" s="204"/>
      <c r="FF385" s="70"/>
      <c r="FG385" s="70"/>
      <c r="FH385" s="66"/>
      <c r="FI385" s="204"/>
      <c r="FJ385" s="70">
        <v>26898</v>
      </c>
      <c r="FK385" s="70">
        <v>26898</v>
      </c>
      <c r="FL385" s="66">
        <v>26898</v>
      </c>
      <c r="FM385" s="66">
        <f t="shared" si="2380"/>
        <v>100</v>
      </c>
      <c r="FN385" s="70"/>
      <c r="FO385" s="70"/>
      <c r="FP385" s="66"/>
      <c r="FQ385" s="204"/>
      <c r="FR385" s="204"/>
      <c r="FS385" s="70"/>
      <c r="FT385" s="66"/>
      <c r="FU385" s="204"/>
      <c r="FV385" s="70"/>
      <c r="FW385" s="70"/>
      <c r="FX385" s="66"/>
      <c r="FY385" s="204"/>
      <c r="FZ385" s="70"/>
      <c r="GA385" s="70"/>
      <c r="GB385" s="66"/>
      <c r="GC385" s="204"/>
      <c r="GD385" s="66"/>
      <c r="GE385" s="66"/>
      <c r="GF385" s="66"/>
      <c r="GG385" s="204"/>
      <c r="GH385" s="66"/>
      <c r="GI385" s="66"/>
      <c r="GJ385" s="66"/>
      <c r="GK385" s="204"/>
      <c r="GL385" s="204"/>
      <c r="GM385" s="70"/>
      <c r="GN385" s="66"/>
      <c r="GO385" s="204"/>
      <c r="GP385" s="204"/>
      <c r="GQ385" s="70"/>
      <c r="GR385" s="66"/>
      <c r="GS385" s="204"/>
      <c r="GT385" s="204"/>
      <c r="GU385" s="70"/>
      <c r="GV385" s="66"/>
      <c r="GW385" s="204"/>
      <c r="GX385" s="204"/>
      <c r="GY385" s="70"/>
      <c r="GZ385" s="66"/>
      <c r="HA385" s="204"/>
      <c r="HB385" s="70"/>
      <c r="HC385" s="70"/>
      <c r="HD385" s="66"/>
      <c r="HE385" s="204"/>
      <c r="HF385" s="66"/>
      <c r="HG385" s="66"/>
      <c r="HH385" s="66"/>
      <c r="HI385" s="204"/>
      <c r="HJ385" s="133"/>
      <c r="HK385" s="70"/>
      <c r="HL385" s="66"/>
      <c r="HM385" s="204"/>
      <c r="HN385" s="66"/>
      <c r="HO385" s="66"/>
      <c r="HP385" s="66"/>
      <c r="HQ385" s="204"/>
      <c r="HR385" s="204"/>
      <c r="HS385" s="66"/>
      <c r="HT385" s="66"/>
      <c r="HU385" s="204"/>
      <c r="HV385" s="133"/>
      <c r="HW385" s="66"/>
      <c r="HX385" s="66"/>
      <c r="HY385" s="204"/>
      <c r="HZ385" s="133"/>
      <c r="IA385" s="66"/>
      <c r="IB385" s="66"/>
      <c r="IC385" s="204"/>
      <c r="ID385" s="204"/>
      <c r="IE385" s="66"/>
      <c r="IF385" s="66"/>
      <c r="IG385" s="204"/>
      <c r="IH385" s="204"/>
      <c r="II385" s="66"/>
      <c r="IJ385" s="66"/>
      <c r="IK385" s="204"/>
      <c r="IL385" s="204"/>
      <c r="IM385" s="66"/>
      <c r="IN385" s="66"/>
      <c r="IO385" s="204"/>
      <c r="IP385" s="204"/>
      <c r="IQ385" s="66"/>
      <c r="IR385" s="66"/>
      <c r="IS385" s="204"/>
      <c r="IT385" s="204"/>
      <c r="IU385" s="66"/>
      <c r="IV385" s="66"/>
      <c r="IW385" s="204"/>
      <c r="IX385" s="204"/>
      <c r="IY385" s="66"/>
      <c r="IZ385" s="66"/>
      <c r="JA385" s="66"/>
      <c r="JB385" s="66"/>
      <c r="JC385" s="66"/>
      <c r="JD385" s="66"/>
      <c r="JE385" s="66"/>
      <c r="JF385" s="66"/>
      <c r="JG385" s="66"/>
      <c r="JH385" s="66"/>
      <c r="JI385" s="66"/>
      <c r="JJ385" s="66"/>
      <c r="JK385" s="66"/>
      <c r="JL385" s="66"/>
      <c r="JM385" s="66"/>
      <c r="JN385" s="66"/>
      <c r="JO385" s="66"/>
      <c r="JP385" s="66"/>
      <c r="JQ385" s="66"/>
    </row>
    <row r="386" spans="1:277" s="29" customFormat="1" ht="15.75" x14ac:dyDescent="0.25">
      <c r="A386" s="39" t="s">
        <v>580</v>
      </c>
      <c r="B386" s="230">
        <f t="shared" si="2128"/>
        <v>94054.6</v>
      </c>
      <c r="C386" s="230">
        <f t="shared" si="2129"/>
        <v>36733</v>
      </c>
      <c r="D386" s="230">
        <f t="shared" si="2130"/>
        <v>36733</v>
      </c>
      <c r="E386" s="66">
        <f>D386/C386*100</f>
        <v>100</v>
      </c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123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123"/>
      <c r="AE386" s="66"/>
      <c r="AF386" s="66"/>
      <c r="AG386" s="66"/>
      <c r="AH386" s="66"/>
      <c r="AI386" s="66"/>
      <c r="AJ386" s="66"/>
      <c r="AK386" s="70"/>
      <c r="AL386" s="124"/>
      <c r="AM386" s="66"/>
      <c r="AN386" s="66"/>
      <c r="AO386" s="66"/>
      <c r="AP386" s="66"/>
      <c r="AQ386" s="66"/>
      <c r="AR386" s="66"/>
      <c r="AS386" s="66"/>
      <c r="AT386" s="66"/>
      <c r="AU386" s="66"/>
      <c r="AV386" s="66"/>
      <c r="AW386" s="66"/>
      <c r="AX386" s="66"/>
      <c r="AY386" s="66"/>
      <c r="AZ386" s="66"/>
      <c r="BA386" s="66"/>
      <c r="BB386" s="66"/>
      <c r="BC386" s="66"/>
      <c r="BD386" s="66"/>
      <c r="BE386" s="66"/>
      <c r="BF386" s="66"/>
      <c r="BG386" s="66"/>
      <c r="BH386" s="66"/>
      <c r="BI386" s="66"/>
      <c r="BJ386" s="123"/>
      <c r="BK386" s="66"/>
      <c r="BL386" s="66"/>
      <c r="BM386" s="66"/>
      <c r="BN386" s="66"/>
      <c r="BO386" s="66"/>
      <c r="BP386" s="66"/>
      <c r="BQ386" s="66"/>
      <c r="BR386" s="66"/>
      <c r="BS386" s="66"/>
      <c r="BT386" s="66"/>
      <c r="BU386" s="66"/>
      <c r="BV386" s="66"/>
      <c r="BW386" s="66">
        <v>1450</v>
      </c>
      <c r="BX386" s="66">
        <v>1450</v>
      </c>
      <c r="BY386" s="66">
        <f t="shared" ref="BY386:BY393" si="2553">BX386/BW386*100</f>
        <v>100</v>
      </c>
      <c r="BZ386" s="66"/>
      <c r="CA386" s="66"/>
      <c r="CB386" s="66"/>
      <c r="CC386" s="66"/>
      <c r="CD386" s="206"/>
      <c r="CE386" s="206"/>
      <c r="CF386" s="206"/>
      <c r="CG386" s="206"/>
      <c r="CH386" s="206"/>
      <c r="CI386" s="206"/>
      <c r="CJ386" s="206"/>
      <c r="CK386" s="206"/>
      <c r="CL386" s="66"/>
      <c r="CM386" s="66"/>
      <c r="CN386" s="66"/>
      <c r="CO386" s="204"/>
      <c r="CP386" s="204"/>
      <c r="CQ386" s="66"/>
      <c r="CR386" s="66"/>
      <c r="CS386" s="204"/>
      <c r="CT386" s="66"/>
      <c r="CU386" s="66"/>
      <c r="CV386" s="66"/>
      <c r="CW386" s="204"/>
      <c r="CX386" s="204"/>
      <c r="CY386" s="66"/>
      <c r="CZ386" s="66"/>
      <c r="DA386" s="204"/>
      <c r="DB386" s="133"/>
      <c r="DC386" s="66"/>
      <c r="DD386" s="66"/>
      <c r="DE386" s="204"/>
      <c r="DF386" s="66">
        <v>58771.6</v>
      </c>
      <c r="DG386" s="66"/>
      <c r="DH386" s="66"/>
      <c r="DI386" s="204"/>
      <c r="DJ386" s="204"/>
      <c r="DK386" s="66"/>
      <c r="DL386" s="66"/>
      <c r="DM386" s="204"/>
      <c r="DN386" s="204"/>
      <c r="DO386" s="66"/>
      <c r="DP386" s="66"/>
      <c r="DQ386" s="204"/>
      <c r="DR386" s="66"/>
      <c r="DS386" s="66"/>
      <c r="DT386" s="66"/>
      <c r="DU386" s="204"/>
      <c r="DV386" s="204"/>
      <c r="DW386" s="66"/>
      <c r="DX386" s="66"/>
      <c r="DY386" s="204"/>
      <c r="DZ386" s="204"/>
      <c r="EA386" s="66"/>
      <c r="EB386" s="66"/>
      <c r="EC386" s="204"/>
      <c r="ED386" s="204"/>
      <c r="EE386" s="66"/>
      <c r="EF386" s="66"/>
      <c r="EG386" s="204"/>
      <c r="EH386" s="66"/>
      <c r="EI386" s="66"/>
      <c r="EJ386" s="66"/>
      <c r="EK386" s="204"/>
      <c r="EL386" s="66"/>
      <c r="EM386" s="66"/>
      <c r="EN386" s="66"/>
      <c r="EO386" s="66"/>
      <c r="EP386" s="66"/>
      <c r="EQ386" s="66"/>
      <c r="ER386" s="66"/>
      <c r="ES386" s="204"/>
      <c r="ET386" s="66"/>
      <c r="EU386" s="66"/>
      <c r="EV386" s="66"/>
      <c r="EW386" s="66"/>
      <c r="EX386" s="66"/>
      <c r="EY386" s="70"/>
      <c r="EZ386" s="66"/>
      <c r="FA386" s="204"/>
      <c r="FB386" s="133"/>
      <c r="FC386" s="70"/>
      <c r="FD386" s="66"/>
      <c r="FE386" s="204"/>
      <c r="FF386" s="70"/>
      <c r="FG386" s="70"/>
      <c r="FH386" s="66"/>
      <c r="FI386" s="204"/>
      <c r="FJ386" s="70">
        <v>35283</v>
      </c>
      <c r="FK386" s="70">
        <v>35283</v>
      </c>
      <c r="FL386" s="66">
        <v>35283</v>
      </c>
      <c r="FM386" s="66">
        <f t="shared" si="2380"/>
        <v>100</v>
      </c>
      <c r="FN386" s="70"/>
      <c r="FO386" s="70"/>
      <c r="FP386" s="66"/>
      <c r="FQ386" s="204"/>
      <c r="FR386" s="204"/>
      <c r="FS386" s="70"/>
      <c r="FT386" s="66"/>
      <c r="FU386" s="204"/>
      <c r="FV386" s="70"/>
      <c r="FW386" s="70"/>
      <c r="FX386" s="66"/>
      <c r="FY386" s="204"/>
      <c r="FZ386" s="70"/>
      <c r="GA386" s="70"/>
      <c r="GB386" s="66"/>
      <c r="GC386" s="204"/>
      <c r="GD386" s="66"/>
      <c r="GE386" s="66"/>
      <c r="GF386" s="66"/>
      <c r="GG386" s="204"/>
      <c r="GH386" s="66"/>
      <c r="GI386" s="66"/>
      <c r="GJ386" s="66"/>
      <c r="GK386" s="204"/>
      <c r="GL386" s="204"/>
      <c r="GM386" s="70"/>
      <c r="GN386" s="66"/>
      <c r="GO386" s="204"/>
      <c r="GP386" s="204"/>
      <c r="GQ386" s="70"/>
      <c r="GR386" s="66"/>
      <c r="GS386" s="204"/>
      <c r="GT386" s="204"/>
      <c r="GU386" s="70"/>
      <c r="GV386" s="66"/>
      <c r="GW386" s="204"/>
      <c r="GX386" s="204"/>
      <c r="GY386" s="70"/>
      <c r="GZ386" s="66"/>
      <c r="HA386" s="204"/>
      <c r="HB386" s="70"/>
      <c r="HC386" s="70"/>
      <c r="HD386" s="66"/>
      <c r="HE386" s="204"/>
      <c r="HF386" s="66"/>
      <c r="HG386" s="66"/>
      <c r="HH386" s="66"/>
      <c r="HI386" s="204"/>
      <c r="HJ386" s="133"/>
      <c r="HK386" s="70"/>
      <c r="HL386" s="66"/>
      <c r="HM386" s="204"/>
      <c r="HN386" s="66"/>
      <c r="HO386" s="66"/>
      <c r="HP386" s="66"/>
      <c r="HQ386" s="204"/>
      <c r="HR386" s="204"/>
      <c r="HS386" s="66"/>
      <c r="HT386" s="66"/>
      <c r="HU386" s="204"/>
      <c r="HV386" s="133"/>
      <c r="HW386" s="66"/>
      <c r="HX386" s="66"/>
      <c r="HY386" s="204"/>
      <c r="HZ386" s="133"/>
      <c r="IA386" s="66"/>
      <c r="IB386" s="66"/>
      <c r="IC386" s="204"/>
      <c r="ID386" s="204"/>
      <c r="IE386" s="66"/>
      <c r="IF386" s="66"/>
      <c r="IG386" s="204"/>
      <c r="IH386" s="204"/>
      <c r="II386" s="66"/>
      <c r="IJ386" s="66"/>
      <c r="IK386" s="204"/>
      <c r="IL386" s="204"/>
      <c r="IM386" s="66"/>
      <c r="IN386" s="66"/>
      <c r="IO386" s="204"/>
      <c r="IP386" s="204"/>
      <c r="IQ386" s="66"/>
      <c r="IR386" s="66"/>
      <c r="IS386" s="204"/>
      <c r="IT386" s="204"/>
      <c r="IU386" s="66"/>
      <c r="IV386" s="66"/>
      <c r="IW386" s="204"/>
      <c r="IX386" s="204"/>
      <c r="IY386" s="66"/>
      <c r="IZ386" s="66"/>
      <c r="JA386" s="66"/>
      <c r="JB386" s="66"/>
      <c r="JC386" s="66"/>
      <c r="JD386" s="66"/>
      <c r="JE386" s="66"/>
      <c r="JF386" s="66"/>
      <c r="JG386" s="66"/>
      <c r="JH386" s="66"/>
      <c r="JI386" s="66"/>
      <c r="JJ386" s="66"/>
      <c r="JK386" s="66"/>
      <c r="JL386" s="66"/>
      <c r="JM386" s="66"/>
      <c r="JN386" s="66"/>
      <c r="JO386" s="66"/>
      <c r="JP386" s="66"/>
      <c r="JQ386" s="66"/>
    </row>
    <row r="387" spans="1:277" s="29" customFormat="1" ht="15.75" x14ac:dyDescent="0.25">
      <c r="A387" s="39" t="s">
        <v>288</v>
      </c>
      <c r="B387" s="230">
        <f t="shared" si="2128"/>
        <v>48192</v>
      </c>
      <c r="C387" s="230">
        <f t="shared" si="2129"/>
        <v>49691.717479999999</v>
      </c>
      <c r="D387" s="230">
        <f t="shared" si="2130"/>
        <v>49691.7</v>
      </c>
      <c r="E387" s="66">
        <f>D387/C387*100</f>
        <v>99.999964823111597</v>
      </c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123"/>
      <c r="S387" s="66"/>
      <c r="T387" s="66"/>
      <c r="U387" s="66"/>
      <c r="V387" s="66"/>
      <c r="W387" s="66"/>
      <c r="X387" s="66"/>
      <c r="Y387" s="66"/>
      <c r="Z387" s="66"/>
      <c r="AA387" s="66"/>
      <c r="AB387" s="66"/>
      <c r="AC387" s="66"/>
      <c r="AD387" s="123"/>
      <c r="AE387" s="66"/>
      <c r="AF387" s="66"/>
      <c r="AG387" s="66"/>
      <c r="AH387" s="66"/>
      <c r="AI387" s="66"/>
      <c r="AJ387" s="66"/>
      <c r="AK387" s="70"/>
      <c r="AL387" s="124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  <c r="BD387" s="66"/>
      <c r="BE387" s="66"/>
      <c r="BF387" s="66"/>
      <c r="BG387" s="66"/>
      <c r="BH387" s="66"/>
      <c r="BI387" s="66"/>
      <c r="BJ387" s="123"/>
      <c r="BK387" s="66"/>
      <c r="BL387" s="66"/>
      <c r="BM387" s="66"/>
      <c r="BN387" s="66"/>
      <c r="BO387" s="66"/>
      <c r="BP387" s="66"/>
      <c r="BQ387" s="66"/>
      <c r="BR387" s="66"/>
      <c r="BS387" s="66"/>
      <c r="BT387" s="66"/>
      <c r="BU387" s="66"/>
      <c r="BV387" s="66"/>
      <c r="BW387" s="66">
        <v>1499.71748</v>
      </c>
      <c r="BX387" s="66">
        <v>1499.7</v>
      </c>
      <c r="BY387" s="66">
        <f t="shared" si="2553"/>
        <v>99.998834447138677</v>
      </c>
      <c r="BZ387" s="66"/>
      <c r="CA387" s="66"/>
      <c r="CB387" s="66"/>
      <c r="CC387" s="66"/>
      <c r="CD387" s="206"/>
      <c r="CE387" s="206"/>
      <c r="CF387" s="206"/>
      <c r="CG387" s="206"/>
      <c r="CH387" s="206"/>
      <c r="CI387" s="206"/>
      <c r="CJ387" s="206"/>
      <c r="CK387" s="206"/>
      <c r="CL387" s="66"/>
      <c r="CM387" s="66"/>
      <c r="CN387" s="66"/>
      <c r="CO387" s="204"/>
      <c r="CP387" s="204"/>
      <c r="CQ387" s="66"/>
      <c r="CR387" s="66"/>
      <c r="CS387" s="204"/>
      <c r="CT387" s="66"/>
      <c r="CU387" s="66"/>
      <c r="CV387" s="66"/>
      <c r="CW387" s="204"/>
      <c r="CX387" s="204"/>
      <c r="CY387" s="66"/>
      <c r="CZ387" s="66"/>
      <c r="DA387" s="204"/>
      <c r="DB387" s="133"/>
      <c r="DC387" s="66"/>
      <c r="DD387" s="66"/>
      <c r="DE387" s="204"/>
      <c r="DF387" s="66"/>
      <c r="DG387" s="66"/>
      <c r="DH387" s="66"/>
      <c r="DI387" s="204"/>
      <c r="DJ387" s="204"/>
      <c r="DK387" s="66"/>
      <c r="DL387" s="66"/>
      <c r="DM387" s="204"/>
      <c r="DN387" s="204"/>
      <c r="DO387" s="66"/>
      <c r="DP387" s="66"/>
      <c r="DQ387" s="204"/>
      <c r="DR387" s="66"/>
      <c r="DS387" s="66"/>
      <c r="DT387" s="66"/>
      <c r="DU387" s="204"/>
      <c r="DV387" s="204"/>
      <c r="DW387" s="66"/>
      <c r="DX387" s="66"/>
      <c r="DY387" s="204"/>
      <c r="DZ387" s="204"/>
      <c r="EA387" s="66"/>
      <c r="EB387" s="66"/>
      <c r="EC387" s="204"/>
      <c r="ED387" s="204"/>
      <c r="EE387" s="66"/>
      <c r="EF387" s="66"/>
      <c r="EG387" s="204"/>
      <c r="EH387" s="66"/>
      <c r="EI387" s="66"/>
      <c r="EJ387" s="66"/>
      <c r="EK387" s="204"/>
      <c r="EL387" s="66"/>
      <c r="EM387" s="66"/>
      <c r="EN387" s="66"/>
      <c r="EO387" s="66"/>
      <c r="EP387" s="66"/>
      <c r="EQ387" s="66"/>
      <c r="ER387" s="66"/>
      <c r="ES387" s="204"/>
      <c r="ET387" s="66"/>
      <c r="EU387" s="66"/>
      <c r="EV387" s="66"/>
      <c r="EW387" s="66"/>
      <c r="EX387" s="66"/>
      <c r="EY387" s="70"/>
      <c r="EZ387" s="66"/>
      <c r="FA387" s="204"/>
      <c r="FB387" s="133"/>
      <c r="FC387" s="70"/>
      <c r="FD387" s="66"/>
      <c r="FE387" s="204"/>
      <c r="FF387" s="70"/>
      <c r="FG387" s="70"/>
      <c r="FH387" s="66"/>
      <c r="FI387" s="204"/>
      <c r="FJ387" s="70">
        <v>48192</v>
      </c>
      <c r="FK387" s="70">
        <v>48192</v>
      </c>
      <c r="FL387" s="66">
        <v>48192</v>
      </c>
      <c r="FM387" s="66">
        <f t="shared" si="2380"/>
        <v>100</v>
      </c>
      <c r="FN387" s="70"/>
      <c r="FO387" s="70"/>
      <c r="FP387" s="66"/>
      <c r="FQ387" s="204"/>
      <c r="FR387" s="204"/>
      <c r="FS387" s="70"/>
      <c r="FT387" s="66"/>
      <c r="FU387" s="204"/>
      <c r="FV387" s="70"/>
      <c r="FW387" s="70"/>
      <c r="FX387" s="66"/>
      <c r="FY387" s="204"/>
      <c r="FZ387" s="70"/>
      <c r="GA387" s="70"/>
      <c r="GB387" s="66"/>
      <c r="GC387" s="204"/>
      <c r="GD387" s="66"/>
      <c r="GE387" s="66"/>
      <c r="GF387" s="66"/>
      <c r="GG387" s="204"/>
      <c r="GH387" s="66"/>
      <c r="GI387" s="66"/>
      <c r="GJ387" s="66"/>
      <c r="GK387" s="204"/>
      <c r="GL387" s="204"/>
      <c r="GM387" s="70"/>
      <c r="GN387" s="66"/>
      <c r="GO387" s="204"/>
      <c r="GP387" s="204"/>
      <c r="GQ387" s="70"/>
      <c r="GR387" s="66"/>
      <c r="GS387" s="204"/>
      <c r="GT387" s="204"/>
      <c r="GU387" s="70"/>
      <c r="GV387" s="66"/>
      <c r="GW387" s="204"/>
      <c r="GX387" s="204"/>
      <c r="GY387" s="70"/>
      <c r="GZ387" s="66"/>
      <c r="HA387" s="204"/>
      <c r="HB387" s="70"/>
      <c r="HC387" s="70"/>
      <c r="HD387" s="66"/>
      <c r="HE387" s="204"/>
      <c r="HF387" s="66"/>
      <c r="HG387" s="66"/>
      <c r="HH387" s="66"/>
      <c r="HI387" s="204"/>
      <c r="HJ387" s="133"/>
      <c r="HK387" s="70"/>
      <c r="HL387" s="66"/>
      <c r="HM387" s="204"/>
      <c r="HN387" s="66"/>
      <c r="HO387" s="66"/>
      <c r="HP387" s="66"/>
      <c r="HQ387" s="204"/>
      <c r="HR387" s="204"/>
      <c r="HS387" s="66"/>
      <c r="HT387" s="66"/>
      <c r="HU387" s="204"/>
      <c r="HV387" s="133"/>
      <c r="HW387" s="66"/>
      <c r="HX387" s="66"/>
      <c r="HY387" s="204"/>
      <c r="HZ387" s="133"/>
      <c r="IA387" s="66"/>
      <c r="IB387" s="66"/>
      <c r="IC387" s="204"/>
      <c r="ID387" s="204"/>
      <c r="IE387" s="66"/>
      <c r="IF387" s="66"/>
      <c r="IG387" s="204"/>
      <c r="IH387" s="204"/>
      <c r="II387" s="66"/>
      <c r="IJ387" s="66"/>
      <c r="IK387" s="204"/>
      <c r="IL387" s="204"/>
      <c r="IM387" s="66"/>
      <c r="IN387" s="66"/>
      <c r="IO387" s="204"/>
      <c r="IP387" s="204"/>
      <c r="IQ387" s="66"/>
      <c r="IR387" s="66"/>
      <c r="IS387" s="204"/>
      <c r="IT387" s="204"/>
      <c r="IU387" s="66"/>
      <c r="IV387" s="66"/>
      <c r="IW387" s="204"/>
      <c r="IX387" s="204"/>
      <c r="IY387" s="66"/>
      <c r="IZ387" s="66"/>
      <c r="JA387" s="66"/>
      <c r="JB387" s="66"/>
      <c r="JC387" s="66"/>
      <c r="JD387" s="66"/>
      <c r="JE387" s="66"/>
      <c r="JF387" s="66"/>
      <c r="JG387" s="66"/>
      <c r="JH387" s="66"/>
      <c r="JI387" s="66"/>
      <c r="JJ387" s="66"/>
      <c r="JK387" s="66"/>
      <c r="JL387" s="66"/>
      <c r="JM387" s="66"/>
      <c r="JN387" s="66"/>
      <c r="JO387" s="66"/>
      <c r="JP387" s="66"/>
      <c r="JQ387" s="66"/>
    </row>
    <row r="388" spans="1:277" s="29" customFormat="1" ht="15.75" x14ac:dyDescent="0.25">
      <c r="A388" s="39" t="s">
        <v>245</v>
      </c>
      <c r="B388" s="230">
        <f t="shared" si="2128"/>
        <v>106352</v>
      </c>
      <c r="C388" s="230">
        <f t="shared" si="2129"/>
        <v>21072</v>
      </c>
      <c r="D388" s="230">
        <f t="shared" si="2130"/>
        <v>21072</v>
      </c>
      <c r="E388" s="66">
        <f>D388/C388*100</f>
        <v>100</v>
      </c>
      <c r="F388" s="70"/>
      <c r="G388" s="70"/>
      <c r="H388" s="70"/>
      <c r="I388" s="66"/>
      <c r="J388" s="70"/>
      <c r="K388" s="70"/>
      <c r="L388" s="70"/>
      <c r="M388" s="66"/>
      <c r="N388" s="66"/>
      <c r="O388" s="70"/>
      <c r="P388" s="70"/>
      <c r="Q388" s="66"/>
      <c r="R388" s="123"/>
      <c r="S388" s="70"/>
      <c r="T388" s="70"/>
      <c r="U388" s="66"/>
      <c r="V388" s="66"/>
      <c r="W388" s="70"/>
      <c r="X388" s="70"/>
      <c r="Y388" s="66"/>
      <c r="Z388" s="66"/>
      <c r="AA388" s="70"/>
      <c r="AB388" s="70"/>
      <c r="AC388" s="66"/>
      <c r="AD388" s="123"/>
      <c r="AE388" s="70"/>
      <c r="AF388" s="70"/>
      <c r="AG388" s="66"/>
      <c r="AH388" s="70"/>
      <c r="AI388" s="70"/>
      <c r="AJ388" s="70"/>
      <c r="AK388" s="70"/>
      <c r="AL388" s="124"/>
      <c r="AM388" s="70"/>
      <c r="AN388" s="70"/>
      <c r="AO388" s="66"/>
      <c r="AP388" s="70"/>
      <c r="AQ388" s="70"/>
      <c r="AR388" s="70"/>
      <c r="AS388" s="66"/>
      <c r="AT388" s="70"/>
      <c r="AU388" s="70"/>
      <c r="AV388" s="70"/>
      <c r="AW388" s="66"/>
      <c r="AX388" s="70"/>
      <c r="AY388" s="70"/>
      <c r="AZ388" s="70"/>
      <c r="BA388" s="66"/>
      <c r="BB388" s="66"/>
      <c r="BC388" s="70"/>
      <c r="BD388" s="70"/>
      <c r="BE388" s="66"/>
      <c r="BF388" s="70"/>
      <c r="BG388" s="70"/>
      <c r="BH388" s="70"/>
      <c r="BI388" s="66"/>
      <c r="BJ388" s="123"/>
      <c r="BK388" s="70"/>
      <c r="BL388" s="70"/>
      <c r="BM388" s="66"/>
      <c r="BN388" s="70"/>
      <c r="BO388" s="70"/>
      <c r="BP388" s="70"/>
      <c r="BQ388" s="66"/>
      <c r="BR388" s="66"/>
      <c r="BS388" s="70"/>
      <c r="BT388" s="70"/>
      <c r="BU388" s="66"/>
      <c r="BV388" s="66"/>
      <c r="BW388" s="66"/>
      <c r="BX388" s="66"/>
      <c r="BY388" s="66"/>
      <c r="BZ388" s="66"/>
      <c r="CA388" s="66"/>
      <c r="CB388" s="66"/>
      <c r="CC388" s="66"/>
      <c r="CD388" s="36"/>
      <c r="CE388" s="36"/>
      <c r="CF388" s="36"/>
      <c r="CG388" s="36"/>
      <c r="CH388" s="36"/>
      <c r="CI388" s="36"/>
      <c r="CJ388" s="36"/>
      <c r="CK388" s="36"/>
      <c r="CL388" s="70"/>
      <c r="CM388" s="70"/>
      <c r="CN388" s="70"/>
      <c r="CO388" s="200"/>
      <c r="CP388" s="200"/>
      <c r="CQ388" s="70"/>
      <c r="CR388" s="70"/>
      <c r="CS388" s="200"/>
      <c r="CT388" s="70"/>
      <c r="CU388" s="70"/>
      <c r="CV388" s="70"/>
      <c r="CW388" s="200"/>
      <c r="CX388" s="200"/>
      <c r="CY388" s="70"/>
      <c r="CZ388" s="70"/>
      <c r="DA388" s="200"/>
      <c r="DB388" s="132"/>
      <c r="DC388" s="70"/>
      <c r="DD388" s="70"/>
      <c r="DE388" s="200"/>
      <c r="DF388" s="70">
        <v>85280</v>
      </c>
      <c r="DG388" s="70"/>
      <c r="DH388" s="70"/>
      <c r="DI388" s="200"/>
      <c r="DJ388" s="200"/>
      <c r="DK388" s="70"/>
      <c r="DL388" s="70"/>
      <c r="DM388" s="200"/>
      <c r="DN388" s="200"/>
      <c r="DO388" s="70"/>
      <c r="DP388" s="70"/>
      <c r="DQ388" s="200"/>
      <c r="DR388" s="70"/>
      <c r="DS388" s="70"/>
      <c r="DT388" s="70"/>
      <c r="DU388" s="200"/>
      <c r="DV388" s="200"/>
      <c r="DW388" s="70"/>
      <c r="DX388" s="70"/>
      <c r="DY388" s="200"/>
      <c r="DZ388" s="200"/>
      <c r="EA388" s="70"/>
      <c r="EB388" s="70"/>
      <c r="EC388" s="200"/>
      <c r="ED388" s="200"/>
      <c r="EE388" s="70"/>
      <c r="EF388" s="70"/>
      <c r="EG388" s="200"/>
      <c r="EH388" s="70"/>
      <c r="EI388" s="70"/>
      <c r="EJ388" s="70"/>
      <c r="EK388" s="200"/>
      <c r="EL388" s="70"/>
      <c r="EM388" s="70"/>
      <c r="EN388" s="66"/>
      <c r="EO388" s="66"/>
      <c r="EP388" s="70"/>
      <c r="EQ388" s="70"/>
      <c r="ER388" s="70"/>
      <c r="ES388" s="200"/>
      <c r="ET388" s="70"/>
      <c r="EU388" s="70"/>
      <c r="EV388" s="70"/>
      <c r="EW388" s="70"/>
      <c r="EX388" s="70"/>
      <c r="EY388" s="70"/>
      <c r="EZ388" s="70"/>
      <c r="FA388" s="200"/>
      <c r="FB388" s="132"/>
      <c r="FC388" s="70"/>
      <c r="FD388" s="70"/>
      <c r="FE388" s="200"/>
      <c r="FF388" s="70"/>
      <c r="FG388" s="70"/>
      <c r="FH388" s="70"/>
      <c r="FI388" s="200"/>
      <c r="FJ388" s="70">
        <v>21072</v>
      </c>
      <c r="FK388" s="70">
        <v>21072</v>
      </c>
      <c r="FL388" s="70">
        <v>21072</v>
      </c>
      <c r="FM388" s="66">
        <f t="shared" si="2380"/>
        <v>100</v>
      </c>
      <c r="FN388" s="70"/>
      <c r="FO388" s="70"/>
      <c r="FP388" s="70"/>
      <c r="FQ388" s="200"/>
      <c r="FR388" s="200"/>
      <c r="FS388" s="70"/>
      <c r="FT388" s="70"/>
      <c r="FU388" s="200"/>
      <c r="FV388" s="70"/>
      <c r="FW388" s="70"/>
      <c r="FX388" s="70"/>
      <c r="FY388" s="200"/>
      <c r="FZ388" s="70"/>
      <c r="GA388" s="70"/>
      <c r="GB388" s="70"/>
      <c r="GC388" s="200"/>
      <c r="GD388" s="70"/>
      <c r="GE388" s="70"/>
      <c r="GF388" s="70"/>
      <c r="GG388" s="200"/>
      <c r="GH388" s="70"/>
      <c r="GI388" s="70"/>
      <c r="GJ388" s="70"/>
      <c r="GK388" s="200"/>
      <c r="GL388" s="200"/>
      <c r="GM388" s="70"/>
      <c r="GN388" s="70"/>
      <c r="GO388" s="200"/>
      <c r="GP388" s="200"/>
      <c r="GQ388" s="70"/>
      <c r="GR388" s="70"/>
      <c r="GS388" s="200"/>
      <c r="GT388" s="200"/>
      <c r="GU388" s="70"/>
      <c r="GV388" s="70"/>
      <c r="GW388" s="200"/>
      <c r="GX388" s="200"/>
      <c r="GY388" s="70"/>
      <c r="GZ388" s="70"/>
      <c r="HA388" s="200"/>
      <c r="HB388" s="70"/>
      <c r="HC388" s="70"/>
      <c r="HD388" s="70"/>
      <c r="HE388" s="200"/>
      <c r="HF388" s="70"/>
      <c r="HG388" s="70"/>
      <c r="HH388" s="70"/>
      <c r="HI388" s="200"/>
      <c r="HJ388" s="132"/>
      <c r="HK388" s="70"/>
      <c r="HL388" s="70"/>
      <c r="HM388" s="200"/>
      <c r="HN388" s="70"/>
      <c r="HO388" s="70"/>
      <c r="HP388" s="70"/>
      <c r="HQ388" s="200"/>
      <c r="HR388" s="200"/>
      <c r="HS388" s="70"/>
      <c r="HT388" s="70"/>
      <c r="HU388" s="200"/>
      <c r="HV388" s="132"/>
      <c r="HW388" s="70"/>
      <c r="HX388" s="70"/>
      <c r="HY388" s="200"/>
      <c r="HZ388" s="132"/>
      <c r="IA388" s="70"/>
      <c r="IB388" s="70"/>
      <c r="IC388" s="200"/>
      <c r="ID388" s="200"/>
      <c r="IE388" s="70"/>
      <c r="IF388" s="70"/>
      <c r="IG388" s="200"/>
      <c r="IH388" s="200"/>
      <c r="II388" s="70"/>
      <c r="IJ388" s="70"/>
      <c r="IK388" s="200"/>
      <c r="IL388" s="200"/>
      <c r="IM388" s="70"/>
      <c r="IN388" s="70"/>
      <c r="IO388" s="200"/>
      <c r="IP388" s="200"/>
      <c r="IQ388" s="70"/>
      <c r="IR388" s="70"/>
      <c r="IS388" s="200"/>
      <c r="IT388" s="200"/>
      <c r="IU388" s="70"/>
      <c r="IV388" s="70"/>
      <c r="IW388" s="200"/>
      <c r="IX388" s="200"/>
      <c r="IY388" s="70"/>
      <c r="IZ388" s="70"/>
      <c r="JA388" s="66"/>
      <c r="JB388" s="66"/>
      <c r="JC388" s="70"/>
      <c r="JD388" s="70"/>
      <c r="JE388" s="66"/>
      <c r="JF388" s="66"/>
      <c r="JG388" s="70"/>
      <c r="JH388" s="70"/>
      <c r="JI388" s="66"/>
      <c r="JJ388" s="66"/>
      <c r="JK388" s="66"/>
      <c r="JL388" s="66"/>
      <c r="JM388" s="66"/>
      <c r="JN388" s="66"/>
      <c r="JO388" s="66"/>
      <c r="JP388" s="66"/>
      <c r="JQ388" s="66"/>
    </row>
    <row r="389" spans="1:277" s="29" customFormat="1" ht="15.75" x14ac:dyDescent="0.25">
      <c r="A389" s="45" t="s">
        <v>101</v>
      </c>
      <c r="B389" s="194">
        <f t="shared" si="2128"/>
        <v>2582719.2654699995</v>
      </c>
      <c r="C389" s="194">
        <f t="shared" si="2129"/>
        <v>6781747.3284600005</v>
      </c>
      <c r="D389" s="194">
        <f t="shared" si="2130"/>
        <v>4862273.0987</v>
      </c>
      <c r="E389" s="194">
        <f t="shared" si="163"/>
        <v>71.696464984697755</v>
      </c>
      <c r="F389" s="194">
        <v>0</v>
      </c>
      <c r="G389" s="194">
        <v>0</v>
      </c>
      <c r="H389" s="194">
        <v>0</v>
      </c>
      <c r="I389" s="194"/>
      <c r="J389" s="194">
        <f t="shared" ref="J389" si="2554">SUM(J390:J393)</f>
        <v>722.3</v>
      </c>
      <c r="K389" s="194">
        <f t="shared" ref="K389:AJ389" si="2555">SUM(K390:K393)</f>
        <v>722.3</v>
      </c>
      <c r="L389" s="194">
        <f t="shared" si="2555"/>
        <v>722.24059</v>
      </c>
      <c r="M389" s="194">
        <f>L389/K389*100</f>
        <v>99.991774885781538</v>
      </c>
      <c r="N389" s="194">
        <f t="shared" ref="N389:P389" si="2556">SUM(N390:N393)</f>
        <v>364196.2</v>
      </c>
      <c r="O389" s="194">
        <f t="shared" si="2556"/>
        <v>449871.8</v>
      </c>
      <c r="P389" s="194">
        <f t="shared" si="2556"/>
        <v>449426.97629000002</v>
      </c>
      <c r="Q389" s="194">
        <f>P389/O389*100</f>
        <v>99.90112211745658</v>
      </c>
      <c r="R389" s="137"/>
      <c r="S389" s="194">
        <f t="shared" ref="S389:T389" si="2557">SUM(S390:S393)</f>
        <v>0</v>
      </c>
      <c r="T389" s="194">
        <f t="shared" si="2557"/>
        <v>0</v>
      </c>
      <c r="U389" s="194"/>
      <c r="V389" s="194">
        <f t="shared" ref="V389:X389" si="2558">SUM(V390:V393)</f>
        <v>475429.8</v>
      </c>
      <c r="W389" s="194">
        <f t="shared" si="2558"/>
        <v>503941.4</v>
      </c>
      <c r="X389" s="194">
        <f t="shared" si="2558"/>
        <v>503941.4</v>
      </c>
      <c r="Y389" s="194">
        <f>X389/W389*100</f>
        <v>100</v>
      </c>
      <c r="Z389" s="194"/>
      <c r="AA389" s="194">
        <f t="shared" ref="AA389:AB389" si="2559">SUM(AA390:AA393)</f>
        <v>86448.198860000004</v>
      </c>
      <c r="AB389" s="194">
        <f t="shared" si="2559"/>
        <v>86448.198860000004</v>
      </c>
      <c r="AC389" s="194">
        <f>AB389/AA389*100</f>
        <v>100</v>
      </c>
      <c r="AD389" s="137"/>
      <c r="AE389" s="194">
        <f t="shared" ref="AE389:AF389" si="2560">SUM(AE390:AE393)</f>
        <v>200000</v>
      </c>
      <c r="AF389" s="194">
        <f t="shared" si="2560"/>
        <v>199999.70697999999</v>
      </c>
      <c r="AG389" s="194">
        <f>AF389/AE389*100</f>
        <v>99.999853489999992</v>
      </c>
      <c r="AH389" s="194">
        <f t="shared" ref="AH389" si="2561">SUM(AH390:AH393)</f>
        <v>9698</v>
      </c>
      <c r="AI389" s="194">
        <f t="shared" si="2555"/>
        <v>9692.6759999999995</v>
      </c>
      <c r="AJ389" s="194">
        <f t="shared" si="2555"/>
        <v>9208.0421999999999</v>
      </c>
      <c r="AK389" s="194">
        <f t="shared" si="2489"/>
        <v>95</v>
      </c>
      <c r="AL389" s="137"/>
      <c r="AM389" s="194">
        <f t="shared" ref="AM389:AN389" si="2562">SUM(AM390:AM393)</f>
        <v>198791.01522</v>
      </c>
      <c r="AN389" s="194">
        <f t="shared" si="2562"/>
        <v>198791.01522</v>
      </c>
      <c r="AO389" s="194">
        <f>AN389/AM389*100</f>
        <v>100</v>
      </c>
      <c r="AP389" s="194"/>
      <c r="AQ389" s="194"/>
      <c r="AR389" s="194"/>
      <c r="AS389" s="194"/>
      <c r="AT389" s="194"/>
      <c r="AU389" s="194"/>
      <c r="AV389" s="194"/>
      <c r="AW389" s="194"/>
      <c r="AX389" s="194">
        <f>AX390+AX391+AX392+AX393</f>
        <v>0</v>
      </c>
      <c r="AY389" s="194">
        <f>AY390+AY391+AY392+AY393</f>
        <v>102.04082000000001</v>
      </c>
      <c r="AZ389" s="194">
        <f>AZ390+AZ391+AZ392+AZ393</f>
        <v>102.04082000000001</v>
      </c>
      <c r="BA389" s="194">
        <f>AZ389/AY389*100</f>
        <v>100</v>
      </c>
      <c r="BB389" s="194"/>
      <c r="BC389" s="194"/>
      <c r="BD389" s="194"/>
      <c r="BE389" s="194"/>
      <c r="BF389" s="194">
        <f>BF390+BF391+BF392+BF393</f>
        <v>3804.07</v>
      </c>
      <c r="BG389" s="194">
        <f>BG390+BG391+BG392+BG393</f>
        <v>4030.547</v>
      </c>
      <c r="BH389" s="194">
        <f>BH390+BH391+BH392+BH393</f>
        <v>4030.547</v>
      </c>
      <c r="BI389" s="194">
        <f>BH389/BG389*100</f>
        <v>100</v>
      </c>
      <c r="BJ389" s="137"/>
      <c r="BK389" s="194">
        <f>BK390+BK391+BK392+BK393</f>
        <v>0</v>
      </c>
      <c r="BL389" s="194">
        <f>BL390+BL391+BL392+BL393</f>
        <v>0</v>
      </c>
      <c r="BM389" s="194"/>
      <c r="BN389" s="194">
        <f>BN390+BN391+BN392+BN393</f>
        <v>9532.1</v>
      </c>
      <c r="BO389" s="194">
        <f>BO390+BO391+BO392+BO393</f>
        <v>9532.1</v>
      </c>
      <c r="BP389" s="194">
        <f>BP390+BP391+BP392+BP393</f>
        <v>9532.1</v>
      </c>
      <c r="BQ389" s="194">
        <f>BP389/BO389*100</f>
        <v>100</v>
      </c>
      <c r="BR389" s="194"/>
      <c r="BS389" s="194"/>
      <c r="BT389" s="194"/>
      <c r="BU389" s="194"/>
      <c r="BV389" s="194"/>
      <c r="BW389" s="194">
        <f t="shared" ref="BW389:CB389" si="2563">SUM(BW390:BW393)</f>
        <v>4472.0133100000003</v>
      </c>
      <c r="BX389" s="194">
        <f t="shared" si="2563"/>
        <v>4472</v>
      </c>
      <c r="BY389" s="194">
        <f t="shared" si="2553"/>
        <v>99.99970237118994</v>
      </c>
      <c r="BZ389" s="194">
        <f t="shared" ref="BZ389" si="2564">SUM(BZ390:BZ393)</f>
        <v>189089.4</v>
      </c>
      <c r="CA389" s="194">
        <f t="shared" si="2563"/>
        <v>199089.35238</v>
      </c>
      <c r="CB389" s="194">
        <f t="shared" si="2563"/>
        <v>199089.35238</v>
      </c>
      <c r="CC389" s="194">
        <f>CB389/CA389*100</f>
        <v>100</v>
      </c>
      <c r="CD389" s="194">
        <f>SUM(CD390:CD393)</f>
        <v>317034.30000000005</v>
      </c>
      <c r="CE389" s="194">
        <f>SUM(CE390:CE393)</f>
        <v>342735.60000000003</v>
      </c>
      <c r="CF389" s="194">
        <f>SUM(CF390:CF393)</f>
        <v>338405.13882999995</v>
      </c>
      <c r="CG389" s="194">
        <f>CF389/CE389*100</f>
        <v>98.736500914991012</v>
      </c>
      <c r="CH389" s="194"/>
      <c r="CI389" s="194">
        <f>SUM(CI390:CI393)</f>
        <v>44777.400000000009</v>
      </c>
      <c r="CJ389" s="194">
        <f>SUM(CJ390:CJ393)</f>
        <v>44733.061790000007</v>
      </c>
      <c r="CK389" s="194">
        <f>CJ389/CI389*100</f>
        <v>99.900980829614937</v>
      </c>
      <c r="CL389" s="194">
        <f>SUM(CL390:CL393)</f>
        <v>0</v>
      </c>
      <c r="CM389" s="194">
        <f>SUM(CM390:CM393)</f>
        <v>0</v>
      </c>
      <c r="CN389" s="194">
        <f>SUM(CN390:CN393)</f>
        <v>0</v>
      </c>
      <c r="CO389" s="194"/>
      <c r="CP389" s="194"/>
      <c r="CQ389" s="194">
        <f>SUM(CQ390:CQ393)</f>
        <v>0</v>
      </c>
      <c r="CR389" s="194">
        <f>SUM(CR390:CR393)</f>
        <v>0</v>
      </c>
      <c r="CS389" s="194"/>
      <c r="CT389" s="194">
        <f>SUM(CT390:CT393)</f>
        <v>5494.4</v>
      </c>
      <c r="CU389" s="194">
        <f>SUM(CU390:CU393)</f>
        <v>4567.8</v>
      </c>
      <c r="CV389" s="194">
        <f>SUM(CV390:CV393)</f>
        <v>4567.7839999999997</v>
      </c>
      <c r="CW389" s="194">
        <f t="shared" si="191"/>
        <v>99.999649721966804</v>
      </c>
      <c r="CX389" s="194"/>
      <c r="CY389" s="194">
        <f>SUM(CY390:CY393)</f>
        <v>20878.062000000002</v>
      </c>
      <c r="CZ389" s="194">
        <f>SUM(CZ390:CZ393)</f>
        <v>17768.22609</v>
      </c>
      <c r="DA389" s="194">
        <f>CZ389/CY389*100</f>
        <v>85.104767339037508</v>
      </c>
      <c r="DB389" s="137"/>
      <c r="DC389" s="194">
        <f>SUM(DC390:DC393)</f>
        <v>584</v>
      </c>
      <c r="DD389" s="194">
        <f>SUM(DD390:DD393)</f>
        <v>584</v>
      </c>
      <c r="DE389" s="194">
        <f t="shared" ref="DE389" si="2565">DD389/DC389*100</f>
        <v>100</v>
      </c>
      <c r="DF389" s="194">
        <f>DF390+DF391+DF392+DF393</f>
        <v>0</v>
      </c>
      <c r="DG389" s="194">
        <f>DG390+DG391+DG392+DG393</f>
        <v>4316.3</v>
      </c>
      <c r="DH389" s="194">
        <f>SUM(DH390:DH393)</f>
        <v>4316.2732400000004</v>
      </c>
      <c r="DI389" s="194">
        <f>DH389/DG389*100</f>
        <v>99.999380024558064</v>
      </c>
      <c r="DJ389" s="194"/>
      <c r="DK389" s="194">
        <f>DK390+DK391+DK392+DK393</f>
        <v>0</v>
      </c>
      <c r="DL389" s="194">
        <f>SUM(DL390:DL393)</f>
        <v>0</v>
      </c>
      <c r="DM389" s="194"/>
      <c r="DN389" s="194"/>
      <c r="DO389" s="194">
        <f>DO390+DO391+DO392+DO393</f>
        <v>0</v>
      </c>
      <c r="DP389" s="194">
        <f>SUM(DP390:DP393)</f>
        <v>0</v>
      </c>
      <c r="DQ389" s="194"/>
      <c r="DR389" s="194">
        <f>DR390+DR391+DR392+DR393</f>
        <v>335.36210999999997</v>
      </c>
      <c r="DS389" s="194">
        <f>DS390+DS391+DS392+DS393</f>
        <v>335.36210999999997</v>
      </c>
      <c r="DT389" s="194">
        <f>SUM(DT390:DT393)</f>
        <v>335.36210999999997</v>
      </c>
      <c r="DU389" s="194">
        <f>DT389/DS389*100</f>
        <v>100</v>
      </c>
      <c r="DV389" s="194">
        <f>SUM(DV390:DV393)</f>
        <v>746000</v>
      </c>
      <c r="DW389" s="194">
        <f>SUM(DW390:DW393)</f>
        <v>746000</v>
      </c>
      <c r="DX389" s="194">
        <f>SUM(DX390:DX393)</f>
        <v>746000</v>
      </c>
      <c r="DY389" s="194">
        <f>DX389/DW389*100</f>
        <v>100</v>
      </c>
      <c r="DZ389" s="194"/>
      <c r="EA389" s="194">
        <f>SUM(EA390:EA393)</f>
        <v>0</v>
      </c>
      <c r="EB389" s="194">
        <f>SUM(EB390:EB393)</f>
        <v>0</v>
      </c>
      <c r="EC389" s="194"/>
      <c r="ED389" s="194"/>
      <c r="EE389" s="194">
        <f>SUM(EE390:EE393)</f>
        <v>0</v>
      </c>
      <c r="EF389" s="194">
        <f>SUM(EF390:EF393)</f>
        <v>0</v>
      </c>
      <c r="EG389" s="194"/>
      <c r="EH389" s="194">
        <f>SUM(EH390:EH393)</f>
        <v>0</v>
      </c>
      <c r="EI389" s="194">
        <f>SUM(EI390:EI393)</f>
        <v>0</v>
      </c>
      <c r="EJ389" s="194">
        <f>SUM(EJ390:EJ393)</f>
        <v>0</v>
      </c>
      <c r="EK389" s="194"/>
      <c r="EL389" s="194">
        <f>SUM(EL390:EL393)</f>
        <v>0</v>
      </c>
      <c r="EM389" s="194">
        <f>SUM(EM390:EM393)</f>
        <v>0</v>
      </c>
      <c r="EN389" s="194">
        <f>SUM(EN390:EN393)</f>
        <v>0</v>
      </c>
      <c r="EO389" s="194"/>
      <c r="EP389" s="194">
        <f>SUM(EP390:EP393)</f>
        <v>3509.1</v>
      </c>
      <c r="EQ389" s="194">
        <f>SUM(EQ390:EQ393)</f>
        <v>3172.9</v>
      </c>
      <c r="ER389" s="194">
        <f>SUM(ER390:ER393)</f>
        <v>3141.7118300000002</v>
      </c>
      <c r="ES389" s="194">
        <f>ER389/EQ389*100</f>
        <v>99.017045289797977</v>
      </c>
      <c r="ET389" s="194">
        <f>SUM(ET390:ET393)</f>
        <v>14259.8</v>
      </c>
      <c r="EU389" s="194">
        <f>SUM(EU390:EU393)</f>
        <v>20302.3809</v>
      </c>
      <c r="EV389" s="194">
        <f>SUM(EV390:EV393)</f>
        <v>20194.07978</v>
      </c>
      <c r="EW389" s="194">
        <f>EV389/EU389*100</f>
        <v>99.466559510761627</v>
      </c>
      <c r="EX389" s="194"/>
      <c r="EY389" s="194">
        <f>SUM(EY390:EY393)</f>
        <v>0</v>
      </c>
      <c r="EZ389" s="194">
        <f>SUM(EZ390:EZ393)</f>
        <v>0</v>
      </c>
      <c r="FA389" s="194"/>
      <c r="FB389" s="137"/>
      <c r="FC389" s="194">
        <f>SUM(FC390:FC393)</f>
        <v>0</v>
      </c>
      <c r="FD389" s="194">
        <f>SUM(FD390:FD393)</f>
        <v>0</v>
      </c>
      <c r="FE389" s="194"/>
      <c r="FF389" s="194">
        <f>SUM(FF390:FF393)</f>
        <v>385833.8</v>
      </c>
      <c r="FG389" s="194">
        <f>SUM(FG390:FG393)</f>
        <v>392488.64657000004</v>
      </c>
      <c r="FH389" s="194">
        <f>SUM(FH390:FH393)</f>
        <v>364615.37526000006</v>
      </c>
      <c r="FI389" s="194">
        <f t="shared" si="204"/>
        <v>92.898324179925339</v>
      </c>
      <c r="FJ389" s="194">
        <f>SUM(FJ390:FJ393)</f>
        <v>0</v>
      </c>
      <c r="FK389" s="194">
        <f>SUM(FK390:FK393)</f>
        <v>0</v>
      </c>
      <c r="FL389" s="194">
        <f>SUM(FL390:FL393)</f>
        <v>0</v>
      </c>
      <c r="FM389" s="194"/>
      <c r="FN389" s="194">
        <f>SUM(FN390:FN393)</f>
        <v>8880.3000000000011</v>
      </c>
      <c r="FO389" s="194">
        <f>SUM(FO390:FO393)</f>
        <v>7050.9</v>
      </c>
      <c r="FP389" s="194">
        <f>SUM(FP390:FP393)</f>
        <v>6703.6052699999991</v>
      </c>
      <c r="FQ389" s="194">
        <f>FP389/FO389*100</f>
        <v>95.074462409054149</v>
      </c>
      <c r="FR389" s="194"/>
      <c r="FS389" s="194">
        <f>SUM(FS390:FS393)</f>
        <v>1308.5999999999999</v>
      </c>
      <c r="FT389" s="194">
        <f>SUM(FT390:FT393)</f>
        <v>1271.43</v>
      </c>
      <c r="FU389" s="194">
        <f>FT389/FS389*100</f>
        <v>97.159559834938108</v>
      </c>
      <c r="FV389" s="194">
        <f>SUM(FV390:FV393)</f>
        <v>7843.7300000000005</v>
      </c>
      <c r="FW389" s="194">
        <f>SUM(FW390:FW393)</f>
        <v>7843.7300000000005</v>
      </c>
      <c r="FX389" s="194">
        <f>SUM(FX390:FX393)</f>
        <v>7796.9207300000007</v>
      </c>
      <c r="FY389" s="194">
        <f>FX389/FW389*100</f>
        <v>99.40322690862638</v>
      </c>
      <c r="FZ389" s="194">
        <f>SUM(FZ390:FZ393)</f>
        <v>0</v>
      </c>
      <c r="GA389" s="194">
        <f>SUM(GA390:GA393)</f>
        <v>0</v>
      </c>
      <c r="GB389" s="194">
        <f>SUM(GB390:GB393)</f>
        <v>0</v>
      </c>
      <c r="GC389" s="194"/>
      <c r="GD389" s="194">
        <f>SUM(GD390:GD393)</f>
        <v>19000</v>
      </c>
      <c r="GE389" s="194">
        <f>SUM(GE390:GE393)</f>
        <v>38300</v>
      </c>
      <c r="GF389" s="194">
        <f>SUM(GF390:GF393)</f>
        <v>38299.934809999999</v>
      </c>
      <c r="GG389" s="194">
        <f t="shared" ref="GG389" si="2566">GF389/GE389*100</f>
        <v>99.999829791122707</v>
      </c>
      <c r="GH389" s="194">
        <f>SUM(GH390:GH393)</f>
        <v>13281.3</v>
      </c>
      <c r="GI389" s="194">
        <f>SUM(GI390:GI393)</f>
        <v>33200</v>
      </c>
      <c r="GJ389" s="194">
        <f>SUM(GJ390:GJ393)</f>
        <v>33200</v>
      </c>
      <c r="GK389" s="194">
        <f t="shared" ref="GK389" si="2567">GJ389/GI389*100</f>
        <v>100</v>
      </c>
      <c r="GL389" s="194"/>
      <c r="GM389" s="194">
        <f>SUM(GM390:GM393)</f>
        <v>0</v>
      </c>
      <c r="GN389" s="194">
        <f>SUM(GN390:GN393)</f>
        <v>0</v>
      </c>
      <c r="GO389" s="194"/>
      <c r="GP389" s="194"/>
      <c r="GQ389" s="194">
        <f>SUM(GQ390:GQ393)</f>
        <v>0</v>
      </c>
      <c r="GR389" s="194">
        <f>SUM(GR390:GR393)</f>
        <v>0</v>
      </c>
      <c r="GS389" s="194"/>
      <c r="GT389" s="194"/>
      <c r="GU389" s="194">
        <f>SUM(GU390:GU393)</f>
        <v>0</v>
      </c>
      <c r="GV389" s="194">
        <f>SUM(GV390:GV393)</f>
        <v>0</v>
      </c>
      <c r="GW389" s="194"/>
      <c r="GX389" s="194">
        <f>SUM(GX390:GX393)</f>
        <v>1114.7415699999999</v>
      </c>
      <c r="GY389" s="194">
        <f>SUM(GY390:GY393)</f>
        <v>0</v>
      </c>
      <c r="GZ389" s="194">
        <f>SUM(GZ390:GZ393)</f>
        <v>0</v>
      </c>
      <c r="HA389" s="194"/>
      <c r="HB389" s="194">
        <f>SUM(HB390:HB393)</f>
        <v>6160.5617899999997</v>
      </c>
      <c r="HC389" s="194">
        <f>SUM(HC390:HC393)</f>
        <v>6160.5617899999997</v>
      </c>
      <c r="HD389" s="194">
        <f>SUM(HD390:HD393)</f>
        <v>6160.5617899999997</v>
      </c>
      <c r="HE389" s="194">
        <f>HD389/HC389*100</f>
        <v>100</v>
      </c>
      <c r="HF389" s="194">
        <f>SUM(HF390:HF393)</f>
        <v>0</v>
      </c>
      <c r="HG389" s="194">
        <f>SUM(HG390:HG393)</f>
        <v>0</v>
      </c>
      <c r="HH389" s="194">
        <f>SUM(HH390:HH393)</f>
        <v>0</v>
      </c>
      <c r="HI389" s="194"/>
      <c r="HJ389" s="194">
        <f>SUM(HJ390:HJ393)</f>
        <v>1500</v>
      </c>
      <c r="HK389" s="194">
        <f>SUM(HK390:HK393)</f>
        <v>1500</v>
      </c>
      <c r="HL389" s="194">
        <f>SUM(HL390:HL393)</f>
        <v>1500</v>
      </c>
      <c r="HM389" s="194">
        <f>HL389/HK389*100</f>
        <v>100</v>
      </c>
      <c r="HN389" s="194">
        <f>SUM(HN390:HN393)</f>
        <v>0</v>
      </c>
      <c r="HO389" s="194">
        <f>SUM(HO390:HO393)</f>
        <v>0</v>
      </c>
      <c r="HP389" s="194">
        <f>SUM(HP390:HP393)</f>
        <v>0</v>
      </c>
      <c r="HQ389" s="194"/>
      <c r="HR389" s="194"/>
      <c r="HS389" s="194">
        <f>SUM(HS390:HS393)</f>
        <v>0</v>
      </c>
      <c r="HT389" s="194">
        <f>SUM(HT390:HT393)</f>
        <v>0</v>
      </c>
      <c r="HU389" s="194"/>
      <c r="HV389" s="137"/>
      <c r="HW389" s="194">
        <f>SUM(HW390:HW393)</f>
        <v>496989.6</v>
      </c>
      <c r="HX389" s="194">
        <f>SUM(HX390:HX393)</f>
        <v>496989.39948999998</v>
      </c>
      <c r="HY389" s="194">
        <f t="shared" ref="HY389" si="2568">HX389/HW389*100</f>
        <v>99.999959655091374</v>
      </c>
      <c r="HZ389" s="137"/>
      <c r="IA389" s="194">
        <f>SUM(IA390:IA393)</f>
        <v>16058.7</v>
      </c>
      <c r="IB389" s="194">
        <f>SUM(IB390:IB393)</f>
        <v>16058.376</v>
      </c>
      <c r="IC389" s="194">
        <f t="shared" ref="IC389" si="2569">IB389/IA389*100</f>
        <v>99.997982402062433</v>
      </c>
      <c r="ID389" s="194"/>
      <c r="IE389" s="194">
        <f>SUM(IE390:IE393)</f>
        <v>2139705</v>
      </c>
      <c r="IF389" s="194">
        <f>SUM(IF390:IF393)</f>
        <v>510072.6</v>
      </c>
      <c r="IG389" s="194">
        <f>IF389/IE389*100</f>
        <v>23.838454366372932</v>
      </c>
      <c r="IH389" s="194"/>
      <c r="II389" s="194">
        <f>SUM(II390:II393)</f>
        <v>676382.48973000003</v>
      </c>
      <c r="IJ389" s="194">
        <f>SUM(IJ390:IJ393)</f>
        <v>428027.76267999999</v>
      </c>
      <c r="IK389" s="194">
        <f>IJ389/II389*100</f>
        <v>63.28191063178781</v>
      </c>
      <c r="IL389" s="194"/>
      <c r="IM389" s="194">
        <f>SUM(IM390:IM393)</f>
        <v>0</v>
      </c>
      <c r="IN389" s="194">
        <f>SUM(IN390:IN393)</f>
        <v>0</v>
      </c>
      <c r="IO389" s="194"/>
      <c r="IP389" s="194"/>
      <c r="IQ389" s="194">
        <f>SUM(IQ390:IQ393)</f>
        <v>0</v>
      </c>
      <c r="IR389" s="194">
        <f>SUM(IR390:IR393)</f>
        <v>0</v>
      </c>
      <c r="IS389" s="194"/>
      <c r="IT389" s="194"/>
      <c r="IU389" s="194">
        <f>SUM(IU390:IU393)</f>
        <v>56251.3</v>
      </c>
      <c r="IV389" s="194">
        <f>SUM(IV390:IV393)</f>
        <v>56251.3</v>
      </c>
      <c r="IW389" s="194">
        <f>IV389/IU389*100</f>
        <v>100</v>
      </c>
      <c r="IX389" s="194"/>
      <c r="IY389" s="194"/>
      <c r="IZ389" s="194"/>
      <c r="JA389" s="194"/>
      <c r="JB389" s="194"/>
      <c r="JC389" s="194"/>
      <c r="JD389" s="194"/>
      <c r="JE389" s="194"/>
      <c r="JF389" s="194"/>
      <c r="JG389" s="194">
        <f>SUM(JG390:JG393)</f>
        <v>8575</v>
      </c>
      <c r="JH389" s="194">
        <f>SUM(JH390:JH393)</f>
        <v>8574.9253499999995</v>
      </c>
      <c r="JI389" s="194">
        <f>JH389/JG389*100</f>
        <v>99.999129446064146</v>
      </c>
      <c r="JJ389" s="194"/>
      <c r="JK389" s="194">
        <f t="shared" ref="JK389:JL389" si="2570">SUM(JK390:JK393)</f>
        <v>5929.1517700000004</v>
      </c>
      <c r="JL389" s="194">
        <f t="shared" si="2570"/>
        <v>2766.38447</v>
      </c>
      <c r="JM389" s="194">
        <f>JL389/JK389*100</f>
        <v>46.657339486521522</v>
      </c>
      <c r="JN389" s="194"/>
      <c r="JO389" s="194">
        <f t="shared" ref="JO389:JP389" si="2571">SUM(JO390:JO393)</f>
        <v>39640.400000000001</v>
      </c>
      <c r="JP389" s="194">
        <f t="shared" si="2571"/>
        <v>38175.264840000003</v>
      </c>
      <c r="JQ389" s="194">
        <f>JP389/JO389*100</f>
        <v>96.303934470893338</v>
      </c>
    </row>
    <row r="390" spans="1:277" s="29" customFormat="1" ht="17.25" customHeight="1" x14ac:dyDescent="0.25">
      <c r="A390" s="46" t="s">
        <v>102</v>
      </c>
      <c r="B390" s="230">
        <f t="shared" si="2128"/>
        <v>2514589.9734699996</v>
      </c>
      <c r="C390" s="230">
        <f t="shared" si="2129"/>
        <v>6700752.9181400007</v>
      </c>
      <c r="D390" s="230">
        <f t="shared" si="2130"/>
        <v>4786104.8827499989</v>
      </c>
      <c r="E390" s="66">
        <f t="shared" si="163"/>
        <v>71.426374636098785</v>
      </c>
      <c r="F390" s="70"/>
      <c r="G390" s="70"/>
      <c r="H390" s="70"/>
      <c r="I390" s="66"/>
      <c r="J390" s="70">
        <v>722.3</v>
      </c>
      <c r="K390" s="70">
        <v>722.3</v>
      </c>
      <c r="L390" s="70">
        <v>722.24059</v>
      </c>
      <c r="M390" s="66">
        <f>L390/K390*100</f>
        <v>99.991774885781538</v>
      </c>
      <c r="N390" s="66">
        <v>364196.2</v>
      </c>
      <c r="O390" s="70">
        <v>449871.8</v>
      </c>
      <c r="P390" s="70">
        <v>449426.97629000002</v>
      </c>
      <c r="Q390" s="66">
        <f>P390/O390*100</f>
        <v>99.90112211745658</v>
      </c>
      <c r="R390" s="123"/>
      <c r="S390" s="70"/>
      <c r="T390" s="70"/>
      <c r="U390" s="66"/>
      <c r="V390" s="66">
        <v>475429.8</v>
      </c>
      <c r="W390" s="223">
        <v>503941.4</v>
      </c>
      <c r="X390" s="70">
        <v>503941.4</v>
      </c>
      <c r="Y390" s="66">
        <f>X390/W390*100</f>
        <v>100</v>
      </c>
      <c r="Z390" s="66"/>
      <c r="AA390" s="223">
        <v>86448.198860000004</v>
      </c>
      <c r="AB390" s="70">
        <v>86448.198860000004</v>
      </c>
      <c r="AC390" s="66">
        <f>AB390/AA390*100</f>
        <v>100</v>
      </c>
      <c r="AD390" s="123"/>
      <c r="AE390" s="223">
        <v>200000</v>
      </c>
      <c r="AF390" s="70">
        <v>199999.70697999999</v>
      </c>
      <c r="AG390" s="66">
        <f>AF390/AE390*100</f>
        <v>99.999853489999992</v>
      </c>
      <c r="AH390" s="66">
        <v>9021.4</v>
      </c>
      <c r="AI390" s="66">
        <v>8965.7253000000001</v>
      </c>
      <c r="AJ390" s="66">
        <v>8481.0915000000005</v>
      </c>
      <c r="AK390" s="70">
        <f t="shared" si="2489"/>
        <v>94.594594594594597</v>
      </c>
      <c r="AL390" s="124"/>
      <c r="AM390" s="66">
        <v>198791.01522</v>
      </c>
      <c r="AN390" s="66">
        <v>198791.01522</v>
      </c>
      <c r="AO390" s="66">
        <f>AN390/AM390*100</f>
        <v>100</v>
      </c>
      <c r="AP390" s="70"/>
      <c r="AQ390" s="70"/>
      <c r="AR390" s="70"/>
      <c r="AS390" s="66"/>
      <c r="AT390" s="70"/>
      <c r="AU390" s="70"/>
      <c r="AV390" s="70"/>
      <c r="AW390" s="66"/>
      <c r="AX390" s="70"/>
      <c r="AY390" s="70">
        <v>102.04082000000001</v>
      </c>
      <c r="AZ390" s="70">
        <v>102.04082000000001</v>
      </c>
      <c r="BA390" s="66">
        <f>AZ390/AY390*100</f>
        <v>100</v>
      </c>
      <c r="BB390" s="66"/>
      <c r="BC390" s="70"/>
      <c r="BD390" s="70"/>
      <c r="BE390" s="66"/>
      <c r="BF390" s="70">
        <v>3804.07</v>
      </c>
      <c r="BG390" s="70">
        <v>4030.547</v>
      </c>
      <c r="BH390" s="70">
        <v>4030.547</v>
      </c>
      <c r="BI390" s="66">
        <f>BH390/BG390*100</f>
        <v>100</v>
      </c>
      <c r="BJ390" s="123"/>
      <c r="BK390" s="70"/>
      <c r="BL390" s="70"/>
      <c r="BM390" s="66"/>
      <c r="BN390" s="70">
        <v>9532.1</v>
      </c>
      <c r="BO390" s="70">
        <v>9532.1</v>
      </c>
      <c r="BP390" s="70">
        <v>9532.1</v>
      </c>
      <c r="BQ390" s="66">
        <f>BP390/BO390*100</f>
        <v>100</v>
      </c>
      <c r="BR390" s="66"/>
      <c r="BS390" s="70"/>
      <c r="BT390" s="70"/>
      <c r="BU390" s="66"/>
      <c r="BV390" s="66"/>
      <c r="BW390" s="66"/>
      <c r="BX390" s="66"/>
      <c r="BY390" s="66"/>
      <c r="BZ390" s="66">
        <v>158089.4</v>
      </c>
      <c r="CA390" s="66">
        <v>168089.35238</v>
      </c>
      <c r="CB390" s="66">
        <v>168089.35238</v>
      </c>
      <c r="CC390" s="66">
        <f t="shared" ref="CC390:CC392" si="2572">CB390/CA390*100</f>
        <v>100</v>
      </c>
      <c r="CD390" s="70">
        <v>300225.90000000002</v>
      </c>
      <c r="CE390" s="70">
        <v>325927.2</v>
      </c>
      <c r="CF390" s="66">
        <v>325927.17693999998</v>
      </c>
      <c r="CG390" s="70">
        <f>CF390/CE390*100</f>
        <v>99.999992924800381</v>
      </c>
      <c r="CH390" s="70"/>
      <c r="CI390" s="70">
        <v>43110.3</v>
      </c>
      <c r="CJ390" s="66">
        <v>43109.754670000002</v>
      </c>
      <c r="CK390" s="70">
        <f>CJ390/CI390*100</f>
        <v>99.998735035478759</v>
      </c>
      <c r="CL390" s="70"/>
      <c r="CM390" s="70"/>
      <c r="CN390" s="200"/>
      <c r="CO390" s="70"/>
      <c r="CP390" s="70"/>
      <c r="CQ390" s="70"/>
      <c r="CR390" s="200"/>
      <c r="CS390" s="70"/>
      <c r="CT390" s="70">
        <v>3662.9</v>
      </c>
      <c r="CU390" s="70">
        <v>3102.9</v>
      </c>
      <c r="CV390" s="70">
        <v>3102.9</v>
      </c>
      <c r="CW390" s="70">
        <f t="shared" si="191"/>
        <v>100</v>
      </c>
      <c r="CX390" s="70"/>
      <c r="CY390" s="70">
        <v>20878.062000000002</v>
      </c>
      <c r="CZ390" s="70">
        <v>17768.22609</v>
      </c>
      <c r="DA390" s="70">
        <f>CZ390/CY390*100</f>
        <v>85.104767339037508</v>
      </c>
      <c r="DB390" s="124"/>
      <c r="DC390" s="70">
        <v>504</v>
      </c>
      <c r="DD390" s="70">
        <v>504</v>
      </c>
      <c r="DE390" s="70">
        <f t="shared" ref="DE390:DE391" si="2573">DD390/DC390*100</f>
        <v>100</v>
      </c>
      <c r="DF390" s="70"/>
      <c r="DG390" s="70"/>
      <c r="DH390" s="200"/>
      <c r="DI390" s="70"/>
      <c r="DJ390" s="70"/>
      <c r="DK390" s="70"/>
      <c r="DL390" s="200"/>
      <c r="DM390" s="70"/>
      <c r="DN390" s="70"/>
      <c r="DO390" s="70"/>
      <c r="DP390" s="200"/>
      <c r="DQ390" s="70"/>
      <c r="DR390" s="70">
        <v>335.36210999999997</v>
      </c>
      <c r="DS390" s="70">
        <v>335.36210999999997</v>
      </c>
      <c r="DT390" s="70">
        <v>335.36210999999997</v>
      </c>
      <c r="DU390" s="70">
        <f>DT390/DS390*100</f>
        <v>100</v>
      </c>
      <c r="DV390" s="70">
        <v>746000</v>
      </c>
      <c r="DW390" s="70">
        <v>746000</v>
      </c>
      <c r="DX390" s="70">
        <v>746000</v>
      </c>
      <c r="DY390" s="70">
        <f>DX390/DW390*100</f>
        <v>100</v>
      </c>
      <c r="DZ390" s="70"/>
      <c r="EA390" s="70"/>
      <c r="EB390" s="70"/>
      <c r="EC390" s="70"/>
      <c r="ED390" s="70"/>
      <c r="EE390" s="70"/>
      <c r="EF390" s="70"/>
      <c r="EG390" s="70"/>
      <c r="EH390" s="70"/>
      <c r="EI390" s="70"/>
      <c r="EJ390" s="70"/>
      <c r="EK390" s="70"/>
      <c r="EL390" s="70"/>
      <c r="EM390" s="70"/>
      <c r="EN390" s="70"/>
      <c r="EO390" s="70"/>
      <c r="EP390" s="70">
        <v>3456.9</v>
      </c>
      <c r="EQ390" s="70">
        <v>3125.9</v>
      </c>
      <c r="ER390" s="70">
        <v>3125.8118300000001</v>
      </c>
      <c r="ES390" s="70">
        <f>ER390/EQ390*100</f>
        <v>99.997179372340767</v>
      </c>
      <c r="ET390" s="70">
        <v>14259.8</v>
      </c>
      <c r="EU390" s="70">
        <v>20302.3809</v>
      </c>
      <c r="EV390" s="70">
        <v>20194.07978</v>
      </c>
      <c r="EW390" s="70">
        <f>EV390/EU390*100</f>
        <v>99.466559510761627</v>
      </c>
      <c r="EX390" s="70"/>
      <c r="EY390" s="70"/>
      <c r="EZ390" s="70"/>
      <c r="FA390" s="70"/>
      <c r="FB390" s="124"/>
      <c r="FC390" s="70"/>
      <c r="FD390" s="70"/>
      <c r="FE390" s="70"/>
      <c r="FF390" s="70">
        <v>372565.1</v>
      </c>
      <c r="FG390" s="70">
        <v>383826.54657000001</v>
      </c>
      <c r="FH390" s="70">
        <v>355953.27816000005</v>
      </c>
      <c r="FI390" s="70">
        <f t="shared" si="204"/>
        <v>92.738056119597601</v>
      </c>
      <c r="FJ390" s="70"/>
      <c r="FK390" s="70"/>
      <c r="FL390" s="70"/>
      <c r="FM390" s="70"/>
      <c r="FN390" s="70">
        <v>7525.9</v>
      </c>
      <c r="FO390" s="70">
        <v>6205.9</v>
      </c>
      <c r="FP390" s="70">
        <v>6205.9</v>
      </c>
      <c r="FQ390" s="70">
        <f>FP390/FO390*100</f>
        <v>100</v>
      </c>
      <c r="FR390" s="70"/>
      <c r="FS390" s="70">
        <v>1188</v>
      </c>
      <c r="FT390" s="70">
        <v>1188</v>
      </c>
      <c r="FU390" s="70">
        <f>FT390/FS390*100</f>
        <v>100</v>
      </c>
      <c r="FV390" s="70">
        <v>4706.2380000000003</v>
      </c>
      <c r="FW390" s="70">
        <v>4706.2380000000003</v>
      </c>
      <c r="FX390" s="70">
        <v>4659.4287300000005</v>
      </c>
      <c r="FY390" s="70">
        <f>FX390/FW390*100</f>
        <v>99.005378181043966</v>
      </c>
      <c r="FZ390" s="70"/>
      <c r="GA390" s="70"/>
      <c r="GB390" s="70"/>
      <c r="GC390" s="70"/>
      <c r="GD390" s="70">
        <v>19000</v>
      </c>
      <c r="GE390" s="70">
        <v>34900</v>
      </c>
      <c r="GF390" s="70">
        <v>34899.934809999999</v>
      </c>
      <c r="GG390" s="70">
        <f t="shared" ref="GG390:GG392" si="2574">GF390/GE390*100</f>
        <v>99.999813209169048</v>
      </c>
      <c r="GH390" s="70">
        <v>13281.3</v>
      </c>
      <c r="GI390" s="70">
        <v>29000</v>
      </c>
      <c r="GJ390" s="70">
        <v>29000</v>
      </c>
      <c r="GK390" s="70">
        <f t="shared" ref="GK390:GK393" si="2575">GJ390/GI390*100</f>
        <v>100</v>
      </c>
      <c r="GL390" s="70"/>
      <c r="GM390" s="70"/>
      <c r="GN390" s="70"/>
      <c r="GO390" s="70"/>
      <c r="GP390" s="70"/>
      <c r="GQ390" s="70"/>
      <c r="GR390" s="70"/>
      <c r="GS390" s="70"/>
      <c r="GT390" s="70"/>
      <c r="GU390" s="70"/>
      <c r="GV390" s="70"/>
      <c r="GW390" s="70"/>
      <c r="GX390" s="70">
        <v>1114.7415699999999</v>
      </c>
      <c r="GY390" s="70"/>
      <c r="GZ390" s="70"/>
      <c r="HA390" s="70"/>
      <c r="HB390" s="70">
        <v>6160.5617899999997</v>
      </c>
      <c r="HC390" s="70">
        <v>6160.5617899999997</v>
      </c>
      <c r="HD390" s="70">
        <v>6160.5617899999997</v>
      </c>
      <c r="HE390" s="70">
        <f>HD390/HC390*100</f>
        <v>100</v>
      </c>
      <c r="HF390" s="70"/>
      <c r="HG390" s="70"/>
      <c r="HH390" s="70"/>
      <c r="HI390" s="70"/>
      <c r="HJ390" s="70">
        <v>1500</v>
      </c>
      <c r="HK390" s="70">
        <v>1500</v>
      </c>
      <c r="HL390" s="70">
        <v>1500</v>
      </c>
      <c r="HM390" s="70">
        <f>HL390/HK390*100</f>
        <v>100</v>
      </c>
      <c r="HN390" s="70"/>
      <c r="HO390" s="70"/>
      <c r="HP390" s="70"/>
      <c r="HQ390" s="70"/>
      <c r="HR390" s="70"/>
      <c r="HS390" s="70"/>
      <c r="HT390" s="70"/>
      <c r="HU390" s="70"/>
      <c r="HV390" s="124"/>
      <c r="HW390" s="70">
        <v>496989.6</v>
      </c>
      <c r="HX390" s="70">
        <v>496989.39948999998</v>
      </c>
      <c r="HY390" s="70">
        <f>HX390/HW390*100</f>
        <v>99.999959655091374</v>
      </c>
      <c r="HZ390" s="124"/>
      <c r="IA390" s="70">
        <v>16058.7</v>
      </c>
      <c r="IB390" s="70">
        <v>16058.376</v>
      </c>
      <c r="IC390" s="70">
        <f>IB390/IA390*100</f>
        <v>99.997982402062433</v>
      </c>
      <c r="ID390" s="70"/>
      <c r="IE390" s="70">
        <v>2139705</v>
      </c>
      <c r="IF390" s="70">
        <v>510072.6</v>
      </c>
      <c r="IG390" s="70">
        <f>IF390/IE390*100</f>
        <v>23.838454366372932</v>
      </c>
      <c r="IH390" s="70"/>
      <c r="II390" s="70">
        <v>676382.48973000003</v>
      </c>
      <c r="IJ390" s="70">
        <v>428027.76267999999</v>
      </c>
      <c r="IK390" s="70">
        <f>IJ390/II390*100</f>
        <v>63.28191063178781</v>
      </c>
      <c r="IL390" s="70"/>
      <c r="IM390" s="70"/>
      <c r="IN390" s="70"/>
      <c r="IO390" s="70"/>
      <c r="IP390" s="70"/>
      <c r="IQ390" s="70"/>
      <c r="IR390" s="70">
        <v>0</v>
      </c>
      <c r="IS390" s="70"/>
      <c r="IT390" s="70"/>
      <c r="IU390" s="70">
        <v>56251.3</v>
      </c>
      <c r="IV390" s="70">
        <v>56251.3</v>
      </c>
      <c r="IW390" s="70">
        <f>IV390/IU390*100</f>
        <v>100</v>
      </c>
      <c r="IX390" s="70"/>
      <c r="IY390" s="70"/>
      <c r="IZ390" s="70"/>
      <c r="JA390" s="66"/>
      <c r="JB390" s="66"/>
      <c r="JC390" s="70"/>
      <c r="JD390" s="70"/>
      <c r="JE390" s="66"/>
      <c r="JF390" s="66"/>
      <c r="JG390" s="70">
        <v>8575</v>
      </c>
      <c r="JH390" s="70">
        <v>8574.9253499999995</v>
      </c>
      <c r="JI390" s="66">
        <f>JH390/JG390*100</f>
        <v>99.999129446064146</v>
      </c>
      <c r="JJ390" s="66"/>
      <c r="JK390" s="66">
        <v>5882.59746</v>
      </c>
      <c r="JL390" s="66">
        <v>2756.16984</v>
      </c>
      <c r="JM390" s="66">
        <f t="shared" ref="JM390:JM392" si="2576">JL390/JK390*100</f>
        <v>46.852939687632478</v>
      </c>
      <c r="JN390" s="66"/>
      <c r="JO390" s="66">
        <v>39640.400000000001</v>
      </c>
      <c r="JP390" s="66">
        <v>38175.264840000003</v>
      </c>
      <c r="JQ390" s="66">
        <f t="shared" ref="JQ390" si="2577">JP390/JO390*100</f>
        <v>96.303934470893338</v>
      </c>
    </row>
    <row r="391" spans="1:277" s="29" customFormat="1" ht="15" customHeight="1" x14ac:dyDescent="0.25">
      <c r="A391" s="46" t="s">
        <v>103</v>
      </c>
      <c r="B391" s="230">
        <f t="shared" si="2128"/>
        <v>15353.9</v>
      </c>
      <c r="C391" s="230">
        <f t="shared" si="2129"/>
        <v>18562.688529999999</v>
      </c>
      <c r="D391" s="230">
        <f t="shared" si="2130"/>
        <v>18551.89863</v>
      </c>
      <c r="E391" s="66">
        <f>D391/C391*100</f>
        <v>99.941873182957508</v>
      </c>
      <c r="F391" s="70"/>
      <c r="G391" s="70"/>
      <c r="H391" s="70"/>
      <c r="I391" s="66"/>
      <c r="J391" s="70"/>
      <c r="K391" s="70"/>
      <c r="L391" s="70"/>
      <c r="M391" s="66"/>
      <c r="N391" s="66"/>
      <c r="O391" s="70"/>
      <c r="P391" s="70"/>
      <c r="Q391" s="66"/>
      <c r="R391" s="123"/>
      <c r="S391" s="70"/>
      <c r="T391" s="70"/>
      <c r="U391" s="66"/>
      <c r="V391" s="66"/>
      <c r="W391" s="70"/>
      <c r="X391" s="70"/>
      <c r="Y391" s="66"/>
      <c r="Z391" s="66"/>
      <c r="AA391" s="70"/>
      <c r="AB391" s="70"/>
      <c r="AC391" s="66"/>
      <c r="AD391" s="123"/>
      <c r="AE391" s="70"/>
      <c r="AF391" s="70"/>
      <c r="AG391" s="66"/>
      <c r="AH391" s="70"/>
      <c r="AI391" s="70"/>
      <c r="AJ391" s="70"/>
      <c r="AK391" s="70"/>
      <c r="AL391" s="124"/>
      <c r="AM391" s="70"/>
      <c r="AN391" s="70"/>
      <c r="AO391" s="70"/>
      <c r="AP391" s="70"/>
      <c r="AQ391" s="70"/>
      <c r="AR391" s="70"/>
      <c r="AS391" s="66"/>
      <c r="AT391" s="70"/>
      <c r="AU391" s="70"/>
      <c r="AV391" s="70"/>
      <c r="AW391" s="66"/>
      <c r="AX391" s="70"/>
      <c r="AY391" s="70"/>
      <c r="AZ391" s="70"/>
      <c r="BA391" s="66"/>
      <c r="BB391" s="66"/>
      <c r="BC391" s="70"/>
      <c r="BD391" s="70"/>
      <c r="BE391" s="66"/>
      <c r="BF391" s="70"/>
      <c r="BG391" s="70"/>
      <c r="BH391" s="70"/>
      <c r="BI391" s="66"/>
      <c r="BJ391" s="123"/>
      <c r="BK391" s="70"/>
      <c r="BL391" s="70"/>
      <c r="BM391" s="66"/>
      <c r="BN391" s="70"/>
      <c r="BO391" s="70"/>
      <c r="BP391" s="70"/>
      <c r="BQ391" s="66"/>
      <c r="BR391" s="66"/>
      <c r="BS391" s="70"/>
      <c r="BT391" s="70"/>
      <c r="BU391" s="66"/>
      <c r="BV391" s="66"/>
      <c r="BW391" s="70">
        <v>1485.11331</v>
      </c>
      <c r="BX391" s="70">
        <v>1485.1</v>
      </c>
      <c r="BY391" s="66">
        <f t="shared" si="2553"/>
        <v>99.999103772088603</v>
      </c>
      <c r="BZ391" s="66">
        <v>10000</v>
      </c>
      <c r="CA391" s="66">
        <v>10000</v>
      </c>
      <c r="CB391" s="66">
        <v>10000</v>
      </c>
      <c r="CC391" s="66">
        <f t="shared" si="2572"/>
        <v>100</v>
      </c>
      <c r="CD391" s="70">
        <v>1490.4</v>
      </c>
      <c r="CE391" s="70">
        <v>1490.4</v>
      </c>
      <c r="CF391" s="66">
        <v>1490.4</v>
      </c>
      <c r="CG391" s="70">
        <f t="shared" ref="CG391:CG393" si="2578">CF391/CE391*100</f>
        <v>100</v>
      </c>
      <c r="CH391" s="70"/>
      <c r="CI391" s="70">
        <v>125.8</v>
      </c>
      <c r="CJ391" s="66">
        <v>125.8</v>
      </c>
      <c r="CK391" s="70">
        <f t="shared" ref="CK391:CK393" si="2579">CJ391/CI391*100</f>
        <v>100</v>
      </c>
      <c r="CL391" s="70"/>
      <c r="CM391" s="70"/>
      <c r="CN391" s="200"/>
      <c r="CO391" s="70"/>
      <c r="CP391" s="70"/>
      <c r="CQ391" s="70"/>
      <c r="CR391" s="200"/>
      <c r="CS391" s="70"/>
      <c r="CT391" s="70">
        <v>1831.5</v>
      </c>
      <c r="CU391" s="70">
        <v>1464.9</v>
      </c>
      <c r="CV391" s="70">
        <v>1464.884</v>
      </c>
      <c r="CW391" s="70">
        <f t="shared" si="191"/>
        <v>99.998907775274759</v>
      </c>
      <c r="CX391" s="70"/>
      <c r="CY391" s="70"/>
      <c r="CZ391" s="70"/>
      <c r="DA391" s="70"/>
      <c r="DB391" s="124"/>
      <c r="DC391" s="70">
        <v>80</v>
      </c>
      <c r="DD391" s="70">
        <v>80</v>
      </c>
      <c r="DE391" s="70">
        <f t="shared" si="2573"/>
        <v>100</v>
      </c>
      <c r="DF391" s="70"/>
      <c r="DG391" s="70"/>
      <c r="DH391" s="200"/>
      <c r="DI391" s="70"/>
      <c r="DJ391" s="70"/>
      <c r="DK391" s="70"/>
      <c r="DL391" s="200"/>
      <c r="DM391" s="70"/>
      <c r="DN391" s="70"/>
      <c r="DO391" s="70"/>
      <c r="DP391" s="200"/>
      <c r="DQ391" s="70"/>
      <c r="DR391" s="70"/>
      <c r="DS391" s="70"/>
      <c r="DT391" s="200"/>
      <c r="DU391" s="70"/>
      <c r="DV391" s="70"/>
      <c r="DW391" s="70"/>
      <c r="DX391" s="200"/>
      <c r="DY391" s="70"/>
      <c r="DZ391" s="70"/>
      <c r="EA391" s="70"/>
      <c r="EB391" s="200"/>
      <c r="EC391" s="70"/>
      <c r="ED391" s="70"/>
      <c r="EE391" s="70"/>
      <c r="EF391" s="200"/>
      <c r="EG391" s="70"/>
      <c r="EH391" s="70"/>
      <c r="EI391" s="70"/>
      <c r="EJ391" s="200"/>
      <c r="EK391" s="70"/>
      <c r="EL391" s="70"/>
      <c r="EM391" s="70"/>
      <c r="EN391" s="200"/>
      <c r="EO391" s="70"/>
      <c r="EP391" s="70"/>
      <c r="EQ391" s="70"/>
      <c r="ER391" s="200"/>
      <c r="ES391" s="70"/>
      <c r="ET391" s="70"/>
      <c r="EU391" s="70"/>
      <c r="EV391" s="70"/>
      <c r="EW391" s="70"/>
      <c r="EX391" s="70"/>
      <c r="EY391" s="70"/>
      <c r="EZ391" s="200"/>
      <c r="FA391" s="70"/>
      <c r="FB391" s="124"/>
      <c r="FC391" s="70"/>
      <c r="FD391" s="200"/>
      <c r="FE391" s="70"/>
      <c r="FF391" s="70">
        <v>2032</v>
      </c>
      <c r="FG391" s="70">
        <v>895.5</v>
      </c>
      <c r="FH391" s="70">
        <v>895.5</v>
      </c>
      <c r="FI391" s="70">
        <f t="shared" si="204"/>
        <v>100</v>
      </c>
      <c r="FJ391" s="70"/>
      <c r="FK391" s="70"/>
      <c r="FL391" s="200"/>
      <c r="FM391" s="70"/>
      <c r="FN391" s="70"/>
      <c r="FO391" s="70"/>
      <c r="FP391" s="200"/>
      <c r="FQ391" s="70"/>
      <c r="FR391" s="70"/>
      <c r="FS391" s="70"/>
      <c r="FT391" s="70"/>
      <c r="FU391" s="70"/>
      <c r="FV391" s="70"/>
      <c r="FW391" s="70"/>
      <c r="FX391" s="200"/>
      <c r="FY391" s="70"/>
      <c r="FZ391" s="70"/>
      <c r="GA391" s="70"/>
      <c r="GB391" s="200"/>
      <c r="GC391" s="70"/>
      <c r="GD391" s="70"/>
      <c r="GE391" s="70">
        <v>2000</v>
      </c>
      <c r="GF391" s="70">
        <v>2000</v>
      </c>
      <c r="GG391" s="70">
        <f t="shared" si="2574"/>
        <v>100</v>
      </c>
      <c r="GH391" s="70"/>
      <c r="GI391" s="70">
        <v>1000</v>
      </c>
      <c r="GJ391" s="70">
        <v>1000</v>
      </c>
      <c r="GK391" s="70">
        <f t="shared" si="2575"/>
        <v>100</v>
      </c>
      <c r="GL391" s="70"/>
      <c r="GM391" s="70"/>
      <c r="GN391" s="200"/>
      <c r="GO391" s="70"/>
      <c r="GP391" s="70"/>
      <c r="GQ391" s="70"/>
      <c r="GR391" s="200"/>
      <c r="GS391" s="70"/>
      <c r="GT391" s="70"/>
      <c r="GU391" s="70"/>
      <c r="GV391" s="200"/>
      <c r="GW391" s="70"/>
      <c r="GX391" s="70"/>
      <c r="GY391" s="70"/>
      <c r="GZ391" s="200"/>
      <c r="HA391" s="70"/>
      <c r="HB391" s="70"/>
      <c r="HC391" s="70"/>
      <c r="HD391" s="200"/>
      <c r="HE391" s="70"/>
      <c r="HF391" s="70"/>
      <c r="HG391" s="70"/>
      <c r="HH391" s="70"/>
      <c r="HI391" s="70"/>
      <c r="HJ391" s="70"/>
      <c r="HK391" s="70"/>
      <c r="HL391" s="200"/>
      <c r="HM391" s="70"/>
      <c r="HN391" s="70"/>
      <c r="HO391" s="70"/>
      <c r="HP391" s="70"/>
      <c r="HQ391" s="70"/>
      <c r="HR391" s="70"/>
      <c r="HS391" s="70"/>
      <c r="HT391" s="70"/>
      <c r="HU391" s="70"/>
      <c r="HV391" s="124"/>
      <c r="HW391" s="70"/>
      <c r="HX391" s="70"/>
      <c r="HY391" s="70"/>
      <c r="HZ391" s="124"/>
      <c r="IA391" s="70"/>
      <c r="IB391" s="70"/>
      <c r="IC391" s="70"/>
      <c r="ID391" s="70"/>
      <c r="IE391" s="70"/>
      <c r="IF391" s="70"/>
      <c r="IG391" s="70"/>
      <c r="IH391" s="70"/>
      <c r="II391" s="70"/>
      <c r="IJ391" s="70"/>
      <c r="IK391" s="70"/>
      <c r="IL391" s="70"/>
      <c r="IM391" s="70"/>
      <c r="IN391" s="70"/>
      <c r="IO391" s="70"/>
      <c r="IP391" s="70"/>
      <c r="IQ391" s="70"/>
      <c r="IR391" s="70"/>
      <c r="IS391" s="70"/>
      <c r="IT391" s="70"/>
      <c r="IU391" s="70"/>
      <c r="IV391" s="70"/>
      <c r="IW391" s="70"/>
      <c r="IX391" s="70"/>
      <c r="IY391" s="70"/>
      <c r="IZ391" s="70"/>
      <c r="JA391" s="66"/>
      <c r="JB391" s="66"/>
      <c r="JC391" s="70"/>
      <c r="JD391" s="70"/>
      <c r="JE391" s="66"/>
      <c r="JF391" s="66"/>
      <c r="JG391" s="70"/>
      <c r="JH391" s="70"/>
      <c r="JI391" s="66"/>
      <c r="JJ391" s="66"/>
      <c r="JK391" s="66">
        <v>20.97522</v>
      </c>
      <c r="JL391" s="66">
        <v>10.214629999999998</v>
      </c>
      <c r="JM391" s="66">
        <f t="shared" si="2576"/>
        <v>48.69855953835048</v>
      </c>
      <c r="JN391" s="66"/>
      <c r="JO391" s="66"/>
      <c r="JP391" s="66"/>
      <c r="JQ391" s="66"/>
    </row>
    <row r="392" spans="1:277" s="29" customFormat="1" ht="15.75" x14ac:dyDescent="0.25">
      <c r="A392" s="46" t="s">
        <v>104</v>
      </c>
      <c r="B392" s="230">
        <f t="shared" si="2128"/>
        <v>30903.446</v>
      </c>
      <c r="C392" s="230">
        <f t="shared" si="2129"/>
        <v>40146.27579</v>
      </c>
      <c r="D392" s="230">
        <f t="shared" si="2130"/>
        <v>35642.9038</v>
      </c>
      <c r="E392" s="66">
        <f t="shared" si="163"/>
        <v>88.782590909411979</v>
      </c>
      <c r="F392" s="70"/>
      <c r="G392" s="70"/>
      <c r="H392" s="70"/>
      <c r="I392" s="66"/>
      <c r="J392" s="70"/>
      <c r="K392" s="70"/>
      <c r="L392" s="70"/>
      <c r="M392" s="66"/>
      <c r="N392" s="66"/>
      <c r="O392" s="70"/>
      <c r="P392" s="70"/>
      <c r="Q392" s="66"/>
      <c r="R392" s="123"/>
      <c r="S392" s="70"/>
      <c r="T392" s="70"/>
      <c r="U392" s="66"/>
      <c r="V392" s="66"/>
      <c r="W392" s="70"/>
      <c r="X392" s="70"/>
      <c r="Y392" s="66"/>
      <c r="Z392" s="66"/>
      <c r="AA392" s="70"/>
      <c r="AB392" s="70"/>
      <c r="AC392" s="66"/>
      <c r="AD392" s="123"/>
      <c r="AE392" s="70"/>
      <c r="AF392" s="70"/>
      <c r="AG392" s="66"/>
      <c r="AH392" s="70">
        <v>676.6</v>
      </c>
      <c r="AI392" s="70">
        <v>726.95069999999998</v>
      </c>
      <c r="AJ392" s="70">
        <v>726.95069999999998</v>
      </c>
      <c r="AK392" s="70">
        <f t="shared" si="2489"/>
        <v>100</v>
      </c>
      <c r="AL392" s="124"/>
      <c r="AM392" s="70"/>
      <c r="AN392" s="70"/>
      <c r="AO392" s="70"/>
      <c r="AP392" s="70"/>
      <c r="AQ392" s="70"/>
      <c r="AR392" s="70"/>
      <c r="AS392" s="66"/>
      <c r="AT392" s="70"/>
      <c r="AU392" s="70"/>
      <c r="AV392" s="70"/>
      <c r="AW392" s="66"/>
      <c r="AX392" s="70"/>
      <c r="AY392" s="70"/>
      <c r="AZ392" s="70"/>
      <c r="BA392" s="66"/>
      <c r="BB392" s="66"/>
      <c r="BC392" s="70"/>
      <c r="BD392" s="70"/>
      <c r="BE392" s="66"/>
      <c r="BF392" s="70"/>
      <c r="BG392" s="70"/>
      <c r="BH392" s="70"/>
      <c r="BI392" s="66"/>
      <c r="BJ392" s="123"/>
      <c r="BK392" s="70"/>
      <c r="BL392" s="70"/>
      <c r="BM392" s="66"/>
      <c r="BN392" s="70"/>
      <c r="BO392" s="70"/>
      <c r="BP392" s="70"/>
      <c r="BQ392" s="66"/>
      <c r="BR392" s="66"/>
      <c r="BS392" s="70"/>
      <c r="BT392" s="70"/>
      <c r="BU392" s="66"/>
      <c r="BV392" s="66"/>
      <c r="BW392" s="70">
        <v>1486.9</v>
      </c>
      <c r="BX392" s="70">
        <v>1486.9</v>
      </c>
      <c r="BY392" s="66">
        <f t="shared" si="2553"/>
        <v>100</v>
      </c>
      <c r="BZ392" s="66">
        <v>11000</v>
      </c>
      <c r="CA392" s="66">
        <v>11000</v>
      </c>
      <c r="CB392" s="66">
        <v>11000</v>
      </c>
      <c r="CC392" s="66">
        <f t="shared" si="2572"/>
        <v>100</v>
      </c>
      <c r="CD392" s="70">
        <v>10611.4</v>
      </c>
      <c r="CE392" s="70">
        <v>10611.4</v>
      </c>
      <c r="CF392" s="66">
        <v>6280.9618899999996</v>
      </c>
      <c r="CG392" s="70">
        <f t="shared" si="2578"/>
        <v>59.190699530693401</v>
      </c>
      <c r="CH392" s="70"/>
      <c r="CI392" s="70">
        <v>1009.4</v>
      </c>
      <c r="CJ392" s="66">
        <v>965.60712000000001</v>
      </c>
      <c r="CK392" s="70">
        <f t="shared" si="2579"/>
        <v>95.661493956806027</v>
      </c>
      <c r="CL392" s="70"/>
      <c r="CM392" s="70"/>
      <c r="CN392" s="200"/>
      <c r="CO392" s="70"/>
      <c r="CP392" s="70"/>
      <c r="CQ392" s="70"/>
      <c r="CR392" s="200"/>
      <c r="CS392" s="70"/>
      <c r="CT392" s="70"/>
      <c r="CU392" s="70"/>
      <c r="CV392" s="200"/>
      <c r="CW392" s="70"/>
      <c r="CX392" s="70"/>
      <c r="CY392" s="70"/>
      <c r="CZ392" s="200"/>
      <c r="DA392" s="70"/>
      <c r="DB392" s="124"/>
      <c r="DC392" s="70"/>
      <c r="DD392" s="200"/>
      <c r="DE392" s="70"/>
      <c r="DF392" s="70"/>
      <c r="DG392" s="70">
        <v>4316.3</v>
      </c>
      <c r="DH392" s="70">
        <v>4316.2732400000004</v>
      </c>
      <c r="DI392" s="70">
        <f>DH392/DG392*100</f>
        <v>99.999380024558064</v>
      </c>
      <c r="DJ392" s="70"/>
      <c r="DK392" s="70"/>
      <c r="DL392" s="200"/>
      <c r="DM392" s="70"/>
      <c r="DN392" s="70"/>
      <c r="DO392" s="70"/>
      <c r="DP392" s="200"/>
      <c r="DQ392" s="70"/>
      <c r="DR392" s="70"/>
      <c r="DS392" s="70"/>
      <c r="DT392" s="200"/>
      <c r="DU392" s="70"/>
      <c r="DV392" s="70"/>
      <c r="DW392" s="70"/>
      <c r="DX392" s="200"/>
      <c r="DY392" s="70"/>
      <c r="DZ392" s="70"/>
      <c r="EA392" s="70"/>
      <c r="EB392" s="200"/>
      <c r="EC392" s="70"/>
      <c r="ED392" s="70"/>
      <c r="EE392" s="70"/>
      <c r="EF392" s="200"/>
      <c r="EG392" s="70"/>
      <c r="EH392" s="70"/>
      <c r="EI392" s="70"/>
      <c r="EJ392" s="200"/>
      <c r="EK392" s="70"/>
      <c r="EL392" s="70"/>
      <c r="EM392" s="70"/>
      <c r="EN392" s="200"/>
      <c r="EO392" s="70"/>
      <c r="EP392" s="70">
        <v>52.2</v>
      </c>
      <c r="EQ392" s="70">
        <v>47</v>
      </c>
      <c r="ER392" s="200">
        <v>15.9</v>
      </c>
      <c r="ES392" s="70">
        <f t="shared" ref="ES392" si="2580">ER392/EQ392*100</f>
        <v>33.829787234042556</v>
      </c>
      <c r="ET392" s="70"/>
      <c r="EU392" s="70"/>
      <c r="EV392" s="70"/>
      <c r="EW392" s="70"/>
      <c r="EX392" s="70"/>
      <c r="EY392" s="70"/>
      <c r="EZ392" s="200"/>
      <c r="FA392" s="70"/>
      <c r="FB392" s="124"/>
      <c r="FC392" s="70"/>
      <c r="FD392" s="200"/>
      <c r="FE392" s="70"/>
      <c r="FF392" s="70">
        <v>6317.3</v>
      </c>
      <c r="FG392" s="70">
        <v>5365.9</v>
      </c>
      <c r="FH392" s="70">
        <v>5365.9</v>
      </c>
      <c r="FI392" s="70">
        <f t="shared" si="204"/>
        <v>100</v>
      </c>
      <c r="FJ392" s="70"/>
      <c r="FK392" s="70"/>
      <c r="FL392" s="200"/>
      <c r="FM392" s="70"/>
      <c r="FN392" s="70">
        <v>677.2</v>
      </c>
      <c r="FO392" s="70">
        <v>327.8</v>
      </c>
      <c r="FP392" s="70">
        <v>259.23484999999999</v>
      </c>
      <c r="FQ392" s="70">
        <f t="shared" ref="FQ392:FQ393" si="2581">FP392/FO392*100</f>
        <v>79.083236729713235</v>
      </c>
      <c r="FR392" s="70"/>
      <c r="FS392" s="70">
        <v>60.3</v>
      </c>
      <c r="FT392" s="70">
        <v>56.43</v>
      </c>
      <c r="FU392" s="70">
        <f t="shared" ref="FU392:FU393" si="2582">FT392/FS392*100</f>
        <v>93.582089552238813</v>
      </c>
      <c r="FV392" s="70">
        <v>1568.7460000000001</v>
      </c>
      <c r="FW392" s="70">
        <v>1568.7460000000001</v>
      </c>
      <c r="FX392" s="70">
        <v>1568.7460000000001</v>
      </c>
      <c r="FY392" s="70">
        <f t="shared" ref="FY392:FY393" si="2583">FX392/FW392*100</f>
        <v>100</v>
      </c>
      <c r="FZ392" s="70"/>
      <c r="GA392" s="70"/>
      <c r="GB392" s="200"/>
      <c r="GC392" s="70"/>
      <c r="GD392" s="70"/>
      <c r="GE392" s="70">
        <v>1400</v>
      </c>
      <c r="GF392" s="70">
        <v>1400</v>
      </c>
      <c r="GG392" s="70">
        <f t="shared" si="2574"/>
        <v>100</v>
      </c>
      <c r="GH392" s="70"/>
      <c r="GI392" s="70">
        <v>2200</v>
      </c>
      <c r="GJ392" s="70">
        <v>2200</v>
      </c>
      <c r="GK392" s="70">
        <f t="shared" si="2575"/>
        <v>100</v>
      </c>
      <c r="GL392" s="70"/>
      <c r="GM392" s="70"/>
      <c r="GN392" s="200"/>
      <c r="GO392" s="70"/>
      <c r="GP392" s="70"/>
      <c r="GQ392" s="70"/>
      <c r="GR392" s="200"/>
      <c r="GS392" s="70"/>
      <c r="GT392" s="70"/>
      <c r="GU392" s="70"/>
      <c r="GV392" s="200"/>
      <c r="GW392" s="70"/>
      <c r="GX392" s="70"/>
      <c r="GY392" s="70"/>
      <c r="GZ392" s="200"/>
      <c r="HA392" s="70"/>
      <c r="HB392" s="70"/>
      <c r="HC392" s="70"/>
      <c r="HD392" s="200"/>
      <c r="HE392" s="70"/>
      <c r="HF392" s="70"/>
      <c r="HG392" s="70"/>
      <c r="HH392" s="70"/>
      <c r="HI392" s="70"/>
      <c r="HJ392" s="70"/>
      <c r="HK392" s="70"/>
      <c r="HL392" s="200"/>
      <c r="HM392" s="70"/>
      <c r="HN392" s="70"/>
      <c r="HO392" s="70"/>
      <c r="HP392" s="70"/>
      <c r="HQ392" s="70"/>
      <c r="HR392" s="70"/>
      <c r="HS392" s="70"/>
      <c r="HT392" s="200"/>
      <c r="HU392" s="70"/>
      <c r="HV392" s="124"/>
      <c r="HW392" s="70"/>
      <c r="HX392" s="200"/>
      <c r="HY392" s="70"/>
      <c r="HZ392" s="124"/>
      <c r="IA392" s="70"/>
      <c r="IB392" s="200"/>
      <c r="IC392" s="70"/>
      <c r="ID392" s="70"/>
      <c r="IE392" s="70"/>
      <c r="IF392" s="200"/>
      <c r="IG392" s="70"/>
      <c r="IH392" s="70"/>
      <c r="II392" s="70"/>
      <c r="IJ392" s="200"/>
      <c r="IK392" s="70"/>
      <c r="IL392" s="70"/>
      <c r="IM392" s="70"/>
      <c r="IN392" s="200"/>
      <c r="IO392" s="70"/>
      <c r="IP392" s="70"/>
      <c r="IQ392" s="70"/>
      <c r="IR392" s="200"/>
      <c r="IS392" s="70"/>
      <c r="IT392" s="70"/>
      <c r="IU392" s="70"/>
      <c r="IV392" s="200"/>
      <c r="IW392" s="70"/>
      <c r="IX392" s="70"/>
      <c r="IY392" s="70"/>
      <c r="IZ392" s="70"/>
      <c r="JA392" s="66"/>
      <c r="JB392" s="66"/>
      <c r="JC392" s="70"/>
      <c r="JD392" s="70"/>
      <c r="JE392" s="66"/>
      <c r="JF392" s="66"/>
      <c r="JG392" s="70"/>
      <c r="JH392" s="70"/>
      <c r="JI392" s="66"/>
      <c r="JJ392" s="66"/>
      <c r="JK392" s="66">
        <v>25.579090000000001</v>
      </c>
      <c r="JL392" s="66">
        <v>0</v>
      </c>
      <c r="JM392" s="66">
        <f t="shared" si="2576"/>
        <v>0</v>
      </c>
      <c r="JN392" s="66"/>
      <c r="JO392" s="66"/>
      <c r="JP392" s="66"/>
      <c r="JQ392" s="66"/>
    </row>
    <row r="393" spans="1:277" s="29" customFormat="1" ht="15.75" x14ac:dyDescent="0.25">
      <c r="A393" s="46" t="s">
        <v>105</v>
      </c>
      <c r="B393" s="230">
        <f t="shared" si="2128"/>
        <v>21871.946</v>
      </c>
      <c r="C393" s="230">
        <f t="shared" si="2129"/>
        <v>22285.446</v>
      </c>
      <c r="D393" s="230">
        <f t="shared" si="2130"/>
        <v>21973.413520000002</v>
      </c>
      <c r="E393" s="66">
        <f t="shared" si="163"/>
        <v>98.59983740060666</v>
      </c>
      <c r="F393" s="70"/>
      <c r="G393" s="70"/>
      <c r="H393" s="70"/>
      <c r="I393" s="66"/>
      <c r="J393" s="70"/>
      <c r="K393" s="70"/>
      <c r="L393" s="70"/>
      <c r="M393" s="66"/>
      <c r="N393" s="66"/>
      <c r="O393" s="70"/>
      <c r="P393" s="70"/>
      <c r="Q393" s="66"/>
      <c r="R393" s="123"/>
      <c r="S393" s="70"/>
      <c r="T393" s="70"/>
      <c r="U393" s="66"/>
      <c r="V393" s="66"/>
      <c r="W393" s="70"/>
      <c r="X393" s="70"/>
      <c r="Y393" s="66"/>
      <c r="Z393" s="66"/>
      <c r="AA393" s="70"/>
      <c r="AB393" s="70"/>
      <c r="AC393" s="66"/>
      <c r="AD393" s="123"/>
      <c r="AE393" s="70"/>
      <c r="AF393" s="70"/>
      <c r="AG393" s="66"/>
      <c r="AH393" s="70">
        <v>0</v>
      </c>
      <c r="AI393" s="70">
        <v>0</v>
      </c>
      <c r="AJ393" s="70">
        <v>0</v>
      </c>
      <c r="AK393" s="66"/>
      <c r="AL393" s="123"/>
      <c r="AM393" s="70">
        <v>0</v>
      </c>
      <c r="AN393" s="70">
        <v>0</v>
      </c>
      <c r="AO393" s="66"/>
      <c r="AP393" s="70"/>
      <c r="AQ393" s="70"/>
      <c r="AR393" s="70"/>
      <c r="AS393" s="66"/>
      <c r="AT393" s="70"/>
      <c r="AU393" s="70"/>
      <c r="AV393" s="70"/>
      <c r="AW393" s="66"/>
      <c r="AX393" s="70"/>
      <c r="AY393" s="70"/>
      <c r="AZ393" s="70"/>
      <c r="BA393" s="66"/>
      <c r="BB393" s="66"/>
      <c r="BC393" s="70"/>
      <c r="BD393" s="70"/>
      <c r="BE393" s="66"/>
      <c r="BF393" s="70"/>
      <c r="BG393" s="70"/>
      <c r="BH393" s="70"/>
      <c r="BI393" s="66"/>
      <c r="BJ393" s="123"/>
      <c r="BK393" s="70"/>
      <c r="BL393" s="70"/>
      <c r="BM393" s="66"/>
      <c r="BN393" s="70"/>
      <c r="BO393" s="70"/>
      <c r="BP393" s="70"/>
      <c r="BQ393" s="66"/>
      <c r="BR393" s="66"/>
      <c r="BS393" s="70"/>
      <c r="BT393" s="70"/>
      <c r="BU393" s="66"/>
      <c r="BV393" s="66"/>
      <c r="BW393" s="70">
        <v>1500</v>
      </c>
      <c r="BX393" s="70">
        <v>1500</v>
      </c>
      <c r="BY393" s="66">
        <f t="shared" si="2553"/>
        <v>100</v>
      </c>
      <c r="BZ393" s="66">
        <v>10000</v>
      </c>
      <c r="CA393" s="66">
        <v>10000</v>
      </c>
      <c r="CB393" s="66">
        <v>10000</v>
      </c>
      <c r="CC393" s="66">
        <f>CB393/CA393*100</f>
        <v>100</v>
      </c>
      <c r="CD393" s="70">
        <v>4706.6000000000004</v>
      </c>
      <c r="CE393" s="70">
        <v>4706.6000000000004</v>
      </c>
      <c r="CF393" s="66">
        <v>4706.6000000000004</v>
      </c>
      <c r="CG393" s="70">
        <f t="shared" si="2578"/>
        <v>100</v>
      </c>
      <c r="CH393" s="70"/>
      <c r="CI393" s="70">
        <v>531.9</v>
      </c>
      <c r="CJ393" s="66">
        <v>531.9</v>
      </c>
      <c r="CK393" s="70">
        <f t="shared" si="2579"/>
        <v>100</v>
      </c>
      <c r="CL393" s="70"/>
      <c r="CM393" s="70"/>
      <c r="CN393" s="200"/>
      <c r="CO393" s="70"/>
      <c r="CP393" s="70"/>
      <c r="CQ393" s="70"/>
      <c r="CR393" s="200"/>
      <c r="CS393" s="70"/>
      <c r="CT393" s="70"/>
      <c r="CU393" s="70"/>
      <c r="CV393" s="200"/>
      <c r="CW393" s="70"/>
      <c r="CX393" s="70"/>
      <c r="CY393" s="70"/>
      <c r="CZ393" s="200"/>
      <c r="DA393" s="70"/>
      <c r="DB393" s="124"/>
      <c r="DC393" s="70"/>
      <c r="DD393" s="200"/>
      <c r="DE393" s="70"/>
      <c r="DF393" s="70"/>
      <c r="DG393" s="70"/>
      <c r="DH393" s="200"/>
      <c r="DI393" s="70"/>
      <c r="DJ393" s="70"/>
      <c r="DK393" s="70"/>
      <c r="DL393" s="200"/>
      <c r="DM393" s="70"/>
      <c r="DN393" s="70"/>
      <c r="DO393" s="70"/>
      <c r="DP393" s="200"/>
      <c r="DQ393" s="70"/>
      <c r="DR393" s="70"/>
      <c r="DS393" s="70"/>
      <c r="DT393" s="200"/>
      <c r="DU393" s="70"/>
      <c r="DV393" s="70"/>
      <c r="DW393" s="70"/>
      <c r="DX393" s="200"/>
      <c r="DY393" s="70"/>
      <c r="DZ393" s="70"/>
      <c r="EA393" s="70"/>
      <c r="EB393" s="200"/>
      <c r="EC393" s="70"/>
      <c r="ED393" s="70"/>
      <c r="EE393" s="70"/>
      <c r="EF393" s="200"/>
      <c r="EG393" s="70"/>
      <c r="EH393" s="70"/>
      <c r="EI393" s="70"/>
      <c r="EJ393" s="200"/>
      <c r="EK393" s="70"/>
      <c r="EL393" s="70"/>
      <c r="EM393" s="70"/>
      <c r="EN393" s="200"/>
      <c r="EO393" s="70"/>
      <c r="EP393" s="70"/>
      <c r="EQ393" s="70"/>
      <c r="ER393" s="200"/>
      <c r="ES393" s="70"/>
      <c r="ET393" s="70"/>
      <c r="EU393" s="70"/>
      <c r="EV393" s="70"/>
      <c r="EW393" s="70"/>
      <c r="EX393" s="70"/>
      <c r="EY393" s="70"/>
      <c r="EZ393" s="200"/>
      <c r="FA393" s="70"/>
      <c r="FB393" s="124"/>
      <c r="FC393" s="70"/>
      <c r="FD393" s="200"/>
      <c r="FE393" s="70"/>
      <c r="FF393" s="70">
        <v>4919.3999999999996</v>
      </c>
      <c r="FG393" s="70">
        <v>2400.6999999999998</v>
      </c>
      <c r="FH393" s="70">
        <v>2400.6971000000003</v>
      </c>
      <c r="FI393" s="70">
        <f t="shared" si="204"/>
        <v>99.999879201899461</v>
      </c>
      <c r="FJ393" s="70"/>
      <c r="FK393" s="70"/>
      <c r="FL393" s="200"/>
      <c r="FM393" s="70"/>
      <c r="FN393" s="70">
        <v>677.2</v>
      </c>
      <c r="FO393" s="70">
        <v>517.20000000000005</v>
      </c>
      <c r="FP393" s="70">
        <v>238.47042000000002</v>
      </c>
      <c r="FQ393" s="70">
        <f t="shared" si="2581"/>
        <v>46.107969837587007</v>
      </c>
      <c r="FR393" s="70"/>
      <c r="FS393" s="70">
        <v>60.3</v>
      </c>
      <c r="FT393" s="200">
        <v>27</v>
      </c>
      <c r="FU393" s="70">
        <f t="shared" si="2582"/>
        <v>44.776119402985074</v>
      </c>
      <c r="FV393" s="70">
        <v>1568.7460000000001</v>
      </c>
      <c r="FW393" s="70">
        <v>1568.7460000000001</v>
      </c>
      <c r="FX393" s="70">
        <v>1568.7460000000001</v>
      </c>
      <c r="FY393" s="70">
        <f t="shared" si="2583"/>
        <v>100</v>
      </c>
      <c r="FZ393" s="70"/>
      <c r="GA393" s="70"/>
      <c r="GB393" s="200"/>
      <c r="GC393" s="70"/>
      <c r="GD393" s="70"/>
      <c r="GE393" s="70"/>
      <c r="GF393" s="200"/>
      <c r="GG393" s="70"/>
      <c r="GH393" s="70"/>
      <c r="GI393" s="70">
        <v>1000</v>
      </c>
      <c r="GJ393" s="70">
        <v>1000</v>
      </c>
      <c r="GK393" s="70">
        <f t="shared" si="2575"/>
        <v>100</v>
      </c>
      <c r="GL393" s="70"/>
      <c r="GM393" s="70"/>
      <c r="GN393" s="200"/>
      <c r="GO393" s="70"/>
      <c r="GP393" s="70"/>
      <c r="GQ393" s="70"/>
      <c r="GR393" s="200"/>
      <c r="GS393" s="70"/>
      <c r="GT393" s="70"/>
      <c r="GU393" s="70"/>
      <c r="GV393" s="200"/>
      <c r="GW393" s="70"/>
      <c r="GX393" s="70"/>
      <c r="GY393" s="70"/>
      <c r="GZ393" s="200"/>
      <c r="HA393" s="70"/>
      <c r="HB393" s="70"/>
      <c r="HC393" s="70"/>
      <c r="HD393" s="200"/>
      <c r="HE393" s="70"/>
      <c r="HF393" s="70"/>
      <c r="HG393" s="70"/>
      <c r="HH393" s="200"/>
      <c r="HI393" s="70"/>
      <c r="HJ393" s="70"/>
      <c r="HK393" s="70"/>
      <c r="HL393" s="200"/>
      <c r="HM393" s="70"/>
      <c r="HN393" s="70"/>
      <c r="HO393" s="70"/>
      <c r="HP393" s="200"/>
      <c r="HQ393" s="70"/>
      <c r="HR393" s="70"/>
      <c r="HS393" s="70"/>
      <c r="HT393" s="200"/>
      <c r="HU393" s="70"/>
      <c r="HV393" s="124"/>
      <c r="HW393" s="70"/>
      <c r="HX393" s="200"/>
      <c r="HY393" s="70"/>
      <c r="HZ393" s="124"/>
      <c r="IA393" s="70"/>
      <c r="IB393" s="200"/>
      <c r="IC393" s="70"/>
      <c r="ID393" s="70"/>
      <c r="IE393" s="70"/>
      <c r="IF393" s="200"/>
      <c r="IG393" s="70"/>
      <c r="IH393" s="70"/>
      <c r="II393" s="70"/>
      <c r="IJ393" s="200"/>
      <c r="IK393" s="70"/>
      <c r="IL393" s="70"/>
      <c r="IM393" s="70"/>
      <c r="IN393" s="200"/>
      <c r="IO393" s="70"/>
      <c r="IP393" s="70"/>
      <c r="IQ393" s="70"/>
      <c r="IR393" s="200"/>
      <c r="IS393" s="70"/>
      <c r="IT393" s="70"/>
      <c r="IU393" s="70"/>
      <c r="IV393" s="200"/>
      <c r="IW393" s="70"/>
      <c r="IX393" s="70"/>
      <c r="IY393" s="70"/>
      <c r="IZ393" s="70"/>
      <c r="JA393" s="66"/>
      <c r="JB393" s="66"/>
      <c r="JC393" s="70"/>
      <c r="JD393" s="70"/>
      <c r="JE393" s="66"/>
      <c r="JF393" s="66"/>
      <c r="JG393" s="70"/>
      <c r="JH393" s="70"/>
      <c r="JI393" s="66"/>
      <c r="JJ393" s="66"/>
      <c r="JK393" s="66"/>
      <c r="JL393" s="66"/>
      <c r="JM393" s="66" t="e">
        <f>JL393/JK393*100</f>
        <v>#DIV/0!</v>
      </c>
      <c r="JN393" s="66"/>
      <c r="JO393" s="66"/>
      <c r="JP393" s="66"/>
      <c r="JQ393" s="66"/>
    </row>
    <row r="394" spans="1:277" s="29" customFormat="1" ht="31.5" x14ac:dyDescent="0.25">
      <c r="A394" s="45" t="s">
        <v>1125</v>
      </c>
      <c r="B394" s="196">
        <f t="shared" ref="B394:B395" si="2584">F394+J394+N394+R394+V394+Z394+AD394+AH394+AL394+AP394+AT394+AX394+BB394+BF394+BJ394+BN394+BR394+BV394+BZ394+CD394+CH394+CL394+CP394+CT394+CX394+DB394+DF394+DJ394+DN394+DR394+DV394+DZ394+ED394+EH394+EL394+EP394+ET394+EX394+FB394+FF394+FJ394+FN394+FR394+FV394+FZ394+GD394+GH394+GL394+GP394+GT394+GX394+HB394+HF394+HJ394+HN394+HR394+HV394+HZ394+ID394+IH394+IL394+IP394+IT394+IX394+JB394+JF394+JJ394+JN394</f>
        <v>280199.81782000005</v>
      </c>
      <c r="C394" s="196">
        <f t="shared" ref="C394:C395" si="2585">G394+K394+O394+S394+W394+AA394+AE394+AI394+AM394+AQ394+AU394+AY394+BC394+BG394+BK394+BO394+BS394+BW394+CA394+CE394+CI394+CM394+CQ394+CU394+CY394+DC394+DG394+DK394+DO394+DS394+DW394+EA394+EE394+EI394+EM394+EQ394+EU394+EY394+FC394+FG394+FK394+FO394+FS394+FW394+GA394+GE394+GI394+GM394+GQ394+GU394+GY394+HC394+HG394+HK394+HO394+HS394+HW394+IA394+IE394+II394+IM394+IQ394+IU394+IY394+JC394+JG394+JK394+JO394</f>
        <v>26.8506</v>
      </c>
      <c r="D394" s="196">
        <f t="shared" ref="D394:D395" si="2586">H394+L394+P394+T394+X394+AB394+AF394+AJ394+AN394+AR394+AV394+AZ394+BD394+BH394+BL394+BP394+BT394+BX394+CB394+CF394+CJ394+CN394+CR394+CV394+CZ394+DD394+DH394+DL394+DP394+DT394+DX394+EB394+EF394+EJ394+EN394+ER394+EV394+EZ394+FD394+FH394+FL394+FP394+FT394+FX394+GB394+GF394+GJ394+GN394+GR394+GV394+GZ394+HD394+HH394+HL394+HP394+HT394+HX394+IB394+IF394+IJ394+IN394+IR394+IV394+IZ394+JD394+JH394+JL394+JP394</f>
        <v>0</v>
      </c>
      <c r="E394" s="196">
        <f t="shared" ref="E394:E395" si="2587">D394/C394*100</f>
        <v>0</v>
      </c>
      <c r="F394" s="195"/>
      <c r="G394" s="195"/>
      <c r="H394" s="195"/>
      <c r="I394" s="195"/>
      <c r="J394" s="195"/>
      <c r="K394" s="195"/>
      <c r="L394" s="195"/>
      <c r="M394" s="195"/>
      <c r="N394" s="195"/>
      <c r="O394" s="195"/>
      <c r="P394" s="195"/>
      <c r="Q394" s="195"/>
      <c r="R394" s="138"/>
      <c r="S394" s="195"/>
      <c r="T394" s="195"/>
      <c r="U394" s="195"/>
      <c r="V394" s="195"/>
      <c r="W394" s="195"/>
      <c r="X394" s="195"/>
      <c r="Y394" s="195"/>
      <c r="Z394" s="195"/>
      <c r="AA394" s="195"/>
      <c r="AB394" s="195"/>
      <c r="AC394" s="195"/>
      <c r="AD394" s="138"/>
      <c r="AE394" s="195"/>
      <c r="AF394" s="195"/>
      <c r="AG394" s="195"/>
      <c r="AH394" s="195"/>
      <c r="AI394" s="195"/>
      <c r="AJ394" s="195"/>
      <c r="AK394" s="195"/>
      <c r="AL394" s="138"/>
      <c r="AM394" s="195"/>
      <c r="AN394" s="195"/>
      <c r="AO394" s="195"/>
      <c r="AP394" s="195"/>
      <c r="AQ394" s="195"/>
      <c r="AR394" s="195"/>
      <c r="AS394" s="195"/>
      <c r="AT394" s="195"/>
      <c r="AU394" s="195"/>
      <c r="AV394" s="195"/>
      <c r="AW394" s="195"/>
      <c r="AX394" s="195">
        <v>102.04082</v>
      </c>
      <c r="AY394" s="195"/>
      <c r="AZ394" s="195"/>
      <c r="BA394" s="195"/>
      <c r="BB394" s="195"/>
      <c r="BC394" s="195"/>
      <c r="BD394" s="195"/>
      <c r="BE394" s="195"/>
      <c r="BF394" s="195">
        <v>226.477</v>
      </c>
      <c r="BG394" s="195"/>
      <c r="BH394" s="195"/>
      <c r="BI394" s="195"/>
      <c r="BJ394" s="138"/>
      <c r="BK394" s="195"/>
      <c r="BL394" s="195"/>
      <c r="BM394" s="195"/>
      <c r="BN394" s="195"/>
      <c r="BO394" s="195"/>
      <c r="BP394" s="195"/>
      <c r="BQ394" s="195"/>
      <c r="BR394" s="195"/>
      <c r="BS394" s="195"/>
      <c r="BT394" s="195"/>
      <c r="BU394" s="195"/>
      <c r="BV394" s="195">
        <v>140000</v>
      </c>
      <c r="BW394" s="195">
        <v>26.8506</v>
      </c>
      <c r="BX394" s="195"/>
      <c r="BY394" s="195"/>
      <c r="BZ394" s="195">
        <v>10000</v>
      </c>
      <c r="CA394" s="195"/>
      <c r="CB394" s="195"/>
      <c r="CC394" s="195"/>
      <c r="CD394" s="195">
        <v>25701.3</v>
      </c>
      <c r="CE394" s="195"/>
      <c r="CF394" s="195"/>
      <c r="CG394" s="195"/>
      <c r="CH394" s="195"/>
      <c r="CI394" s="195"/>
      <c r="CJ394" s="195"/>
      <c r="CK394" s="195"/>
      <c r="CL394" s="195"/>
      <c r="CM394" s="195"/>
      <c r="CN394" s="195"/>
      <c r="CO394" s="195"/>
      <c r="CP394" s="195"/>
      <c r="CQ394" s="195"/>
      <c r="CR394" s="195"/>
      <c r="CS394" s="195"/>
      <c r="CT394" s="195"/>
      <c r="CU394" s="195"/>
      <c r="CV394" s="195"/>
      <c r="CW394" s="195"/>
      <c r="CX394" s="195"/>
      <c r="CY394" s="195"/>
      <c r="CZ394" s="195"/>
      <c r="DA394" s="195"/>
      <c r="DB394" s="138"/>
      <c r="DC394" s="195"/>
      <c r="DD394" s="195"/>
      <c r="DE394" s="195"/>
      <c r="DF394" s="195"/>
      <c r="DG394" s="195"/>
      <c r="DH394" s="195"/>
      <c r="DI394" s="195"/>
      <c r="DJ394" s="195"/>
      <c r="DK394" s="195"/>
      <c r="DL394" s="195"/>
      <c r="DM394" s="195"/>
      <c r="DN394" s="195"/>
      <c r="DO394" s="195"/>
      <c r="DP394" s="195"/>
      <c r="DQ394" s="195"/>
      <c r="DR394" s="195"/>
      <c r="DS394" s="195"/>
      <c r="DT394" s="195"/>
      <c r="DU394" s="195"/>
      <c r="DV394" s="195"/>
      <c r="DW394" s="195"/>
      <c r="DX394" s="195"/>
      <c r="DY394" s="195"/>
      <c r="DZ394" s="195"/>
      <c r="EA394" s="195"/>
      <c r="EB394" s="195"/>
      <c r="EC394" s="195"/>
      <c r="ED394" s="195"/>
      <c r="EE394" s="195"/>
      <c r="EF394" s="195"/>
      <c r="EG394" s="195"/>
      <c r="EH394" s="195"/>
      <c r="EI394" s="195"/>
      <c r="EJ394" s="195"/>
      <c r="EK394" s="195"/>
      <c r="EL394" s="195"/>
      <c r="EM394" s="195"/>
      <c r="EN394" s="195"/>
      <c r="EO394" s="195"/>
      <c r="EP394" s="195">
        <v>156.6</v>
      </c>
      <c r="EQ394" s="195"/>
      <c r="ER394" s="195"/>
      <c r="ES394" s="195"/>
      <c r="ET394" s="195"/>
      <c r="EU394" s="195"/>
      <c r="EV394" s="195"/>
      <c r="EW394" s="195"/>
      <c r="EX394" s="195"/>
      <c r="EY394" s="195"/>
      <c r="EZ394" s="195"/>
      <c r="FA394" s="195"/>
      <c r="FB394" s="138"/>
      <c r="FC394" s="195"/>
      <c r="FD394" s="195"/>
      <c r="FE394" s="195"/>
      <c r="FF394" s="195">
        <v>13018.3</v>
      </c>
      <c r="FG394" s="195"/>
      <c r="FH394" s="195"/>
      <c r="FI394" s="195"/>
      <c r="FJ394" s="195">
        <v>87573</v>
      </c>
      <c r="FK394" s="195"/>
      <c r="FL394" s="195"/>
      <c r="FM394" s="195"/>
      <c r="FN394" s="195"/>
      <c r="FO394" s="195"/>
      <c r="FP394" s="195"/>
      <c r="FQ394" s="195"/>
      <c r="FR394" s="195"/>
      <c r="FS394" s="195"/>
      <c r="FT394" s="195"/>
      <c r="FU394" s="195"/>
      <c r="FV394" s="195"/>
      <c r="FW394" s="195"/>
      <c r="FX394" s="195"/>
      <c r="FY394" s="195"/>
      <c r="FZ394" s="195"/>
      <c r="GA394" s="195"/>
      <c r="GB394" s="195"/>
      <c r="GC394" s="195"/>
      <c r="GD394" s="195">
        <v>1636.4</v>
      </c>
      <c r="GE394" s="195"/>
      <c r="GF394" s="195"/>
      <c r="GG394" s="195"/>
      <c r="GH394" s="195">
        <v>1785.7</v>
      </c>
      <c r="GI394" s="195"/>
      <c r="GJ394" s="195"/>
      <c r="GK394" s="195"/>
      <c r="GL394" s="195"/>
      <c r="GM394" s="195"/>
      <c r="GN394" s="195"/>
      <c r="GO394" s="195"/>
      <c r="GP394" s="195"/>
      <c r="GQ394" s="195"/>
      <c r="GR394" s="195"/>
      <c r="GS394" s="195"/>
      <c r="GT394" s="195"/>
      <c r="GU394" s="195"/>
      <c r="GV394" s="195"/>
      <c r="GW394" s="195"/>
      <c r="GX394" s="195"/>
      <c r="GY394" s="195"/>
      <c r="GZ394" s="195"/>
      <c r="HA394" s="195"/>
      <c r="HB394" s="195"/>
      <c r="HC394" s="195"/>
      <c r="HD394" s="195"/>
      <c r="HE394" s="195"/>
      <c r="HF394" s="195"/>
      <c r="HG394" s="195"/>
      <c r="HH394" s="195"/>
      <c r="HI394" s="195"/>
      <c r="HJ394" s="195"/>
      <c r="HK394" s="195"/>
      <c r="HL394" s="195"/>
      <c r="HM394" s="195"/>
      <c r="HN394" s="195"/>
      <c r="HO394" s="195"/>
      <c r="HP394" s="195"/>
      <c r="HQ394" s="195"/>
      <c r="HR394" s="195"/>
      <c r="HS394" s="195"/>
      <c r="HT394" s="195"/>
      <c r="HU394" s="195"/>
      <c r="HV394" s="138"/>
      <c r="HW394" s="195"/>
      <c r="HX394" s="195"/>
      <c r="HY394" s="195"/>
      <c r="HZ394" s="138"/>
      <c r="IA394" s="195"/>
      <c r="IB394" s="195"/>
      <c r="IC394" s="195"/>
      <c r="ID394" s="195"/>
      <c r="IE394" s="195"/>
      <c r="IF394" s="195"/>
      <c r="IG394" s="195"/>
      <c r="IH394" s="195"/>
      <c r="II394" s="195"/>
      <c r="IJ394" s="195"/>
      <c r="IK394" s="195"/>
      <c r="IL394" s="195"/>
      <c r="IM394" s="195"/>
      <c r="IN394" s="195"/>
      <c r="IO394" s="195"/>
      <c r="IP394" s="195"/>
      <c r="IQ394" s="195"/>
      <c r="IR394" s="195"/>
      <c r="IS394" s="195"/>
      <c r="IT394" s="195"/>
      <c r="IU394" s="195"/>
      <c r="IV394" s="195"/>
      <c r="IW394" s="195"/>
      <c r="IX394" s="195"/>
      <c r="IY394" s="195"/>
      <c r="IZ394" s="195"/>
      <c r="JA394" s="195"/>
      <c r="JB394" s="195"/>
      <c r="JC394" s="195"/>
      <c r="JD394" s="195"/>
      <c r="JE394" s="195"/>
      <c r="JF394" s="195"/>
      <c r="JG394" s="195"/>
      <c r="JH394" s="195"/>
      <c r="JI394" s="195"/>
      <c r="JJ394" s="195"/>
      <c r="JK394" s="195"/>
      <c r="JL394" s="195"/>
      <c r="JM394" s="195"/>
      <c r="JN394" s="195"/>
      <c r="JO394" s="195"/>
      <c r="JP394" s="195"/>
      <c r="JQ394" s="195"/>
    </row>
    <row r="395" spans="1:277" s="29" customFormat="1" ht="15.75" x14ac:dyDescent="0.25">
      <c r="A395" s="45" t="s">
        <v>107</v>
      </c>
      <c r="B395" s="196">
        <f t="shared" si="2584"/>
        <v>8691587.0263100024</v>
      </c>
      <c r="C395" s="196">
        <f t="shared" si="2585"/>
        <v>16937372.343420006</v>
      </c>
      <c r="D395" s="196">
        <f t="shared" si="2586"/>
        <v>14255625.062130006</v>
      </c>
      <c r="E395" s="196">
        <f t="shared" si="2587"/>
        <v>84.166686384905319</v>
      </c>
      <c r="F395" s="196">
        <f t="shared" ref="F395:L395" si="2588">F8+F389+F394</f>
        <v>16678.780000000002</v>
      </c>
      <c r="G395" s="196">
        <f t="shared" si="2588"/>
        <v>16678.780000000002</v>
      </c>
      <c r="H395" s="196">
        <f t="shared" si="2588"/>
        <v>16678.780000000002</v>
      </c>
      <c r="I395" s="196">
        <f t="shared" si="2588"/>
        <v>100</v>
      </c>
      <c r="J395" s="196">
        <f t="shared" si="2588"/>
        <v>4580.0999999999995</v>
      </c>
      <c r="K395" s="196">
        <f t="shared" si="2588"/>
        <v>4580.0999999999995</v>
      </c>
      <c r="L395" s="196">
        <f t="shared" si="2588"/>
        <v>4580.0385900000001</v>
      </c>
      <c r="M395" s="196">
        <f>L395/K395*100</f>
        <v>99.998659199580814</v>
      </c>
      <c r="N395" s="196">
        <f>N8+N389+N394</f>
        <v>364196.2</v>
      </c>
      <c r="O395" s="196">
        <f>O8+O389+O394</f>
        <v>449871.8</v>
      </c>
      <c r="P395" s="196">
        <f>P8+P389+P394</f>
        <v>449426.97629000002</v>
      </c>
      <c r="Q395" s="196">
        <f>P395/O395*100</f>
        <v>99.90112211745658</v>
      </c>
      <c r="R395" s="196">
        <f>R8+R389+R394</f>
        <v>72454.796000000002</v>
      </c>
      <c r="S395" s="196">
        <f>S8+S389+S394</f>
        <v>72454.796000000002</v>
      </c>
      <c r="T395" s="196">
        <f>T8+T389+T394</f>
        <v>72454.796000000002</v>
      </c>
      <c r="U395" s="196">
        <f>T395/S395*100</f>
        <v>100</v>
      </c>
      <c r="V395" s="196">
        <f>V8+V389+V394</f>
        <v>475429.8</v>
      </c>
      <c r="W395" s="196">
        <f>W8+W389+W394</f>
        <v>503941.4</v>
      </c>
      <c r="X395" s="196">
        <f>X8+X389+X394</f>
        <v>503941.4</v>
      </c>
      <c r="Y395" s="196">
        <f>X395/W395*100</f>
        <v>100</v>
      </c>
      <c r="Z395" s="196"/>
      <c r="AA395" s="196">
        <f>AA8+AA389+AA394</f>
        <v>86448.198860000004</v>
      </c>
      <c r="AB395" s="196">
        <f>AB8+AB389+AB394</f>
        <v>86448.198860000004</v>
      </c>
      <c r="AC395" s="196">
        <f>AB395/AA395*100</f>
        <v>100</v>
      </c>
      <c r="AD395" s="136"/>
      <c r="AE395" s="196">
        <f>AE8+AE389+AE394</f>
        <v>200000</v>
      </c>
      <c r="AF395" s="196">
        <f>AF8+AF389+AF394</f>
        <v>199999.70697999999</v>
      </c>
      <c r="AG395" s="196">
        <f>AF395/AE395*100</f>
        <v>99.999853489999992</v>
      </c>
      <c r="AH395" s="196">
        <f>AH8+AH389+AH394</f>
        <v>59232.508000000002</v>
      </c>
      <c r="AI395" s="196">
        <f>AI8+AI389+AI394</f>
        <v>59232.499999999993</v>
      </c>
      <c r="AJ395" s="196">
        <f>AJ8+AJ389+AJ394</f>
        <v>57625.835099999997</v>
      </c>
      <c r="AK395" s="196">
        <f>AJ395/AI395*100</f>
        <v>97.287528130671504</v>
      </c>
      <c r="AL395" s="136"/>
      <c r="AM395" s="196">
        <f>AM8+AM389+AM394</f>
        <v>780826.5257900001</v>
      </c>
      <c r="AN395" s="196">
        <f>AN8+AN389+AN394</f>
        <v>780826.52541</v>
      </c>
      <c r="AO395" s="196">
        <f>AN395/AM395*100</f>
        <v>99.999999951333606</v>
      </c>
      <c r="AP395" s="196">
        <f t="shared" ref="AP395" si="2589">AP8+AP389+AP394</f>
        <v>5763.0337099999997</v>
      </c>
      <c r="AQ395" s="196">
        <f t="shared" ref="AQ395:BH395" si="2590">AQ8+AQ389+AQ394</f>
        <v>5763.0337099999997</v>
      </c>
      <c r="AR395" s="196">
        <f t="shared" si="2590"/>
        <v>5763.0337099999997</v>
      </c>
      <c r="AS395" s="196">
        <f t="shared" si="2590"/>
        <v>100</v>
      </c>
      <c r="AT395" s="196">
        <f t="shared" ref="AT395" si="2591">AT8+AT389+AT394</f>
        <v>36826.658000000003</v>
      </c>
      <c r="AU395" s="196">
        <f t="shared" si="2590"/>
        <v>36826.629209999999</v>
      </c>
      <c r="AV395" s="196">
        <f t="shared" si="2590"/>
        <v>36826.629209999999</v>
      </c>
      <c r="AW395" s="196">
        <f t="shared" si="2590"/>
        <v>100</v>
      </c>
      <c r="AX395" s="196">
        <f t="shared" ref="AX395" si="2592">AX8+AX389+AX394</f>
        <v>2346.9388599999997</v>
      </c>
      <c r="AY395" s="196">
        <f t="shared" si="2590"/>
        <v>2346.9388599999997</v>
      </c>
      <c r="AZ395" s="196">
        <f t="shared" si="2590"/>
        <v>2346.9389399999995</v>
      </c>
      <c r="BA395" s="196">
        <f>AZ395/AY395*100</f>
        <v>100.00000340869552</v>
      </c>
      <c r="BB395" s="196">
        <v>867.34714000000031</v>
      </c>
      <c r="BC395" s="196">
        <f t="shared" si="2590"/>
        <v>867.34714000000031</v>
      </c>
      <c r="BD395" s="196">
        <f t="shared" si="2590"/>
        <v>867.34714000000031</v>
      </c>
      <c r="BE395" s="196">
        <f t="shared" si="2590"/>
        <v>100</v>
      </c>
      <c r="BF395" s="196">
        <f t="shared" ref="BF395" si="2593">BF8+BF389+BF394</f>
        <v>10898.777000000002</v>
      </c>
      <c r="BG395" s="196">
        <f t="shared" si="2590"/>
        <v>10898.777000000002</v>
      </c>
      <c r="BH395" s="196">
        <f t="shared" si="2590"/>
        <v>10898.777000000002</v>
      </c>
      <c r="BI395" s="196">
        <f>BH395/BG395*100</f>
        <v>100</v>
      </c>
      <c r="BJ395" s="136"/>
      <c r="BK395" s="196">
        <f>BK8+BK389+BK394</f>
        <v>1503.5909999999999</v>
      </c>
      <c r="BL395" s="196">
        <f>BL8+BL389+BL394</f>
        <v>1503.5909999999999</v>
      </c>
      <c r="BM395" s="196">
        <f>BL395/BK395*100</f>
        <v>100</v>
      </c>
      <c r="BN395" s="196">
        <f>BN8+BN389+BN394</f>
        <v>20518.599999999999</v>
      </c>
      <c r="BO395" s="196">
        <f>BO8+BO389+BO394</f>
        <v>20518.599999999999</v>
      </c>
      <c r="BP395" s="196">
        <f>BP8+BP389+BP394</f>
        <v>20518.599999999999</v>
      </c>
      <c r="BQ395" s="196">
        <f>BP395/BO395*100</f>
        <v>100</v>
      </c>
      <c r="BR395" s="196">
        <f t="shared" ref="BR395:BX395" si="2594">BR8+BR389+BR394</f>
        <v>5300</v>
      </c>
      <c r="BS395" s="196">
        <f t="shared" si="2594"/>
        <v>5300</v>
      </c>
      <c r="BT395" s="196">
        <f t="shared" si="2594"/>
        <v>5300</v>
      </c>
      <c r="BU395" s="196">
        <f t="shared" si="2594"/>
        <v>100</v>
      </c>
      <c r="BV395" s="196">
        <f t="shared" si="2594"/>
        <v>140000</v>
      </c>
      <c r="BW395" s="196">
        <f t="shared" si="2594"/>
        <v>140000.00000000006</v>
      </c>
      <c r="BX395" s="196">
        <f t="shared" si="2594"/>
        <v>138473.01928000004</v>
      </c>
      <c r="BY395" s="196">
        <f>BX395/BW395*100</f>
        <v>98.909299485714271</v>
      </c>
      <c r="BZ395" s="196">
        <f t="shared" ref="BZ395" si="2595">BZ8+BZ389+BZ394</f>
        <v>693373.10884999996</v>
      </c>
      <c r="CA395" s="196">
        <f t="shared" ref="CA395:DX395" si="2596">CA8+CA389+CA394</f>
        <v>693373.06123000011</v>
      </c>
      <c r="CB395" s="196">
        <f t="shared" si="2596"/>
        <v>693373.05728000007</v>
      </c>
      <c r="CC395" s="196">
        <f>CB395/CA395*100</f>
        <v>99.999999430321097</v>
      </c>
      <c r="CD395" s="196">
        <f t="shared" ref="CD395" si="2597">CD8+CD389+CD394</f>
        <v>1332228.3</v>
      </c>
      <c r="CE395" s="196">
        <f t="shared" si="2596"/>
        <v>1332228.2999999998</v>
      </c>
      <c r="CF395" s="196">
        <f t="shared" si="2596"/>
        <v>1297723.0015799999</v>
      </c>
      <c r="CG395" s="196">
        <f>CF395/CE395*100</f>
        <v>97.409956054829351</v>
      </c>
      <c r="CH395" s="196">
        <f t="shared" si="2596"/>
        <v>0</v>
      </c>
      <c r="CI395" s="196">
        <f t="shared" ref="CI395:CL395" si="2598">CI8+CI389+CI394</f>
        <v>151700.90000000002</v>
      </c>
      <c r="CJ395" s="196">
        <f t="shared" si="2598"/>
        <v>148829.60450000002</v>
      </c>
      <c r="CK395" s="196">
        <f>CJ395/CI395*100</f>
        <v>98.107265349117895</v>
      </c>
      <c r="CL395" s="196">
        <f t="shared" si="2598"/>
        <v>33126.399999999994</v>
      </c>
      <c r="CM395" s="196">
        <f t="shared" si="2596"/>
        <v>33126.399999999994</v>
      </c>
      <c r="CN395" s="196">
        <f t="shared" si="2596"/>
        <v>33126.399999999994</v>
      </c>
      <c r="CO395" s="196">
        <f t="shared" si="2596"/>
        <v>100</v>
      </c>
      <c r="CP395" s="196">
        <f t="shared" si="2596"/>
        <v>48011.199999999997</v>
      </c>
      <c r="CQ395" s="196">
        <f t="shared" si="2596"/>
        <v>48011.199999999997</v>
      </c>
      <c r="CR395" s="196">
        <f t="shared" si="2596"/>
        <v>48011.199999999997</v>
      </c>
      <c r="CS395" s="196">
        <f t="shared" si="2596"/>
        <v>100</v>
      </c>
      <c r="CT395" s="196">
        <f t="shared" ref="CT395" si="2599">CT8+CT389+CT394</f>
        <v>196664.49999999985</v>
      </c>
      <c r="CU395" s="196">
        <f t="shared" si="2596"/>
        <v>151142.49999999997</v>
      </c>
      <c r="CV395" s="196">
        <f t="shared" si="2596"/>
        <v>149271.41976999998</v>
      </c>
      <c r="CW395" s="196">
        <f>CV395/CU395*100</f>
        <v>98.762042291215252</v>
      </c>
      <c r="CX395" s="196"/>
      <c r="CY395" s="196">
        <f t="shared" si="2596"/>
        <v>20878.062000000002</v>
      </c>
      <c r="CZ395" s="196">
        <f t="shared" si="2596"/>
        <v>17768.22609</v>
      </c>
      <c r="DA395" s="194">
        <f t="shared" ref="DA395" si="2600">CZ395/CY395*100</f>
        <v>85.104767339037508</v>
      </c>
      <c r="DB395" s="136"/>
      <c r="DC395" s="196">
        <f t="shared" si="2596"/>
        <v>13247.400000000001</v>
      </c>
      <c r="DD395" s="196">
        <f t="shared" si="2596"/>
        <v>11911.6198</v>
      </c>
      <c r="DE395" s="196">
        <f>DD395/DC395*100</f>
        <v>89.916661382610926</v>
      </c>
      <c r="DF395" s="196">
        <f t="shared" ref="DF395" si="2601">DF8+DF389+DF394</f>
        <v>615971.9</v>
      </c>
      <c r="DG395" s="196">
        <f t="shared" si="2596"/>
        <v>396052.37857999996</v>
      </c>
      <c r="DH395" s="196">
        <f t="shared" si="2596"/>
        <v>389383.80865000002</v>
      </c>
      <c r="DI395" s="196">
        <f>DH395/DG395*100</f>
        <v>98.316240403880585</v>
      </c>
      <c r="DJ395" s="196">
        <f t="shared" si="2596"/>
        <v>44510.9</v>
      </c>
      <c r="DK395" s="196">
        <f t="shared" si="2596"/>
        <v>89494.5</v>
      </c>
      <c r="DL395" s="196">
        <f t="shared" si="2596"/>
        <v>89494.493000000002</v>
      </c>
      <c r="DM395" s="196">
        <f t="shared" si="2596"/>
        <v>99.999992178290285</v>
      </c>
      <c r="DN395" s="196"/>
      <c r="DO395" s="196">
        <f t="shared" si="2596"/>
        <v>25855.41</v>
      </c>
      <c r="DP395" s="196">
        <f t="shared" si="2596"/>
        <v>25855.41</v>
      </c>
      <c r="DQ395" s="196">
        <f t="shared" si="2596"/>
        <v>100</v>
      </c>
      <c r="DR395" s="196">
        <f t="shared" ref="DR395" si="2602">DR8+DR389+DR394</f>
        <v>7478.3145999999988</v>
      </c>
      <c r="DS395" s="196">
        <f t="shared" si="2596"/>
        <v>7478.3145999999988</v>
      </c>
      <c r="DT395" s="196">
        <f t="shared" si="2596"/>
        <v>7478.3145999999988</v>
      </c>
      <c r="DU395" s="196">
        <f>DT395/DS395*100</f>
        <v>100</v>
      </c>
      <c r="DV395" s="196">
        <f t="shared" si="2596"/>
        <v>746000</v>
      </c>
      <c r="DW395" s="196">
        <f t="shared" si="2596"/>
        <v>746000</v>
      </c>
      <c r="DX395" s="196">
        <f t="shared" si="2596"/>
        <v>746000</v>
      </c>
      <c r="DY395" s="196">
        <f>DX395/DW395*100</f>
        <v>100</v>
      </c>
      <c r="DZ395" s="196">
        <f>DZ8+DZ389+DZ394</f>
        <v>300000</v>
      </c>
      <c r="EA395" s="196">
        <f>EA8+EA389+EA394</f>
        <v>305000</v>
      </c>
      <c r="EB395" s="196">
        <f>EB8+EB389+EB394</f>
        <v>305000</v>
      </c>
      <c r="EC395" s="196">
        <f>EB395/EA395*100</f>
        <v>100</v>
      </c>
      <c r="ED395" s="196">
        <f>ED8+ED389+ED394</f>
        <v>3181.9</v>
      </c>
      <c r="EE395" s="196">
        <f>EE8+EE389+EE394</f>
        <v>159093.5</v>
      </c>
      <c r="EF395" s="196">
        <f>EF8+EF389+EF394</f>
        <v>159093.451</v>
      </c>
      <c r="EG395" s="196">
        <f>EF395/EE395*100</f>
        <v>99.999969200501596</v>
      </c>
      <c r="EH395" s="196">
        <f>EH8+EH389+EH394</f>
        <v>23915.200000000001</v>
      </c>
      <c r="EI395" s="196">
        <f>EI8+EI389+EI394</f>
        <v>23915.200000000001</v>
      </c>
      <c r="EJ395" s="196">
        <f>EJ8+EJ389+EJ394</f>
        <v>23915.200000000001</v>
      </c>
      <c r="EK395" s="196">
        <f>EJ395/EI395*100</f>
        <v>100</v>
      </c>
      <c r="EL395" s="196">
        <f>EL8+EL389+EL394</f>
        <v>5615.9</v>
      </c>
      <c r="EM395" s="196">
        <f>EM8+EM389+EM394</f>
        <v>5615.9</v>
      </c>
      <c r="EN395" s="196">
        <f>EN8+EN389+EN394</f>
        <v>5615.9</v>
      </c>
      <c r="EO395" s="196">
        <f>EN395/EM395*100</f>
        <v>100</v>
      </c>
      <c r="EP395" s="196">
        <f>EP8+EP389+EP394</f>
        <v>19249.199999999997</v>
      </c>
      <c r="EQ395" s="196">
        <f>EQ8+EQ389+EQ394</f>
        <v>14325.799999999997</v>
      </c>
      <c r="ER395" s="196">
        <f>ER8+ER389+ER394</f>
        <v>13435.35115</v>
      </c>
      <c r="ES395" s="196">
        <f>ER395/EQ395*100</f>
        <v>93.784299306146963</v>
      </c>
      <c r="ET395" s="196">
        <f>ET8+ET389+ET394</f>
        <v>270933.60000000003</v>
      </c>
      <c r="EU395" s="196">
        <f>EU8+EU389+EU394</f>
        <v>264978.43709999998</v>
      </c>
      <c r="EV395" s="196">
        <f>EV8+EV389+EV394</f>
        <v>264803.18345000001</v>
      </c>
      <c r="EW395" s="196">
        <f>EV395/EU395*100</f>
        <v>99.933861165490299</v>
      </c>
      <c r="EX395" s="196">
        <f>EX8+EX389+EX394</f>
        <v>19694.400000000001</v>
      </c>
      <c r="EY395" s="196">
        <f>EY8+EY389+EY394</f>
        <v>11185</v>
      </c>
      <c r="EZ395" s="196">
        <f>EZ8+EZ389+EZ394</f>
        <v>11103.86031</v>
      </c>
      <c r="FA395" s="196">
        <f>EZ395/EY395*100</f>
        <v>99.274566919982121</v>
      </c>
      <c r="FB395" s="136"/>
      <c r="FC395" s="196">
        <f>FC8+FC389+FC394</f>
        <v>2882.1</v>
      </c>
      <c r="FD395" s="196">
        <f>FD8+FD389+FD394</f>
        <v>2778.5420899999999</v>
      </c>
      <c r="FE395" s="196">
        <f>FD395/FC395*100</f>
        <v>96.406859234585895</v>
      </c>
      <c r="FF395" s="196">
        <f>FF8+FF389+FF394</f>
        <v>991426</v>
      </c>
      <c r="FG395" s="196">
        <f>FG8+FG389+FG394</f>
        <v>996611.83409000002</v>
      </c>
      <c r="FH395" s="196">
        <f>FH8+FH389+FH394</f>
        <v>956447.07973000011</v>
      </c>
      <c r="FI395" s="196">
        <f>FH395/FG395*100</f>
        <v>95.969869814291926</v>
      </c>
      <c r="FJ395" s="196">
        <f>FJ8+FJ389+FJ394</f>
        <v>1565481</v>
      </c>
      <c r="FK395" s="196">
        <f>FK8+FK389+FK394</f>
        <v>1477908</v>
      </c>
      <c r="FL395" s="196">
        <f>FL8+FL389+FL394</f>
        <v>1477906.7128300003</v>
      </c>
      <c r="FM395" s="196">
        <f>FL395/FK395*100</f>
        <v>99.99991290594545</v>
      </c>
      <c r="FN395" s="196">
        <f>FN8+FN389+FN394</f>
        <v>169620.10000000003</v>
      </c>
      <c r="FO395" s="196">
        <f>FO8+FO389+FO394</f>
        <v>114857.8</v>
      </c>
      <c r="FP395" s="196">
        <f>FP8+FP389+FP394</f>
        <v>111914.91795000003</v>
      </c>
      <c r="FQ395" s="196">
        <f>FP395/FO395*100</f>
        <v>97.43780391928108</v>
      </c>
      <c r="FR395" s="196"/>
      <c r="FS395" s="196">
        <f>FS8+FS389+FS394</f>
        <v>11127.5</v>
      </c>
      <c r="FT395" s="196">
        <f>FT8+FT389+FT394</f>
        <v>10279.211429999999</v>
      </c>
      <c r="FU395" s="196">
        <f>FT395/FS395*100</f>
        <v>92.376647315210064</v>
      </c>
      <c r="FV395" s="196">
        <f>FV8+FV389+FV394</f>
        <v>103537.23999999996</v>
      </c>
      <c r="FW395" s="196">
        <f>FW8+FW389+FW394</f>
        <v>103537.23999999996</v>
      </c>
      <c r="FX395" s="196">
        <f>FX8+FX389+FX394</f>
        <v>103490.42999999998</v>
      </c>
      <c r="FY395" s="196">
        <f>FX395/FW395*100</f>
        <v>99.954789214006496</v>
      </c>
      <c r="FZ395" s="196">
        <f>FZ8+FZ389+FZ394</f>
        <v>17443.47</v>
      </c>
      <c r="GA395" s="196">
        <f>GA8+GA389+GA394</f>
        <v>17443.47</v>
      </c>
      <c r="GB395" s="196">
        <f>GB8+GB389+GB394</f>
        <v>17443.47</v>
      </c>
      <c r="GC395" s="196">
        <f>GB395/GA395*100</f>
        <v>100</v>
      </c>
      <c r="GD395" s="196">
        <f t="shared" ref="GD395" si="2603">GD8+GD389+GD394</f>
        <v>100000</v>
      </c>
      <c r="GE395" s="196">
        <f t="shared" ref="GE395:GN395" si="2604">GE8+GE389+GE394</f>
        <v>173413.7</v>
      </c>
      <c r="GF395" s="196">
        <f t="shared" si="2604"/>
        <v>173274.88835000002</v>
      </c>
      <c r="GG395" s="196">
        <f>GF395/GE395*100</f>
        <v>99.919953469650906</v>
      </c>
      <c r="GH395" s="196">
        <f t="shared" ref="GH395" si="2605">GH8+GH389+GH394</f>
        <v>96651.8</v>
      </c>
      <c r="GI395" s="196">
        <f t="shared" si="2604"/>
        <v>219500.2</v>
      </c>
      <c r="GJ395" s="196">
        <f t="shared" si="2604"/>
        <v>219304.94379000002</v>
      </c>
      <c r="GK395" s="196">
        <f>GJ395/GI395*100</f>
        <v>99.911045087886023</v>
      </c>
      <c r="GL395" s="196"/>
      <c r="GM395" s="196">
        <f t="shared" si="2604"/>
        <v>1660</v>
      </c>
      <c r="GN395" s="196">
        <f t="shared" si="2604"/>
        <v>1187.32889</v>
      </c>
      <c r="GO395" s="196">
        <f>GN395/GM395*100</f>
        <v>71.525836746987949</v>
      </c>
      <c r="GP395" s="196">
        <f>GP8+GP389+GP394</f>
        <v>7998.2</v>
      </c>
      <c r="GQ395" s="196">
        <f>GQ8+GQ389+GQ394</f>
        <v>3361.6</v>
      </c>
      <c r="GR395" s="196">
        <f>GR8+GR389+GR394</f>
        <v>3361.6</v>
      </c>
      <c r="GS395" s="196">
        <f>GR395/GQ395*100</f>
        <v>100</v>
      </c>
      <c r="GT395" s="196">
        <f>GT8+GT389+GT394</f>
        <v>21444.18</v>
      </c>
      <c r="GU395" s="196">
        <f>GU8+GU389+GU394</f>
        <v>21444.18</v>
      </c>
      <c r="GV395" s="196">
        <f>GV8+GV389+GV394</f>
        <v>21444.18</v>
      </c>
      <c r="GW395" s="196">
        <f>GV395/GU395*100</f>
        <v>100</v>
      </c>
      <c r="GX395" s="196">
        <f>GX8+GX389+GX394</f>
        <v>15060.112360000001</v>
      </c>
      <c r="GY395" s="196">
        <f>GY8+GY389+GY394</f>
        <v>15060.112360000001</v>
      </c>
      <c r="GZ395" s="196">
        <f>GZ8+GZ389+GZ394</f>
        <v>15060.112360000001</v>
      </c>
      <c r="HA395" s="196">
        <f>GZ395/GY395*100</f>
        <v>100</v>
      </c>
      <c r="HB395" s="196">
        <f>HB8+HB389+HB394</f>
        <v>6160.5617899999997</v>
      </c>
      <c r="HC395" s="196">
        <f>HC8+HC389+HC394</f>
        <v>6160.5617899999997</v>
      </c>
      <c r="HD395" s="196">
        <f>HD8+HD389+HD394</f>
        <v>6160.5617899999997</v>
      </c>
      <c r="HE395" s="196">
        <f>HD395/HC395*100</f>
        <v>100</v>
      </c>
      <c r="HF395" s="196">
        <f t="shared" ref="HF395:HL395" si="2606">HF8+HF389+HF394</f>
        <v>5490.2999999999993</v>
      </c>
      <c r="HG395" s="196">
        <f t="shared" si="2606"/>
        <v>17474.8</v>
      </c>
      <c r="HH395" s="196">
        <f t="shared" si="2606"/>
        <v>17474.8</v>
      </c>
      <c r="HI395" s="196">
        <f t="shared" si="2606"/>
        <v>100</v>
      </c>
      <c r="HJ395" s="196">
        <f t="shared" si="2606"/>
        <v>1500</v>
      </c>
      <c r="HK395" s="196">
        <f t="shared" si="2606"/>
        <v>1500</v>
      </c>
      <c r="HL395" s="196">
        <f t="shared" si="2606"/>
        <v>1500</v>
      </c>
      <c r="HM395" s="196">
        <f>HL395/HK395*100</f>
        <v>100</v>
      </c>
      <c r="HN395" s="196">
        <f t="shared" ref="HN395" si="2607">HN8+HN389+HN394</f>
        <v>14725.699999999999</v>
      </c>
      <c r="HO395" s="196">
        <f t="shared" ref="HO395:IV395" si="2608">HO8+HO389+HO394</f>
        <v>16916.176339999998</v>
      </c>
      <c r="HP395" s="196">
        <f t="shared" si="2608"/>
        <v>16915.61045</v>
      </c>
      <c r="HQ395" s="196">
        <f t="shared" si="2608"/>
        <v>99.996654740476671</v>
      </c>
      <c r="HR395" s="196"/>
      <c r="HS395" s="196">
        <f t="shared" si="2608"/>
        <v>211021</v>
      </c>
      <c r="HT395" s="196">
        <f t="shared" si="2608"/>
        <v>207552.61983000001</v>
      </c>
      <c r="HU395" s="196">
        <f t="shared" si="2608"/>
        <v>98.356381511792662</v>
      </c>
      <c r="HV395" s="136"/>
      <c r="HW395" s="196">
        <f t="shared" si="2608"/>
        <v>1077961.2854599999</v>
      </c>
      <c r="HX395" s="196">
        <f t="shared" si="2608"/>
        <v>1042408.6405799999</v>
      </c>
      <c r="HY395" s="196">
        <f>HX395/HW395*100</f>
        <v>96.701862547426401</v>
      </c>
      <c r="HZ395" s="136"/>
      <c r="IA395" s="196">
        <f t="shared" si="2608"/>
        <v>58466.3</v>
      </c>
      <c r="IB395" s="196">
        <f t="shared" si="2608"/>
        <v>58465.906090000004</v>
      </c>
      <c r="IC395" s="196">
        <f>IB395/IA395*100</f>
        <v>99.999326261453177</v>
      </c>
      <c r="ID395" s="196"/>
      <c r="IE395" s="196">
        <f t="shared" si="2608"/>
        <v>3638800.0834900001</v>
      </c>
      <c r="IF395" s="196">
        <f t="shared" si="2608"/>
        <v>1581975.4747800003</v>
      </c>
      <c r="IG395" s="196">
        <f t="shared" si="2608"/>
        <v>95.341782379732436</v>
      </c>
      <c r="IH395" s="196"/>
      <c r="II395" s="196">
        <f t="shared" ref="II395:IK395" si="2609">II8+II389+II394</f>
        <v>1486147.6424100001</v>
      </c>
      <c r="IJ395" s="196">
        <f t="shared" si="2609"/>
        <v>1017670.65289</v>
      </c>
      <c r="IK395" s="196">
        <f t="shared" si="2609"/>
        <v>136.09844123433561</v>
      </c>
      <c r="IL395" s="196"/>
      <c r="IM395" s="196">
        <f t="shared" si="2608"/>
        <v>2887.41572</v>
      </c>
      <c r="IN395" s="196">
        <f t="shared" si="2608"/>
        <v>2624.6246300000003</v>
      </c>
      <c r="IO395" s="196">
        <f t="shared" si="2608"/>
        <v>90.898744223779474</v>
      </c>
      <c r="IP395" s="196"/>
      <c r="IQ395" s="196">
        <f t="shared" si="2608"/>
        <v>125291</v>
      </c>
      <c r="IR395" s="196">
        <f t="shared" si="2608"/>
        <v>125291.03797</v>
      </c>
      <c r="IS395" s="196">
        <f t="shared" si="2608"/>
        <v>100.00003030544893</v>
      </c>
      <c r="IT395" s="196"/>
      <c r="IU395" s="196">
        <f t="shared" si="2608"/>
        <v>56251.3</v>
      </c>
      <c r="IV395" s="196">
        <f t="shared" si="2608"/>
        <v>56251.3</v>
      </c>
      <c r="IW395" s="196">
        <f>IV395/IU395*100</f>
        <v>100</v>
      </c>
      <c r="IX395" s="196"/>
      <c r="IY395" s="196">
        <f t="shared" ref="IY395:JE395" si="2610">IY8+IY389+IY394</f>
        <v>85550</v>
      </c>
      <c r="IZ395" s="196">
        <f t="shared" si="2610"/>
        <v>85549.406180000005</v>
      </c>
      <c r="JA395" s="196">
        <f t="shared" si="2610"/>
        <v>99.999305879602574</v>
      </c>
      <c r="JB395" s="196"/>
      <c r="JC395" s="196">
        <f t="shared" si="2610"/>
        <v>15639.1</v>
      </c>
      <c r="JD395" s="196">
        <f t="shared" si="2610"/>
        <v>15639.090749999999</v>
      </c>
      <c r="JE395" s="196">
        <f t="shared" si="2610"/>
        <v>99.999940853373914</v>
      </c>
      <c r="JF395" s="196"/>
      <c r="JG395" s="196">
        <f t="shared" ref="JG395:JM395" si="2611">JG8+JG389+JG394</f>
        <v>28508.52376</v>
      </c>
      <c r="JH395" s="196">
        <f t="shared" si="2611"/>
        <v>28508.449110000001</v>
      </c>
      <c r="JI395" s="196">
        <f>JH395/JG395*100</f>
        <v>99.999738148489811</v>
      </c>
      <c r="JJ395" s="196"/>
      <c r="JK395" s="196">
        <f t="shared" si="2611"/>
        <v>19587.736920000003</v>
      </c>
      <c r="JL395" s="196">
        <f t="shared" si="2611"/>
        <v>3894.5101300000001</v>
      </c>
      <c r="JM395" s="196">
        <f t="shared" si="2611"/>
        <v>54.916801558257404</v>
      </c>
      <c r="JN395" s="196"/>
      <c r="JO395" s="196">
        <f t="shared" ref="JO395:JP395" si="2612">JO8+JO389+JO394</f>
        <v>39640.400000000001</v>
      </c>
      <c r="JP395" s="196">
        <f t="shared" si="2612"/>
        <v>38175.264840000003</v>
      </c>
      <c r="JQ395" s="196">
        <f>JP395/JO395*100</f>
        <v>96.303934470893338</v>
      </c>
    </row>
    <row r="396" spans="1:277" s="29" customFormat="1" x14ac:dyDescent="0.25">
      <c r="A396" s="33"/>
      <c r="B396" s="33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8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5"/>
      <c r="DS396" s="25"/>
      <c r="DT396" s="25"/>
      <c r="DU396" s="25"/>
      <c r="DV396" s="25"/>
      <c r="DW396" s="25"/>
      <c r="DX396" s="25"/>
      <c r="DY396" s="25"/>
      <c r="DZ396" s="25"/>
      <c r="EA396" s="25"/>
      <c r="EB396" s="25"/>
      <c r="EC396" s="25"/>
      <c r="ED396" s="25"/>
      <c r="EE396" s="25"/>
      <c r="EF396" s="25"/>
      <c r="EG396" s="25"/>
      <c r="EH396" s="25"/>
      <c r="EI396" s="25"/>
      <c r="EJ396" s="25"/>
      <c r="EK396" s="25"/>
      <c r="EL396" s="25"/>
      <c r="EM396" s="25"/>
      <c r="EN396" s="25"/>
      <c r="EO396" s="25"/>
      <c r="EP396" s="25"/>
      <c r="EQ396" s="25"/>
      <c r="ER396" s="25"/>
      <c r="ES396" s="25"/>
      <c r="ET396" s="25"/>
      <c r="EU396" s="25"/>
      <c r="EV396" s="25"/>
      <c r="EW396" s="25"/>
      <c r="EX396" s="25"/>
      <c r="EY396" s="25"/>
      <c r="EZ396" s="25"/>
      <c r="FA396" s="25"/>
      <c r="FB396" s="25"/>
      <c r="FC396" s="25"/>
      <c r="FD396" s="25"/>
      <c r="FE396" s="25"/>
      <c r="FF396" s="25"/>
      <c r="FG396" s="25"/>
      <c r="FH396" s="25"/>
      <c r="FI396" s="25"/>
      <c r="FJ396" s="25"/>
      <c r="FK396" s="25"/>
      <c r="FL396" s="25"/>
      <c r="FM396" s="25"/>
      <c r="FN396" s="25"/>
      <c r="FO396" s="25"/>
      <c r="FP396" s="25"/>
      <c r="FQ396" s="25"/>
      <c r="FR396" s="25"/>
      <c r="FS396" s="25"/>
      <c r="FT396" s="25"/>
      <c r="FU396" s="25"/>
      <c r="FV396" s="25"/>
      <c r="FW396" s="25"/>
      <c r="FX396" s="25"/>
      <c r="FY396" s="25"/>
      <c r="FZ396" s="25"/>
      <c r="GA396" s="25"/>
      <c r="GB396" s="25"/>
      <c r="GC396" s="25"/>
      <c r="GD396" s="25"/>
      <c r="GE396" s="25"/>
      <c r="GF396" s="25"/>
      <c r="GG396" s="25"/>
      <c r="GH396" s="25"/>
      <c r="GI396" s="25"/>
      <c r="GJ396" s="25"/>
      <c r="GK396" s="25"/>
      <c r="GL396" s="25"/>
      <c r="GM396" s="25"/>
      <c r="GN396" s="25"/>
      <c r="GO396" s="25"/>
      <c r="GP396" s="25"/>
      <c r="GQ396" s="25"/>
      <c r="GR396" s="25"/>
      <c r="GS396" s="25"/>
      <c r="GT396" s="25"/>
      <c r="GU396" s="25"/>
      <c r="GV396" s="25"/>
      <c r="GW396" s="25"/>
      <c r="GX396" s="25"/>
      <c r="GY396" s="25"/>
      <c r="GZ396" s="25"/>
      <c r="HA396" s="25"/>
      <c r="HB396" s="25"/>
      <c r="HC396" s="25"/>
      <c r="HD396" s="25"/>
      <c r="HE396" s="25"/>
      <c r="HF396" s="25"/>
      <c r="HG396" s="25"/>
      <c r="HH396" s="25"/>
      <c r="HI396" s="25"/>
      <c r="HJ396" s="25"/>
      <c r="HK396" s="25"/>
      <c r="HL396" s="25"/>
      <c r="HM396" s="25"/>
      <c r="HN396" s="25"/>
      <c r="HO396" s="25"/>
      <c r="HP396" s="25"/>
      <c r="HQ396" s="25"/>
      <c r="HR396" s="25"/>
      <c r="HS396" s="25"/>
      <c r="HT396" s="25"/>
      <c r="HU396" s="25"/>
      <c r="HV396" s="25"/>
      <c r="HW396" s="25"/>
      <c r="HX396" s="25"/>
      <c r="HY396" s="25"/>
      <c r="HZ396" s="25"/>
      <c r="IA396" s="25"/>
      <c r="IB396" s="25"/>
      <c r="IC396" s="25"/>
      <c r="ID396" s="25"/>
      <c r="IE396" s="25"/>
      <c r="IF396" s="25"/>
      <c r="IG396" s="25"/>
      <c r="IH396" s="25"/>
      <c r="II396" s="25"/>
      <c r="IJ396" s="25"/>
      <c r="IK396" s="25"/>
      <c r="IL396" s="25"/>
      <c r="IM396" s="25"/>
      <c r="IN396" s="25"/>
      <c r="IO396" s="25"/>
      <c r="IP396" s="25"/>
      <c r="IQ396" s="25"/>
      <c r="IR396" s="25"/>
      <c r="IS396" s="25"/>
      <c r="IT396" s="25"/>
      <c r="IU396" s="25"/>
      <c r="IV396" s="25"/>
      <c r="IW396" s="25"/>
      <c r="IX396" s="25"/>
      <c r="IY396" s="25"/>
      <c r="IZ396" s="25"/>
      <c r="JA396" s="25"/>
      <c r="JB396" s="25"/>
      <c r="JC396" s="25"/>
      <c r="JD396" s="25"/>
      <c r="JE396" s="25"/>
      <c r="JF396" s="25"/>
      <c r="JG396" s="25"/>
      <c r="JH396" s="25"/>
      <c r="JI396" s="25"/>
      <c r="JJ396" s="25"/>
      <c r="JK396" s="25"/>
      <c r="JL396" s="25"/>
      <c r="JM396" s="25"/>
      <c r="JN396" s="25"/>
      <c r="JO396" s="25"/>
      <c r="JP396" s="25"/>
      <c r="JQ396" s="25"/>
    </row>
    <row r="397" spans="1:277" s="29" customFormat="1" ht="15.75" customHeight="1" x14ac:dyDescent="0.25">
      <c r="A397" s="354" t="s">
        <v>984</v>
      </c>
      <c r="B397" s="354"/>
      <c r="C397" s="354"/>
      <c r="D397" s="354"/>
      <c r="E397" s="354"/>
      <c r="F397" s="354"/>
      <c r="G397" s="354"/>
      <c r="H397" s="354"/>
      <c r="I397" s="354"/>
      <c r="J397" s="354"/>
      <c r="K397" s="354"/>
      <c r="L397" s="354"/>
      <c r="M397" s="354"/>
      <c r="N397" s="354"/>
      <c r="O397" s="354"/>
      <c r="P397" s="354"/>
      <c r="Q397" s="354"/>
      <c r="R397" s="354"/>
      <c r="S397" s="354"/>
      <c r="T397" s="354"/>
      <c r="U397" s="354"/>
      <c r="V397" s="354"/>
      <c r="W397" s="354"/>
      <c r="X397" s="354"/>
      <c r="Y397" s="354"/>
      <c r="Z397" s="354"/>
      <c r="AA397" s="354"/>
      <c r="AB397" s="354"/>
      <c r="AC397" s="354"/>
      <c r="AD397" s="126"/>
      <c r="AE397" s="212"/>
      <c r="AF397" s="212"/>
      <c r="AG397" s="212"/>
      <c r="AH397" s="126"/>
      <c r="AI397" s="212"/>
      <c r="AJ397" s="212"/>
      <c r="AK397" s="212"/>
      <c r="AL397" s="126"/>
      <c r="AM397" s="212"/>
      <c r="AN397" s="212"/>
      <c r="AO397" s="212"/>
      <c r="AP397" s="184"/>
      <c r="AQ397" s="212"/>
      <c r="AR397" s="212"/>
      <c r="AS397" s="212"/>
      <c r="AT397" s="212"/>
      <c r="AU397" s="212"/>
      <c r="AV397" s="212"/>
      <c r="AW397" s="212"/>
      <c r="AX397" s="126"/>
      <c r="AY397" s="213"/>
      <c r="AZ397" s="213"/>
      <c r="BA397" s="213"/>
      <c r="BB397" s="127"/>
      <c r="BC397" s="213"/>
      <c r="BD397" s="213"/>
      <c r="BE397" s="213"/>
      <c r="BF397" s="127"/>
      <c r="BG397" s="209"/>
      <c r="BH397" s="209"/>
      <c r="BI397" s="209"/>
      <c r="BJ397" s="128"/>
      <c r="BK397" s="209"/>
      <c r="BL397" s="209"/>
      <c r="BM397" s="209"/>
      <c r="BN397" s="128"/>
      <c r="BO397" s="209"/>
      <c r="BP397" s="209"/>
      <c r="BQ397" s="209"/>
      <c r="BR397" s="197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U397" s="25"/>
      <c r="CV397" s="25"/>
      <c r="CW397" s="25"/>
      <c r="CX397" s="25"/>
      <c r="CY397" s="25"/>
      <c r="CZ397" s="25"/>
      <c r="DA397" s="25"/>
      <c r="DC397" s="25"/>
      <c r="DD397" s="25"/>
      <c r="DE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S397" s="25"/>
      <c r="DT397" s="25"/>
      <c r="DU397" s="25"/>
      <c r="DV397" s="25"/>
      <c r="DW397" s="25"/>
      <c r="DX397" s="25"/>
      <c r="DY397" s="25"/>
      <c r="DZ397" s="25"/>
      <c r="EA397" s="25"/>
      <c r="EB397" s="25"/>
      <c r="EC397" s="25"/>
      <c r="ED397" s="25"/>
      <c r="EE397" s="25"/>
      <c r="EF397" s="25"/>
      <c r="EG397" s="25"/>
      <c r="EI397" s="25"/>
      <c r="EJ397" s="25"/>
      <c r="EK397" s="25"/>
      <c r="EM397" s="25"/>
      <c r="EN397" s="25"/>
      <c r="EO397" s="25"/>
      <c r="EP397" s="25"/>
      <c r="EQ397" s="25"/>
      <c r="ER397" s="25"/>
      <c r="ES397" s="25"/>
      <c r="EU397" s="25"/>
      <c r="EV397" s="25"/>
      <c r="EW397" s="25"/>
      <c r="EX397" s="25"/>
      <c r="EY397" s="25"/>
      <c r="EZ397" s="25"/>
      <c r="FA397" s="25"/>
      <c r="FC397" s="25"/>
      <c r="FD397" s="25"/>
      <c r="FE397" s="25"/>
      <c r="FG397" s="25"/>
      <c r="FH397" s="25"/>
      <c r="FI397" s="25"/>
      <c r="FJ397" s="25"/>
      <c r="FK397" s="25"/>
      <c r="FL397" s="25"/>
      <c r="FM397" s="25"/>
      <c r="FN397" s="25"/>
      <c r="FO397" s="25"/>
      <c r="FP397" s="25"/>
      <c r="FQ397" s="25"/>
      <c r="FR397" s="25"/>
      <c r="FS397" s="25"/>
      <c r="FT397" s="25"/>
      <c r="FU397" s="25"/>
      <c r="FW397" s="25"/>
      <c r="FX397" s="25"/>
      <c r="FY397" s="25"/>
      <c r="FZ397" s="25"/>
      <c r="GA397" s="25"/>
      <c r="GB397" s="25"/>
      <c r="GC397" s="25"/>
      <c r="GD397" s="25"/>
      <c r="GE397" s="25"/>
      <c r="GF397" s="25"/>
      <c r="GG397" s="25"/>
      <c r="GH397" s="25"/>
      <c r="GI397" s="25"/>
      <c r="GJ397" s="25"/>
      <c r="GK397" s="25"/>
      <c r="GL397" s="25"/>
      <c r="GM397" s="25"/>
      <c r="GN397" s="25"/>
      <c r="GO397" s="25"/>
      <c r="GP397" s="25"/>
      <c r="GQ397" s="25"/>
      <c r="GR397" s="25"/>
      <c r="GS397" s="25"/>
      <c r="GT397" s="25"/>
      <c r="GU397" s="25"/>
      <c r="GV397" s="25"/>
      <c r="GW397" s="25"/>
      <c r="GX397" s="25"/>
      <c r="GY397" s="25"/>
      <c r="GZ397" s="25"/>
      <c r="HA397" s="25"/>
      <c r="HC397" s="25"/>
      <c r="HD397" s="25"/>
      <c r="HE397" s="25"/>
      <c r="HG397" s="25"/>
      <c r="HH397" s="25"/>
      <c r="HI397" s="25"/>
      <c r="HK397" s="25"/>
      <c r="HL397" s="25"/>
      <c r="HM397" s="25"/>
      <c r="HN397" s="25"/>
      <c r="HO397" s="25"/>
      <c r="HP397" s="25"/>
      <c r="HQ397" s="25"/>
      <c r="HR397" s="25"/>
      <c r="HS397" s="25"/>
      <c r="HT397" s="25"/>
      <c r="HU397" s="25"/>
      <c r="HW397" s="25"/>
      <c r="HX397" s="25"/>
      <c r="HY397" s="25"/>
      <c r="IA397" s="25"/>
      <c r="IB397" s="25"/>
      <c r="IC397" s="25"/>
      <c r="ID397" s="25"/>
      <c r="IE397" s="25"/>
      <c r="IF397" s="25"/>
      <c r="IG397" s="25"/>
      <c r="IH397" s="25"/>
      <c r="II397" s="25"/>
      <c r="IJ397" s="25"/>
      <c r="IK397" s="25"/>
      <c r="IL397" s="25"/>
      <c r="IM397" s="25"/>
      <c r="IN397" s="25"/>
      <c r="IO397" s="25"/>
      <c r="IP397" s="25"/>
      <c r="IQ397" s="25"/>
      <c r="IR397" s="25"/>
      <c r="IS397" s="25"/>
      <c r="IT397" s="25"/>
      <c r="IU397" s="25"/>
      <c r="IV397" s="25"/>
      <c r="IW397" s="25"/>
      <c r="IX397" s="25"/>
      <c r="IY397" s="25"/>
      <c r="IZ397" s="25"/>
      <c r="JA397" s="25"/>
      <c r="JB397" s="25"/>
      <c r="JC397" s="25"/>
      <c r="JD397" s="25"/>
      <c r="JE397" s="25"/>
      <c r="JF397" s="25"/>
      <c r="JG397" s="25"/>
      <c r="JH397" s="25"/>
      <c r="JI397" s="25"/>
      <c r="JJ397" s="25"/>
      <c r="JK397" s="25"/>
      <c r="JL397" s="25"/>
      <c r="JM397" s="25"/>
      <c r="JN397" s="25"/>
      <c r="JO397" s="25"/>
      <c r="JP397" s="25"/>
      <c r="JQ397" s="25"/>
    </row>
    <row r="398" spans="1:277" s="29" customFormat="1" ht="15.75" customHeight="1" x14ac:dyDescent="0.25">
      <c r="A398" s="354" t="s">
        <v>985</v>
      </c>
      <c r="B398" s="354"/>
      <c r="C398" s="354"/>
      <c r="D398" s="354"/>
      <c r="E398" s="354"/>
      <c r="F398" s="354"/>
      <c r="G398" s="354"/>
      <c r="H398" s="354"/>
      <c r="I398" s="354"/>
      <c r="J398" s="354"/>
      <c r="K398" s="354"/>
      <c r="L398" s="354"/>
      <c r="M398" s="354"/>
      <c r="N398" s="354"/>
      <c r="O398" s="354"/>
      <c r="P398" s="354"/>
      <c r="Q398" s="354"/>
      <c r="R398" s="354"/>
      <c r="S398" s="354"/>
      <c r="T398" s="354"/>
      <c r="U398" s="354"/>
      <c r="V398" s="354"/>
      <c r="W398" s="354"/>
      <c r="X398" s="354"/>
      <c r="Y398" s="354"/>
      <c r="Z398" s="354"/>
      <c r="AA398" s="354"/>
      <c r="AB398" s="354"/>
      <c r="AC398" s="354"/>
      <c r="AD398" s="184"/>
      <c r="AE398" s="201"/>
      <c r="AF398" s="201"/>
      <c r="AG398" s="201"/>
      <c r="AH398" s="184"/>
      <c r="AI398" s="201"/>
      <c r="AJ398" s="201"/>
      <c r="AK398" s="201"/>
      <c r="AL398" s="184"/>
      <c r="AM398" s="219"/>
      <c r="AN398" s="219"/>
      <c r="AO398" s="219"/>
      <c r="AP398" s="184"/>
      <c r="AQ398" s="212"/>
      <c r="AR398" s="212"/>
      <c r="AS398" s="212"/>
      <c r="AT398" s="212"/>
      <c r="AU398" s="212"/>
      <c r="AV398" s="212"/>
      <c r="AW398" s="212"/>
      <c r="AX398" s="126"/>
      <c r="AY398" s="213"/>
      <c r="AZ398" s="213"/>
      <c r="BA398" s="213"/>
      <c r="BB398" s="127"/>
      <c r="BC398" s="213"/>
      <c r="BD398" s="213"/>
      <c r="BE398" s="213"/>
      <c r="BF398" s="127"/>
      <c r="BG398" s="209"/>
      <c r="BH398" s="209"/>
      <c r="BI398" s="209"/>
      <c r="BJ398" s="128"/>
      <c r="BK398" s="209"/>
      <c r="BL398" s="209"/>
      <c r="BM398" s="209"/>
      <c r="BN398" s="128"/>
      <c r="BO398" s="209"/>
      <c r="BP398" s="209"/>
      <c r="BQ398" s="209"/>
      <c r="BR398" s="197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U398" s="25"/>
      <c r="CV398" s="25"/>
      <c r="CW398" s="25"/>
      <c r="CX398" s="25"/>
      <c r="CY398" s="25"/>
      <c r="CZ398" s="25"/>
      <c r="DA398" s="25"/>
      <c r="DC398" s="25"/>
      <c r="DD398" s="25"/>
      <c r="DE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S398" s="25"/>
      <c r="DT398" s="25"/>
      <c r="DU398" s="25"/>
      <c r="DV398" s="25"/>
      <c r="DW398" s="25"/>
      <c r="DX398" s="25"/>
      <c r="DY398" s="25"/>
      <c r="DZ398" s="25"/>
      <c r="EA398" s="25"/>
      <c r="EB398" s="25"/>
      <c r="EC398" s="25"/>
      <c r="ED398" s="25"/>
      <c r="EE398" s="25"/>
      <c r="EF398" s="25"/>
      <c r="EG398" s="25"/>
      <c r="EI398" s="25"/>
      <c r="EJ398" s="25"/>
      <c r="EK398" s="25"/>
      <c r="EM398" s="25"/>
      <c r="EN398" s="25"/>
      <c r="EO398" s="25"/>
      <c r="EP398" s="25"/>
      <c r="EQ398" s="25"/>
      <c r="ER398" s="25"/>
      <c r="ES398" s="25"/>
      <c r="EU398" s="25"/>
      <c r="EV398" s="25"/>
      <c r="EW398" s="25"/>
      <c r="EX398" s="25"/>
      <c r="EY398" s="25"/>
      <c r="EZ398" s="25"/>
      <c r="FA398" s="25"/>
      <c r="FC398" s="25"/>
      <c r="FD398" s="25"/>
      <c r="FE398" s="25"/>
      <c r="FG398" s="25"/>
      <c r="FH398" s="25"/>
      <c r="FI398" s="25"/>
      <c r="FJ398" s="25"/>
      <c r="FK398" s="25"/>
      <c r="FL398" s="25"/>
      <c r="FM398" s="25"/>
      <c r="FN398" s="25"/>
      <c r="FO398" s="25"/>
      <c r="FP398" s="25"/>
      <c r="FQ398" s="25"/>
      <c r="FR398" s="25"/>
      <c r="FS398" s="25"/>
      <c r="FT398" s="25"/>
      <c r="FU398" s="25"/>
      <c r="FW398" s="25"/>
      <c r="FX398" s="25"/>
      <c r="FY398" s="25"/>
      <c r="FZ398" s="25"/>
      <c r="GA398" s="25"/>
      <c r="GB398" s="25"/>
      <c r="GC398" s="25"/>
      <c r="GD398" s="25"/>
      <c r="GE398" s="25"/>
      <c r="GF398" s="25"/>
      <c r="GG398" s="25"/>
      <c r="GH398" s="25"/>
      <c r="GI398" s="25"/>
      <c r="GJ398" s="25"/>
      <c r="GK398" s="25"/>
      <c r="GL398" s="25"/>
      <c r="GM398" s="25"/>
      <c r="GN398" s="25"/>
      <c r="GO398" s="25"/>
      <c r="GP398" s="25"/>
      <c r="GQ398" s="25"/>
      <c r="GR398" s="25"/>
      <c r="GS398" s="25"/>
      <c r="GT398" s="25"/>
      <c r="GU398" s="25"/>
      <c r="GV398" s="25"/>
      <c r="GW398" s="25"/>
      <c r="GX398" s="25"/>
      <c r="GY398" s="25"/>
      <c r="GZ398" s="25"/>
      <c r="HA398" s="25"/>
      <c r="HC398" s="25"/>
      <c r="HD398" s="25"/>
      <c r="HE398" s="25"/>
      <c r="HG398" s="25"/>
      <c r="HH398" s="25"/>
      <c r="HI398" s="25"/>
      <c r="HK398" s="25"/>
      <c r="HL398" s="25"/>
      <c r="HM398" s="25"/>
      <c r="HN398" s="25"/>
      <c r="HO398" s="25"/>
      <c r="HP398" s="25"/>
      <c r="HQ398" s="25"/>
      <c r="HR398" s="25"/>
      <c r="HS398" s="25"/>
      <c r="HT398" s="25"/>
      <c r="HU398" s="25"/>
      <c r="HW398" s="25"/>
      <c r="HX398" s="25"/>
      <c r="HY398" s="25"/>
      <c r="IA398" s="25"/>
      <c r="IB398" s="25"/>
      <c r="IC398" s="25"/>
      <c r="ID398" s="25"/>
      <c r="IE398" s="25"/>
      <c r="IF398" s="25"/>
      <c r="IG398" s="25"/>
      <c r="IH398" s="25"/>
      <c r="II398" s="25"/>
      <c r="IJ398" s="25"/>
      <c r="IK398" s="25"/>
      <c r="IL398" s="25"/>
      <c r="IM398" s="25"/>
      <c r="IN398" s="25"/>
      <c r="IO398" s="25"/>
      <c r="IP398" s="25"/>
      <c r="IQ398" s="25"/>
      <c r="IR398" s="25"/>
      <c r="IS398" s="25"/>
      <c r="IT398" s="25"/>
      <c r="IU398" s="25"/>
      <c r="IV398" s="25"/>
      <c r="IW398" s="25"/>
      <c r="IX398" s="25"/>
      <c r="IY398" s="25"/>
      <c r="IZ398" s="25"/>
      <c r="JA398" s="25"/>
      <c r="JB398" s="25"/>
      <c r="JC398" s="25"/>
      <c r="JD398" s="25"/>
      <c r="JE398" s="25"/>
      <c r="JF398" s="25"/>
      <c r="JG398" s="25"/>
      <c r="JH398" s="25"/>
      <c r="JI398" s="25"/>
      <c r="JJ398" s="25"/>
      <c r="JK398" s="25"/>
      <c r="JL398" s="25"/>
      <c r="JM398" s="25"/>
      <c r="JN398" s="25"/>
      <c r="JO398" s="25"/>
      <c r="JP398" s="25"/>
      <c r="JQ398" s="25"/>
    </row>
    <row r="399" spans="1:277" s="29" customFormat="1" ht="21" customHeight="1" x14ac:dyDescent="0.25">
      <c r="A399" s="354" t="s">
        <v>1074</v>
      </c>
      <c r="B399" s="354"/>
      <c r="C399" s="354"/>
      <c r="D399" s="354"/>
      <c r="E399" s="354"/>
      <c r="F399" s="354"/>
      <c r="G399" s="354"/>
      <c r="H399" s="354"/>
      <c r="I399" s="354"/>
      <c r="J399" s="354"/>
      <c r="K399" s="354"/>
      <c r="L399" s="354"/>
      <c r="M399" s="354"/>
      <c r="N399" s="354"/>
      <c r="O399" s="354"/>
      <c r="P399" s="354"/>
      <c r="Q399" s="354"/>
      <c r="R399" s="354"/>
      <c r="S399" s="354"/>
      <c r="T399" s="354"/>
      <c r="U399" s="354"/>
      <c r="V399" s="354"/>
      <c r="W399" s="354"/>
      <c r="X399" s="354"/>
      <c r="Y399" s="354"/>
      <c r="Z399" s="354"/>
      <c r="AA399" s="354"/>
      <c r="AB399" s="354"/>
      <c r="AC399" s="354"/>
      <c r="AD399" s="354"/>
      <c r="AE399" s="354"/>
      <c r="AF399" s="354"/>
      <c r="AG399" s="354"/>
      <c r="AH399" s="354"/>
      <c r="AI399" s="354"/>
      <c r="AJ399" s="354"/>
      <c r="AK399" s="354"/>
      <c r="AL399" s="354"/>
      <c r="AM399" s="354"/>
      <c r="AN399" s="354"/>
      <c r="AO399" s="354"/>
      <c r="AP399" s="184"/>
      <c r="AQ399" s="212"/>
      <c r="AR399" s="212"/>
      <c r="AS399" s="212"/>
      <c r="AT399" s="212"/>
      <c r="AU399" s="212"/>
      <c r="AV399" s="212"/>
      <c r="AW399" s="212"/>
      <c r="AX399" s="126"/>
      <c r="AY399" s="213"/>
      <c r="AZ399" s="213"/>
      <c r="BA399" s="213"/>
      <c r="BB399" s="127"/>
      <c r="BC399" s="213"/>
      <c r="BD399" s="213"/>
      <c r="BE399" s="213"/>
      <c r="BF399" s="127"/>
      <c r="BG399" s="209"/>
      <c r="BH399" s="209"/>
      <c r="BI399" s="209"/>
      <c r="BJ399" s="128"/>
      <c r="BK399" s="209"/>
      <c r="BL399" s="209"/>
      <c r="BM399" s="209"/>
      <c r="BN399" s="128"/>
      <c r="BO399" s="209"/>
      <c r="BP399" s="209"/>
      <c r="BQ399" s="209"/>
      <c r="BR399" s="197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U399" s="25"/>
      <c r="CV399" s="25"/>
      <c r="CW399" s="25"/>
      <c r="CX399" s="25"/>
      <c r="CY399" s="25"/>
      <c r="CZ399" s="25"/>
      <c r="DA399" s="25"/>
      <c r="DC399" s="25"/>
      <c r="DD399" s="25"/>
      <c r="DE399" s="25"/>
      <c r="DG399" s="25"/>
      <c r="DH399" s="25"/>
      <c r="DI399" s="25"/>
      <c r="DJ399" s="25"/>
      <c r="DK399" s="25"/>
      <c r="DL399" s="25"/>
      <c r="DM399" s="25"/>
      <c r="DN399" s="25"/>
      <c r="DO399" s="25"/>
      <c r="DP399" s="25"/>
      <c r="DQ399" s="25"/>
      <c r="DS399" s="25"/>
      <c r="DT399" s="25"/>
      <c r="DU399" s="25"/>
      <c r="DV399" s="25"/>
      <c r="DW399" s="25"/>
      <c r="DX399" s="25"/>
      <c r="DY399" s="25"/>
      <c r="DZ399" s="25"/>
      <c r="EA399" s="25"/>
      <c r="EB399" s="25"/>
      <c r="EC399" s="25"/>
      <c r="ED399" s="25"/>
      <c r="EE399" s="25"/>
      <c r="EF399" s="25"/>
      <c r="EG399" s="25"/>
      <c r="EI399" s="25"/>
      <c r="EJ399" s="25"/>
      <c r="EK399" s="25"/>
      <c r="EM399" s="25"/>
      <c r="EN399" s="25"/>
      <c r="EO399" s="25"/>
      <c r="EP399" s="25"/>
      <c r="EQ399" s="25"/>
      <c r="ER399" s="25"/>
      <c r="ES399" s="25"/>
      <c r="EU399" s="25"/>
      <c r="EV399" s="25"/>
      <c r="EW399" s="25"/>
      <c r="EX399" s="25"/>
      <c r="EY399" s="25"/>
      <c r="EZ399" s="25"/>
      <c r="FA399" s="25"/>
      <c r="FC399" s="25"/>
      <c r="FD399" s="25"/>
      <c r="FE399" s="25"/>
      <c r="FG399" s="25"/>
      <c r="FH399" s="25"/>
      <c r="FI399" s="25"/>
      <c r="FJ399" s="25"/>
      <c r="FK399" s="25"/>
      <c r="FL399" s="25"/>
      <c r="FM399" s="25"/>
      <c r="FN399" s="25"/>
      <c r="FO399" s="25"/>
      <c r="FP399" s="25"/>
      <c r="FQ399" s="25"/>
      <c r="FR399" s="25"/>
      <c r="FS399" s="25"/>
      <c r="FT399" s="25"/>
      <c r="FU399" s="25"/>
      <c r="FW399" s="25"/>
      <c r="FX399" s="25"/>
      <c r="FY399" s="25"/>
      <c r="FZ399" s="25"/>
      <c r="GA399" s="25"/>
      <c r="GB399" s="25"/>
      <c r="GC399" s="25"/>
      <c r="GD399" s="25"/>
      <c r="GE399" s="25"/>
      <c r="GF399" s="25"/>
      <c r="GG399" s="25"/>
      <c r="GH399" s="25"/>
      <c r="GI399" s="25"/>
      <c r="GJ399" s="25"/>
      <c r="GK399" s="25"/>
      <c r="GL399" s="25"/>
      <c r="GM399" s="25"/>
      <c r="GN399" s="25"/>
      <c r="GO399" s="25"/>
      <c r="GP399" s="25"/>
      <c r="GQ399" s="25"/>
      <c r="GR399" s="25"/>
      <c r="GS399" s="25"/>
      <c r="GT399" s="25"/>
      <c r="GU399" s="25"/>
      <c r="GV399" s="25"/>
      <c r="GW399" s="25"/>
      <c r="GX399" s="25"/>
      <c r="GY399" s="25"/>
      <c r="GZ399" s="25"/>
      <c r="HA399" s="25"/>
      <c r="HC399" s="25"/>
      <c r="HD399" s="25"/>
      <c r="HE399" s="25"/>
      <c r="HG399" s="25"/>
      <c r="HH399" s="25"/>
      <c r="HI399" s="25"/>
      <c r="HK399" s="25"/>
      <c r="HL399" s="25"/>
      <c r="HM399" s="25"/>
      <c r="HN399" s="25"/>
      <c r="HO399" s="25"/>
      <c r="HP399" s="25"/>
      <c r="HQ399" s="25"/>
      <c r="HR399" s="25"/>
      <c r="HS399" s="25"/>
      <c r="HT399" s="25"/>
      <c r="HU399" s="25"/>
      <c r="HW399" s="25"/>
      <c r="HX399" s="25"/>
      <c r="HY399" s="25"/>
      <c r="IA399" s="25"/>
      <c r="IB399" s="25"/>
      <c r="IC399" s="25"/>
      <c r="ID399" s="25"/>
      <c r="IE399" s="25"/>
      <c r="IF399" s="25"/>
      <c r="IG399" s="25"/>
      <c r="IH399" s="25"/>
      <c r="II399" s="25"/>
      <c r="IJ399" s="25"/>
      <c r="IK399" s="25"/>
      <c r="IL399" s="25"/>
      <c r="IM399" s="25"/>
      <c r="IN399" s="25"/>
      <c r="IO399" s="25"/>
      <c r="IP399" s="25"/>
      <c r="IQ399" s="25"/>
      <c r="IR399" s="25"/>
      <c r="IS399" s="25"/>
      <c r="IT399" s="25"/>
      <c r="IU399" s="25"/>
      <c r="IV399" s="25"/>
      <c r="IW399" s="25"/>
      <c r="IX399" s="25"/>
      <c r="IY399" s="25"/>
      <c r="IZ399" s="25"/>
      <c r="JA399" s="25"/>
      <c r="JB399" s="25"/>
      <c r="JC399" s="25"/>
      <c r="JD399" s="25"/>
      <c r="JE399" s="25"/>
      <c r="JF399" s="25"/>
      <c r="JG399" s="25"/>
      <c r="JH399" s="25"/>
      <c r="JI399" s="25"/>
      <c r="JJ399" s="25"/>
      <c r="JK399" s="25"/>
      <c r="JL399" s="25"/>
      <c r="JM399" s="25"/>
      <c r="JN399" s="25"/>
      <c r="JO399" s="25"/>
      <c r="JP399" s="25"/>
      <c r="JQ399" s="25"/>
    </row>
    <row r="400" spans="1:277" s="25" customFormat="1" ht="54.75" customHeight="1" x14ac:dyDescent="0.25">
      <c r="A400" s="311" t="s">
        <v>1077</v>
      </c>
      <c r="B400" s="311"/>
      <c r="C400" s="311"/>
      <c r="D400" s="311"/>
      <c r="E400" s="311"/>
      <c r="F400" s="311"/>
      <c r="G400" s="311"/>
      <c r="H400" s="311"/>
      <c r="I400" s="311"/>
      <c r="J400" s="311"/>
      <c r="K400" s="311"/>
      <c r="L400" s="311"/>
      <c r="M400" s="311"/>
      <c r="N400" s="311"/>
      <c r="O400" s="311"/>
      <c r="P400" s="311"/>
      <c r="Q400" s="311"/>
      <c r="R400" s="311"/>
      <c r="S400" s="311"/>
      <c r="T400" s="311"/>
      <c r="U400" s="311"/>
      <c r="V400" s="311"/>
      <c r="W400" s="311"/>
      <c r="X400" s="311"/>
      <c r="Y400" s="311"/>
      <c r="Z400" s="311"/>
      <c r="AA400" s="311"/>
      <c r="AB400" s="311"/>
      <c r="AC400" s="311"/>
      <c r="AD400" s="311"/>
      <c r="AE400" s="311"/>
      <c r="AF400" s="311"/>
      <c r="AG400" s="311"/>
      <c r="AH400" s="311"/>
      <c r="AI400" s="311"/>
      <c r="AJ400" s="311"/>
      <c r="AK400" s="311"/>
      <c r="AL400" s="311"/>
      <c r="AM400" s="311"/>
      <c r="AN400" s="311"/>
      <c r="AO400" s="311"/>
      <c r="AP400" s="209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09"/>
      <c r="BH400" s="209"/>
      <c r="BI400" s="209"/>
      <c r="BJ400" s="209"/>
      <c r="BK400" s="209"/>
      <c r="BL400" s="209"/>
      <c r="BM400" s="209"/>
      <c r="BN400" s="209"/>
      <c r="BO400" s="209"/>
      <c r="BP400" s="209"/>
      <c r="BQ400" s="209"/>
      <c r="BR400" s="209"/>
      <c r="BW400" s="28"/>
    </row>
    <row r="401" spans="1:277" s="29" customFormat="1" ht="21" customHeight="1" x14ac:dyDescent="0.25">
      <c r="A401" s="311" t="s">
        <v>1082</v>
      </c>
      <c r="B401" s="311"/>
      <c r="C401" s="311"/>
      <c r="D401" s="311"/>
      <c r="E401" s="311"/>
      <c r="F401" s="311"/>
      <c r="G401" s="311"/>
      <c r="H401" s="311"/>
      <c r="I401" s="311"/>
      <c r="J401" s="311"/>
      <c r="K401" s="311"/>
      <c r="L401" s="311"/>
      <c r="M401" s="311"/>
      <c r="N401" s="311"/>
      <c r="O401" s="311"/>
      <c r="P401" s="311"/>
      <c r="Q401" s="311"/>
      <c r="R401" s="311"/>
      <c r="S401" s="311"/>
      <c r="T401" s="311"/>
      <c r="U401" s="311"/>
      <c r="V401" s="311"/>
      <c r="W401" s="311"/>
      <c r="X401" s="311"/>
      <c r="Y401" s="311"/>
      <c r="Z401" s="311"/>
      <c r="AA401" s="311"/>
      <c r="AB401" s="311"/>
      <c r="AC401" s="311"/>
      <c r="AD401" s="311"/>
      <c r="AE401" s="311"/>
      <c r="AF401" s="311"/>
      <c r="AG401" s="311"/>
      <c r="AH401" s="311"/>
      <c r="AI401" s="311"/>
      <c r="AJ401" s="311"/>
      <c r="AK401" s="311"/>
      <c r="AL401" s="311"/>
      <c r="AM401" s="311"/>
      <c r="AN401" s="311"/>
      <c r="AO401" s="311"/>
      <c r="AP401" s="128"/>
      <c r="AQ401" s="213"/>
      <c r="AR401" s="213"/>
      <c r="AS401" s="213"/>
      <c r="AT401" s="213"/>
      <c r="AU401" s="213"/>
      <c r="AV401" s="213"/>
      <c r="AW401" s="213"/>
      <c r="AX401" s="127"/>
      <c r="AY401" s="213"/>
      <c r="AZ401" s="213"/>
      <c r="BA401" s="213"/>
      <c r="BB401" s="127"/>
      <c r="BC401" s="213"/>
      <c r="BD401" s="213"/>
      <c r="BE401" s="213"/>
      <c r="BF401" s="127"/>
      <c r="BG401" s="209"/>
      <c r="BH401" s="209"/>
      <c r="BI401" s="209"/>
      <c r="BJ401" s="128"/>
      <c r="BK401" s="209"/>
      <c r="BL401" s="209"/>
      <c r="BM401" s="209"/>
      <c r="BN401" s="128"/>
      <c r="BO401" s="209"/>
      <c r="BP401" s="209"/>
      <c r="BQ401" s="209"/>
      <c r="BR401" s="197"/>
      <c r="BS401" s="25"/>
      <c r="BT401" s="25"/>
      <c r="BU401" s="25"/>
      <c r="BV401" s="25"/>
      <c r="BW401" s="28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U401" s="25"/>
      <c r="CV401" s="25"/>
      <c r="CW401" s="25"/>
      <c r="CX401" s="25"/>
      <c r="CY401" s="25"/>
      <c r="CZ401" s="25"/>
      <c r="DA401" s="25"/>
      <c r="DC401" s="25"/>
      <c r="DD401" s="25"/>
      <c r="DE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S401" s="25"/>
      <c r="DT401" s="25"/>
      <c r="DU401" s="25"/>
      <c r="DV401" s="25"/>
      <c r="DW401" s="25"/>
      <c r="DX401" s="25"/>
      <c r="DY401" s="25"/>
      <c r="DZ401" s="25"/>
      <c r="EA401" s="25"/>
      <c r="EB401" s="25"/>
      <c r="EC401" s="25"/>
      <c r="ED401" s="25"/>
      <c r="EE401" s="25"/>
      <c r="EF401" s="25"/>
      <c r="EG401" s="25"/>
      <c r="EI401" s="25"/>
      <c r="EJ401" s="25"/>
      <c r="EK401" s="25"/>
      <c r="EM401" s="25"/>
      <c r="EN401" s="25"/>
      <c r="EO401" s="25"/>
      <c r="EP401" s="25"/>
      <c r="EQ401" s="25"/>
      <c r="ER401" s="25"/>
      <c r="ES401" s="25"/>
      <c r="EU401" s="25"/>
      <c r="EV401" s="25"/>
      <c r="EW401" s="25"/>
      <c r="EX401" s="25"/>
      <c r="EY401" s="25"/>
      <c r="EZ401" s="25"/>
      <c r="FA401" s="25"/>
      <c r="FC401" s="25"/>
      <c r="FD401" s="25"/>
      <c r="FE401" s="25"/>
      <c r="FG401" s="25"/>
      <c r="FH401" s="25"/>
      <c r="FI401" s="25"/>
      <c r="FJ401" s="25"/>
      <c r="FK401" s="25"/>
      <c r="FL401" s="25"/>
      <c r="FM401" s="25"/>
      <c r="FN401" s="25"/>
      <c r="FO401" s="25"/>
      <c r="FP401" s="25"/>
      <c r="FQ401" s="25"/>
      <c r="FR401" s="25"/>
      <c r="FS401" s="25"/>
      <c r="FT401" s="25"/>
      <c r="FU401" s="25"/>
      <c r="FW401" s="25"/>
      <c r="FX401" s="25"/>
      <c r="FY401" s="25"/>
      <c r="FZ401" s="25"/>
      <c r="GA401" s="25"/>
      <c r="GB401" s="25"/>
      <c r="GC401" s="25"/>
      <c r="GD401" s="25"/>
      <c r="GE401" s="25"/>
      <c r="GF401" s="25"/>
      <c r="GG401" s="25"/>
      <c r="GH401" s="25"/>
      <c r="GI401" s="25"/>
      <c r="GJ401" s="25"/>
      <c r="GK401" s="25"/>
      <c r="GL401" s="25"/>
      <c r="GM401" s="25"/>
      <c r="GN401" s="25"/>
      <c r="GO401" s="25"/>
      <c r="GP401" s="25"/>
      <c r="GQ401" s="25"/>
      <c r="GR401" s="25"/>
      <c r="GS401" s="25"/>
      <c r="GT401" s="25"/>
      <c r="GU401" s="25"/>
      <c r="GV401" s="25"/>
      <c r="GW401" s="25"/>
      <c r="GX401" s="25"/>
      <c r="GY401" s="25"/>
      <c r="GZ401" s="25"/>
      <c r="HA401" s="25"/>
      <c r="HC401" s="25"/>
      <c r="HD401" s="25"/>
      <c r="HE401" s="25"/>
      <c r="HG401" s="25"/>
      <c r="HH401" s="25"/>
      <c r="HI401" s="25"/>
      <c r="HK401" s="25"/>
      <c r="HL401" s="25"/>
      <c r="HM401" s="25"/>
      <c r="HN401" s="25"/>
      <c r="HO401" s="25"/>
      <c r="HP401" s="25"/>
      <c r="HQ401" s="25"/>
      <c r="HR401" s="25"/>
      <c r="HS401" s="25"/>
      <c r="HT401" s="25"/>
      <c r="HU401" s="25"/>
      <c r="HW401" s="25"/>
      <c r="HX401" s="25"/>
      <c r="HY401" s="25"/>
      <c r="IA401" s="25"/>
      <c r="IB401" s="25"/>
      <c r="IC401" s="25"/>
      <c r="ID401" s="25"/>
      <c r="IE401" s="25"/>
      <c r="IF401" s="25"/>
      <c r="IG401" s="25"/>
      <c r="IH401" s="25"/>
      <c r="II401" s="25"/>
      <c r="IJ401" s="25"/>
      <c r="IK401" s="25"/>
      <c r="IL401" s="25"/>
      <c r="IM401" s="25"/>
      <c r="IN401" s="25"/>
      <c r="IO401" s="25"/>
      <c r="IP401" s="25"/>
      <c r="IQ401" s="25"/>
      <c r="IR401" s="25"/>
      <c r="IS401" s="25"/>
      <c r="IT401" s="25"/>
      <c r="IU401" s="25"/>
      <c r="IV401" s="25"/>
      <c r="IW401" s="25"/>
      <c r="IX401" s="25"/>
      <c r="IY401" s="25"/>
      <c r="IZ401" s="25"/>
      <c r="JA401" s="25"/>
      <c r="JB401" s="25"/>
      <c r="JC401" s="25"/>
      <c r="JD401" s="25"/>
      <c r="JE401" s="25"/>
      <c r="JF401" s="25"/>
      <c r="JG401" s="25"/>
      <c r="JH401" s="25"/>
      <c r="JI401" s="25"/>
      <c r="JJ401" s="25"/>
      <c r="JK401" s="25"/>
      <c r="JL401" s="25"/>
      <c r="JM401" s="25"/>
      <c r="JN401" s="25"/>
      <c r="JO401" s="25"/>
      <c r="JP401" s="25"/>
      <c r="JQ401" s="25"/>
    </row>
    <row r="402" spans="1:277" s="29" customFormat="1" ht="26.25" customHeight="1" x14ac:dyDescent="0.25">
      <c r="A402" s="311" t="s">
        <v>1084</v>
      </c>
      <c r="B402" s="311"/>
      <c r="C402" s="311"/>
      <c r="D402" s="311"/>
      <c r="E402" s="311"/>
      <c r="F402" s="311"/>
      <c r="G402" s="311"/>
      <c r="H402" s="311"/>
      <c r="I402" s="311"/>
      <c r="J402" s="311"/>
      <c r="K402" s="311"/>
      <c r="L402" s="311"/>
      <c r="M402" s="311"/>
      <c r="N402" s="311"/>
      <c r="O402" s="311"/>
      <c r="P402" s="311"/>
      <c r="Q402" s="311"/>
      <c r="R402" s="311"/>
      <c r="S402" s="311"/>
      <c r="T402" s="311"/>
      <c r="U402" s="311"/>
      <c r="V402" s="311"/>
      <c r="W402" s="311"/>
      <c r="X402" s="311"/>
      <c r="Y402" s="311"/>
      <c r="Z402" s="311"/>
      <c r="AA402" s="311"/>
      <c r="AB402" s="311"/>
      <c r="AC402" s="311"/>
      <c r="AD402" s="215"/>
      <c r="AE402" s="215"/>
      <c r="AF402" s="215"/>
      <c r="AG402" s="215"/>
      <c r="AH402" s="215"/>
      <c r="AI402" s="215"/>
      <c r="AJ402" s="215"/>
      <c r="AK402" s="215"/>
      <c r="AL402" s="215"/>
      <c r="AM402" s="215"/>
      <c r="AN402" s="215"/>
      <c r="AO402" s="215"/>
      <c r="AP402" s="214"/>
      <c r="AQ402" s="213"/>
      <c r="AR402" s="213"/>
      <c r="AS402" s="213"/>
      <c r="AT402" s="213"/>
      <c r="AU402" s="213"/>
      <c r="AV402" s="213"/>
      <c r="AW402" s="213"/>
      <c r="AX402" s="127"/>
      <c r="AY402" s="213"/>
      <c r="AZ402" s="213"/>
      <c r="BA402" s="213"/>
      <c r="BB402" s="127"/>
      <c r="BC402" s="213"/>
      <c r="BD402" s="213"/>
      <c r="BE402" s="213"/>
      <c r="BF402" s="127"/>
      <c r="BG402" s="215"/>
      <c r="BH402" s="215"/>
      <c r="BI402" s="215"/>
      <c r="BJ402" s="214"/>
      <c r="BK402" s="215"/>
      <c r="BL402" s="215"/>
      <c r="BM402" s="215"/>
      <c r="BN402" s="214"/>
      <c r="BO402" s="215"/>
      <c r="BP402" s="215"/>
      <c r="BQ402" s="215"/>
      <c r="BR402" s="215"/>
      <c r="BS402" s="25"/>
      <c r="BT402" s="25"/>
      <c r="BU402" s="25"/>
      <c r="BV402" s="25"/>
      <c r="BW402" s="28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U402" s="25"/>
      <c r="CV402" s="25"/>
      <c r="CW402" s="25"/>
      <c r="CX402" s="25"/>
      <c r="CY402" s="25"/>
      <c r="CZ402" s="25"/>
      <c r="DA402" s="25"/>
      <c r="DC402" s="25"/>
      <c r="DD402" s="25"/>
      <c r="DE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S402" s="25"/>
      <c r="DT402" s="25"/>
      <c r="DU402" s="25"/>
      <c r="DV402" s="25"/>
      <c r="DW402" s="25"/>
      <c r="DX402" s="25"/>
      <c r="DY402" s="25"/>
      <c r="DZ402" s="25"/>
      <c r="EA402" s="25"/>
      <c r="EB402" s="25"/>
      <c r="EC402" s="25"/>
      <c r="ED402" s="25"/>
      <c r="EE402" s="25"/>
      <c r="EF402" s="25"/>
      <c r="EG402" s="25"/>
      <c r="EI402" s="25"/>
      <c r="EJ402" s="25"/>
      <c r="EK402" s="25"/>
      <c r="EM402" s="25"/>
      <c r="EN402" s="25"/>
      <c r="EO402" s="25"/>
      <c r="EP402" s="25"/>
      <c r="EQ402" s="25"/>
      <c r="ER402" s="25"/>
      <c r="ES402" s="25"/>
      <c r="EU402" s="25"/>
      <c r="EV402" s="25"/>
      <c r="EW402" s="25"/>
      <c r="EX402" s="25"/>
      <c r="EY402" s="25"/>
      <c r="EZ402" s="25"/>
      <c r="FA402" s="25"/>
      <c r="FC402" s="25"/>
      <c r="FD402" s="25"/>
      <c r="FE402" s="25"/>
      <c r="FG402" s="25"/>
      <c r="FH402" s="25"/>
      <c r="FI402" s="25"/>
      <c r="FJ402" s="25"/>
      <c r="FK402" s="25"/>
      <c r="FL402" s="25"/>
      <c r="FM402" s="25"/>
      <c r="FN402" s="25"/>
      <c r="FO402" s="25"/>
      <c r="FP402" s="25"/>
      <c r="FQ402" s="25"/>
      <c r="FR402" s="25"/>
      <c r="FS402" s="25"/>
      <c r="FT402" s="25"/>
      <c r="FU402" s="25"/>
      <c r="FW402" s="25"/>
      <c r="FX402" s="25"/>
      <c r="FY402" s="25"/>
      <c r="FZ402" s="25"/>
      <c r="GA402" s="25"/>
      <c r="GB402" s="25"/>
      <c r="GC402" s="25"/>
      <c r="GD402" s="25"/>
      <c r="GE402" s="25"/>
      <c r="GF402" s="25"/>
      <c r="GG402" s="25"/>
      <c r="GH402" s="25"/>
      <c r="GI402" s="25"/>
      <c r="GJ402" s="25"/>
      <c r="GK402" s="25"/>
      <c r="GL402" s="25"/>
      <c r="GM402" s="25"/>
      <c r="GN402" s="25"/>
      <c r="GO402" s="25"/>
      <c r="GP402" s="25"/>
      <c r="GQ402" s="25"/>
      <c r="GR402" s="25"/>
      <c r="GS402" s="25"/>
      <c r="GT402" s="25"/>
      <c r="GU402" s="25"/>
      <c r="GV402" s="25"/>
      <c r="GW402" s="25"/>
      <c r="GX402" s="25"/>
      <c r="GY402" s="25"/>
      <c r="GZ402" s="25"/>
      <c r="HA402" s="25"/>
      <c r="HC402" s="25"/>
      <c r="HD402" s="25"/>
      <c r="HE402" s="25"/>
      <c r="HG402" s="25"/>
      <c r="HH402" s="25"/>
      <c r="HI402" s="25"/>
      <c r="HK402" s="25"/>
      <c r="HL402" s="25"/>
      <c r="HM402" s="25"/>
      <c r="HN402" s="25"/>
      <c r="HO402" s="25"/>
      <c r="HP402" s="25"/>
      <c r="HQ402" s="25"/>
      <c r="HR402" s="25"/>
      <c r="HS402" s="25"/>
      <c r="HT402" s="25"/>
      <c r="HU402" s="25"/>
      <c r="HW402" s="25"/>
      <c r="HX402" s="25"/>
      <c r="HY402" s="25"/>
      <c r="IA402" s="25"/>
      <c r="IB402" s="25"/>
      <c r="IC402" s="25"/>
      <c r="ID402" s="25"/>
      <c r="IE402" s="25"/>
      <c r="IF402" s="25"/>
      <c r="IG402" s="25"/>
      <c r="IH402" s="25"/>
      <c r="II402" s="25"/>
      <c r="IJ402" s="25"/>
      <c r="IK402" s="25"/>
      <c r="IL402" s="25"/>
      <c r="IM402" s="25"/>
      <c r="IN402" s="25"/>
      <c r="IO402" s="25"/>
      <c r="IP402" s="25"/>
      <c r="IQ402" s="25"/>
      <c r="IR402" s="25"/>
      <c r="IS402" s="25"/>
      <c r="IT402" s="25"/>
      <c r="IU402" s="25"/>
      <c r="IV402" s="25"/>
      <c r="IW402" s="25"/>
      <c r="IX402" s="25"/>
      <c r="IY402" s="25"/>
      <c r="IZ402" s="25"/>
      <c r="JA402" s="25"/>
      <c r="JB402" s="25"/>
      <c r="JC402" s="25"/>
      <c r="JD402" s="25"/>
      <c r="JE402" s="25"/>
      <c r="JF402" s="25"/>
      <c r="JG402" s="25"/>
      <c r="JH402" s="25"/>
      <c r="JI402" s="25"/>
      <c r="JJ402" s="25"/>
      <c r="JK402" s="25"/>
      <c r="JL402" s="25"/>
      <c r="JM402" s="25"/>
      <c r="JN402" s="25"/>
      <c r="JO402" s="25"/>
      <c r="JP402" s="25"/>
      <c r="JQ402" s="25"/>
    </row>
    <row r="403" spans="1:277" s="29" customFormat="1" ht="36" customHeight="1" x14ac:dyDescent="0.25">
      <c r="A403" s="311" t="s">
        <v>1087</v>
      </c>
      <c r="B403" s="311"/>
      <c r="C403" s="311"/>
      <c r="D403" s="311"/>
      <c r="E403" s="311"/>
      <c r="F403" s="311"/>
      <c r="G403" s="311"/>
      <c r="H403" s="311"/>
      <c r="I403" s="311"/>
      <c r="J403" s="311"/>
      <c r="K403" s="311"/>
      <c r="L403" s="311"/>
      <c r="M403" s="311"/>
      <c r="N403" s="311"/>
      <c r="O403" s="311"/>
      <c r="P403" s="311"/>
      <c r="Q403" s="311"/>
      <c r="R403" s="311"/>
      <c r="S403" s="311"/>
      <c r="T403" s="311"/>
      <c r="U403" s="311"/>
      <c r="V403" s="311"/>
      <c r="W403" s="311"/>
      <c r="X403" s="311"/>
      <c r="Y403" s="311"/>
      <c r="Z403" s="311"/>
      <c r="AA403" s="311"/>
      <c r="AB403" s="311"/>
      <c r="AC403" s="311"/>
      <c r="AD403" s="215"/>
      <c r="AE403" s="215"/>
      <c r="AF403" s="215"/>
      <c r="AG403" s="215"/>
      <c r="AH403" s="215"/>
      <c r="AI403" s="215"/>
      <c r="AJ403" s="215"/>
      <c r="AK403" s="215"/>
      <c r="AL403" s="215"/>
      <c r="AM403" s="215"/>
      <c r="AN403" s="215"/>
      <c r="AO403" s="215"/>
      <c r="AP403" s="214"/>
      <c r="AQ403" s="213"/>
      <c r="AR403" s="213"/>
      <c r="AS403" s="213"/>
      <c r="AT403" s="213"/>
      <c r="AU403" s="213"/>
      <c r="AV403" s="213"/>
      <c r="AW403" s="213"/>
      <c r="AX403" s="127"/>
      <c r="AY403" s="213"/>
      <c r="AZ403" s="213"/>
      <c r="BA403" s="213"/>
      <c r="BB403" s="127"/>
      <c r="BC403" s="213"/>
      <c r="BD403" s="213"/>
      <c r="BE403" s="213"/>
      <c r="BF403" s="127"/>
      <c r="BG403" s="215"/>
      <c r="BH403" s="215"/>
      <c r="BI403" s="215"/>
      <c r="BJ403" s="214"/>
      <c r="BK403" s="215"/>
      <c r="BL403" s="215"/>
      <c r="BM403" s="215"/>
      <c r="BN403" s="214"/>
      <c r="BO403" s="215"/>
      <c r="BP403" s="215"/>
      <c r="BQ403" s="215"/>
      <c r="BR403" s="215"/>
      <c r="BS403" s="25"/>
      <c r="BT403" s="25"/>
      <c r="BU403" s="25"/>
      <c r="BV403" s="25"/>
      <c r="BW403" s="28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U403" s="25"/>
      <c r="CV403" s="25"/>
      <c r="CW403" s="25"/>
      <c r="CX403" s="25"/>
      <c r="CY403" s="25"/>
      <c r="CZ403" s="25"/>
      <c r="DA403" s="25"/>
      <c r="DC403" s="25"/>
      <c r="DD403" s="25"/>
      <c r="DE403" s="25"/>
      <c r="DG403" s="25"/>
      <c r="DH403" s="25"/>
      <c r="DI403" s="25"/>
      <c r="DJ403" s="25"/>
      <c r="DK403" s="25"/>
      <c r="DL403" s="25"/>
      <c r="DM403" s="25"/>
      <c r="DN403" s="25"/>
      <c r="DO403" s="25"/>
      <c r="DP403" s="25"/>
      <c r="DQ403" s="25"/>
      <c r="DS403" s="25"/>
      <c r="DT403" s="25"/>
      <c r="DU403" s="25"/>
      <c r="DV403" s="25"/>
      <c r="DW403" s="25"/>
      <c r="DX403" s="25"/>
      <c r="DY403" s="25"/>
      <c r="DZ403" s="25"/>
      <c r="EA403" s="25"/>
      <c r="EB403" s="25"/>
      <c r="EC403" s="25"/>
      <c r="ED403" s="25"/>
      <c r="EE403" s="25"/>
      <c r="EF403" s="25"/>
      <c r="EG403" s="25"/>
      <c r="EI403" s="25"/>
      <c r="EJ403" s="25"/>
      <c r="EK403" s="25"/>
      <c r="EM403" s="25"/>
      <c r="EN403" s="25"/>
      <c r="EO403" s="25"/>
      <c r="EP403" s="25"/>
      <c r="EQ403" s="25"/>
      <c r="ER403" s="25"/>
      <c r="ES403" s="25"/>
      <c r="EU403" s="25"/>
      <c r="EV403" s="25"/>
      <c r="EW403" s="25"/>
      <c r="EX403" s="25"/>
      <c r="EY403" s="25"/>
      <c r="EZ403" s="25"/>
      <c r="FA403" s="25"/>
      <c r="FC403" s="25"/>
      <c r="FD403" s="25"/>
      <c r="FE403" s="25"/>
      <c r="FG403" s="25"/>
      <c r="FH403" s="25"/>
      <c r="FI403" s="25"/>
      <c r="FJ403" s="25"/>
      <c r="FK403" s="25"/>
      <c r="FL403" s="25"/>
      <c r="FM403" s="25"/>
      <c r="FN403" s="25"/>
      <c r="FO403" s="25"/>
      <c r="FP403" s="25"/>
      <c r="FQ403" s="25"/>
      <c r="FR403" s="25"/>
      <c r="FS403" s="25"/>
      <c r="FT403" s="25"/>
      <c r="FU403" s="25"/>
      <c r="FW403" s="25"/>
      <c r="FX403" s="25"/>
      <c r="FY403" s="25"/>
      <c r="FZ403" s="25"/>
      <c r="GA403" s="25"/>
      <c r="GB403" s="25"/>
      <c r="GC403" s="25"/>
      <c r="GD403" s="25"/>
      <c r="GE403" s="25"/>
      <c r="GF403" s="25"/>
      <c r="GG403" s="25"/>
      <c r="GH403" s="25"/>
      <c r="GI403" s="25"/>
      <c r="GJ403" s="25"/>
      <c r="GK403" s="25"/>
      <c r="GL403" s="25"/>
      <c r="GM403" s="25"/>
      <c r="GN403" s="25"/>
      <c r="GO403" s="25"/>
      <c r="GP403" s="25"/>
      <c r="GQ403" s="25"/>
      <c r="GR403" s="25"/>
      <c r="GS403" s="25"/>
      <c r="GT403" s="25"/>
      <c r="GU403" s="25"/>
      <c r="GV403" s="25"/>
      <c r="GW403" s="25"/>
      <c r="GX403" s="25"/>
      <c r="GY403" s="25"/>
      <c r="GZ403" s="25"/>
      <c r="HA403" s="25"/>
      <c r="HC403" s="25"/>
      <c r="HD403" s="25"/>
      <c r="HE403" s="25"/>
      <c r="HG403" s="25"/>
      <c r="HH403" s="25"/>
      <c r="HI403" s="25"/>
      <c r="HK403" s="25"/>
      <c r="HL403" s="25"/>
      <c r="HM403" s="25"/>
      <c r="HN403" s="25"/>
      <c r="HO403" s="25"/>
      <c r="HP403" s="25"/>
      <c r="HQ403" s="25"/>
      <c r="HR403" s="25"/>
      <c r="HS403" s="25"/>
      <c r="HT403" s="25"/>
      <c r="HU403" s="25"/>
      <c r="HW403" s="25"/>
      <c r="HX403" s="25"/>
      <c r="HY403" s="25"/>
      <c r="IA403" s="25"/>
      <c r="IB403" s="25"/>
      <c r="IC403" s="25"/>
      <c r="ID403" s="25"/>
      <c r="IE403" s="25"/>
      <c r="IF403" s="25"/>
      <c r="IG403" s="25"/>
      <c r="IH403" s="25"/>
      <c r="II403" s="25"/>
      <c r="IJ403" s="25"/>
      <c r="IK403" s="25"/>
      <c r="IL403" s="25"/>
      <c r="IM403" s="25"/>
      <c r="IN403" s="25"/>
      <c r="IO403" s="25"/>
      <c r="IP403" s="25"/>
      <c r="IQ403" s="25"/>
      <c r="IR403" s="25"/>
      <c r="IS403" s="25"/>
      <c r="IT403" s="25"/>
      <c r="IU403" s="25"/>
      <c r="IV403" s="25"/>
      <c r="IW403" s="25"/>
      <c r="IX403" s="25"/>
      <c r="IY403" s="25"/>
      <c r="IZ403" s="25"/>
      <c r="JA403" s="25"/>
      <c r="JB403" s="25"/>
      <c r="JC403" s="25"/>
      <c r="JD403" s="25"/>
      <c r="JE403" s="25"/>
      <c r="JF403" s="25"/>
      <c r="JG403" s="25"/>
      <c r="JH403" s="25"/>
      <c r="JI403" s="25"/>
      <c r="JJ403" s="25"/>
      <c r="JK403" s="25"/>
      <c r="JL403" s="25"/>
      <c r="JM403" s="25"/>
      <c r="JN403" s="25"/>
      <c r="JO403" s="25"/>
      <c r="JP403" s="25"/>
      <c r="JQ403" s="25"/>
    </row>
    <row r="404" spans="1:277" s="29" customFormat="1" ht="23.25" customHeight="1" x14ac:dyDescent="0.25">
      <c r="A404" s="311" t="s">
        <v>1109</v>
      </c>
      <c r="B404" s="311"/>
      <c r="C404" s="311"/>
      <c r="D404" s="311"/>
      <c r="E404" s="311"/>
      <c r="F404" s="311"/>
      <c r="G404" s="311"/>
      <c r="H404" s="311"/>
      <c r="I404" s="311"/>
      <c r="J404" s="311"/>
      <c r="K404" s="311"/>
      <c r="L404" s="311"/>
      <c r="M404" s="311"/>
      <c r="N404" s="311"/>
      <c r="O404" s="311"/>
      <c r="P404" s="311"/>
      <c r="Q404" s="311"/>
      <c r="R404" s="311"/>
      <c r="S404" s="311"/>
      <c r="T404" s="311"/>
      <c r="U404" s="311"/>
      <c r="V404" s="311"/>
      <c r="W404" s="311"/>
      <c r="X404" s="311"/>
      <c r="Y404" s="311"/>
      <c r="Z404" s="311"/>
      <c r="AA404" s="311"/>
      <c r="AB404" s="311"/>
      <c r="AC404" s="311"/>
      <c r="AD404" s="311"/>
      <c r="AE404" s="311"/>
      <c r="AF404" s="311"/>
      <c r="AG404" s="311"/>
      <c r="AH404" s="311"/>
      <c r="AI404" s="311"/>
      <c r="AJ404" s="311"/>
      <c r="AK404" s="311"/>
      <c r="AL404" s="311"/>
      <c r="AM404" s="311"/>
      <c r="AN404" s="311"/>
      <c r="AO404" s="311"/>
      <c r="AP404" s="128"/>
      <c r="AQ404" s="213"/>
      <c r="AR404" s="213"/>
      <c r="AS404" s="213"/>
      <c r="AT404" s="213"/>
      <c r="AU404" s="213"/>
      <c r="AV404" s="213"/>
      <c r="AW404" s="213"/>
      <c r="AX404" s="127"/>
      <c r="AY404" s="213"/>
      <c r="AZ404" s="213"/>
      <c r="BA404" s="213"/>
      <c r="BB404" s="127"/>
      <c r="BC404" s="213"/>
      <c r="BD404" s="213"/>
      <c r="BE404" s="213"/>
      <c r="BF404" s="127"/>
      <c r="BG404" s="209"/>
      <c r="BH404" s="209"/>
      <c r="BI404" s="209"/>
      <c r="BJ404" s="128"/>
      <c r="BK404" s="209"/>
      <c r="BL404" s="209"/>
      <c r="BM404" s="209"/>
      <c r="BN404" s="128"/>
      <c r="BO404" s="209"/>
      <c r="BP404" s="209"/>
      <c r="BQ404" s="209"/>
      <c r="BR404" s="197"/>
      <c r="BS404" s="25"/>
      <c r="BT404" s="25"/>
      <c r="BU404" s="25"/>
      <c r="BV404" s="25"/>
      <c r="BW404" s="28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U404" s="25"/>
      <c r="CV404" s="25"/>
      <c r="CW404" s="25"/>
      <c r="CX404" s="25"/>
      <c r="CY404" s="25"/>
      <c r="CZ404" s="25"/>
      <c r="DA404" s="25"/>
      <c r="DC404" s="25"/>
      <c r="DD404" s="25"/>
      <c r="DE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S404" s="25"/>
      <c r="DT404" s="25"/>
      <c r="DU404" s="25"/>
      <c r="DV404" s="25"/>
      <c r="DW404" s="25"/>
      <c r="DX404" s="25"/>
      <c r="DY404" s="25"/>
      <c r="DZ404" s="25"/>
      <c r="EA404" s="25"/>
      <c r="EB404" s="25"/>
      <c r="EC404" s="25"/>
      <c r="ED404" s="25"/>
      <c r="EE404" s="25"/>
      <c r="EF404" s="25"/>
      <c r="EG404" s="25"/>
      <c r="EI404" s="25"/>
      <c r="EJ404" s="25"/>
      <c r="EK404" s="25"/>
      <c r="EM404" s="25"/>
      <c r="EN404" s="25"/>
      <c r="EO404" s="25"/>
      <c r="EP404" s="25"/>
      <c r="EQ404" s="25"/>
      <c r="ER404" s="25"/>
      <c r="ES404" s="25"/>
      <c r="EU404" s="25"/>
      <c r="EV404" s="25"/>
      <c r="EW404" s="25"/>
      <c r="EX404" s="25"/>
      <c r="EY404" s="25"/>
      <c r="EZ404" s="25"/>
      <c r="FA404" s="25"/>
      <c r="FC404" s="25"/>
      <c r="FD404" s="25"/>
      <c r="FE404" s="25"/>
      <c r="FG404" s="25"/>
      <c r="FH404" s="25"/>
      <c r="FI404" s="25"/>
      <c r="FJ404" s="25"/>
      <c r="FK404" s="25"/>
      <c r="FL404" s="25"/>
      <c r="FM404" s="25"/>
      <c r="FN404" s="25"/>
      <c r="FO404" s="25"/>
      <c r="FP404" s="25"/>
      <c r="FQ404" s="25"/>
      <c r="FR404" s="25"/>
      <c r="FS404" s="25"/>
      <c r="FT404" s="25"/>
      <c r="FU404" s="25"/>
      <c r="FW404" s="25"/>
      <c r="FX404" s="25"/>
      <c r="FY404" s="25"/>
      <c r="FZ404" s="25"/>
      <c r="GA404" s="25"/>
      <c r="GB404" s="25"/>
      <c r="GC404" s="25"/>
      <c r="GD404" s="25"/>
      <c r="GE404" s="25"/>
      <c r="GF404" s="25"/>
      <c r="GG404" s="25"/>
      <c r="GH404" s="25"/>
      <c r="GI404" s="25"/>
      <c r="GJ404" s="25"/>
      <c r="GK404" s="25"/>
      <c r="GL404" s="25"/>
      <c r="GM404" s="25"/>
      <c r="GN404" s="25"/>
      <c r="GO404" s="25"/>
      <c r="GP404" s="25"/>
      <c r="GQ404" s="25"/>
      <c r="GR404" s="25"/>
      <c r="GS404" s="25"/>
      <c r="GT404" s="25"/>
      <c r="GU404" s="25"/>
      <c r="GV404" s="25"/>
      <c r="GW404" s="25"/>
      <c r="GX404" s="25"/>
      <c r="GY404" s="25"/>
      <c r="GZ404" s="25"/>
      <c r="HA404" s="25"/>
      <c r="HC404" s="25"/>
      <c r="HD404" s="25"/>
      <c r="HE404" s="25"/>
      <c r="HG404" s="25"/>
      <c r="HH404" s="25"/>
      <c r="HI404" s="25"/>
      <c r="HK404" s="25"/>
      <c r="HL404" s="25"/>
      <c r="HM404" s="25"/>
      <c r="HN404" s="25"/>
      <c r="HO404" s="25"/>
      <c r="HP404" s="25"/>
      <c r="HQ404" s="25"/>
      <c r="HR404" s="25"/>
      <c r="HS404" s="25"/>
      <c r="HT404" s="25"/>
      <c r="HU404" s="25"/>
      <c r="HW404" s="25"/>
      <c r="HX404" s="25"/>
      <c r="HY404" s="25"/>
      <c r="IA404" s="25"/>
      <c r="IB404" s="25"/>
      <c r="IC404" s="25"/>
      <c r="ID404" s="25"/>
      <c r="IE404" s="25"/>
      <c r="IF404" s="25"/>
      <c r="IG404" s="25"/>
      <c r="IH404" s="25"/>
      <c r="II404" s="25"/>
      <c r="IJ404" s="25"/>
      <c r="IK404" s="25"/>
      <c r="IL404" s="25"/>
      <c r="IM404" s="25"/>
      <c r="IN404" s="25"/>
      <c r="IO404" s="25"/>
      <c r="IP404" s="25"/>
      <c r="IQ404" s="25"/>
      <c r="IR404" s="25"/>
      <c r="IS404" s="25"/>
      <c r="IT404" s="25"/>
      <c r="IU404" s="25"/>
      <c r="IV404" s="25"/>
      <c r="IW404" s="25"/>
      <c r="IX404" s="25"/>
      <c r="IY404" s="25"/>
      <c r="IZ404" s="25"/>
      <c r="JA404" s="25"/>
      <c r="JB404" s="25"/>
      <c r="JC404" s="25"/>
      <c r="JD404" s="25"/>
      <c r="JE404" s="25"/>
      <c r="JF404" s="25"/>
      <c r="JG404" s="25"/>
      <c r="JH404" s="25"/>
      <c r="JI404" s="25"/>
      <c r="JJ404" s="25"/>
      <c r="JK404" s="25"/>
      <c r="JL404" s="25"/>
      <c r="JM404" s="25"/>
      <c r="JN404" s="25"/>
      <c r="JO404" s="25"/>
      <c r="JP404" s="25"/>
      <c r="JQ404" s="25"/>
    </row>
    <row r="405" spans="1:277" s="29" customFormat="1" ht="23.25" customHeight="1" x14ac:dyDescent="0.25">
      <c r="A405" s="311" t="s">
        <v>1100</v>
      </c>
      <c r="B405" s="311"/>
      <c r="C405" s="311"/>
      <c r="D405" s="311"/>
      <c r="E405" s="311"/>
      <c r="F405" s="311"/>
      <c r="G405" s="311"/>
      <c r="H405" s="311"/>
      <c r="I405" s="311"/>
      <c r="J405" s="311"/>
      <c r="K405" s="311"/>
      <c r="L405" s="311"/>
      <c r="M405" s="311"/>
      <c r="N405" s="311"/>
      <c r="O405" s="311"/>
      <c r="P405" s="311"/>
      <c r="Q405" s="311"/>
      <c r="R405" s="311"/>
      <c r="S405" s="311"/>
      <c r="T405" s="311"/>
      <c r="U405" s="311"/>
      <c r="V405" s="311"/>
      <c r="W405" s="311"/>
      <c r="X405" s="311"/>
      <c r="Y405" s="311"/>
      <c r="Z405" s="311"/>
      <c r="AA405" s="311"/>
      <c r="AB405" s="311"/>
      <c r="AC405" s="311"/>
      <c r="AD405" s="311"/>
      <c r="AE405" s="311"/>
      <c r="AF405" s="311"/>
      <c r="AG405" s="311"/>
      <c r="AH405" s="311"/>
      <c r="AI405" s="311"/>
      <c r="AJ405" s="311"/>
      <c r="AK405" s="311"/>
      <c r="AL405" s="311"/>
      <c r="AM405" s="311"/>
      <c r="AN405" s="311"/>
      <c r="AO405" s="311"/>
      <c r="AP405" s="128"/>
      <c r="AQ405" s="213"/>
      <c r="AR405" s="213"/>
      <c r="AS405" s="213"/>
      <c r="AT405" s="213"/>
      <c r="AU405" s="213"/>
      <c r="AV405" s="213"/>
      <c r="AW405" s="213"/>
      <c r="AX405" s="127"/>
      <c r="AY405" s="213"/>
      <c r="AZ405" s="213"/>
      <c r="BA405" s="213"/>
      <c r="BB405" s="127"/>
      <c r="BC405" s="213"/>
      <c r="BD405" s="213"/>
      <c r="BE405" s="213"/>
      <c r="BF405" s="127"/>
      <c r="BG405" s="209"/>
      <c r="BH405" s="209"/>
      <c r="BI405" s="209"/>
      <c r="BJ405" s="128"/>
      <c r="BK405" s="209"/>
      <c r="BL405" s="209"/>
      <c r="BM405" s="209"/>
      <c r="BN405" s="128"/>
      <c r="BO405" s="209"/>
      <c r="BP405" s="209"/>
      <c r="BQ405" s="209"/>
      <c r="BR405" s="197"/>
      <c r="BS405" s="25"/>
      <c r="BT405" s="25"/>
      <c r="BU405" s="25"/>
      <c r="BV405" s="25"/>
      <c r="BW405" s="28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U405" s="25"/>
      <c r="CV405" s="25"/>
      <c r="CW405" s="25"/>
      <c r="CX405" s="25"/>
      <c r="CY405" s="25"/>
      <c r="CZ405" s="25"/>
      <c r="DA405" s="25"/>
      <c r="DC405" s="25"/>
      <c r="DD405" s="25"/>
      <c r="DE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S405" s="25"/>
      <c r="DT405" s="25"/>
      <c r="DU405" s="25"/>
      <c r="DV405" s="25"/>
      <c r="DW405" s="25"/>
      <c r="DX405" s="25"/>
      <c r="DY405" s="25"/>
      <c r="DZ405" s="25"/>
      <c r="EA405" s="25"/>
      <c r="EB405" s="25"/>
      <c r="EC405" s="25"/>
      <c r="ED405" s="25"/>
      <c r="EE405" s="25"/>
      <c r="EF405" s="25"/>
      <c r="EG405" s="25"/>
      <c r="EI405" s="25"/>
      <c r="EJ405" s="25"/>
      <c r="EK405" s="25"/>
      <c r="EM405" s="25"/>
      <c r="EN405" s="25"/>
      <c r="EO405" s="25"/>
      <c r="EP405" s="25"/>
      <c r="EQ405" s="25"/>
      <c r="ER405" s="25"/>
      <c r="ES405" s="25"/>
      <c r="EU405" s="25"/>
      <c r="EV405" s="25"/>
      <c r="EW405" s="25"/>
      <c r="EX405" s="25"/>
      <c r="EY405" s="25"/>
      <c r="EZ405" s="25"/>
      <c r="FA405" s="25"/>
      <c r="FC405" s="25"/>
      <c r="FD405" s="25"/>
      <c r="FE405" s="25"/>
      <c r="FG405" s="25"/>
      <c r="FH405" s="25"/>
      <c r="FI405" s="25"/>
      <c r="FJ405" s="25"/>
      <c r="FK405" s="25"/>
      <c r="FL405" s="25"/>
      <c r="FM405" s="25"/>
      <c r="FN405" s="25"/>
      <c r="FO405" s="25"/>
      <c r="FP405" s="25"/>
      <c r="FQ405" s="25"/>
      <c r="FR405" s="25"/>
      <c r="FS405" s="25"/>
      <c r="FT405" s="25"/>
      <c r="FU405" s="25"/>
      <c r="FW405" s="25"/>
      <c r="FX405" s="25"/>
      <c r="FY405" s="25"/>
      <c r="FZ405" s="25"/>
      <c r="GA405" s="25"/>
      <c r="GB405" s="25"/>
      <c r="GC405" s="25"/>
      <c r="GD405" s="25"/>
      <c r="GE405" s="25"/>
      <c r="GF405" s="25"/>
      <c r="GG405" s="25"/>
      <c r="GH405" s="25"/>
      <c r="GI405" s="25"/>
      <c r="GJ405" s="25"/>
      <c r="GK405" s="25"/>
      <c r="GL405" s="25"/>
      <c r="GM405" s="25"/>
      <c r="GN405" s="25"/>
      <c r="GO405" s="25"/>
      <c r="GP405" s="25"/>
      <c r="GQ405" s="25"/>
      <c r="GR405" s="25"/>
      <c r="GS405" s="25"/>
      <c r="GT405" s="25"/>
      <c r="GU405" s="25"/>
      <c r="GV405" s="25"/>
      <c r="GW405" s="25"/>
      <c r="GX405" s="25"/>
      <c r="GY405" s="25"/>
      <c r="GZ405" s="25"/>
      <c r="HA405" s="25"/>
      <c r="HC405" s="25"/>
      <c r="HD405" s="25"/>
      <c r="HE405" s="25"/>
      <c r="HG405" s="25"/>
      <c r="HH405" s="25"/>
      <c r="HI405" s="25"/>
      <c r="HK405" s="25"/>
      <c r="HL405" s="25"/>
      <c r="HM405" s="25"/>
      <c r="HN405" s="25"/>
      <c r="HO405" s="25"/>
      <c r="HP405" s="25"/>
      <c r="HQ405" s="25"/>
      <c r="HR405" s="25"/>
      <c r="HS405" s="25"/>
      <c r="HT405" s="25"/>
      <c r="HU405" s="25"/>
      <c r="HW405" s="25"/>
      <c r="HX405" s="25"/>
      <c r="HY405" s="25"/>
      <c r="IA405" s="25"/>
      <c r="IB405" s="25"/>
      <c r="IC405" s="25"/>
      <c r="ID405" s="25"/>
      <c r="IE405" s="25"/>
      <c r="IF405" s="25"/>
      <c r="IG405" s="25"/>
      <c r="IH405" s="25"/>
      <c r="II405" s="25"/>
      <c r="IJ405" s="25"/>
      <c r="IK405" s="25"/>
      <c r="IL405" s="25"/>
      <c r="IM405" s="25"/>
      <c r="IN405" s="25"/>
      <c r="IO405" s="25"/>
      <c r="IP405" s="25"/>
      <c r="IQ405" s="25"/>
      <c r="IR405" s="25"/>
      <c r="IS405" s="25"/>
      <c r="IT405" s="25"/>
      <c r="IU405" s="25"/>
      <c r="IV405" s="25"/>
      <c r="IW405" s="25"/>
      <c r="IX405" s="25"/>
      <c r="IY405" s="25"/>
      <c r="IZ405" s="25"/>
      <c r="JA405" s="25"/>
      <c r="JB405" s="25"/>
      <c r="JC405" s="25"/>
      <c r="JD405" s="25"/>
      <c r="JE405" s="25"/>
      <c r="JF405" s="25"/>
      <c r="JG405" s="25"/>
      <c r="JH405" s="25"/>
      <c r="JI405" s="25"/>
      <c r="JJ405" s="25"/>
      <c r="JK405" s="25"/>
      <c r="JL405" s="25"/>
      <c r="JM405" s="25"/>
      <c r="JN405" s="25"/>
      <c r="JO405" s="25"/>
      <c r="JP405" s="25"/>
      <c r="JQ405" s="25"/>
    </row>
    <row r="406" spans="1:277" s="29" customFormat="1" ht="23.25" customHeight="1" x14ac:dyDescent="0.25">
      <c r="A406" s="311" t="s">
        <v>1105</v>
      </c>
      <c r="B406" s="311"/>
      <c r="C406" s="311"/>
      <c r="D406" s="311"/>
      <c r="E406" s="311"/>
      <c r="F406" s="311"/>
      <c r="G406" s="311"/>
      <c r="H406" s="311"/>
      <c r="I406" s="311"/>
      <c r="J406" s="311"/>
      <c r="K406" s="311"/>
      <c r="L406" s="311"/>
      <c r="M406" s="311"/>
      <c r="N406" s="311"/>
      <c r="O406" s="311"/>
      <c r="P406" s="311"/>
      <c r="Q406" s="311"/>
      <c r="R406" s="311"/>
      <c r="S406" s="311"/>
      <c r="T406" s="311"/>
      <c r="U406" s="311"/>
      <c r="V406" s="311"/>
      <c r="W406" s="311"/>
      <c r="X406" s="311"/>
      <c r="Y406" s="311"/>
      <c r="Z406" s="311"/>
      <c r="AA406" s="311"/>
      <c r="AB406" s="311"/>
      <c r="AC406" s="311"/>
      <c r="AD406" s="311"/>
      <c r="AE406" s="311"/>
      <c r="AF406" s="311"/>
      <c r="AG406" s="311"/>
      <c r="AH406" s="311"/>
      <c r="AI406" s="311"/>
      <c r="AJ406" s="311"/>
      <c r="AK406" s="311"/>
      <c r="AL406" s="311"/>
      <c r="AM406" s="311"/>
      <c r="AN406" s="311"/>
      <c r="AO406" s="311"/>
      <c r="AP406" s="128"/>
      <c r="AQ406" s="213"/>
      <c r="AR406" s="213"/>
      <c r="AS406" s="213"/>
      <c r="AT406" s="213"/>
      <c r="AU406" s="213"/>
      <c r="AV406" s="213"/>
      <c r="AW406" s="213"/>
      <c r="AX406" s="127"/>
      <c r="AY406" s="213"/>
      <c r="AZ406" s="213"/>
      <c r="BA406" s="213"/>
      <c r="BB406" s="127"/>
      <c r="BC406" s="213"/>
      <c r="BD406" s="213"/>
      <c r="BE406" s="213"/>
      <c r="BF406" s="127"/>
      <c r="BG406" s="209"/>
      <c r="BH406" s="209"/>
      <c r="BI406" s="209"/>
      <c r="BJ406" s="128"/>
      <c r="BK406" s="209"/>
      <c r="BL406" s="209"/>
      <c r="BM406" s="209"/>
      <c r="BN406" s="128"/>
      <c r="BO406" s="209"/>
      <c r="BP406" s="209"/>
      <c r="BQ406" s="209"/>
      <c r="BR406" s="197"/>
      <c r="BS406" s="25"/>
      <c r="BT406" s="25"/>
      <c r="BU406" s="25"/>
      <c r="BV406" s="25"/>
      <c r="BW406" s="28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U406" s="25"/>
      <c r="CV406" s="25"/>
      <c r="CW406" s="25"/>
      <c r="CX406" s="25"/>
      <c r="CY406" s="25"/>
      <c r="CZ406" s="25"/>
      <c r="DA406" s="25"/>
      <c r="DC406" s="25"/>
      <c r="DD406" s="25"/>
      <c r="DE406" s="25"/>
      <c r="DG406" s="25"/>
      <c r="DH406" s="25"/>
      <c r="DI406" s="25"/>
      <c r="DJ406" s="25"/>
      <c r="DK406" s="25"/>
      <c r="DL406" s="25"/>
      <c r="DM406" s="25"/>
      <c r="DN406" s="25"/>
      <c r="DO406" s="25"/>
      <c r="DP406" s="25"/>
      <c r="DQ406" s="25"/>
      <c r="DS406" s="25"/>
      <c r="DT406" s="25"/>
      <c r="DU406" s="25"/>
      <c r="DV406" s="25"/>
      <c r="DW406" s="25"/>
      <c r="DX406" s="25"/>
      <c r="DY406" s="25"/>
      <c r="DZ406" s="25"/>
      <c r="EA406" s="25"/>
      <c r="EB406" s="25"/>
      <c r="EC406" s="25"/>
      <c r="ED406" s="25"/>
      <c r="EE406" s="25"/>
      <c r="EF406" s="25"/>
      <c r="EG406" s="25"/>
      <c r="EI406" s="25"/>
      <c r="EJ406" s="25"/>
      <c r="EK406" s="25"/>
      <c r="EM406" s="25"/>
      <c r="EN406" s="25"/>
      <c r="EO406" s="25"/>
      <c r="EP406" s="25"/>
      <c r="EQ406" s="25"/>
      <c r="ER406" s="25"/>
      <c r="ES406" s="25"/>
      <c r="EU406" s="25"/>
      <c r="EV406" s="25"/>
      <c r="EW406" s="25"/>
      <c r="EX406" s="25"/>
      <c r="EY406" s="25"/>
      <c r="EZ406" s="25"/>
      <c r="FA406" s="25"/>
      <c r="FC406" s="25"/>
      <c r="FD406" s="25"/>
      <c r="FE406" s="25"/>
      <c r="FG406" s="25"/>
      <c r="FH406" s="25"/>
      <c r="FI406" s="25"/>
      <c r="FJ406" s="25"/>
      <c r="FK406" s="25"/>
      <c r="FL406" s="25"/>
      <c r="FM406" s="25"/>
      <c r="FN406" s="25"/>
      <c r="FO406" s="25"/>
      <c r="FP406" s="25"/>
      <c r="FQ406" s="25"/>
      <c r="FR406" s="25"/>
      <c r="FS406" s="25"/>
      <c r="FT406" s="25"/>
      <c r="FU406" s="25"/>
      <c r="FW406" s="25"/>
      <c r="FX406" s="25"/>
      <c r="FY406" s="25"/>
      <c r="FZ406" s="25"/>
      <c r="GA406" s="25"/>
      <c r="GB406" s="25"/>
      <c r="GC406" s="25"/>
      <c r="GD406" s="25"/>
      <c r="GE406" s="25"/>
      <c r="GF406" s="25"/>
      <c r="GG406" s="25"/>
      <c r="GH406" s="25"/>
      <c r="GI406" s="25"/>
      <c r="GJ406" s="25"/>
      <c r="GK406" s="25"/>
      <c r="GL406" s="25"/>
      <c r="GM406" s="25"/>
      <c r="GN406" s="25"/>
      <c r="GO406" s="25"/>
      <c r="GP406" s="25"/>
      <c r="GQ406" s="25"/>
      <c r="GR406" s="25"/>
      <c r="GS406" s="25"/>
      <c r="GT406" s="25"/>
      <c r="GU406" s="25"/>
      <c r="GV406" s="25"/>
      <c r="GW406" s="25"/>
      <c r="GX406" s="25"/>
      <c r="GY406" s="25"/>
      <c r="GZ406" s="25"/>
      <c r="HA406" s="25"/>
      <c r="HC406" s="25"/>
      <c r="HD406" s="25"/>
      <c r="HE406" s="25"/>
      <c r="HG406" s="25"/>
      <c r="HH406" s="25"/>
      <c r="HI406" s="25"/>
      <c r="HK406" s="25"/>
      <c r="HL406" s="25"/>
      <c r="HM406" s="25"/>
      <c r="HN406" s="25"/>
      <c r="HO406" s="25"/>
      <c r="HP406" s="25"/>
      <c r="HQ406" s="25"/>
      <c r="HR406" s="25"/>
      <c r="HS406" s="25"/>
      <c r="HT406" s="25"/>
      <c r="HU406" s="25"/>
      <c r="HW406" s="25"/>
      <c r="HX406" s="25"/>
      <c r="HY406" s="25"/>
      <c r="IA406" s="25"/>
      <c r="IB406" s="25"/>
      <c r="IC406" s="25"/>
      <c r="ID406" s="25"/>
      <c r="IE406" s="25"/>
      <c r="IF406" s="25"/>
      <c r="IG406" s="25"/>
      <c r="IH406" s="25"/>
      <c r="II406" s="25"/>
      <c r="IJ406" s="25"/>
      <c r="IK406" s="25"/>
      <c r="IL406" s="25"/>
      <c r="IM406" s="25"/>
      <c r="IN406" s="25"/>
      <c r="IO406" s="25"/>
      <c r="IP406" s="25"/>
      <c r="IQ406" s="25"/>
      <c r="IR406" s="25"/>
      <c r="IS406" s="25"/>
      <c r="IT406" s="25"/>
      <c r="IU406" s="25"/>
      <c r="IV406" s="25"/>
      <c r="IW406" s="25"/>
      <c r="IX406" s="25"/>
      <c r="IY406" s="25"/>
      <c r="IZ406" s="25"/>
      <c r="JA406" s="25"/>
      <c r="JB406" s="25"/>
      <c r="JC406" s="25"/>
      <c r="JD406" s="25"/>
      <c r="JE406" s="25"/>
      <c r="JF406" s="25"/>
      <c r="JG406" s="25"/>
      <c r="JH406" s="25"/>
      <c r="JI406" s="25"/>
      <c r="JJ406" s="25"/>
      <c r="JK406" s="25"/>
      <c r="JL406" s="25"/>
      <c r="JM406" s="25"/>
      <c r="JN406" s="25"/>
      <c r="JO406" s="25"/>
      <c r="JP406" s="25"/>
      <c r="JQ406" s="25"/>
    </row>
    <row r="407" spans="1:277" s="25" customFormat="1" ht="25.5" customHeight="1" x14ac:dyDescent="0.25">
      <c r="A407" s="311" t="s">
        <v>1112</v>
      </c>
      <c r="B407" s="311"/>
      <c r="C407" s="311"/>
      <c r="D407" s="311"/>
      <c r="E407" s="311"/>
      <c r="F407" s="311"/>
      <c r="G407" s="311"/>
      <c r="H407" s="311"/>
      <c r="I407" s="311"/>
      <c r="J407" s="311"/>
      <c r="K407" s="311"/>
      <c r="L407" s="311"/>
      <c r="M407" s="311"/>
      <c r="N407" s="311"/>
      <c r="O407" s="311"/>
      <c r="P407" s="311"/>
      <c r="Q407" s="311"/>
      <c r="R407" s="311"/>
      <c r="S407" s="311"/>
      <c r="T407" s="311"/>
      <c r="U407" s="311"/>
      <c r="V407" s="311"/>
      <c r="W407" s="311"/>
      <c r="X407" s="311"/>
      <c r="Y407" s="311"/>
      <c r="Z407" s="311"/>
      <c r="AA407" s="311"/>
      <c r="AB407" s="311"/>
      <c r="AC407" s="311"/>
      <c r="AD407" s="311"/>
      <c r="AE407" s="311"/>
      <c r="AF407" s="311"/>
      <c r="AG407" s="311"/>
      <c r="AH407" s="311"/>
      <c r="AI407" s="311"/>
      <c r="AJ407" s="311"/>
      <c r="AK407" s="311"/>
      <c r="AL407" s="311"/>
      <c r="AM407" s="311"/>
      <c r="AN407" s="311"/>
      <c r="AO407" s="311"/>
      <c r="AP407" s="215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5"/>
      <c r="BH407" s="215"/>
      <c r="BI407" s="215"/>
      <c r="BJ407" s="215"/>
      <c r="BK407" s="215"/>
      <c r="BL407" s="215"/>
      <c r="BM407" s="215"/>
      <c r="BN407" s="215"/>
      <c r="BO407" s="215"/>
      <c r="BP407" s="215"/>
      <c r="BQ407" s="215"/>
      <c r="BR407" s="215"/>
      <c r="BW407" s="28"/>
    </row>
    <row r="408" spans="1:277" s="29" customFormat="1" ht="19.5" customHeight="1" x14ac:dyDescent="0.25">
      <c r="A408" s="311" t="s">
        <v>1116</v>
      </c>
      <c r="B408" s="311"/>
      <c r="C408" s="311"/>
      <c r="D408" s="311"/>
      <c r="E408" s="311"/>
      <c r="F408" s="311"/>
      <c r="G408" s="311"/>
      <c r="H408" s="311"/>
      <c r="I408" s="311"/>
      <c r="J408" s="311"/>
      <c r="K408" s="311"/>
      <c r="L408" s="311"/>
      <c r="M408" s="311"/>
      <c r="N408" s="311"/>
      <c r="O408" s="311"/>
      <c r="P408" s="311"/>
      <c r="Q408" s="311"/>
      <c r="R408" s="311"/>
      <c r="S408" s="311"/>
      <c r="T408" s="311"/>
      <c r="U408" s="311"/>
      <c r="V408" s="311"/>
      <c r="W408" s="311"/>
      <c r="X408" s="311"/>
      <c r="Y408" s="311"/>
      <c r="Z408" s="311"/>
      <c r="AA408" s="311"/>
      <c r="AB408" s="311"/>
      <c r="AC408" s="311"/>
      <c r="AD408" s="311"/>
      <c r="AE408" s="311"/>
      <c r="AF408" s="311"/>
      <c r="AG408" s="311"/>
      <c r="AH408" s="311"/>
      <c r="AI408" s="311"/>
      <c r="AJ408" s="311"/>
      <c r="AK408" s="311"/>
      <c r="AL408" s="311"/>
      <c r="AM408" s="311"/>
      <c r="AN408" s="311"/>
      <c r="AO408" s="311"/>
      <c r="AP408" s="128"/>
      <c r="AQ408" s="213"/>
      <c r="AR408" s="213"/>
      <c r="AS408" s="213"/>
      <c r="AT408" s="213"/>
      <c r="AU408" s="213"/>
      <c r="AV408" s="213"/>
      <c r="AW408" s="213"/>
      <c r="AX408" s="127"/>
      <c r="AY408" s="213"/>
      <c r="AZ408" s="213"/>
      <c r="BA408" s="213"/>
      <c r="BB408" s="127"/>
      <c r="BC408" s="213"/>
      <c r="BD408" s="213"/>
      <c r="BE408" s="213"/>
      <c r="BF408" s="127"/>
      <c r="BG408" s="209"/>
      <c r="BH408" s="209"/>
      <c r="BI408" s="209"/>
      <c r="BJ408" s="128"/>
      <c r="BK408" s="209"/>
      <c r="BL408" s="209"/>
      <c r="BM408" s="209"/>
      <c r="BN408" s="128"/>
      <c r="BO408" s="209"/>
      <c r="BP408" s="209"/>
      <c r="BQ408" s="209"/>
      <c r="BR408" s="197"/>
      <c r="BS408" s="25"/>
      <c r="BT408" s="25"/>
      <c r="BU408" s="25"/>
      <c r="BV408" s="25"/>
      <c r="BW408" s="28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U408" s="25"/>
      <c r="CV408" s="25"/>
      <c r="CW408" s="25"/>
      <c r="CX408" s="25"/>
      <c r="CY408" s="25"/>
      <c r="CZ408" s="25"/>
      <c r="DA408" s="25"/>
      <c r="DC408" s="25"/>
      <c r="DD408" s="25"/>
      <c r="DE408" s="25"/>
      <c r="DG408" s="25"/>
      <c r="DH408" s="25"/>
      <c r="DI408" s="25"/>
      <c r="DJ408" s="25"/>
      <c r="DK408" s="25"/>
      <c r="DL408" s="25"/>
      <c r="DM408" s="25"/>
      <c r="DN408" s="25"/>
      <c r="DO408" s="25"/>
      <c r="DP408" s="25"/>
      <c r="DQ408" s="25"/>
      <c r="DS408" s="25"/>
      <c r="DT408" s="25"/>
      <c r="DU408" s="25"/>
      <c r="DV408" s="25"/>
      <c r="DW408" s="25"/>
      <c r="DX408" s="25"/>
      <c r="DY408" s="25"/>
      <c r="DZ408" s="25"/>
      <c r="EA408" s="25"/>
      <c r="EB408" s="25"/>
      <c r="EC408" s="25"/>
      <c r="ED408" s="25"/>
      <c r="EE408" s="25"/>
      <c r="EF408" s="25"/>
      <c r="EG408" s="25"/>
      <c r="EI408" s="25"/>
      <c r="EJ408" s="25"/>
      <c r="EK408" s="25"/>
      <c r="EM408" s="25"/>
      <c r="EN408" s="25"/>
      <c r="EO408" s="25"/>
      <c r="EP408" s="25"/>
      <c r="EQ408" s="25"/>
      <c r="ER408" s="25"/>
      <c r="ES408" s="25"/>
      <c r="EU408" s="25"/>
      <c r="EV408" s="25"/>
      <c r="EW408" s="25"/>
      <c r="EX408" s="25"/>
      <c r="EY408" s="25"/>
      <c r="EZ408" s="25"/>
      <c r="FA408" s="25"/>
      <c r="FC408" s="25"/>
      <c r="FD408" s="25"/>
      <c r="FE408" s="25"/>
      <c r="FG408" s="25"/>
      <c r="FH408" s="25"/>
      <c r="FI408" s="25"/>
      <c r="FJ408" s="25"/>
      <c r="FK408" s="25"/>
      <c r="FL408" s="25"/>
      <c r="FM408" s="25"/>
      <c r="FN408" s="25"/>
      <c r="FO408" s="25"/>
      <c r="FP408" s="25"/>
      <c r="FQ408" s="25"/>
      <c r="FR408" s="25"/>
      <c r="FS408" s="25"/>
      <c r="FT408" s="25"/>
      <c r="FU408" s="25"/>
      <c r="FW408" s="25"/>
      <c r="FX408" s="25"/>
      <c r="FY408" s="25"/>
      <c r="FZ408" s="25"/>
      <c r="GA408" s="25"/>
      <c r="GB408" s="25"/>
      <c r="GC408" s="25"/>
      <c r="GD408" s="25"/>
      <c r="GE408" s="25"/>
      <c r="GF408" s="25"/>
      <c r="GG408" s="25"/>
      <c r="GH408" s="25"/>
      <c r="GI408" s="25"/>
      <c r="GJ408" s="25"/>
      <c r="GK408" s="25"/>
      <c r="GL408" s="25"/>
      <c r="GM408" s="25"/>
      <c r="GN408" s="25"/>
      <c r="GO408" s="25"/>
      <c r="GP408" s="25"/>
      <c r="GQ408" s="25"/>
      <c r="GR408" s="25"/>
      <c r="GS408" s="25"/>
      <c r="GT408" s="25"/>
      <c r="GU408" s="25"/>
      <c r="GV408" s="25"/>
      <c r="GW408" s="25"/>
      <c r="GX408" s="25"/>
      <c r="GY408" s="25"/>
      <c r="GZ408" s="25"/>
      <c r="HA408" s="25"/>
      <c r="HC408" s="25"/>
      <c r="HD408" s="25"/>
      <c r="HE408" s="25"/>
      <c r="HG408" s="25"/>
      <c r="HH408" s="25"/>
      <c r="HI408" s="25"/>
      <c r="HK408" s="25"/>
      <c r="HL408" s="25"/>
      <c r="HM408" s="25"/>
      <c r="HN408" s="25"/>
      <c r="HO408" s="25"/>
      <c r="HP408" s="25"/>
      <c r="HQ408" s="25"/>
      <c r="HR408" s="25"/>
      <c r="HS408" s="25"/>
      <c r="HT408" s="25"/>
      <c r="HU408" s="25"/>
      <c r="HW408" s="25"/>
      <c r="HX408" s="25"/>
      <c r="HY408" s="25"/>
      <c r="IA408" s="25"/>
      <c r="IB408" s="25"/>
      <c r="IC408" s="25"/>
      <c r="ID408" s="25"/>
      <c r="IE408" s="25"/>
      <c r="IF408" s="25"/>
      <c r="IG408" s="25"/>
      <c r="IH408" s="25"/>
      <c r="II408" s="25"/>
      <c r="IJ408" s="25"/>
      <c r="IK408" s="25"/>
      <c r="IL408" s="25"/>
      <c r="IM408" s="25"/>
      <c r="IN408" s="25"/>
      <c r="IO408" s="25"/>
      <c r="IP408" s="25"/>
      <c r="IQ408" s="25"/>
      <c r="IR408" s="25"/>
      <c r="IS408" s="25"/>
      <c r="IT408" s="25"/>
      <c r="IU408" s="25"/>
      <c r="IV408" s="25"/>
      <c r="IW408" s="25"/>
      <c r="IX408" s="25"/>
      <c r="IY408" s="25"/>
      <c r="IZ408" s="25"/>
      <c r="JA408" s="25"/>
      <c r="JB408" s="25"/>
      <c r="JC408" s="25"/>
      <c r="JD408" s="25"/>
      <c r="JE408" s="25"/>
      <c r="JF408" s="25"/>
      <c r="JG408" s="25"/>
      <c r="JH408" s="25"/>
      <c r="JI408" s="25"/>
      <c r="JJ408" s="25"/>
      <c r="JK408" s="25"/>
      <c r="JL408" s="25"/>
      <c r="JM408" s="25"/>
      <c r="JN408" s="25"/>
      <c r="JO408" s="25"/>
      <c r="JP408" s="25"/>
      <c r="JQ408" s="25"/>
    </row>
    <row r="409" spans="1:277" s="29" customFormat="1" ht="41.25" customHeight="1" x14ac:dyDescent="0.25">
      <c r="A409" s="311" t="s">
        <v>1121</v>
      </c>
      <c r="B409" s="311"/>
      <c r="C409" s="311"/>
      <c r="D409" s="311"/>
      <c r="E409" s="311"/>
      <c r="F409" s="311"/>
      <c r="G409" s="311"/>
      <c r="H409" s="311"/>
      <c r="I409" s="311"/>
      <c r="J409" s="311"/>
      <c r="K409" s="311"/>
      <c r="L409" s="311"/>
      <c r="M409" s="311"/>
      <c r="N409" s="311"/>
      <c r="O409" s="311"/>
      <c r="P409" s="311"/>
      <c r="Q409" s="311"/>
      <c r="R409" s="311"/>
      <c r="S409" s="311"/>
      <c r="T409" s="311"/>
      <c r="U409" s="311"/>
      <c r="V409" s="311"/>
      <c r="W409" s="311"/>
      <c r="X409" s="311"/>
      <c r="Y409" s="311"/>
      <c r="Z409" s="311"/>
      <c r="AA409" s="311"/>
      <c r="AB409" s="311"/>
      <c r="AC409" s="311"/>
      <c r="AD409" s="215"/>
      <c r="AE409" s="215"/>
      <c r="AF409" s="215"/>
      <c r="AG409" s="215"/>
      <c r="AH409" s="215"/>
      <c r="AI409" s="215"/>
      <c r="AJ409" s="215"/>
      <c r="AK409" s="215"/>
      <c r="AL409" s="215"/>
      <c r="AM409" s="215"/>
      <c r="AN409" s="215"/>
      <c r="AO409" s="215"/>
      <c r="AP409" s="214"/>
      <c r="AQ409" s="213"/>
      <c r="AR409" s="213"/>
      <c r="AS409" s="213"/>
      <c r="AT409" s="213"/>
      <c r="AU409" s="213"/>
      <c r="AV409" s="213"/>
      <c r="AW409" s="213"/>
      <c r="AX409" s="127"/>
      <c r="AY409" s="213"/>
      <c r="AZ409" s="213"/>
      <c r="BA409" s="213"/>
      <c r="BB409" s="127"/>
      <c r="BC409" s="213"/>
      <c r="BD409" s="213"/>
      <c r="BE409" s="213"/>
      <c r="BF409" s="127"/>
      <c r="BG409" s="215"/>
      <c r="BH409" s="215"/>
      <c r="BI409" s="215"/>
      <c r="BJ409" s="214"/>
      <c r="BK409" s="215"/>
      <c r="BL409" s="215"/>
      <c r="BM409" s="215"/>
      <c r="BN409" s="214"/>
      <c r="BO409" s="215"/>
      <c r="BP409" s="215"/>
      <c r="BQ409" s="215"/>
      <c r="BR409" s="215"/>
      <c r="BS409" s="25"/>
      <c r="BT409" s="25"/>
      <c r="BU409" s="25"/>
      <c r="BV409" s="25"/>
      <c r="BW409" s="28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U409" s="25"/>
      <c r="CV409" s="25"/>
      <c r="CW409" s="25"/>
      <c r="CX409" s="25"/>
      <c r="CY409" s="25"/>
      <c r="CZ409" s="25"/>
      <c r="DA409" s="25"/>
      <c r="DC409" s="25"/>
      <c r="DD409" s="25"/>
      <c r="DE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S409" s="25"/>
      <c r="DT409" s="25"/>
      <c r="DU409" s="25"/>
      <c r="DV409" s="25"/>
      <c r="DW409" s="25"/>
      <c r="DX409" s="25"/>
      <c r="DY409" s="25"/>
      <c r="DZ409" s="25"/>
      <c r="EA409" s="25"/>
      <c r="EB409" s="25"/>
      <c r="EC409" s="25"/>
      <c r="ED409" s="25"/>
      <c r="EE409" s="25"/>
      <c r="EF409" s="25"/>
      <c r="EG409" s="25"/>
      <c r="EI409" s="25"/>
      <c r="EJ409" s="25"/>
      <c r="EK409" s="25"/>
      <c r="EM409" s="25"/>
      <c r="EN409" s="25"/>
      <c r="EO409" s="25"/>
      <c r="EP409" s="25"/>
      <c r="EQ409" s="25"/>
      <c r="ER409" s="25"/>
      <c r="ES409" s="25"/>
      <c r="EU409" s="25"/>
      <c r="EV409" s="25"/>
      <c r="EW409" s="25"/>
      <c r="EX409" s="25"/>
      <c r="EY409" s="25"/>
      <c r="EZ409" s="25"/>
      <c r="FA409" s="25"/>
      <c r="FC409" s="25"/>
      <c r="FD409" s="25"/>
      <c r="FE409" s="25"/>
      <c r="FG409" s="25"/>
      <c r="FH409" s="25"/>
      <c r="FI409" s="25"/>
      <c r="FJ409" s="25"/>
      <c r="FK409" s="25"/>
      <c r="FL409" s="25"/>
      <c r="FM409" s="25"/>
      <c r="FN409" s="25"/>
      <c r="FO409" s="25"/>
      <c r="FP409" s="25"/>
      <c r="FQ409" s="25"/>
      <c r="FR409" s="25"/>
      <c r="FS409" s="25"/>
      <c r="FT409" s="25"/>
      <c r="FU409" s="25"/>
      <c r="FW409" s="25"/>
      <c r="FX409" s="25"/>
      <c r="FY409" s="25"/>
      <c r="FZ409" s="25"/>
      <c r="GA409" s="25"/>
      <c r="GB409" s="25"/>
      <c r="GC409" s="25"/>
      <c r="GD409" s="25"/>
      <c r="GE409" s="25"/>
      <c r="GF409" s="25"/>
      <c r="GG409" s="25"/>
      <c r="GH409" s="25"/>
      <c r="GI409" s="25"/>
      <c r="GJ409" s="25"/>
      <c r="GK409" s="25"/>
      <c r="GL409" s="25"/>
      <c r="GM409" s="25"/>
      <c r="GN409" s="25"/>
      <c r="GO409" s="25"/>
      <c r="GP409" s="25"/>
      <c r="GQ409" s="25"/>
      <c r="GR409" s="25"/>
      <c r="GS409" s="25"/>
      <c r="GT409" s="25"/>
      <c r="GU409" s="25"/>
      <c r="GV409" s="25"/>
      <c r="GW409" s="25"/>
      <c r="GX409" s="25"/>
      <c r="GY409" s="25"/>
      <c r="GZ409" s="25"/>
      <c r="HA409" s="25"/>
      <c r="HC409" s="25"/>
      <c r="HD409" s="25"/>
      <c r="HE409" s="25"/>
      <c r="HG409" s="25"/>
      <c r="HH409" s="25"/>
      <c r="HI409" s="25"/>
      <c r="HK409" s="25"/>
      <c r="HL409" s="25"/>
      <c r="HM409" s="25"/>
      <c r="HN409" s="25"/>
      <c r="HO409" s="25"/>
      <c r="HP409" s="25"/>
      <c r="HQ409" s="25"/>
      <c r="HR409" s="25"/>
      <c r="HS409" s="25"/>
      <c r="HT409" s="25"/>
      <c r="HU409" s="25"/>
      <c r="HW409" s="25"/>
      <c r="HX409" s="25"/>
      <c r="HY409" s="25"/>
      <c r="IA409" s="25"/>
      <c r="IB409" s="25"/>
      <c r="IC409" s="25"/>
      <c r="ID409" s="25"/>
      <c r="IE409" s="25"/>
      <c r="IF409" s="25"/>
      <c r="IG409" s="25"/>
      <c r="IH409" s="25"/>
      <c r="II409" s="25"/>
      <c r="IJ409" s="25"/>
      <c r="IK409" s="25"/>
      <c r="IL409" s="25"/>
      <c r="IM409" s="25"/>
      <c r="IN409" s="25"/>
      <c r="IO409" s="25"/>
      <c r="IP409" s="25"/>
      <c r="IQ409" s="25"/>
      <c r="IR409" s="25"/>
      <c r="IS409" s="25"/>
      <c r="IT409" s="25"/>
      <c r="IU409" s="25"/>
      <c r="IV409" s="25"/>
      <c r="IW409" s="25"/>
      <c r="IX409" s="25"/>
      <c r="IY409" s="25"/>
      <c r="IZ409" s="25"/>
      <c r="JA409" s="25"/>
      <c r="JB409" s="25"/>
      <c r="JC409" s="25"/>
      <c r="JD409" s="25"/>
      <c r="JE409" s="25"/>
      <c r="JF409" s="25"/>
      <c r="JG409" s="25"/>
      <c r="JH409" s="25"/>
      <c r="JI409" s="25"/>
      <c r="JJ409" s="25"/>
      <c r="JK409" s="25"/>
      <c r="JL409" s="25"/>
      <c r="JM409" s="25"/>
      <c r="JN409" s="25"/>
      <c r="JO409" s="25"/>
      <c r="JP409" s="25"/>
      <c r="JQ409" s="25"/>
    </row>
    <row r="410" spans="1:277" s="29" customFormat="1" ht="15.75" customHeight="1" x14ac:dyDescent="0.25">
      <c r="A410" s="311" t="s">
        <v>1124</v>
      </c>
      <c r="B410" s="311"/>
      <c r="C410" s="311"/>
      <c r="D410" s="311"/>
      <c r="E410" s="311"/>
      <c r="F410" s="311"/>
      <c r="G410" s="311"/>
      <c r="H410" s="311"/>
      <c r="I410" s="311"/>
      <c r="J410" s="311"/>
      <c r="K410" s="311"/>
      <c r="L410" s="311"/>
      <c r="M410" s="311"/>
      <c r="N410" s="311"/>
      <c r="O410" s="311"/>
      <c r="P410" s="311"/>
      <c r="Q410" s="311"/>
      <c r="R410" s="311"/>
      <c r="S410" s="311"/>
      <c r="T410" s="311"/>
      <c r="U410" s="311"/>
      <c r="V410" s="311"/>
      <c r="W410" s="311"/>
      <c r="X410" s="311"/>
      <c r="Y410" s="311"/>
      <c r="Z410" s="311"/>
      <c r="AA410" s="311"/>
      <c r="AB410" s="311"/>
      <c r="AC410" s="311"/>
      <c r="AD410" s="311"/>
      <c r="AE410" s="311"/>
      <c r="AF410" s="311"/>
      <c r="AG410" s="311"/>
      <c r="AH410" s="311"/>
      <c r="AI410" s="311"/>
      <c r="AJ410" s="311"/>
      <c r="AK410" s="311"/>
      <c r="AL410" s="311"/>
      <c r="AM410" s="311"/>
      <c r="AN410" s="311"/>
      <c r="AO410" s="311"/>
      <c r="AP410" s="128"/>
      <c r="AQ410" s="213"/>
      <c r="AR410" s="213"/>
      <c r="AS410" s="213"/>
      <c r="AT410" s="213"/>
      <c r="AU410" s="213"/>
      <c r="AV410" s="213"/>
      <c r="AW410" s="213"/>
      <c r="AX410" s="127"/>
      <c r="AY410" s="213"/>
      <c r="AZ410" s="213"/>
      <c r="BA410" s="213"/>
      <c r="BB410" s="127"/>
      <c r="BC410" s="213"/>
      <c r="BD410" s="213"/>
      <c r="BE410" s="213"/>
      <c r="BF410" s="127"/>
      <c r="BG410" s="209"/>
      <c r="BH410" s="209"/>
      <c r="BI410" s="209"/>
      <c r="BJ410" s="128"/>
      <c r="BK410" s="209"/>
      <c r="BL410" s="209"/>
      <c r="BM410" s="209"/>
      <c r="BN410" s="128"/>
      <c r="BO410" s="209"/>
      <c r="BP410" s="209"/>
      <c r="BQ410" s="209"/>
      <c r="BR410" s="197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U410" s="25"/>
      <c r="CV410" s="25"/>
      <c r="CW410" s="25"/>
      <c r="CX410" s="25"/>
      <c r="CY410" s="25"/>
      <c r="CZ410" s="25"/>
      <c r="DA410" s="25"/>
      <c r="DC410" s="25"/>
      <c r="DD410" s="25"/>
      <c r="DE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S410" s="25"/>
      <c r="DT410" s="25"/>
      <c r="DU410" s="25"/>
      <c r="DV410" s="25"/>
      <c r="DW410" s="25"/>
      <c r="DX410" s="25"/>
      <c r="DY410" s="25"/>
      <c r="DZ410" s="25"/>
      <c r="EA410" s="25"/>
      <c r="EB410" s="25"/>
      <c r="EC410" s="25"/>
      <c r="ED410" s="25"/>
      <c r="EE410" s="25"/>
      <c r="EF410" s="25"/>
      <c r="EG410" s="25"/>
      <c r="EI410" s="25"/>
      <c r="EJ410" s="25"/>
      <c r="EK410" s="25"/>
      <c r="EM410" s="25"/>
      <c r="EN410" s="25"/>
      <c r="EO410" s="25"/>
      <c r="EP410" s="25"/>
      <c r="EQ410" s="25"/>
      <c r="ER410" s="25"/>
      <c r="ES410" s="25"/>
      <c r="EU410" s="25"/>
      <c r="EV410" s="25"/>
      <c r="EW410" s="25"/>
      <c r="EX410" s="25"/>
      <c r="EY410" s="25"/>
      <c r="EZ410" s="25"/>
      <c r="FA410" s="25"/>
      <c r="FC410" s="25"/>
      <c r="FD410" s="25"/>
      <c r="FE410" s="25"/>
      <c r="FG410" s="25"/>
      <c r="FH410" s="25"/>
      <c r="FI410" s="25"/>
      <c r="FJ410" s="25"/>
      <c r="FK410" s="25"/>
      <c r="FL410" s="25"/>
      <c r="FM410" s="25"/>
      <c r="FN410" s="25"/>
      <c r="FO410" s="25"/>
      <c r="FP410" s="25"/>
      <c r="FQ410" s="25"/>
      <c r="FR410" s="25"/>
      <c r="FS410" s="25"/>
      <c r="FT410" s="25"/>
      <c r="FU410" s="25"/>
      <c r="FW410" s="25"/>
      <c r="FX410" s="25"/>
      <c r="FY410" s="25"/>
      <c r="FZ410" s="25"/>
      <c r="GA410" s="25"/>
      <c r="GB410" s="25"/>
      <c r="GC410" s="25"/>
      <c r="GD410" s="25"/>
      <c r="GE410" s="25"/>
      <c r="GF410" s="25"/>
      <c r="GG410" s="25"/>
      <c r="GH410" s="25"/>
      <c r="GI410" s="25"/>
      <c r="GJ410" s="25"/>
      <c r="GK410" s="25"/>
      <c r="GL410" s="25"/>
      <c r="GM410" s="25"/>
      <c r="GN410" s="25"/>
      <c r="GO410" s="25"/>
      <c r="GP410" s="25"/>
      <c r="GQ410" s="25"/>
      <c r="GR410" s="25"/>
      <c r="GS410" s="25"/>
      <c r="GT410" s="25"/>
      <c r="GU410" s="25"/>
      <c r="GV410" s="25"/>
      <c r="GW410" s="25"/>
      <c r="GX410" s="25"/>
      <c r="GY410" s="25"/>
      <c r="GZ410" s="25"/>
      <c r="HA410" s="25"/>
      <c r="HC410" s="25"/>
      <c r="HD410" s="25"/>
      <c r="HE410" s="25"/>
      <c r="HG410" s="25"/>
      <c r="HH410" s="25"/>
      <c r="HI410" s="25"/>
      <c r="HK410" s="25"/>
      <c r="HL410" s="25"/>
      <c r="HM410" s="25"/>
      <c r="HN410" s="25"/>
      <c r="HO410" s="25"/>
      <c r="HP410" s="25"/>
      <c r="HQ410" s="25"/>
      <c r="HR410" s="25"/>
      <c r="HS410" s="25"/>
      <c r="HT410" s="25"/>
      <c r="HU410" s="25"/>
      <c r="HW410" s="25"/>
      <c r="HX410" s="25"/>
      <c r="HY410" s="25"/>
      <c r="IA410" s="25"/>
      <c r="IB410" s="25"/>
      <c r="IC410" s="25"/>
      <c r="ID410" s="25"/>
      <c r="IE410" s="25"/>
      <c r="IF410" s="25"/>
      <c r="IG410" s="25"/>
      <c r="IH410" s="25"/>
      <c r="II410" s="25"/>
      <c r="IJ410" s="25"/>
      <c r="IK410" s="25"/>
      <c r="IL410" s="25"/>
      <c r="IM410" s="25"/>
      <c r="IN410" s="25"/>
      <c r="IO410" s="25"/>
      <c r="IP410" s="25"/>
      <c r="IQ410" s="25"/>
      <c r="IR410" s="25"/>
      <c r="IS410" s="25"/>
      <c r="IT410" s="25"/>
      <c r="IU410" s="25"/>
      <c r="IV410" s="25"/>
      <c r="IW410" s="25"/>
      <c r="IX410" s="25"/>
      <c r="IY410" s="25"/>
      <c r="IZ410" s="25"/>
      <c r="JA410" s="25"/>
      <c r="JB410" s="25"/>
      <c r="JC410" s="25"/>
      <c r="JD410" s="25"/>
      <c r="JE410" s="25"/>
      <c r="JF410" s="25"/>
      <c r="JG410" s="25"/>
      <c r="JH410" s="25"/>
      <c r="JI410" s="25"/>
      <c r="JJ410" s="25"/>
      <c r="JK410" s="25"/>
      <c r="JL410" s="25"/>
      <c r="JM410" s="25"/>
      <c r="JN410" s="25"/>
      <c r="JO410" s="25"/>
      <c r="JP410" s="25"/>
      <c r="JQ410" s="25"/>
    </row>
    <row r="411" spans="1:277" x14ac:dyDescent="0.25">
      <c r="C411" s="47"/>
      <c r="D411" s="47"/>
    </row>
    <row r="413" spans="1:277" x14ac:dyDescent="0.25">
      <c r="C413" s="28"/>
      <c r="D413" s="28"/>
      <c r="E413" s="28"/>
      <c r="F413" s="28"/>
    </row>
    <row r="414" spans="1:277" x14ac:dyDescent="0.25">
      <c r="C414" s="28"/>
    </row>
    <row r="415" spans="1:277" x14ac:dyDescent="0.25">
      <c r="C415" s="49"/>
      <c r="D415" s="49"/>
    </row>
  </sheetData>
  <mergeCells count="127">
    <mergeCell ref="BF5:CG5"/>
    <mergeCell ref="CH2:DI2"/>
    <mergeCell ref="CH5:DI5"/>
    <mergeCell ref="DF4:DG4"/>
    <mergeCell ref="DH4:DI4"/>
    <mergeCell ref="DJ2:EK2"/>
    <mergeCell ref="DJ5:EK5"/>
    <mergeCell ref="EL2:FM2"/>
    <mergeCell ref="EL5:FM5"/>
    <mergeCell ref="FN5:GO5"/>
    <mergeCell ref="GP2:HQ2"/>
    <mergeCell ref="HR2:IS2"/>
    <mergeCell ref="GP5:HQ5"/>
    <mergeCell ref="HR5:IS5"/>
    <mergeCell ref="IT5:JQ5"/>
    <mergeCell ref="IT2:JQ2"/>
    <mergeCell ref="A402:AC402"/>
    <mergeCell ref="GD6:GG6"/>
    <mergeCell ref="FZ6:GC6"/>
    <mergeCell ref="FV6:FY6"/>
    <mergeCell ref="CT6:CW6"/>
    <mergeCell ref="CX6:DA6"/>
    <mergeCell ref="DF6:DI6"/>
    <mergeCell ref="DJ6:DM6"/>
    <mergeCell ref="DN6:DQ6"/>
    <mergeCell ref="DR6:DU6"/>
    <mergeCell ref="DV6:DY6"/>
    <mergeCell ref="DZ6:EC6"/>
    <mergeCell ref="BB6:BE6"/>
    <mergeCell ref="BF6:BI6"/>
    <mergeCell ref="BJ6:BM6"/>
    <mergeCell ref="BN6:BQ6"/>
    <mergeCell ref="BF2:CG2"/>
    <mergeCell ref="A403:AC403"/>
    <mergeCell ref="IH6:IK6"/>
    <mergeCell ref="A409:AC409"/>
    <mergeCell ref="C2:AC2"/>
    <mergeCell ref="F5:AC5"/>
    <mergeCell ref="AD2:BE2"/>
    <mergeCell ref="BD4:BE4"/>
    <mergeCell ref="AD5:BE5"/>
    <mergeCell ref="DD4:DE4"/>
    <mergeCell ref="GL6:GO6"/>
    <mergeCell ref="GP6:GS6"/>
    <mergeCell ref="GT6:GW6"/>
    <mergeCell ref="GX6:HA6"/>
    <mergeCell ref="HB6:HE6"/>
    <mergeCell ref="HR6:HU6"/>
    <mergeCell ref="HN6:HQ6"/>
    <mergeCell ref="HJ6:HM6"/>
    <mergeCell ref="HF6:HI6"/>
    <mergeCell ref="FB6:FE6"/>
    <mergeCell ref="EX6:FA6"/>
    <mergeCell ref="FJ6:FM6"/>
    <mergeCell ref="FN6:FQ6"/>
    <mergeCell ref="FR6:FU6"/>
    <mergeCell ref="GH6:GK6"/>
    <mergeCell ref="CL6:CO6"/>
    <mergeCell ref="CD6:CG6"/>
    <mergeCell ref="CH6:CK6"/>
    <mergeCell ref="V6:Y6"/>
    <mergeCell ref="Z6:AC6"/>
    <mergeCell ref="AD6:AG6"/>
    <mergeCell ref="AH6:AK6"/>
    <mergeCell ref="AL6:AO6"/>
    <mergeCell ref="AP6:AS6"/>
    <mergeCell ref="AT6:AW6"/>
    <mergeCell ref="AX6:BA6"/>
    <mergeCell ref="A410:AO410"/>
    <mergeCell ref="A5:A7"/>
    <mergeCell ref="B5:E6"/>
    <mergeCell ref="F6:I6"/>
    <mergeCell ref="J6:M6"/>
    <mergeCell ref="IT6:IW6"/>
    <mergeCell ref="IX6:JA6"/>
    <mergeCell ref="EJ1:EK1"/>
    <mergeCell ref="FL4:FM4"/>
    <mergeCell ref="FL1:FM1"/>
    <mergeCell ref="A407:AO407"/>
    <mergeCell ref="A408:AO408"/>
    <mergeCell ref="A399:AO399"/>
    <mergeCell ref="A400:AO400"/>
    <mergeCell ref="A401:AO401"/>
    <mergeCell ref="A404:AO404"/>
    <mergeCell ref="A405:AO405"/>
    <mergeCell ref="A406:AO406"/>
    <mergeCell ref="AV1:AW1"/>
    <mergeCell ref="AV4:AW4"/>
    <mergeCell ref="CF1:CG1"/>
    <mergeCell ref="BR6:BU6"/>
    <mergeCell ref="BV6:BY6"/>
    <mergeCell ref="BZ6:CC6"/>
    <mergeCell ref="IR1:IS1"/>
    <mergeCell ref="IQ4:IS4"/>
    <mergeCell ref="GN1:GO1"/>
    <mergeCell ref="GM4:GO4"/>
    <mergeCell ref="CF4:CG4"/>
    <mergeCell ref="JP1:JQ1"/>
    <mergeCell ref="BD1:BE1"/>
    <mergeCell ref="DH1:DI1"/>
    <mergeCell ref="HP1:HQ1"/>
    <mergeCell ref="HO4:HQ4"/>
    <mergeCell ref="FN2:GO2"/>
    <mergeCell ref="JB6:JE6"/>
    <mergeCell ref="JN6:JQ6"/>
    <mergeCell ref="JJ6:JM6"/>
    <mergeCell ref="JF6:JI6"/>
    <mergeCell ref="A398:AC398"/>
    <mergeCell ref="A397:AC397"/>
    <mergeCell ref="EJ4:EK4"/>
    <mergeCell ref="ED6:EG6"/>
    <mergeCell ref="EH6:EK6"/>
    <mergeCell ref="EL6:EO6"/>
    <mergeCell ref="EP6:ES6"/>
    <mergeCell ref="ET6:EW6"/>
    <mergeCell ref="FF6:FI6"/>
    <mergeCell ref="HV6:HY6"/>
    <mergeCell ref="HZ6:IC6"/>
    <mergeCell ref="ID6:IG6"/>
    <mergeCell ref="IL6:IO6"/>
    <mergeCell ref="IP6:IS6"/>
    <mergeCell ref="AB4:AC4"/>
    <mergeCell ref="N6:Q6"/>
    <mergeCell ref="R6:U6"/>
    <mergeCell ref="JO4:JQ4"/>
    <mergeCell ref="DB6:DE6"/>
    <mergeCell ref="CP6:CS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9" manualBreakCount="9">
    <brk id="29" max="409" man="1"/>
    <brk id="57" max="409" man="1"/>
    <brk id="85" max="409" man="1"/>
    <brk id="113" max="409" man="1"/>
    <brk id="141" max="409" man="1"/>
    <brk id="169" max="409" man="1"/>
    <brk id="197" max="409" man="1"/>
    <brk id="225" max="409" man="1"/>
    <brk id="253" max="4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S405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C3" sqref="C3:U3"/>
    </sheetView>
  </sheetViews>
  <sheetFormatPr defaultRowHeight="15.75" x14ac:dyDescent="0.25"/>
  <cols>
    <col min="1" max="1" width="32.75" style="24" customWidth="1"/>
    <col min="2" max="2" width="14.5" style="24" customWidth="1"/>
    <col min="3" max="3" width="16.25" style="25" customWidth="1"/>
    <col min="4" max="4" width="13.5" style="25" customWidth="1"/>
    <col min="5" max="5" width="13" style="25" customWidth="1"/>
    <col min="6" max="6" width="14" style="25" customWidth="1"/>
    <col min="7" max="7" width="13.5" style="25" customWidth="1"/>
    <col min="8" max="8" width="11.125" style="25" customWidth="1"/>
    <col min="9" max="9" width="12.375" style="25" customWidth="1"/>
    <col min="10" max="11" width="13.5" style="25" customWidth="1"/>
    <col min="12" max="12" width="11.625" style="25" customWidth="1"/>
    <col min="13" max="13" width="12.375" style="25" customWidth="1"/>
    <col min="14" max="14" width="12.75" style="25" customWidth="1"/>
    <col min="15" max="15" width="14.625" style="25" customWidth="1"/>
    <col min="16" max="16" width="11.5" style="25" customWidth="1"/>
    <col min="17" max="17" width="12.25" style="25" customWidth="1"/>
    <col min="18" max="18" width="12.75" style="25" customWidth="1"/>
    <col min="19" max="19" width="14.25" style="25" customWidth="1"/>
    <col min="20" max="20" width="11.625" style="25" customWidth="1"/>
    <col min="21" max="21" width="12.25" style="25" customWidth="1"/>
    <col min="22" max="22" width="13.5" style="25" customWidth="1"/>
    <col min="23" max="23" width="14.875" style="25" customWidth="1"/>
    <col min="24" max="24" width="11.875" style="25" customWidth="1"/>
    <col min="25" max="25" width="11.5" style="25" customWidth="1"/>
    <col min="26" max="26" width="12.875" style="25" customWidth="1"/>
    <col min="27" max="27" width="15.125" style="25" customWidth="1"/>
    <col min="28" max="28" width="12.125" style="25" customWidth="1"/>
    <col min="29" max="30" width="12.625" style="25" customWidth="1"/>
    <col min="31" max="31" width="14.625" style="25" customWidth="1"/>
    <col min="32" max="32" width="12.875" style="25" customWidth="1"/>
    <col min="33" max="33" width="11.75" style="25" customWidth="1"/>
    <col min="34" max="34" width="13.125" style="25" customWidth="1"/>
    <col min="35" max="35" width="14.5" style="25" customWidth="1"/>
    <col min="36" max="36" width="13.75" style="25" customWidth="1"/>
    <col min="37" max="37" width="12.25" style="25" customWidth="1"/>
    <col min="38" max="38" width="13.875" style="25" customWidth="1"/>
    <col min="39" max="39" width="14.75" style="25" customWidth="1"/>
    <col min="40" max="40" width="11.5" style="25" customWidth="1"/>
    <col min="41" max="41" width="12" style="25" customWidth="1"/>
    <col min="42" max="42" width="13.375" style="25" customWidth="1"/>
    <col min="43" max="43" width="14.375" style="25" customWidth="1"/>
    <col min="44" max="44" width="12.375" style="25" customWidth="1"/>
    <col min="45" max="45" width="11.75" style="25" customWidth="1"/>
    <col min="46" max="46" width="14.5" style="25" customWidth="1"/>
    <col min="47" max="47" width="14.375" style="25" customWidth="1"/>
    <col min="48" max="48" width="12.875" style="25" customWidth="1"/>
    <col min="49" max="49" width="11.75" style="25" customWidth="1"/>
    <col min="50" max="50" width="12.875" style="25" customWidth="1"/>
    <col min="51" max="51" width="15" style="25" customWidth="1"/>
    <col min="52" max="52" width="12.125" style="25" customWidth="1"/>
    <col min="53" max="53" width="12.5" style="25" customWidth="1"/>
    <col min="54" max="54" width="13.625" style="25" customWidth="1"/>
    <col min="55" max="55" width="14.75" style="25" customWidth="1"/>
    <col min="56" max="56" width="12.125" style="25" customWidth="1"/>
    <col min="57" max="57" width="12.25" style="25" customWidth="1"/>
    <col min="58" max="58" width="13.625" style="25" customWidth="1"/>
    <col min="59" max="59" width="14.625" style="25" customWidth="1"/>
    <col min="60" max="60" width="12.625" style="25" customWidth="1"/>
    <col min="61" max="61" width="12.375" style="25" customWidth="1"/>
    <col min="62" max="62" width="13.75" style="25" customWidth="1"/>
    <col min="63" max="63" width="14.375" style="25" customWidth="1"/>
    <col min="64" max="64" width="14.5" style="25" customWidth="1"/>
    <col min="65" max="66" width="13.5" style="25" customWidth="1"/>
    <col min="67" max="67" width="15.125" style="25" customWidth="1"/>
    <col min="68" max="68" width="13" style="25" customWidth="1"/>
    <col min="69" max="70" width="13.125" style="25" customWidth="1"/>
    <col min="71" max="71" width="15" style="25" customWidth="1"/>
    <col min="72" max="72" width="11.25" style="25" customWidth="1"/>
    <col min="73" max="74" width="14.125" style="25" customWidth="1"/>
    <col min="75" max="75" width="16.5" style="25" customWidth="1"/>
    <col min="76" max="76" width="12.625" style="25" customWidth="1"/>
    <col min="77" max="77" width="14.375" style="25" customWidth="1"/>
    <col min="78" max="78" width="13.875" style="25" customWidth="1"/>
    <col min="79" max="79" width="13.625" style="25" customWidth="1"/>
    <col min="80" max="81" width="11.625" style="25" customWidth="1"/>
    <col min="82" max="82" width="13.75" style="25" customWidth="1"/>
    <col min="83" max="83" width="15.25" style="25" customWidth="1"/>
    <col min="84" max="85" width="11.5" style="25" customWidth="1"/>
    <col min="86" max="86" width="13.875" style="25" customWidth="1"/>
    <col min="87" max="87" width="13.75" style="25" customWidth="1"/>
    <col min="88" max="88" width="11.25" style="25" customWidth="1"/>
    <col min="89" max="90" width="12.625" style="25" customWidth="1"/>
    <col min="91" max="91" width="14.875" style="25" customWidth="1"/>
    <col min="92" max="92" width="11.375" style="25" customWidth="1"/>
    <col min="93" max="93" width="11.5" style="25" customWidth="1"/>
    <col min="94" max="94" width="12.125" style="25" customWidth="1"/>
    <col min="95" max="95" width="13.5" style="25" customWidth="1"/>
    <col min="96" max="96" width="10.75" style="25" customWidth="1"/>
    <col min="97" max="16384" width="9" style="25"/>
  </cols>
  <sheetData>
    <row r="1" spans="1:97" ht="18.75" x14ac:dyDescent="0.3">
      <c r="AN1" s="384" t="s">
        <v>111</v>
      </c>
      <c r="AO1" s="384"/>
      <c r="AP1" s="227"/>
      <c r="BC1" s="26"/>
      <c r="BF1" s="220"/>
      <c r="BH1" s="384" t="s">
        <v>111</v>
      </c>
      <c r="BI1" s="384"/>
      <c r="BT1" s="384"/>
      <c r="BU1" s="384"/>
      <c r="BV1" s="250"/>
      <c r="BX1" s="384"/>
      <c r="BY1" s="384"/>
      <c r="BZ1" s="220"/>
      <c r="CB1" s="385" t="s">
        <v>111</v>
      </c>
      <c r="CC1" s="385"/>
      <c r="CD1" s="248"/>
      <c r="CQ1" s="386" t="s">
        <v>111</v>
      </c>
      <c r="CR1" s="386"/>
      <c r="CS1" s="386"/>
    </row>
    <row r="2" spans="1:97" x14ac:dyDescent="0.25">
      <c r="BC2" s="251"/>
      <c r="BD2" s="251"/>
      <c r="BE2" s="251"/>
      <c r="BF2" s="222"/>
      <c r="CF2" s="250"/>
      <c r="CG2" s="250"/>
      <c r="CH2" s="220"/>
    </row>
    <row r="3" spans="1:97" ht="52.5" customHeight="1" x14ac:dyDescent="0.25">
      <c r="C3" s="319" t="s">
        <v>978</v>
      </c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 t="s">
        <v>978</v>
      </c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 t="s">
        <v>978</v>
      </c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 t="s">
        <v>978</v>
      </c>
      <c r="BK3" s="319"/>
      <c r="BL3" s="319"/>
      <c r="BM3" s="319"/>
      <c r="BN3" s="319"/>
      <c r="BO3" s="319"/>
      <c r="BP3" s="319"/>
      <c r="BQ3" s="319"/>
      <c r="BR3" s="319"/>
      <c r="BS3" s="319"/>
      <c r="BT3" s="319"/>
      <c r="BU3" s="319"/>
      <c r="BV3" s="319"/>
      <c r="BW3" s="319"/>
      <c r="BX3" s="319"/>
      <c r="BY3" s="319"/>
      <c r="BZ3" s="319"/>
      <c r="CA3" s="319"/>
      <c r="CB3" s="319"/>
      <c r="CC3" s="319"/>
      <c r="CD3" s="347" t="s">
        <v>978</v>
      </c>
      <c r="CE3" s="347"/>
      <c r="CF3" s="347"/>
      <c r="CG3" s="347"/>
      <c r="CH3" s="347"/>
      <c r="CI3" s="347"/>
      <c r="CJ3" s="347"/>
      <c r="CK3" s="347"/>
      <c r="CL3" s="347"/>
      <c r="CM3" s="347"/>
      <c r="CN3" s="347"/>
      <c r="CO3" s="347"/>
      <c r="CP3" s="347"/>
      <c r="CQ3" s="347"/>
      <c r="CR3" s="347"/>
      <c r="CS3" s="347"/>
    </row>
    <row r="4" spans="1:97" ht="20.25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</row>
    <row r="5" spans="1:97" ht="14.25" customHeight="1" x14ac:dyDescent="0.3">
      <c r="A5" s="90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</row>
    <row r="6" spans="1:97" x14ac:dyDescent="0.25"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T6" s="355" t="s">
        <v>94</v>
      </c>
      <c r="U6" s="355"/>
      <c r="AD6" s="218"/>
      <c r="AN6" s="355" t="s">
        <v>94</v>
      </c>
      <c r="AO6" s="355"/>
      <c r="AP6" s="226"/>
      <c r="BF6" s="218"/>
      <c r="BH6" s="355" t="s">
        <v>94</v>
      </c>
      <c r="BI6" s="355"/>
      <c r="BT6" s="355"/>
      <c r="BU6" s="355"/>
      <c r="BV6" s="249"/>
      <c r="BX6" s="355"/>
      <c r="BY6" s="355"/>
      <c r="BZ6" s="218"/>
      <c r="CB6" s="355" t="s">
        <v>94</v>
      </c>
      <c r="CC6" s="355"/>
      <c r="CD6" s="249"/>
      <c r="CR6" s="355" t="s">
        <v>94</v>
      </c>
      <c r="CS6" s="355"/>
    </row>
    <row r="7" spans="1:97" ht="17.25" customHeight="1" x14ac:dyDescent="0.25">
      <c r="A7" s="325" t="s">
        <v>95</v>
      </c>
      <c r="B7" s="375" t="s">
        <v>117</v>
      </c>
      <c r="C7" s="376"/>
      <c r="D7" s="376"/>
      <c r="E7" s="377"/>
      <c r="F7" s="325" t="s">
        <v>113</v>
      </c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 t="s">
        <v>113</v>
      </c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 t="s">
        <v>113</v>
      </c>
      <c r="AQ7" s="325"/>
      <c r="AR7" s="325"/>
      <c r="AS7" s="325"/>
      <c r="AT7" s="325"/>
      <c r="AU7" s="325"/>
      <c r="AV7" s="325"/>
      <c r="AW7" s="325"/>
      <c r="AX7" s="325"/>
      <c r="AY7" s="325"/>
      <c r="AZ7" s="325"/>
      <c r="BA7" s="325"/>
      <c r="BB7" s="325"/>
      <c r="BC7" s="325"/>
      <c r="BD7" s="325"/>
      <c r="BE7" s="325"/>
      <c r="BF7" s="325"/>
      <c r="BG7" s="325"/>
      <c r="BH7" s="325"/>
      <c r="BI7" s="325"/>
      <c r="BJ7" s="325" t="s">
        <v>113</v>
      </c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 t="s">
        <v>113</v>
      </c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</row>
    <row r="8" spans="1:97" ht="253.5" customHeight="1" x14ac:dyDescent="0.25">
      <c r="A8" s="325"/>
      <c r="B8" s="378"/>
      <c r="C8" s="379"/>
      <c r="D8" s="379"/>
      <c r="E8" s="380"/>
      <c r="F8" s="381" t="s">
        <v>156</v>
      </c>
      <c r="G8" s="382"/>
      <c r="H8" s="382"/>
      <c r="I8" s="383"/>
      <c r="J8" s="381" t="s">
        <v>151</v>
      </c>
      <c r="K8" s="382"/>
      <c r="L8" s="382"/>
      <c r="M8" s="383"/>
      <c r="N8" s="381" t="s">
        <v>190</v>
      </c>
      <c r="O8" s="382"/>
      <c r="P8" s="382"/>
      <c r="Q8" s="383"/>
      <c r="R8" s="381" t="s">
        <v>179</v>
      </c>
      <c r="S8" s="382"/>
      <c r="T8" s="382"/>
      <c r="U8" s="383"/>
      <c r="V8" s="372" t="s">
        <v>154</v>
      </c>
      <c r="W8" s="373"/>
      <c r="X8" s="373"/>
      <c r="Y8" s="374"/>
      <c r="Z8" s="372" t="s">
        <v>636</v>
      </c>
      <c r="AA8" s="373"/>
      <c r="AB8" s="373"/>
      <c r="AC8" s="374"/>
      <c r="AD8" s="372" t="s">
        <v>181</v>
      </c>
      <c r="AE8" s="373"/>
      <c r="AF8" s="373"/>
      <c r="AG8" s="374"/>
      <c r="AH8" s="372" t="s">
        <v>158</v>
      </c>
      <c r="AI8" s="373"/>
      <c r="AJ8" s="373"/>
      <c r="AK8" s="374"/>
      <c r="AL8" s="372" t="s">
        <v>161</v>
      </c>
      <c r="AM8" s="373"/>
      <c r="AN8" s="373"/>
      <c r="AO8" s="374"/>
      <c r="AP8" s="372" t="s">
        <v>147</v>
      </c>
      <c r="AQ8" s="373"/>
      <c r="AR8" s="373"/>
      <c r="AS8" s="374"/>
      <c r="AT8" s="372" t="s">
        <v>149</v>
      </c>
      <c r="AU8" s="373"/>
      <c r="AV8" s="373"/>
      <c r="AW8" s="374"/>
      <c r="AX8" s="372" t="s">
        <v>170</v>
      </c>
      <c r="AY8" s="373"/>
      <c r="AZ8" s="373"/>
      <c r="BA8" s="374"/>
      <c r="BB8" s="372" t="s">
        <v>172</v>
      </c>
      <c r="BC8" s="373"/>
      <c r="BD8" s="373"/>
      <c r="BE8" s="374"/>
      <c r="BF8" s="372" t="s">
        <v>638</v>
      </c>
      <c r="BG8" s="373"/>
      <c r="BH8" s="373"/>
      <c r="BI8" s="374"/>
      <c r="BJ8" s="372" t="s">
        <v>781</v>
      </c>
      <c r="BK8" s="373"/>
      <c r="BL8" s="373"/>
      <c r="BM8" s="374"/>
      <c r="BN8" s="372" t="s">
        <v>786</v>
      </c>
      <c r="BO8" s="373"/>
      <c r="BP8" s="373"/>
      <c r="BQ8" s="374"/>
      <c r="BR8" s="372" t="s">
        <v>175</v>
      </c>
      <c r="BS8" s="373"/>
      <c r="BT8" s="373"/>
      <c r="BU8" s="374"/>
      <c r="BV8" s="372" t="s">
        <v>177</v>
      </c>
      <c r="BW8" s="373"/>
      <c r="BX8" s="373"/>
      <c r="BY8" s="374"/>
      <c r="BZ8" s="372" t="s">
        <v>194</v>
      </c>
      <c r="CA8" s="373"/>
      <c r="CB8" s="373"/>
      <c r="CC8" s="374"/>
      <c r="CD8" s="372" t="s">
        <v>1132</v>
      </c>
      <c r="CE8" s="373"/>
      <c r="CF8" s="373"/>
      <c r="CG8" s="374"/>
      <c r="CH8" s="372" t="s">
        <v>1126</v>
      </c>
      <c r="CI8" s="373"/>
      <c r="CJ8" s="373"/>
      <c r="CK8" s="374"/>
      <c r="CL8" s="372" t="s">
        <v>784</v>
      </c>
      <c r="CM8" s="373"/>
      <c r="CN8" s="373"/>
      <c r="CO8" s="374"/>
      <c r="CP8" s="372" t="s">
        <v>1131</v>
      </c>
      <c r="CQ8" s="373"/>
      <c r="CR8" s="373"/>
      <c r="CS8" s="374"/>
    </row>
    <row r="9" spans="1:97" ht="57" customHeight="1" x14ac:dyDescent="0.25">
      <c r="A9" s="325"/>
      <c r="B9" s="253" t="s">
        <v>982</v>
      </c>
      <c r="C9" s="253" t="s">
        <v>116</v>
      </c>
      <c r="D9" s="253" t="s">
        <v>100</v>
      </c>
      <c r="E9" s="253" t="s">
        <v>6</v>
      </c>
      <c r="F9" s="239" t="s">
        <v>982</v>
      </c>
      <c r="G9" s="239" t="s">
        <v>116</v>
      </c>
      <c r="H9" s="239" t="s">
        <v>100</v>
      </c>
      <c r="I9" s="239" t="s">
        <v>6</v>
      </c>
      <c r="J9" s="239" t="s">
        <v>982</v>
      </c>
      <c r="K9" s="239" t="s">
        <v>116</v>
      </c>
      <c r="L9" s="239" t="s">
        <v>100</v>
      </c>
      <c r="M9" s="239" t="s">
        <v>6</v>
      </c>
      <c r="N9" s="239" t="s">
        <v>982</v>
      </c>
      <c r="O9" s="239" t="s">
        <v>116</v>
      </c>
      <c r="P9" s="239" t="s">
        <v>100</v>
      </c>
      <c r="Q9" s="239" t="s">
        <v>6</v>
      </c>
      <c r="R9" s="239" t="s">
        <v>982</v>
      </c>
      <c r="S9" s="239" t="s">
        <v>116</v>
      </c>
      <c r="T9" s="239" t="s">
        <v>100</v>
      </c>
      <c r="U9" s="239" t="s">
        <v>6</v>
      </c>
      <c r="V9" s="239" t="s">
        <v>982</v>
      </c>
      <c r="W9" s="239" t="s">
        <v>116</v>
      </c>
      <c r="X9" s="239" t="s">
        <v>100</v>
      </c>
      <c r="Y9" s="239" t="s">
        <v>6</v>
      </c>
      <c r="Z9" s="239" t="s">
        <v>982</v>
      </c>
      <c r="AA9" s="239" t="s">
        <v>116</v>
      </c>
      <c r="AB9" s="239" t="s">
        <v>100</v>
      </c>
      <c r="AC9" s="239" t="s">
        <v>6</v>
      </c>
      <c r="AD9" s="239" t="s">
        <v>982</v>
      </c>
      <c r="AE9" s="239" t="s">
        <v>116</v>
      </c>
      <c r="AF9" s="239" t="s">
        <v>100</v>
      </c>
      <c r="AG9" s="239" t="s">
        <v>6</v>
      </c>
      <c r="AH9" s="239" t="s">
        <v>982</v>
      </c>
      <c r="AI9" s="239" t="s">
        <v>116</v>
      </c>
      <c r="AJ9" s="239" t="s">
        <v>100</v>
      </c>
      <c r="AK9" s="239" t="s">
        <v>6</v>
      </c>
      <c r="AL9" s="239" t="s">
        <v>982</v>
      </c>
      <c r="AM9" s="239" t="s">
        <v>116</v>
      </c>
      <c r="AN9" s="239" t="s">
        <v>100</v>
      </c>
      <c r="AO9" s="239" t="s">
        <v>6</v>
      </c>
      <c r="AP9" s="239" t="s">
        <v>982</v>
      </c>
      <c r="AQ9" s="239" t="s">
        <v>116</v>
      </c>
      <c r="AR9" s="239" t="s">
        <v>100</v>
      </c>
      <c r="AS9" s="239" t="s">
        <v>6</v>
      </c>
      <c r="AT9" s="239" t="s">
        <v>982</v>
      </c>
      <c r="AU9" s="239" t="s">
        <v>116</v>
      </c>
      <c r="AV9" s="239" t="s">
        <v>100</v>
      </c>
      <c r="AW9" s="239" t="s">
        <v>6</v>
      </c>
      <c r="AX9" s="239" t="s">
        <v>982</v>
      </c>
      <c r="AY9" s="239" t="s">
        <v>116</v>
      </c>
      <c r="AZ9" s="239" t="s">
        <v>100</v>
      </c>
      <c r="BA9" s="239" t="s">
        <v>6</v>
      </c>
      <c r="BB9" s="239" t="s">
        <v>982</v>
      </c>
      <c r="BC9" s="239" t="s">
        <v>116</v>
      </c>
      <c r="BD9" s="239" t="s">
        <v>100</v>
      </c>
      <c r="BE9" s="239" t="s">
        <v>6</v>
      </c>
      <c r="BF9" s="239" t="s">
        <v>982</v>
      </c>
      <c r="BG9" s="239" t="s">
        <v>116</v>
      </c>
      <c r="BH9" s="239" t="s">
        <v>100</v>
      </c>
      <c r="BI9" s="239" t="s">
        <v>6</v>
      </c>
      <c r="BJ9" s="239" t="s">
        <v>982</v>
      </c>
      <c r="BK9" s="239" t="s">
        <v>116</v>
      </c>
      <c r="BL9" s="239" t="s">
        <v>100</v>
      </c>
      <c r="BM9" s="239" t="s">
        <v>6</v>
      </c>
      <c r="BN9" s="239" t="s">
        <v>982</v>
      </c>
      <c r="BO9" s="239" t="s">
        <v>116</v>
      </c>
      <c r="BP9" s="239" t="s">
        <v>100</v>
      </c>
      <c r="BQ9" s="239" t="s">
        <v>6</v>
      </c>
      <c r="BR9" s="239" t="s">
        <v>982</v>
      </c>
      <c r="BS9" s="239" t="s">
        <v>116</v>
      </c>
      <c r="BT9" s="239" t="s">
        <v>100</v>
      </c>
      <c r="BU9" s="239" t="s">
        <v>6</v>
      </c>
      <c r="BV9" s="239" t="s">
        <v>982</v>
      </c>
      <c r="BW9" s="239" t="s">
        <v>116</v>
      </c>
      <c r="BX9" s="239" t="s">
        <v>100</v>
      </c>
      <c r="BY9" s="239" t="s">
        <v>6</v>
      </c>
      <c r="BZ9" s="239" t="s">
        <v>982</v>
      </c>
      <c r="CA9" s="239" t="s">
        <v>116</v>
      </c>
      <c r="CB9" s="239" t="s">
        <v>100</v>
      </c>
      <c r="CC9" s="239" t="s">
        <v>6</v>
      </c>
      <c r="CD9" s="239" t="s">
        <v>982</v>
      </c>
      <c r="CE9" s="239" t="s">
        <v>116</v>
      </c>
      <c r="CF9" s="239" t="s">
        <v>100</v>
      </c>
      <c r="CG9" s="239" t="s">
        <v>6</v>
      </c>
      <c r="CH9" s="239" t="s">
        <v>982</v>
      </c>
      <c r="CI9" s="239" t="s">
        <v>116</v>
      </c>
      <c r="CJ9" s="239" t="s">
        <v>100</v>
      </c>
      <c r="CK9" s="239" t="s">
        <v>6</v>
      </c>
      <c r="CL9" s="239" t="s">
        <v>982</v>
      </c>
      <c r="CM9" s="239" t="s">
        <v>116</v>
      </c>
      <c r="CN9" s="239" t="s">
        <v>100</v>
      </c>
      <c r="CO9" s="239" t="s">
        <v>6</v>
      </c>
      <c r="CP9" s="239" t="s">
        <v>982</v>
      </c>
      <c r="CQ9" s="239" t="s">
        <v>116</v>
      </c>
      <c r="CR9" s="239" t="s">
        <v>100</v>
      </c>
      <c r="CS9" s="239" t="s">
        <v>6</v>
      </c>
    </row>
    <row r="10" spans="1:97" ht="34.5" customHeight="1" x14ac:dyDescent="0.25">
      <c r="A10" s="102" t="s">
        <v>232</v>
      </c>
      <c r="B10" s="244">
        <f>F10+J10+N10+R10+V10+Z10+AD10+AH10+AL10+AP10+AT10+AX10+BB10+BF10+BJ10+BN10+BR10+BV10+BZ10+CD10+CH10+CL10+CP10</f>
        <v>16226106.599999998</v>
      </c>
      <c r="C10" s="244">
        <f>G10+K10+O10+S10+W10+AA10+AE10+AI10+AM10+AQ10+AU10+AY10+BC10+BG10+BK10+BO10+BS10+BW10+CA10+CE10+CI10+CM10+CQ10</f>
        <v>16599687.9991</v>
      </c>
      <c r="D10" s="244">
        <f>H10+L10+P10+T10+X10+AB10+AF10+AJ10+AN10+AR10+AV10+AZ10+BD10+BH10+BL10+BP10+BT10+BX10+CB10+CF10+CJ10+CN10+CR10</f>
        <v>16525361.086570004</v>
      </c>
      <c r="E10" s="244">
        <f t="shared" ref="E10:E392" si="0">D10/C10*100</f>
        <v>99.55223909910822</v>
      </c>
      <c r="F10" s="244">
        <f t="shared" ref="F10:H11" si="1">F13+F17+F26+F40+F54+F58+F75+F81+F97+F102+F114+F123+F137+F149+F160+F172+F184+F197+F201+F213+F221+F228+F240+F253+F267+F274+F284+F294+F304+F313+F321+F331+F342+F350+F359+F372+F381</f>
        <v>52873.5</v>
      </c>
      <c r="G10" s="244">
        <f t="shared" si="1"/>
        <v>47226.8</v>
      </c>
      <c r="H10" s="244">
        <f t="shared" si="1"/>
        <v>45072.851280000003</v>
      </c>
      <c r="I10" s="244">
        <f>H10/G10*100</f>
        <v>95.439138963469901</v>
      </c>
      <c r="J10" s="244">
        <f t="shared" ref="J10:L11" si="2">J13+J17+J26+J40+J54+J58+J75+J81+J97+J102+J114+J123+J137+J149+J160+J172+J184+J197+J201+J213+J221+J228+J240+J253+J267+J274+J284+J294+J304+J313+J321+J331+J342+J350+J359+J372+J381</f>
        <v>12941.399999999998</v>
      </c>
      <c r="K10" s="244">
        <f t="shared" si="2"/>
        <v>12820.8</v>
      </c>
      <c r="L10" s="244">
        <f t="shared" si="2"/>
        <v>12736.608849999999</v>
      </c>
      <c r="M10" s="244">
        <f>L10/K10*100</f>
        <v>99.343323739548225</v>
      </c>
      <c r="N10" s="244">
        <f t="shared" ref="N10:P11" si="3">N13+N17+N26+N40+N54+N58+N75+N81+N97+N102+N114+N123+N137+N149+N160+N172+N184+N197+N201+N213+N221+N228+N240+N253+N267+N274+N284+N294+N304+N313+N321+N331+N342+N350+N359+N372+N381</f>
        <v>293108.59999999998</v>
      </c>
      <c r="O10" s="244">
        <f t="shared" si="3"/>
        <v>272509.06800000003</v>
      </c>
      <c r="P10" s="244">
        <f t="shared" si="3"/>
        <v>271037.11009000003</v>
      </c>
      <c r="Q10" s="244">
        <f>P10/O10*100</f>
        <v>99.459849934241447</v>
      </c>
      <c r="R10" s="244">
        <f t="shared" ref="R10:T11" si="4">R13+R17+R26+R40+R54+R58+R75+R81+R97+R102+R114+R123+R137+R149+R160+R172+R184+R197+R201+R213+R221+R228+R240+R253+R267+R274+R284+R294+R304+R313+R321+R331+R342+R350+R359+R372+R381</f>
        <v>3247792.3999999994</v>
      </c>
      <c r="S10" s="244">
        <f t="shared" si="4"/>
        <v>3579964.1000000015</v>
      </c>
      <c r="T10" s="244">
        <f t="shared" si="4"/>
        <v>3570489.4490400013</v>
      </c>
      <c r="U10" s="244">
        <f>T10/S10*100</f>
        <v>99.735342291281626</v>
      </c>
      <c r="V10" s="244">
        <f t="shared" ref="V10:X11" si="5">V13+V17+V26+V40+V54+V58+V75+V81+V97+V102+V114+V123+V137+V149+V160+V172+V184+V197+V201+V213+V221+V228+V240+V253+V267+V274+V284+V294+V304+V313+V321+V331+V342+V350+V359+V372+V381</f>
        <v>217881.5</v>
      </c>
      <c r="W10" s="244">
        <f t="shared" si="5"/>
        <v>191928.69999999995</v>
      </c>
      <c r="X10" s="244">
        <f t="shared" si="5"/>
        <v>182389.31496999995</v>
      </c>
      <c r="Y10" s="244">
        <f>X10/W10*100</f>
        <v>95.029724564382505</v>
      </c>
      <c r="Z10" s="244">
        <f t="shared" ref="Z10:AB11" si="6">Z13+Z17+Z26+Z40+Z54+Z58+Z75+Z81+Z97+Z102+Z114+Z123+Z137+Z149+Z160+Z172+Z184+Z197+Z201+Z213+Z221+Z228+Z240+Z253+Z267+Z274+Z284+Z294+Z304+Z313+Z321+Z331+Z342+Z350+Z359+Z372+Z381</f>
        <v>10356.999999999998</v>
      </c>
      <c r="AA10" s="244">
        <f t="shared" si="6"/>
        <v>10363.300000000001</v>
      </c>
      <c r="AB10" s="244">
        <f t="shared" si="6"/>
        <v>10249.940320000002</v>
      </c>
      <c r="AC10" s="244">
        <f>AB10/AA10*100</f>
        <v>98.906143023940245</v>
      </c>
      <c r="AD10" s="244">
        <f t="shared" ref="AD10:AF11" si="7">AD13+AD17+AD26+AD40+AD54+AD58+AD75+AD81+AD97+AD102+AD114+AD123+AD137+AD149+AD160+AD172+AD184+AD197+AD201+AD213+AD221+AD228+AD240+AD253+AD267+AD274+AD284+AD294+AD304+AD313+AD321+AD331+AD342+AD350+AD359+AD372+AD381</f>
        <v>10944943.800000001</v>
      </c>
      <c r="AE10" s="244">
        <f t="shared" si="7"/>
        <v>11154781.700000001</v>
      </c>
      <c r="AF10" s="244">
        <f t="shared" si="7"/>
        <v>11120715.36234</v>
      </c>
      <c r="AG10" s="244">
        <f>AF10/AE10*100</f>
        <v>99.694603277982552</v>
      </c>
      <c r="AH10" s="244">
        <f t="shared" ref="AH10:AJ11" si="8">AH13+AH17+AH26+AH40+AH54+AH58+AH75+AH81+AH97+AH102+AH114+AH123+AH137+AH149+AH160+AH172+AH184+AH197+AH201+AH213+AH221+AH228+AH240+AH253+AH267+AH274+AH284+AH294+AH304+AH313+AH321+AH331+AH342+AH350+AH359+AH372+AH381</f>
        <v>45882.099999999991</v>
      </c>
      <c r="AI10" s="244">
        <f t="shared" si="8"/>
        <v>49532.39999999998</v>
      </c>
      <c r="AJ10" s="244">
        <f t="shared" si="8"/>
        <v>49246.534929999987</v>
      </c>
      <c r="AK10" s="244">
        <f>AJ10/AI10*100</f>
        <v>99.422872564220611</v>
      </c>
      <c r="AL10" s="244">
        <f t="shared" ref="AL10:AN11" si="9">AL13+AL17+AL26+AL40+AL54+AL58+AL75+AL81+AL97+AL102+AL114+AL123+AL137+AL149+AL160+AL172+AL184+AL197+AL201+AL213+AL221+AL228+AL240+AL253+AL267+AL274+AL284+AL294+AL304+AL313+AL321+AL331+AL342+AL350+AL359+AL372+AL381</f>
        <v>1317.6</v>
      </c>
      <c r="AM10" s="244">
        <f t="shared" si="9"/>
        <v>1218.8</v>
      </c>
      <c r="AN10" s="244">
        <f t="shared" si="9"/>
        <v>972.2439999999998</v>
      </c>
      <c r="AO10" s="244">
        <f>AN10/AM10*100</f>
        <v>79.770594026911695</v>
      </c>
      <c r="AP10" s="244">
        <f t="shared" ref="AP10:AR11" si="10">AP13+AP17+AP26+AP40+AP54+AP58+AP75+AP81+AP97+AP102+AP114+AP123+AP137+AP149+AP160+AP172+AP184+AP197+AP201+AP213+AP221+AP228+AP240+AP253+AP267+AP274+AP284+AP294+AP304+AP313+AP321+AP331+AP342+AP350+AP359+AP372+AP381</f>
        <v>33272.499999999978</v>
      </c>
      <c r="AQ10" s="244">
        <f t="shared" si="10"/>
        <v>35920.099999999969</v>
      </c>
      <c r="AR10" s="244">
        <f t="shared" si="10"/>
        <v>35728.122629999976</v>
      </c>
      <c r="AS10" s="244">
        <f>AR10/AQ10*100</f>
        <v>99.465543330892743</v>
      </c>
      <c r="AT10" s="244">
        <f t="shared" ref="AT10:AV11" si="11">AT13+AT17+AT26+AT40+AT54+AT58+AT75+AT81+AT97+AT102+AT114+AT123+AT137+AT149+AT160+AT172+AT184+AT197+AT201+AT213+AT221+AT228+AT240+AT253+AT267+AT274+AT284+AT294+AT304+AT313+AT321+AT331+AT342+AT350+AT359+AT372+AT381</f>
        <v>364144.90000000008</v>
      </c>
      <c r="AU10" s="244">
        <f t="shared" si="11"/>
        <v>282767.2</v>
      </c>
      <c r="AV10" s="244">
        <f t="shared" si="11"/>
        <v>278046.21722000011</v>
      </c>
      <c r="AW10" s="244">
        <f>AV10/AU10*100</f>
        <v>98.330434795832076</v>
      </c>
      <c r="AX10" s="244">
        <f t="shared" ref="AX10:AZ11" si="12">AX13+AX17+AX26+AX40+AX54+AX58+AX75+AX81+AX97+AX102+AX114+AX123+AX137+AX149+AX160+AX172+AX184+AX197+AX201+AX213+AX221+AX228+AX240+AX253+AX267+AX274+AX284+AX294+AX304+AX313+AX321+AX331+AX342+AX350+AX359+AX372+AX381</f>
        <v>21983.599999999995</v>
      </c>
      <c r="AY10" s="244">
        <f t="shared" si="12"/>
        <v>25433.699999999993</v>
      </c>
      <c r="AZ10" s="244">
        <f t="shared" si="12"/>
        <v>25032.046679999999</v>
      </c>
      <c r="BA10" s="244">
        <f>AZ10/AY10*100</f>
        <v>98.42078297691647</v>
      </c>
      <c r="BB10" s="244">
        <f t="shared" ref="BB10:BD11" si="13">BB13+BB17+BB26+BB40+BB54+BB58+BB75+BB81+BB97+BB102+BB114+BB123+BB137+BB149+BB160+BB172+BB184+BB197+BB201+BB213+BB221+BB228+BB240+BB253+BB267+BB274+BB284+BB294+BB304+BB313+BB321+BB331+BB342+BB350+BB359+BB372+BB381</f>
        <v>14858.899999999991</v>
      </c>
      <c r="BC10" s="244">
        <f t="shared" si="13"/>
        <v>16042.100000000011</v>
      </c>
      <c r="BD10" s="244">
        <f t="shared" si="13"/>
        <v>14838.047690000007</v>
      </c>
      <c r="BE10" s="244">
        <f>BD10/BC10*100</f>
        <v>92.494422114311689</v>
      </c>
      <c r="BF10" s="244">
        <f t="shared" ref="BF10:BH11" si="14">BF13+BF17+BF26+BF40+BF54+BF58+BF75+BF81+BF97+BF102+BF114+BF123+BF137+BF149+BF160+BF172+BF184+BF197+BF201+BF213+BF221+BF228+BF240+BF253+BF267+BF274+BF284+BF294+BF304+BF313+BF321+BF331+BF342+BF350+BF359+BF372+BF381</f>
        <v>82255.600000000006</v>
      </c>
      <c r="BG10" s="244">
        <f t="shared" si="14"/>
        <v>81283.192099999986</v>
      </c>
      <c r="BH10" s="244">
        <f t="shared" si="14"/>
        <v>81283.192099999986</v>
      </c>
      <c r="BI10" s="244">
        <f>BH10/BG10*100</f>
        <v>100</v>
      </c>
      <c r="BJ10" s="244">
        <f t="shared" ref="BJ10:BL11" si="15">BJ13+BJ17+BJ26+BJ40+BJ54+BJ58+BJ75+BJ81+BJ97+BJ102+BJ114+BJ123+BJ137+BJ149+BJ160+BJ172+BJ184+BJ197+BJ201+BJ213+BJ221+BJ228+BJ240+BJ253+BJ267+BJ274+BJ284+BJ294+BJ304+BJ313+BJ321+BJ331+BJ342+BJ350+BJ359+BJ372+BJ381</f>
        <v>16216.400000000001</v>
      </c>
      <c r="BK10" s="244">
        <f t="shared" si="15"/>
        <v>17506.299999999996</v>
      </c>
      <c r="BL10" s="244">
        <f t="shared" si="15"/>
        <v>17328.236669999998</v>
      </c>
      <c r="BM10" s="244">
        <f>BL10/BK10*100</f>
        <v>98.98286142702915</v>
      </c>
      <c r="BN10" s="244">
        <f t="shared" ref="BN10:BP11" si="16">BN13+BN17+BN26+BN40+BN54+BN58+BN75+BN81+BN97+BN102+BN114+BN123+BN137+BN149+BN160+BN172+BN184+BN197+BN201+BN213+BN221+BN228+BN240+BN253+BN267+BN274+BN284+BN294+BN304+BN313+BN321+BN331+BN342+BN350+BN359+BN372+BN381</f>
        <v>49007.599999999991</v>
      </c>
      <c r="BO10" s="244">
        <f t="shared" si="16"/>
        <v>53832.500000000015</v>
      </c>
      <c r="BP10" s="244">
        <f t="shared" si="16"/>
        <v>53648.072950000016</v>
      </c>
      <c r="BQ10" s="244">
        <f>BP10/BO10*100</f>
        <v>99.657405749315004</v>
      </c>
      <c r="BR10" s="244">
        <f t="shared" ref="BR10:BT11" si="17">BR13+BR17+BR26+BR40+BR54+BR58+BR75+BR81+BR97+BR102+BR114+BR123+BR137+BR149+BR160+BR172+BR184+BR197+BR201+BR213+BR221+BR228+BR240+BR253+BR267+BR274+BR284+BR294+BR304+BR313+BR321+BR331+BR342+BR350+BR359+BR372+BR381</f>
        <v>13327.499999999993</v>
      </c>
      <c r="BS10" s="244">
        <f t="shared" si="17"/>
        <v>6325.8000000000011</v>
      </c>
      <c r="BT10" s="244">
        <f t="shared" si="17"/>
        <v>6324.2519199999997</v>
      </c>
      <c r="BU10" s="244">
        <f>BT10/BS10*100</f>
        <v>99.975527522210612</v>
      </c>
      <c r="BV10" s="244">
        <f t="shared" ref="BV10:BX11" si="18">BV13+BV17+BV26+BV40+BV54+BV58+BV75+BV81+BV97+BV102+BV114+BV123+BV137+BV149+BV160+BV172+BV184+BV197+BV201+BV213+BV221+BV228+BV240+BV253+BV267+BV274+BV284+BV294+BV304+BV313+BV321+BV331+BV342+BV350+BV359+BV372+BV381</f>
        <v>18083.599999999984</v>
      </c>
      <c r="BW10" s="244">
        <f t="shared" si="18"/>
        <v>19523.000000000004</v>
      </c>
      <c r="BX10" s="244">
        <f t="shared" si="18"/>
        <v>19087.617600000005</v>
      </c>
      <c r="BY10" s="244">
        <f>BX10/BW10*100</f>
        <v>97.769900117809769</v>
      </c>
      <c r="BZ10" s="244">
        <f t="shared" ref="BZ10:CB11" si="19">BZ13+BZ17+BZ26+BZ40+BZ54+BZ58+BZ75+BZ81+BZ97+BZ102+BZ114+BZ123+BZ137+BZ149+BZ160+BZ172+BZ184+BZ197+BZ201+BZ213+BZ221+BZ228+BZ240+BZ253+BZ267+BZ274+BZ284+BZ294+BZ304+BZ313+BZ321+BZ331+BZ342+BZ350+BZ359+BZ372+BZ381</f>
        <v>781044.39999999991</v>
      </c>
      <c r="CA10" s="244">
        <f t="shared" si="19"/>
        <v>728441.83900000015</v>
      </c>
      <c r="CB10" s="244">
        <f t="shared" si="19"/>
        <v>719327.28970999981</v>
      </c>
      <c r="CC10" s="244">
        <f>CB10/CA10*100</f>
        <v>98.748760875334568</v>
      </c>
      <c r="CD10" s="244">
        <f t="shared" ref="CD10:CF11" si="20">CD13+CD17+CD26+CD40+CD54+CD58+CD75+CD81+CD97+CD102+CD114+CD123+CD137+CD149+CD160+CD172+CD184+CD197+CD201+CD213+CD221+CD228+CD240+CD253+CD267+CD274+CD284+CD294+CD304+CD313+CD321+CD331+CD342+CD350+CD359+CD372+CD381</f>
        <v>4813.7000000000007</v>
      </c>
      <c r="CE10" s="244">
        <f t="shared" si="20"/>
        <v>10266.199999999999</v>
      </c>
      <c r="CF10" s="244">
        <f t="shared" si="20"/>
        <v>10070.186099999999</v>
      </c>
      <c r="CG10" s="244">
        <f>CF10/CE10*100</f>
        <v>98.090686914340267</v>
      </c>
      <c r="CH10" s="141"/>
      <c r="CI10" s="244">
        <f>CI13+CI17+CI26+CI40+CI54+CI58+CI75+CI81+CI97+CI102+CI114+CI123+CI137+CI149+CI160+CI172+CI184+CI197+CI201+CI213+CI221+CI228+CI240+CI253+CI267+CI274+CI284+CI294+CI304+CI313+CI321+CI331+CI342+CI350+CI359+CI372+CI381</f>
        <v>1234.4999999999998</v>
      </c>
      <c r="CJ10" s="244">
        <f>CJ13+CJ17+CJ26+CJ40+CJ54+CJ58+CJ75+CJ81+CJ97+CJ102+CJ114+CJ123+CJ137+CJ149+CJ160+CJ172+CJ184+CJ197+CJ201+CJ213+CJ221+CJ228+CJ240+CJ253+CJ267+CJ274+CJ284+CJ294+CJ304+CJ313+CJ321+CJ331+CJ342+CJ350+CJ359+CJ372+CJ381</f>
        <v>1226.1000799999999</v>
      </c>
      <c r="CK10" s="244">
        <f>CJ10/CI10*100</f>
        <v>99.319569056298107</v>
      </c>
      <c r="CL10" s="244"/>
      <c r="CM10" s="244">
        <f>CM13+CM17+CM26+CM40+CM54+CM58+CM75+CM81+CM97+CM102+CM114+CM123+CM137+CM149+CM160+CM172+CM184+CM197+CM201+CM213+CM221+CM228+CM240+CM253+CM267+CM274+CM284+CM294+CM304+CM313+CM321+CM331+CM342+CM350+CM359+CM372+CM381</f>
        <v>184.2</v>
      </c>
      <c r="CN10" s="244">
        <f>CN13+CN17+CN26+CN40+CN54+CN58+CN75+CN81+CN97+CN102+CN114+CN123+CN137+CN149+CN160+CN172+CN184+CN197+CN201+CN213+CN221+CN228+CN240+CN253+CN267+CN274+CN284+CN294+CN304+CN313+CN321+CN331+CN342+CN350+CN359+CN372+CN381</f>
        <v>184.1909</v>
      </c>
      <c r="CO10" s="244"/>
      <c r="CP10" s="141"/>
      <c r="CQ10" s="244">
        <f t="shared" ref="CQ10:CR10" si="21">CQ13+CQ17+CQ26+CQ40+CQ54+CQ58+CQ75+CQ81+CQ97+CQ102+CQ114+CQ123+CQ137+CQ149+CQ160+CQ172+CQ184+CQ197+CQ201+CQ213+CQ221+CQ228+CQ240+CQ253+CQ267+CQ274+CQ284+CQ294+CQ304+CQ313+CQ321+CQ331+CQ342+CQ350+CQ359+CQ372+CQ381</f>
        <v>581.70000000000005</v>
      </c>
      <c r="CR10" s="244">
        <f t="shared" si="21"/>
        <v>328.0985</v>
      </c>
      <c r="CS10" s="244">
        <f>CR10/CQ10*100</f>
        <v>56.403386625408281</v>
      </c>
    </row>
    <row r="11" spans="1:97" ht="30.75" customHeight="1" x14ac:dyDescent="0.25">
      <c r="A11" s="102" t="s">
        <v>231</v>
      </c>
      <c r="B11" s="244">
        <f t="shared" ref="B11:B12" si="22">F11+J11+N11+R11+V11+Z11+AD11+AH11+AL11+AP11+AT11+AX11+BB11+BF11+BJ11+BN11+BR11+BV11+BZ11+CD11+CH11+CL11+CP11</f>
        <v>16177098.999999998</v>
      </c>
      <c r="C11" s="244">
        <f t="shared" ref="C11:C12" si="23">G11+K11+O11+S11+W11+AA11+AE11+AI11+AM11+AQ11+AU11+AY11+BC11+BG11+BK11+BO11+BS11+BW11+CA11+CE11+CI11+CM11+CQ11</f>
        <v>16545855.4991</v>
      </c>
      <c r="D11" s="244">
        <f t="shared" ref="D11:D12" si="24">H11+L11+P11+T11+X11+AB11+AF11+AJ11+AN11+AR11+AV11+AZ11+BD11+BH11+BL11+BP11+BT11+BX11+CB11+CF11+CJ11+CN11+CR11</f>
        <v>16471713.013620004</v>
      </c>
      <c r="E11" s="244">
        <f t="shared" si="0"/>
        <v>99.551896935857869</v>
      </c>
      <c r="F11" s="244">
        <f t="shared" si="1"/>
        <v>52873.5</v>
      </c>
      <c r="G11" s="244">
        <f t="shared" si="1"/>
        <v>47226.8</v>
      </c>
      <c r="H11" s="244">
        <f t="shared" si="1"/>
        <v>45072.851280000003</v>
      </c>
      <c r="I11" s="244">
        <f t="shared" ref="I11" si="25">H11/G11*100</f>
        <v>95.439138963469901</v>
      </c>
      <c r="J11" s="244">
        <f t="shared" si="2"/>
        <v>12941.399999999998</v>
      </c>
      <c r="K11" s="244">
        <f t="shared" si="2"/>
        <v>12820.8</v>
      </c>
      <c r="L11" s="244">
        <f t="shared" si="2"/>
        <v>12736.608849999999</v>
      </c>
      <c r="M11" s="244">
        <f>L11/K11*100</f>
        <v>99.343323739548225</v>
      </c>
      <c r="N11" s="244">
        <f t="shared" si="3"/>
        <v>293108.59999999998</v>
      </c>
      <c r="O11" s="244">
        <f t="shared" si="3"/>
        <v>272509.06800000003</v>
      </c>
      <c r="P11" s="244">
        <f t="shared" si="3"/>
        <v>271037.11009000003</v>
      </c>
      <c r="Q11" s="244">
        <f>P11/O11*100</f>
        <v>99.459849934241447</v>
      </c>
      <c r="R11" s="244">
        <f t="shared" si="4"/>
        <v>3247792.3999999994</v>
      </c>
      <c r="S11" s="244">
        <f t="shared" si="4"/>
        <v>3579964.1000000015</v>
      </c>
      <c r="T11" s="244">
        <f t="shared" si="4"/>
        <v>3570489.4490400013</v>
      </c>
      <c r="U11" s="244">
        <f>T11/S11*100</f>
        <v>99.735342291281626</v>
      </c>
      <c r="V11" s="244">
        <f t="shared" si="5"/>
        <v>217881.5</v>
      </c>
      <c r="W11" s="244">
        <f t="shared" si="5"/>
        <v>191928.69999999995</v>
      </c>
      <c r="X11" s="244">
        <f t="shared" si="5"/>
        <v>182389.31496999995</v>
      </c>
      <c r="Y11" s="244">
        <f>X11/W11*100</f>
        <v>95.029724564382505</v>
      </c>
      <c r="Z11" s="244">
        <f t="shared" si="6"/>
        <v>10356.999999999998</v>
      </c>
      <c r="AA11" s="244">
        <f t="shared" si="6"/>
        <v>10363.300000000001</v>
      </c>
      <c r="AB11" s="244">
        <f t="shared" si="6"/>
        <v>10249.940320000002</v>
      </c>
      <c r="AC11" s="244">
        <f>AB11/AA11*100</f>
        <v>98.906143023940245</v>
      </c>
      <c r="AD11" s="244">
        <f t="shared" si="7"/>
        <v>10944943.800000001</v>
      </c>
      <c r="AE11" s="244">
        <f t="shared" si="7"/>
        <v>11154781.700000001</v>
      </c>
      <c r="AF11" s="244">
        <f t="shared" si="7"/>
        <v>11120715.36234</v>
      </c>
      <c r="AG11" s="244">
        <f>AF11/AE11*100</f>
        <v>99.694603277982552</v>
      </c>
      <c r="AH11" s="244">
        <f t="shared" si="8"/>
        <v>45882.099999999991</v>
      </c>
      <c r="AI11" s="244">
        <f t="shared" si="8"/>
        <v>49532.39999999998</v>
      </c>
      <c r="AJ11" s="244">
        <f t="shared" si="8"/>
        <v>49246.534929999987</v>
      </c>
      <c r="AK11" s="244">
        <f>AJ11/AI11*100</f>
        <v>99.422872564220611</v>
      </c>
      <c r="AL11" s="244">
        <f t="shared" si="9"/>
        <v>1317.6</v>
      </c>
      <c r="AM11" s="244">
        <f t="shared" si="9"/>
        <v>1218.8</v>
      </c>
      <c r="AN11" s="244">
        <f t="shared" si="9"/>
        <v>972.2439999999998</v>
      </c>
      <c r="AO11" s="244">
        <f>AN11/AM11*100</f>
        <v>79.770594026911695</v>
      </c>
      <c r="AP11" s="244">
        <f t="shared" si="10"/>
        <v>33272.499999999978</v>
      </c>
      <c r="AQ11" s="244">
        <f t="shared" si="10"/>
        <v>35920.099999999969</v>
      </c>
      <c r="AR11" s="244">
        <f t="shared" si="10"/>
        <v>35728.122629999976</v>
      </c>
      <c r="AS11" s="244">
        <f>AR11/AQ11*100</f>
        <v>99.465543330892743</v>
      </c>
      <c r="AT11" s="244">
        <f t="shared" si="11"/>
        <v>364144.90000000008</v>
      </c>
      <c r="AU11" s="244">
        <f t="shared" si="11"/>
        <v>282767.2</v>
      </c>
      <c r="AV11" s="244">
        <f t="shared" si="11"/>
        <v>278046.21722000011</v>
      </c>
      <c r="AW11" s="244">
        <f>AV11/AU11*100</f>
        <v>98.330434795832076</v>
      </c>
      <c r="AX11" s="244">
        <f t="shared" si="12"/>
        <v>21983.599999999995</v>
      </c>
      <c r="AY11" s="244">
        <f t="shared" si="12"/>
        <v>25433.699999999993</v>
      </c>
      <c r="AZ11" s="244">
        <f t="shared" si="12"/>
        <v>25032.046679999999</v>
      </c>
      <c r="BA11" s="244">
        <f>AZ11/AY11*100</f>
        <v>98.42078297691647</v>
      </c>
      <c r="BB11" s="244">
        <f t="shared" si="13"/>
        <v>14858.899999999991</v>
      </c>
      <c r="BC11" s="244">
        <f t="shared" si="13"/>
        <v>16042.100000000011</v>
      </c>
      <c r="BD11" s="244">
        <f t="shared" si="13"/>
        <v>14838.047690000007</v>
      </c>
      <c r="BE11" s="244">
        <f>BD11/BC11*100</f>
        <v>92.494422114311689</v>
      </c>
      <c r="BF11" s="244">
        <f t="shared" si="14"/>
        <v>82255.600000000006</v>
      </c>
      <c r="BG11" s="244">
        <f t="shared" si="14"/>
        <v>81283.192099999986</v>
      </c>
      <c r="BH11" s="244">
        <f t="shared" si="14"/>
        <v>81283.192099999986</v>
      </c>
      <c r="BI11" s="244">
        <f>BH11/BG11*100</f>
        <v>100</v>
      </c>
      <c r="BJ11" s="244">
        <f t="shared" si="15"/>
        <v>16216.400000000001</v>
      </c>
      <c r="BK11" s="244">
        <f t="shared" si="15"/>
        <v>17506.299999999996</v>
      </c>
      <c r="BL11" s="244">
        <f t="shared" si="15"/>
        <v>17328.236669999998</v>
      </c>
      <c r="BM11" s="244">
        <f>BL11/BK11*100</f>
        <v>98.98286142702915</v>
      </c>
      <c r="BN11" s="244">
        <f t="shared" si="16"/>
        <v>0</v>
      </c>
      <c r="BO11" s="244">
        <f t="shared" si="16"/>
        <v>0</v>
      </c>
      <c r="BP11" s="244">
        <f t="shared" si="16"/>
        <v>0</v>
      </c>
      <c r="BQ11" s="244"/>
      <c r="BR11" s="244">
        <f t="shared" si="17"/>
        <v>13327.499999999993</v>
      </c>
      <c r="BS11" s="244">
        <f t="shared" si="17"/>
        <v>6325.8000000000011</v>
      </c>
      <c r="BT11" s="244">
        <f t="shared" si="17"/>
        <v>6324.2519199999997</v>
      </c>
      <c r="BU11" s="244">
        <f>BT11/BS11*100</f>
        <v>99.975527522210612</v>
      </c>
      <c r="BV11" s="244">
        <f t="shared" si="18"/>
        <v>18083.599999999984</v>
      </c>
      <c r="BW11" s="244">
        <f t="shared" si="18"/>
        <v>19523.000000000004</v>
      </c>
      <c r="BX11" s="244">
        <f t="shared" si="18"/>
        <v>19087.617600000005</v>
      </c>
      <c r="BY11" s="244">
        <f>BX11/BW11*100</f>
        <v>97.769900117809769</v>
      </c>
      <c r="BZ11" s="244">
        <f t="shared" si="19"/>
        <v>781044.39999999991</v>
      </c>
      <c r="CA11" s="244">
        <f t="shared" si="19"/>
        <v>728441.83900000015</v>
      </c>
      <c r="CB11" s="244">
        <f t="shared" si="19"/>
        <v>719327.28970999981</v>
      </c>
      <c r="CC11" s="244">
        <f>CB11/CA11*100</f>
        <v>98.748760875334568</v>
      </c>
      <c r="CD11" s="244">
        <f t="shared" si="20"/>
        <v>4813.7000000000007</v>
      </c>
      <c r="CE11" s="244">
        <f t="shared" si="20"/>
        <v>10266.199999999999</v>
      </c>
      <c r="CF11" s="244">
        <f t="shared" si="20"/>
        <v>10070.186099999999</v>
      </c>
      <c r="CG11" s="244">
        <f t="shared" ref="CG11" si="26">CF11/CE11*100</f>
        <v>98.090686914340267</v>
      </c>
      <c r="CH11" s="141"/>
      <c r="CI11" s="244">
        <f>CI14+CI18+CI27+CI41+CI55+CI59+CI76+CI82+CI98+CI103+CI115+CI124+CI138+CI150+CI161+CI173+CI185+CI198+CI202+CI214+CI222+CI229+CI241+CI254+CI268+CI275+CI285+CI295+CI305+CI314+CI322+CI332+CI343+CI351+CI360+CI373+CI382</f>
        <v>1234.4999999999998</v>
      </c>
      <c r="CJ11" s="244">
        <f>CJ14+CJ18+CJ27+CJ41+CJ55+CJ59+CJ76+CJ82+CJ98+CJ103+CJ115+CJ124+CJ138+CJ150+CJ161+CJ173+CJ185+CJ198+CJ202+CJ214+CJ222+CJ229+CJ241+CJ254+CJ268+CJ275+CJ285+CJ295+CJ305+CJ314+CJ322+CJ332+CJ343+CJ351+CJ360+CJ373+CJ382</f>
        <v>1226.1000799999999</v>
      </c>
      <c r="CK11" s="244">
        <f>CJ11/CI11*100</f>
        <v>99.319569056298107</v>
      </c>
      <c r="CL11" s="244"/>
      <c r="CM11" s="244">
        <f>CM14+CM18+CM27+CM41+CM55+CM59+CM76+CM82+CM98+CM103+CM115+CM124+CM138+CM150+CM161+CM173+CM185+CM198+CM202+CM214+CM222+CM229+CM241+CM254+CM268+CM275+CM285+CM295+CM305+CM314+CM322+CM332+CM343+CM351+CM360+CM373+CM382</f>
        <v>184.2</v>
      </c>
      <c r="CN11" s="244">
        <f>CN14+CN18+CN27+CN41+CN55+CN59+CN76+CN82+CN98+CN103+CN115+CN124+CN138+CN150+CN161+CN173+CN185+CN198+CN202+CN214+CN222+CN229+CN241+CN254+CN268+CN275+CN285+CN295+CN305+CN314+CN322+CN332+CN343+CN351+CN360+CN373+CN382</f>
        <v>184.1909</v>
      </c>
      <c r="CO11" s="244"/>
      <c r="CP11" s="141"/>
      <c r="CQ11" s="244">
        <f t="shared" ref="CQ11:CR11" si="27">CQ14+CQ18+CQ27+CQ41+CQ55+CQ59+CQ76+CQ82+CQ98+CQ103+CQ115+CQ124+CQ138+CQ150+CQ161+CQ173+CQ185+CQ198+CQ202+CQ214+CQ222+CQ229+CQ241+CQ254+CQ268+CQ275+CQ285+CQ295+CQ305+CQ314+CQ322+CQ332+CQ343+CQ351+CQ360+CQ373+CQ382</f>
        <v>581.70000000000005</v>
      </c>
      <c r="CR11" s="244">
        <f t="shared" si="27"/>
        <v>328.0985</v>
      </c>
      <c r="CS11" s="244">
        <f t="shared" ref="CS11" si="28">CR11/CQ11*100</f>
        <v>56.403386625408281</v>
      </c>
    </row>
    <row r="12" spans="1:97" ht="24" customHeight="1" x14ac:dyDescent="0.25">
      <c r="A12" s="102" t="s">
        <v>106</v>
      </c>
      <c r="B12" s="244">
        <f t="shared" si="22"/>
        <v>49007.599999999991</v>
      </c>
      <c r="C12" s="244">
        <f t="shared" si="23"/>
        <v>53832.500000000015</v>
      </c>
      <c r="D12" s="244">
        <f t="shared" si="24"/>
        <v>53648.072950000016</v>
      </c>
      <c r="E12" s="244">
        <f t="shared" si="0"/>
        <v>99.657405749315004</v>
      </c>
      <c r="F12" s="244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244">
        <f>SUM(G15:G16)+SUM(G19:G25)+SUM(G28:G39)+SUM(G42:G53)+SUM(G56:G57)+SUM(G60:G74)+SUM(G77:G80)+SUM(G83:G96)+SUM(G99:G101)+SUM(G104:G113)+SUM(G116:G122)+SUM(G125:G136)+SUM(G139:G148)+SUM(G151:G159)+SUM(G162:G171)+SUM(G174:G183)+SUM(G186:G196)+SUM(G199:G200)+SUM(G203:G212)+SUM(G215:G220)+SUM(G223:G227)+SUM(G230:G239)+SUM(G242:G252)+SUM(G255:G266)+SUM(G269:G273)+SUM(G276:G283)+SUM(G286:G293)+SUM(G296:G303)+SUM(G306:G312)+SUM(G315:G320)+SUM(G323:G330)+SUM(G333:G341)+SUM(G344:G349)+SUM(G352:G358)+SUM(G361:G371)+SUM(G374:G380)+SUM(G383:G387)</f>
        <v>0</v>
      </c>
      <c r="H12" s="244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244"/>
      <c r="J12" s="244">
        <f>SUM(J15:J16)+SUM(J19:J25)+SUM(J28:J39)+SUM(J42:J53)+SUM(J56:J57)+SUM(J60:J74)+SUM(J77:J80)+SUM(J83:J96)+SUM(J99:J101)+SUM(J104:J113)+SUM(J116:J122)+SUM(J125:J136)+SUM(J139:J148)+SUM(J151:J159)+SUM(J162:J171)+SUM(J174:J183)+SUM(J186:J196)+SUM(J199:J200)+SUM(J203:J212)+SUM(J215:J220)+SUM(J223:J227)+SUM(J230:J239)+SUM(J242:J252)+SUM(J255:J266)+SUM(J269:J273)+SUM(J276:J283)+SUM(J286:J293)+SUM(J296:J303)+SUM(J306:J312)+SUM(J315:J320)+SUM(J323:J330)+SUM(J333:J341)+SUM(J344:J349)+SUM(J352:J358)+SUM(J361:J371)+SUM(J374:J380)+SUM(J383:J387)</f>
        <v>0</v>
      </c>
      <c r="K12" s="244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244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244"/>
      <c r="N12" s="244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244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244">
        <f>SUM(P15:P16)+SUM(P19:P25)+SUM(P28:P39)+SUM(P42:P53)+SUM(P56:P57)+SUM(P60:P74)+SUM(P77:P80)+SUM(P83:P96)+SUM(P99:P101)+SUM(P104:P113)+SUM(P116:P122)+SUM(P125:P136)+SUM(P139:P148)+SUM(P151:P159)+SUM(P162:P171)+SUM(P174:P183)+SUM(P186:P196)+SUM(P199:P200)+SUM(P203:P212)+SUM(P215:P220)+SUM(P223:P227)+SUM(P230:P239)+SUM(P242:P252)+SUM(P255:P266)+SUM(P269:P273)+SUM(P276:P283)+SUM(P286:P293)+SUM(P296:P303)+SUM(P306:P312)+SUM(P315:P320)+SUM(P323:P330)+SUM(P333:P341)+SUM(P344:P349)+SUM(P352:P358)+SUM(P361:P371)+SUM(P374:P380)+SUM(P383:P387)</f>
        <v>0</v>
      </c>
      <c r="Q12" s="244"/>
      <c r="R12" s="244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244">
        <f>SUM(S15:S16)+SUM(S19:S25)+SUM(S28:S39)+SUM(S42:S53)+SUM(S56:S57)+SUM(S60:S74)+SUM(S77:S80)+SUM(S83:S96)+SUM(S99:S101)+SUM(S104:S113)+SUM(S116:S122)+SUM(S125:S136)+SUM(S139:S148)+SUM(S151:S159)+SUM(S162:S171)+SUM(S174:S183)+SUM(S186:S196)+SUM(S199:S200)+SUM(S203:S212)+SUM(S215:S220)+SUM(S223:S227)+SUM(S230:S239)+SUM(S242:S252)+SUM(S255:S266)+SUM(S269:S273)+SUM(S276:S283)+SUM(S286:S293)+SUM(S296:S303)+SUM(S306:S312)+SUM(S315:S320)+SUM(S323:S330)+SUM(S333:S341)+SUM(S344:S349)+SUM(S352:S358)+SUM(S361:S371)+SUM(S374:S380)+SUM(S383:S387)</f>
        <v>0</v>
      </c>
      <c r="T12" s="244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244"/>
      <c r="V12" s="244">
        <f>SUM(V15:V16)+SUM(V19:V25)+SUM(V28:V39)+SUM(V42:V53)+SUM(V56:V57)+SUM(V60:V74)+SUM(V77:V80)+SUM(V83:V96)+SUM(V99:V101)+SUM(V104:V113)+SUM(V116:V122)+SUM(V125:V136)+SUM(V139:V148)+SUM(V151:V159)+SUM(V162:V171)+SUM(V174:V183)+SUM(V186:V196)+SUM(V199:V200)+SUM(V203:V212)+SUM(V215:V220)+SUM(V223:V227)+SUM(V230:V239)+SUM(V242:V252)+SUM(V255:V266)+SUM(V269:V273)+SUM(V276:V283)+SUM(V286:V293)+SUM(V296:V303)+SUM(V306:V312)+SUM(V315:V320)+SUM(V323:V330)+SUM(V333:V341)+SUM(V344:V349)+SUM(V352:V358)+SUM(V361:V371)+SUM(V374:V380)+SUM(V383:V387)</f>
        <v>0</v>
      </c>
      <c r="W12" s="244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244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244"/>
      <c r="Z12" s="244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244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244">
        <f>SUM(AB15:AB16)+SUM(AB19:AB25)+SUM(AB28:AB39)+SUM(AB42:AB53)+SUM(AB56:AB57)+SUM(AB60:AB74)+SUM(AB77:AB80)+SUM(AB83:AB96)+SUM(AB99:AB101)+SUM(AB104:AB113)+SUM(AB116:AB122)+SUM(AB125:AB136)+SUM(AB139:AB148)+SUM(AB151:AB159)+SUM(AB162:AB171)+SUM(AB174:AB183)+SUM(AB186:AB196)+SUM(AB199:AB200)+SUM(AB203:AB212)+SUM(AB215:AB220)+SUM(AB223:AB227)+SUM(AB230:AB239)+SUM(AB242:AB252)+SUM(AB255:AB266)+SUM(AB269:AB273)+SUM(AB276:AB283)+SUM(AB286:AB293)+SUM(AB296:AB303)+SUM(AB306:AB312)+SUM(AB315:AB320)+SUM(AB323:AB330)+SUM(AB333:AB341)+SUM(AB344:AB349)+SUM(AB352:AB358)+SUM(AB361:AB371)+SUM(AB374:AB380)+SUM(AB383:AB387)</f>
        <v>0</v>
      </c>
      <c r="AC12" s="244"/>
      <c r="AD12" s="244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244">
        <f>SUM(AE15:AE16)+SUM(AE19:AE25)+SUM(AE28:AE39)+SUM(AE42:AE53)+SUM(AE56:AE57)+SUM(AE60:AE74)+SUM(AE77:AE80)+SUM(AE83:AE96)+SUM(AE99:AE101)+SUM(AE104:AE113)+SUM(AE116:AE122)+SUM(AE125:AE136)+SUM(AE139:AE148)+SUM(AE151:AE159)+SUM(AE162:AE171)+SUM(AE174:AE183)+SUM(AE186:AE196)+SUM(AE199:AE200)+SUM(AE203:AE212)+SUM(AE215:AE220)+SUM(AE223:AE227)+SUM(AE230:AE239)+SUM(AE242:AE252)+SUM(AE255:AE266)+SUM(AE269:AE273)+SUM(AE276:AE283)+SUM(AE286:AE293)+SUM(AE296:AE303)+SUM(AE306:AE312)+SUM(AE315:AE320)+SUM(AE323:AE330)+SUM(AE333:AE341)+SUM(AE344:AE349)+SUM(AE352:AE358)+SUM(AE361:AE371)+SUM(AE374:AE380)+SUM(AE383:AE387)</f>
        <v>0</v>
      </c>
      <c r="AF12" s="244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244"/>
      <c r="AH12" s="244">
        <f>SUM(AH15:AH16)+SUM(AH19:AH25)+SUM(AH28:AH39)+SUM(AH42:AH53)+SUM(AH56:AH57)+SUM(AH60:AH74)+SUM(AH77:AH80)+SUM(AH83:AH96)+SUM(AH99:AH101)+SUM(AH104:AH113)+SUM(AH116:AH122)+SUM(AH125:AH136)+SUM(AH139:AH148)+SUM(AH151:AH159)+SUM(AH162:AH171)+SUM(AH174:AH183)+SUM(AH186:AH196)+SUM(AH199:AH200)+SUM(AH203:AH212)+SUM(AH215:AH220)+SUM(AH223:AH227)+SUM(AH230:AH239)+SUM(AH242:AH252)+SUM(AH255:AH266)+SUM(AH269:AH273)+SUM(AH276:AH283)+SUM(AH286:AH293)+SUM(AH296:AH303)+SUM(AH306:AH312)+SUM(AH315:AH320)+SUM(AH323:AH330)+SUM(AH333:AH341)+SUM(AH344:AH349)+SUM(AH352:AH358)+SUM(AH361:AH371)+SUM(AH374:AH380)+SUM(AH383:AH387)</f>
        <v>0</v>
      </c>
      <c r="AI12" s="244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244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244"/>
      <c r="AL12" s="244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244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244">
        <f>SUM(AN15:AN16)+SUM(AN19:AN25)+SUM(AN28:AN39)+SUM(AN42:AN53)+SUM(AN56:AN57)+SUM(AN60:AN74)+SUM(AN77:AN80)+SUM(AN83:AN96)+SUM(AN99:AN101)+SUM(AN104:AN113)+SUM(AN116:AN122)+SUM(AN125:AN136)+SUM(AN139:AN148)+SUM(AN151:AN159)+SUM(AN162:AN171)+SUM(AN174:AN183)+SUM(AN186:AN196)+SUM(AN199:AN200)+SUM(AN203:AN212)+SUM(AN215:AN220)+SUM(AN223:AN227)+SUM(AN230:AN239)+SUM(AN242:AN252)+SUM(AN255:AN266)+SUM(AN269:AN273)+SUM(AN276:AN283)+SUM(AN286:AN293)+SUM(AN296:AN303)+SUM(AN306:AN312)+SUM(AN315:AN320)+SUM(AN323:AN330)+SUM(AN333:AN341)+SUM(AN344:AN349)+SUM(AN352:AN358)+SUM(AN361:AN371)+SUM(AN374:AN380)+SUM(AN383:AN387)</f>
        <v>0</v>
      </c>
      <c r="AO12" s="244"/>
      <c r="AP12" s="244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244">
        <f>SUM(AQ15:AQ16)+SUM(AQ19:AQ25)+SUM(AQ28:AQ39)+SUM(AQ42:AQ53)+SUM(AQ56:AQ57)+SUM(AQ60:AQ74)+SUM(AQ77:AQ80)+SUM(AQ83:AQ96)+SUM(AQ99:AQ101)+SUM(AQ104:AQ113)+SUM(AQ116:AQ122)+SUM(AQ125:AQ136)+SUM(AQ139:AQ148)+SUM(AQ151:AQ159)+SUM(AQ162:AQ171)+SUM(AQ174:AQ183)+SUM(AQ186:AQ196)+SUM(AQ199:AQ200)+SUM(AQ203:AQ212)+SUM(AQ215:AQ220)+SUM(AQ223:AQ227)+SUM(AQ230:AQ239)+SUM(AQ242:AQ252)+SUM(AQ255:AQ266)+SUM(AQ269:AQ273)+SUM(AQ276:AQ283)+SUM(AQ286:AQ293)+SUM(AQ296:AQ303)+SUM(AQ306:AQ312)+SUM(AQ315:AQ320)+SUM(AQ323:AQ330)+SUM(AQ333:AQ341)+SUM(AQ344:AQ349)+SUM(AQ352:AQ358)+SUM(AQ361:AQ371)+SUM(AQ374:AQ380)+SUM(AQ383:AQ387)</f>
        <v>0</v>
      </c>
      <c r="AR12" s="244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244"/>
      <c r="AT12" s="244">
        <f>SUM(AT15:AT16)+SUM(AT19:AT25)+SUM(AT28:AT39)+SUM(AT42:AT53)+SUM(AT56:AT57)+SUM(AT60:AT74)+SUM(AT77:AT80)+SUM(AT83:AT96)+SUM(AT99:AT101)+SUM(AT104:AT113)+SUM(AT116:AT122)+SUM(AT125:AT136)+SUM(AT139:AT148)+SUM(AT151:AT159)+SUM(AT162:AT171)+SUM(AT174:AT183)+SUM(AT186:AT196)+SUM(AT199:AT200)+SUM(AT203:AT212)+SUM(AT215:AT220)+SUM(AT223:AT227)+SUM(AT230:AT239)+SUM(AT242:AT252)+SUM(AT255:AT266)+SUM(AT269:AT273)+SUM(AT276:AT283)+SUM(AT286:AT293)+SUM(AT296:AT303)+SUM(AT306:AT312)+SUM(AT315:AT320)+SUM(AT323:AT330)+SUM(AT333:AT341)+SUM(AT344:AT349)+SUM(AT352:AT358)+SUM(AT361:AT371)+SUM(AT374:AT380)+SUM(AT383:AT387)</f>
        <v>0</v>
      </c>
      <c r="AU12" s="244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244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244"/>
      <c r="AX12" s="244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0</v>
      </c>
      <c r="AY12" s="244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0</v>
      </c>
      <c r="AZ12" s="244">
        <f>SUM(AZ15:AZ16)+SUM(AZ19:AZ25)+SUM(AZ28:AZ39)+SUM(AZ42:AZ53)+SUM(AZ56:AZ57)+SUM(AZ60:AZ74)+SUM(AZ77:AZ80)+SUM(AZ83:AZ96)+SUM(AZ99:AZ101)+SUM(AZ104:AZ113)+SUM(AZ116:AZ122)+SUM(AZ125:AZ136)+SUM(AZ139:AZ148)+SUM(AZ151:AZ159)+SUM(AZ162:AZ171)+SUM(AZ174:AZ183)+SUM(AZ186:AZ196)+SUM(AZ199:AZ200)+SUM(AZ203:AZ212)+SUM(AZ215:AZ220)+SUM(AZ223:AZ227)+SUM(AZ230:AZ239)+SUM(AZ242:AZ252)+SUM(AZ255:AZ266)+SUM(AZ269:AZ273)+SUM(AZ276:AZ283)+SUM(AZ286:AZ293)+SUM(AZ296:AZ303)+SUM(AZ306:AZ312)+SUM(AZ315:AZ320)+SUM(AZ323:AZ330)+SUM(AZ333:AZ341)+SUM(AZ344:AZ349)+SUM(AZ352:AZ358)+SUM(AZ361:AZ371)+SUM(AZ374:AZ380)+SUM(AZ383:AZ387)</f>
        <v>0</v>
      </c>
      <c r="BA12" s="244"/>
      <c r="BB12" s="244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244">
        <f>SUM(BC15:BC16)+SUM(BC19:BC25)+SUM(BC28:BC39)+SUM(BC42:BC53)+SUM(BC56:BC57)+SUM(BC60:BC74)+SUM(BC77:BC80)+SUM(BC83:BC96)+SUM(BC99:BC101)+SUM(BC104:BC113)+SUM(BC116:BC122)+SUM(BC125:BC136)+SUM(BC139:BC148)+SUM(BC151:BC159)+SUM(BC162:BC171)+SUM(BC174:BC183)+SUM(BC186:BC196)+SUM(BC199:BC200)+SUM(BC203:BC212)+SUM(BC215:BC220)+SUM(BC223:BC227)+SUM(BC230:BC239)+SUM(BC242:BC252)+SUM(BC255:BC266)+SUM(BC269:BC273)+SUM(BC276:BC283)+SUM(BC286:BC293)+SUM(BC296:BC303)+SUM(BC306:BC312)+SUM(BC315:BC320)+SUM(BC323:BC330)+SUM(BC333:BC341)+SUM(BC344:BC349)+SUM(BC352:BC358)+SUM(BC361:BC371)+SUM(BC374:BC380)+SUM(BC383:BC387)</f>
        <v>0</v>
      </c>
      <c r="BD12" s="244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244"/>
      <c r="BF12" s="244">
        <f>SUM(BF15:BF16)+SUM(BF19:BF25)+SUM(BF28:BF39)+SUM(BF42:BF53)+SUM(BF56:BF57)+SUM(BF60:BF74)+SUM(BF77:BF80)+SUM(BF83:BF96)+SUM(BF99:BF101)+SUM(BF104:BF113)+SUM(BF116:BF122)+SUM(BF125:BF136)+SUM(BF139:BF148)+SUM(BF151:BF159)+SUM(BF162:BF171)+SUM(BF174:BF183)+SUM(BF186:BF196)+SUM(BF199:BF200)+SUM(BF203:BF212)+SUM(BF215:BF220)+SUM(BF223:BF227)+SUM(BF230:BF239)+SUM(BF242:BF252)+SUM(BF255:BF266)+SUM(BF269:BF273)+SUM(BF276:BF283)+SUM(BF286:BF293)+SUM(BF296:BF303)+SUM(BF306:BF312)+SUM(BF315:BF320)+SUM(BF323:BF330)+SUM(BF333:BF341)+SUM(BF344:BF349)+SUM(BF352:BF358)+SUM(BF361:BF371)+SUM(BF374:BF380)+SUM(BF383:BF387)</f>
        <v>0</v>
      </c>
      <c r="BG12" s="244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244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244"/>
      <c r="BJ12" s="244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244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244">
        <f>SUM(BL15:BL16)+SUM(BL19:BL25)+SUM(BL28:BL39)+SUM(BL42:BL53)+SUM(BL56:BL57)+SUM(BL60:BL74)+SUM(BL77:BL80)+SUM(BL83:BL96)+SUM(BL99:BL101)+SUM(BL104:BL113)+SUM(BL116:BL122)+SUM(BL125:BL136)+SUM(BL139:BL148)+SUM(BL151:BL159)+SUM(BL162:BL171)+SUM(BL174:BL183)+SUM(BL186:BL196)+SUM(BL199:BL200)+SUM(BL203:BL212)+SUM(BL215:BL220)+SUM(BL223:BL227)+SUM(BL230:BL239)+SUM(BL242:BL252)+SUM(BL255:BL266)+SUM(BL269:BL273)+SUM(BL276:BL283)+SUM(BL286:BL293)+SUM(BL296:BL303)+SUM(BL306:BL312)+SUM(BL315:BL320)+SUM(BL323:BL330)+SUM(BL333:BL341)+SUM(BL344:BL349)+SUM(BL352:BL358)+SUM(BL361:BL371)+SUM(BL374:BL380)+SUM(BL383:BL387)</f>
        <v>0</v>
      </c>
      <c r="BM12" s="244"/>
      <c r="BN12" s="244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49007.599999999991</v>
      </c>
      <c r="BO12" s="244">
        <f>SUM(BO15:BO16)+SUM(BO19:BO25)+SUM(BO28:BO39)+SUM(BO42:BO53)+SUM(BO56:BO57)+SUM(BO60:BO74)+SUM(BO77:BO80)+SUM(BO83:BO96)+SUM(BO99:BO101)+SUM(BO104:BO113)+SUM(BO116:BO122)+SUM(BO125:BO136)+SUM(BO139:BO148)+SUM(BO151:BO159)+SUM(BO162:BO171)+SUM(BO174:BO183)+SUM(BO186:BO196)+SUM(BO199:BO200)+SUM(BO203:BO212)+SUM(BO215:BO220)+SUM(BO223:BO227)+SUM(BO230:BO239)+SUM(BO242:BO252)+SUM(BO255:BO266)+SUM(BO269:BO273)+SUM(BO276:BO283)+SUM(BO286:BO293)+SUM(BO296:BO303)+SUM(BO306:BO312)+SUM(BO315:BO320)+SUM(BO323:BO330)+SUM(BO333:BO341)+SUM(BO344:BO349)+SUM(BO352:BO358)+SUM(BO361:BO371)+SUM(BO374:BO380)+SUM(BO383:BO387)</f>
        <v>53832.500000000015</v>
      </c>
      <c r="BP12" s="244">
        <f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341)+SUM(BP344:BP349)+SUM(BP352:BP358)+SUM(BP361:BP371)+SUM(BP374:BP380)+SUM(BP383:BP387)</f>
        <v>53648.072950000016</v>
      </c>
      <c r="BQ12" s="244">
        <f t="shared" ref="BQ12:BQ13" si="29">BP12/BO12*100</f>
        <v>99.657405749315004</v>
      </c>
      <c r="BR12" s="244">
        <f>SUM(BR15:BR16)+SUM(BR19:BR25)+SUM(BR28:BR39)+SUM(BR42:BR53)+SUM(BR56:BR57)+SUM(BR60:BR74)+SUM(BR77:BR80)+SUM(BR83:BR96)+SUM(BR99:BR101)+SUM(BR104:BR113)+SUM(BR116:BR122)+SUM(BR125:BR136)+SUM(BR139:BR148)+SUM(BR151:BR159)+SUM(BR162:BR171)+SUM(BR174:BR183)+SUM(BR186:BR196)+SUM(BR199:BR200)+SUM(BR203:BR212)+SUM(BR215:BR220)+SUM(BR223:BR227)+SUM(BR230:BR239)+SUM(BR242:BR252)+SUM(BR255:BR266)+SUM(BR269:BR273)+SUM(BR276:BR283)+SUM(BR286:BR293)+SUM(BR296:BR303)+SUM(BR306:BR312)+SUM(BR315:BR320)+SUM(BR323:BR330)+SUM(BR333:BR341)+SUM(BR344:BR349)+SUM(BR352:BR358)+SUM(BR361:BR371)+SUM(BR374:BR380)+SUM(BR383:BR387)</f>
        <v>0</v>
      </c>
      <c r="BS12" s="244">
        <f>SUM(BS15:BS16)+SUM(BS19:BS25)+SUM(BS28:BS39)+SUM(BS42:BS53)+SUM(BS56:BS57)+SUM(BS60:BS74)+SUM(BS77:BS80)+SUM(BS83:BS96)+SUM(BS99:BS101)+SUM(BS104:BS113)+SUM(BS116:BS122)+SUM(BS125:BS136)+SUM(BS139:BS148)+SUM(BS151:BS159)+SUM(BS162:BS171)+SUM(BS174:BS183)+SUM(BS186:BS196)+SUM(BS199:BS200)+SUM(BS203:BS212)+SUM(BS215:BS220)+SUM(BS223:BS227)+SUM(BS230:BS239)+SUM(BS242:BS252)+SUM(BS255:BS266)+SUM(BS269:BS273)+SUM(BS276:BS283)+SUM(BS286:BS293)+SUM(BS296:BS303)+SUM(BS306:BS312)+SUM(BS315:BS320)+SUM(BS323:BS330)+SUM(BS333:BS341)+SUM(BS344:BS349)+SUM(BS352:BS358)+SUM(BS361:BS371)+SUM(BS374:BS380)+SUM(BS383:BS387)</f>
        <v>0</v>
      </c>
      <c r="BT12" s="244">
        <f>SUM(BT15:BT16)+SUM(BT19:BT25)+SUM(BT28:BT39)+SUM(BT42:BT53)+SUM(BT56:BT57)+SUM(BT60:BT74)+SUM(BT77:BT80)+SUM(BT83:BT96)+SUM(BT99:BT101)+SUM(BT104:BT113)+SUM(BT116:BT122)+SUM(BT125:BT136)+SUM(BT139:BT148)+SUM(BT151:BT159)+SUM(BT162:BT171)+SUM(BT174:BT183)+SUM(BT186:BT196)+SUM(BT199:BT200)+SUM(BT203:BT212)+SUM(BT215:BT220)+SUM(BT223:BT227)+SUM(BT230:BT239)+SUM(BT242:BT252)+SUM(BT255:BT266)+SUM(BT269:BT273)+SUM(BT276:BT283)+SUM(BT286:BT293)+SUM(BT296:BT303)+SUM(BT306:BT312)+SUM(BT315:BT320)+SUM(BT323:BT330)+SUM(BT333:BT341)+SUM(BT344:BT349)+SUM(BT352:BT358)+SUM(BT361:BT371)+SUM(BT374:BT380)+SUM(BT383:BT387)</f>
        <v>0</v>
      </c>
      <c r="BU12" s="244"/>
      <c r="BV12" s="244">
        <f>SUM(BV15:BV16)+SUM(BV19:BV25)+SUM(BV28:BV39)+SUM(BV42:BV53)+SUM(BV56:BV57)+SUM(BV60:BV74)+SUM(BV77:BV80)+SUM(BV83:BV96)+SUM(BV99:BV101)+SUM(BV104:BV113)+SUM(BV116:BV122)+SUM(BV125:BV136)+SUM(BV139:BV148)+SUM(BV151:BV159)+SUM(BV162:BV171)+SUM(BV174:BV183)+SUM(BV186:BV196)+SUM(BV199:BV200)+SUM(BV203:BV212)+SUM(BV215:BV220)+SUM(BV223:BV227)+SUM(BV230:BV239)+SUM(BV242:BV252)+SUM(BV255:BV266)+SUM(BV269:BV273)+SUM(BV276:BV283)+SUM(BV286:BV293)+SUM(BV296:BV303)+SUM(BV306:BV312)+SUM(BV315:BV320)+SUM(BV323:BV330)+SUM(BV333:BV341)+SUM(BV344:BV349)+SUM(BV352:BV358)+SUM(BV361:BV371)+SUM(BV374:BV380)+SUM(BV383:BV387)</f>
        <v>0</v>
      </c>
      <c r="BW12" s="244">
        <f>SUM(BW15:BW16)+SUM(BW19:BW25)+SUM(BW28:BW39)+SUM(BW42:BW53)+SUM(BW56:BW57)+SUM(BW60:BW74)+SUM(BW77:BW80)+SUM(BW83:BW96)+SUM(BW99:BW101)+SUM(BW104:BW113)+SUM(BW116:BW122)+SUM(BW125:BW136)+SUM(BW139:BW148)+SUM(BW151:BW159)+SUM(BW162:BW171)+SUM(BW174:BW183)+SUM(BW186:BW196)+SUM(BW199:BW200)+SUM(BW203:BW212)+SUM(BW215:BW220)+SUM(BW223:BW227)+SUM(BW230:BW239)+SUM(BW242:BW252)+SUM(BW255:BW266)+SUM(BW269:BW273)+SUM(BW276:BW283)+SUM(BW286:BW293)+SUM(BW296:BW303)+SUM(BW306:BW312)+SUM(BW315:BW320)+SUM(BW323:BW330)+SUM(BW333:BW341)+SUM(BW344:BW349)+SUM(BW352:BW358)+SUM(BW361:BW371)+SUM(BW374:BW380)+SUM(BW383:BW387)</f>
        <v>0</v>
      </c>
      <c r="BX12" s="244">
        <f>SUM(BX15:BX16)+SUM(BX19:BX25)+SUM(BX28:BX39)+SUM(BX42:BX53)+SUM(BX56:BX57)+SUM(BX60:BX74)+SUM(BX77:BX80)+SUM(BX83:BX96)+SUM(BX99:BX101)+SUM(BX104:BX113)+SUM(BX116:BX122)+SUM(BX125:BX136)+SUM(BX139:BX148)+SUM(BX151:BX159)+SUM(BX162:BX171)+SUM(BX174:BX183)+SUM(BX186:BX196)+SUM(BX199:BX200)+SUM(BX203:BX212)+SUM(BX215:BX220)+SUM(BX223:BX227)+SUM(BX230:BX239)+SUM(BX242:BX252)+SUM(BX255:BX266)+SUM(BX269:BX273)+SUM(BX276:BX283)+SUM(BX286:BX293)+SUM(BX296:BX303)+SUM(BX306:BX312)+SUM(BX315:BX320)+SUM(BX323:BX330)+SUM(BX333:BX341)+SUM(BX344:BX349)+SUM(BX352:BX358)+SUM(BX361:BX371)+SUM(BX374:BX380)+SUM(BX383:BX387)</f>
        <v>0</v>
      </c>
      <c r="BY12" s="244"/>
      <c r="BZ12" s="244">
        <f>SUM(BZ15:BZ16)+SUM(BZ19:BZ25)+SUM(BZ28:BZ39)+SUM(BZ42:BZ53)+SUM(BZ56:BZ57)+SUM(BZ60:BZ74)+SUM(BZ77:BZ80)+SUM(BZ83:BZ96)+SUM(BZ99:BZ101)+SUM(BZ104:BZ113)+SUM(BZ116:BZ122)+SUM(BZ125:BZ136)+SUM(BZ139:BZ148)+SUM(BZ151:BZ159)+SUM(BZ162:BZ171)+SUM(BZ174:BZ183)+SUM(BZ186:BZ196)+SUM(BZ199:BZ200)+SUM(BZ203:BZ212)+SUM(BZ215:BZ220)+SUM(BZ223:BZ227)+SUM(BZ230:BZ239)+SUM(BZ242:BZ252)+SUM(BZ255:BZ266)+SUM(BZ269:BZ273)+SUM(BZ276:BZ283)+SUM(BZ286:BZ293)+SUM(BZ296:BZ303)+SUM(BZ306:BZ312)+SUM(BZ315:BZ320)+SUM(BZ323:BZ330)+SUM(BZ333:BZ341)+SUM(BZ344:BZ349)+SUM(BZ352:BZ358)+SUM(BZ361:BZ371)+SUM(BZ374:BZ380)+SUM(BZ383:BZ387)</f>
        <v>0</v>
      </c>
      <c r="CA12" s="244">
        <f>SUM(CA15:CA16)+SUM(CA19:CA25)+SUM(CA28:CA39)+SUM(CA42:CA53)+SUM(CA56:CA57)+SUM(CA60:CA74)+SUM(CA77:CA80)+SUM(CA83:CA96)+SUM(CA99:CA101)+SUM(CA104:CA113)+SUM(CA116:CA122)+SUM(CA125:CA136)+SUM(CA139:CA148)+SUM(CA151:CA159)+SUM(CA162:CA171)+SUM(CA174:CA183)+SUM(CA186:CA196)+SUM(CA199:CA200)+SUM(CA203:CA212)+SUM(CA215:CA220)+SUM(CA223:CA227)+SUM(CA230:CA239)+SUM(CA242:CA252)+SUM(CA255:CA266)+SUM(CA269:CA273)+SUM(CA276:CA283)+SUM(CA286:CA293)+SUM(CA296:CA303)+SUM(CA306:CA312)+SUM(CA315:CA320)+SUM(CA323:CA330)+SUM(CA333:CA341)+SUM(CA344:CA349)+SUM(CA352:CA358)+SUM(CA361:CA371)+SUM(CA374:CA380)+SUM(CA383:CA387)</f>
        <v>0</v>
      </c>
      <c r="CB12" s="244">
        <f>SUM(CB15:CB16)+SUM(CB19:CB25)+SUM(CB28:CB39)+SUM(CB42:CB53)+SUM(CB56:CB57)+SUM(CB60:CB74)+SUM(CB77:CB80)+SUM(CB83:CB96)+SUM(CB99:CB101)+SUM(CB104:CB113)+SUM(CB116:CB122)+SUM(CB125:CB136)+SUM(CB139:CB148)+SUM(CB151:CB159)+SUM(CB162:CB171)+SUM(CB174:CB183)+SUM(CB186:CB196)+SUM(CB199:CB200)+SUM(CB203:CB212)+SUM(CB215:CB220)+SUM(CB223:CB227)+SUM(CB230:CB239)+SUM(CB242:CB252)+SUM(CB255:CB266)+SUM(CB269:CB273)+SUM(CB276:CB283)+SUM(CB286:CB293)+SUM(CB296:CB303)+SUM(CB306:CB312)+SUM(CB315:CB320)+SUM(CB323:CB330)+SUM(CB333:CB341)+SUM(CB344:CB349)+SUM(CB352:CB358)+SUM(CB361:CB371)+SUM(CB374:CB380)+SUM(CB383:CB387)</f>
        <v>0</v>
      </c>
      <c r="CC12" s="244"/>
      <c r="CD12" s="244">
        <f>SUM(CD15:CD16)+SUM(CD19:CD25)+SUM(CD28:CD39)+SUM(CD42:CD53)+SUM(CD56:CD57)+SUM(CD60:CD74)+SUM(CD77:CD80)+SUM(CD83:CD96)+SUM(CD99:CD101)+SUM(CD104:CD113)+SUM(CD116:CD122)+SUM(CD125:CD136)+SUM(CD139:CD148)+SUM(CD151:CD159)+SUM(CD162:CD171)+SUM(CD174:CD183)+SUM(CD186:CD196)+SUM(CD199:CD200)+SUM(CD203:CD212)+SUM(CD215:CD220)+SUM(CD223:CD227)+SUM(CD230:CD239)+SUM(CD242:CD252)+SUM(CD255:CD266)+SUM(CD269:CD273)+SUM(CD276:CD283)+SUM(CD286:CD293)+SUM(CD296:CD303)+SUM(CD306:CD312)+SUM(CD315:CD320)+SUM(CD323:CD330)+SUM(CD333:CD341)+SUM(CD344:CD349)+SUM(CD352:CD358)+SUM(CD361:CD371)+SUM(CD374:CD380)+SUM(CD383:CD387)</f>
        <v>0</v>
      </c>
      <c r="CE12" s="244">
        <f>SUM(CE15:CE16)+SUM(CE19:CE25)+SUM(CE28:CE39)+SUM(CE42:CE53)+SUM(CE56:CE57)+SUM(CE60:CE74)+SUM(CE77:CE80)+SUM(CE83:CE96)+SUM(CE99:CE101)+SUM(CE104:CE113)+SUM(CE116:CE122)+SUM(CE125:CE136)+SUM(CE139:CE148)+SUM(CE151:CE159)+SUM(CE162:CE171)+SUM(CE174:CE183)+SUM(CE186:CE196)+SUM(CE199:CE200)+SUM(CE203:CE212)+SUM(CE215:CE220)+SUM(CE223:CE227)+SUM(CE230:CE239)+SUM(CE242:CE252)+SUM(CE255:CE266)+SUM(CE269:CE273)+SUM(CE276:CE283)+SUM(CE286:CE293)+SUM(CE296:CE303)+SUM(CE306:CE312)+SUM(CE315:CE320)+SUM(CE323:CE330)+SUM(CE333:CE341)+SUM(CE344:CE349)+SUM(CE352:CE358)+SUM(CE361:CE371)+SUM(CE374:CE380)+SUM(CE383:CE387)</f>
        <v>0</v>
      </c>
      <c r="CF12" s="244">
        <f>SUM(CF15:CF16)+SUM(CF19:CF25)+SUM(CF28:CF39)+SUM(CF42:CF53)+SUM(CF56:CF57)+SUM(CF60:CF74)+SUM(CF77:CF80)+SUM(CF83:CF96)+SUM(CF99:CF101)+SUM(CF104:CF113)+SUM(CF116:CF122)+SUM(CF125:CF136)+SUM(CF139:CF148)+SUM(CF151:CF159)+SUM(CF162:CF171)+SUM(CF174:CF183)+SUM(CF186:CF196)+SUM(CF199:CF200)+SUM(CF203:CF212)+SUM(CF215:CF220)+SUM(CF223:CF227)+SUM(CF230:CF239)+SUM(CF242:CF252)+SUM(CF255:CF266)+SUM(CF269:CF273)+SUM(CF276:CF283)+SUM(CF286:CF293)+SUM(CF296:CF303)+SUM(CF306:CF312)+SUM(CF315:CF320)+SUM(CF323:CF330)+SUM(CF333:CF341)+SUM(CF344:CF349)+SUM(CF352:CF358)+SUM(CF361:CF371)+SUM(CF374:CF380)+SUM(CF383:CF387)</f>
        <v>0</v>
      </c>
      <c r="CG12" s="244"/>
      <c r="CH12" s="141"/>
      <c r="CI12" s="244">
        <f>SUM(CI15:CI16)+SUM(CI19:CI25)+SUM(CI28:CI39)+SUM(CI42:CI53)+SUM(CI56:CI57)+SUM(CI60:CI74)+SUM(CI77:CI80)+SUM(CI83:CI96)+SUM(CI99:CI101)+SUM(CI104:CI113)+SUM(CI116:CI122)+SUM(CI125:CI136)+SUM(CI139:CI148)+SUM(CI151:CI159)+SUM(CI162:CI171)+SUM(CI174:CI183)+SUM(CI186:CI196)+SUM(CI199:CI200)+SUM(CI203:CI212)+SUM(CI215:CI220)+SUM(CI223:CI227)+SUM(CI230:CI239)+SUM(CI242:CI252)+SUM(CI255:CI266)+SUM(CI269:CI273)+SUM(CI276:CI283)+SUM(CI286:CI293)+SUM(CI296:CI303)+SUM(CI306:CI312)+SUM(CI315:CI320)+SUM(CI323:CI330)+SUM(CI333:CI341)+SUM(CI344:CI349)+SUM(CI352:CI358)+SUM(CI361:CI371)+SUM(CI374:CI380)+SUM(CI383:CI387)</f>
        <v>0</v>
      </c>
      <c r="CJ12" s="244">
        <f>SUM(CJ15:CJ16)+SUM(CJ19:CJ25)+SUM(CJ28:CJ39)+SUM(CJ42:CJ53)+SUM(CJ56:CJ57)+SUM(CJ60:CJ74)+SUM(CJ77:CJ80)+SUM(CJ83:CJ96)+SUM(CJ99:CJ101)+SUM(CJ104:CJ113)+SUM(CJ116:CJ122)+SUM(CJ125:CJ136)+SUM(CJ139:CJ148)+SUM(CJ151:CJ159)+SUM(CJ162:CJ171)+SUM(CJ174:CJ183)+SUM(CJ186:CJ196)+SUM(CJ199:CJ200)+SUM(CJ203:CJ212)+SUM(CJ215:CJ220)+SUM(CJ223:CJ227)+SUM(CJ230:CJ239)+SUM(CJ242:CJ252)+SUM(CJ255:CJ266)+SUM(CJ269:CJ273)+SUM(CJ276:CJ283)+SUM(CJ286:CJ293)+SUM(CJ296:CJ303)+SUM(CJ306:CJ312)+SUM(CJ315:CJ320)+SUM(CJ323:CJ330)+SUM(CJ333:CJ341)+SUM(CJ344:CJ349)+SUM(CJ352:CJ358)+SUM(CJ361:CJ371)+SUM(CJ374:CJ380)+SUM(CJ383:CJ387)</f>
        <v>0</v>
      </c>
      <c r="CK12" s="244"/>
      <c r="CL12" s="244"/>
      <c r="CM12" s="244">
        <f>SUM(CM15:CM16)+SUM(CM19:CM25)+SUM(CM28:CM39)+SUM(CM42:CM53)+SUM(CM56:CM57)+SUM(CM60:CM74)+SUM(CM77:CM80)+SUM(CM83:CM96)+SUM(CM99:CM101)+SUM(CM104:CM113)+SUM(CM116:CM122)+SUM(CM125:CM136)+SUM(CM139:CM148)+SUM(CM151:CM159)+SUM(CM162:CM171)+SUM(CM174:CM183)+SUM(CM186:CM196)+SUM(CM199:CM200)+SUM(CM203:CM212)+SUM(CM215:CM220)+SUM(CM223:CM227)+SUM(CM230:CM239)+SUM(CM242:CM252)+SUM(CM255:CM266)+SUM(CM269:CM273)+SUM(CM276:CM283)+SUM(CM286:CM293)+SUM(CM296:CM303)+SUM(CM306:CM312)+SUM(CM315:CM320)+SUM(CM323:CM330)+SUM(CM333:CM341)+SUM(CM344:CM349)+SUM(CM352:CM358)+SUM(CM361:CM371)+SUM(CM374:CM380)+SUM(CM383:CM387)</f>
        <v>0</v>
      </c>
      <c r="CN12" s="244">
        <f>SUM(CN15:CN16)+SUM(CN19:CN25)+SUM(CN28:CN39)+SUM(CN42:CN53)+SUM(CN56:CN57)+SUM(CN60:CN74)+SUM(CN77:CN80)+SUM(CN83:CN96)+SUM(CN99:CN101)+SUM(CN104:CN113)+SUM(CN116:CN122)+SUM(CN125:CN136)+SUM(CN139:CN148)+SUM(CN151:CN159)+SUM(CN162:CN171)+SUM(CN174:CN183)+SUM(CN186:CN196)+SUM(CN199:CN200)+SUM(CN203:CN212)+SUM(CN215:CN220)+SUM(CN223:CN227)+SUM(CN230:CN239)+SUM(CN242:CN252)+SUM(CN255:CN266)+SUM(CN269:CN273)+SUM(CN276:CN283)+SUM(CN286:CN293)+SUM(CN296:CN303)+SUM(CN306:CN312)+SUM(CN315:CN320)+SUM(CN323:CN330)+SUM(CN333:CN341)+SUM(CN344:CN349)+SUM(CN352:CN358)+SUM(CN361:CN371)+SUM(CN374:CN380)+SUM(CN383:CN387)</f>
        <v>0</v>
      </c>
      <c r="CO12" s="244"/>
      <c r="CP12" s="141"/>
      <c r="CQ12" s="244">
        <f>SUM(CQ15:CQ16)+SUM(CQ19:CQ25)+SUM(CQ28:CQ39)+SUM(CQ42:CQ53)+SUM(CQ56:CQ57)+SUM(CQ60:CQ74)+SUM(CQ77:CQ80)+SUM(CQ83:CQ96)+SUM(CQ99:CQ101)+SUM(CQ104:CQ113)+SUM(CQ116:CQ122)+SUM(CQ125:CQ136)+SUM(CQ139:CQ148)+SUM(CQ151:CQ159)+SUM(CQ162:CQ171)+SUM(CQ174:CQ183)+SUM(CQ186:CQ196)+SUM(CQ199:CQ200)+SUM(CQ203:CQ212)+SUM(CQ215:CQ220)+SUM(CQ223:CQ227)+SUM(CQ230:CQ239)+SUM(CQ242:CQ252)+SUM(CQ255:CQ266)+SUM(CQ269:CQ273)+SUM(CQ276:CQ283)+SUM(CQ286:CQ293)+SUM(CQ296:CQ303)+SUM(CQ306:CQ312)+SUM(CQ315:CQ320)+SUM(CQ323:CQ330)+SUM(CQ333:CQ341)+SUM(CQ344:CQ349)+SUM(CQ352:CQ358)+SUM(CQ361:CQ371)+SUM(CQ374:CQ380)+SUM(CQ383:CQ387)</f>
        <v>0</v>
      </c>
      <c r="CR12" s="244">
        <f>SUM(CR15:CR16)+SUM(CR19:CR25)+SUM(CR28:CR39)+SUM(CR42:CR53)+SUM(CR56:CR57)+SUM(CR60:CR74)+SUM(CR77:CR80)+SUM(CR83:CR96)+SUM(CR99:CR101)+SUM(CR104:CR113)+SUM(CR116:CR122)+SUM(CR125:CR136)+SUM(CR139:CR148)+SUM(CR151:CR159)+SUM(CR162:CR171)+SUM(CR174:CR183)+SUM(CR186:CR196)+SUM(CR199:CR200)+SUM(CR203:CR212)+SUM(CR215:CR220)+SUM(CR223:CR227)+SUM(CR230:CR239)+SUM(CR242:CR252)+SUM(CR255:CR266)+SUM(CR269:CR273)+SUM(CR276:CR283)+SUM(CR286:CR293)+SUM(CR296:CR303)+SUM(CR306:CR312)+SUM(CR315:CR320)+SUM(CR323:CR330)+SUM(CR333:CR341)+SUM(CR344:CR349)+SUM(CR352:CR358)+SUM(CR361:CR371)+SUM(CR374:CR380)+SUM(CR383:CR387)</f>
        <v>0</v>
      </c>
      <c r="CS12" s="244"/>
    </row>
    <row r="13" spans="1:97" s="91" customFormat="1" ht="30.75" customHeight="1" x14ac:dyDescent="0.25">
      <c r="A13" s="103" t="s">
        <v>221</v>
      </c>
      <c r="B13" s="198">
        <f t="shared" ref="B13" si="30">F13+J13+N13+R13+V13+Z13+AD13+AH13+AL13+AP13+AT13+AX13+BB13+BF13+BJ13+BN13+BR13+BV13+BZ13+CD13+CH13+CL13+CP13</f>
        <v>240141.29999999996</v>
      </c>
      <c r="C13" s="198">
        <f t="shared" ref="C13" si="31">G13+K13+O13+S13+W13+AA13+AE13+AI13+AM13+AQ13+AU13+AY13+BC13+BG13+BK13+BO13+BS13+BW13+CA13+CE13+CI13+CM13+CQ13</f>
        <v>235122.9</v>
      </c>
      <c r="D13" s="198">
        <f t="shared" ref="D13" si="32">H13+L13+P13+T13+X13+AB13+AF13+AJ13+AN13+AR13+AV13+AZ13+BD13+BH13+BL13+BP13+BT13+BX13+CB13+CF13+CJ13+CN13+CR13</f>
        <v>233747.80620000002</v>
      </c>
      <c r="E13" s="80">
        <f t="shared" si="0"/>
        <v>99.415159561233736</v>
      </c>
      <c r="F13" s="198">
        <f>SUM(F14:F16)</f>
        <v>906.2</v>
      </c>
      <c r="G13" s="198">
        <f>SUM(G14:G16)</f>
        <v>840</v>
      </c>
      <c r="H13" s="198">
        <f t="shared" ref="H13:CF13" si="33">SUM(H14:H16)</f>
        <v>839.99967000000004</v>
      </c>
      <c r="I13" s="80">
        <f>H13/G13*100</f>
        <v>99.99996071428572</v>
      </c>
      <c r="J13" s="198">
        <f t="shared" ref="J13" si="34">SUM(J14:J16)</f>
        <v>79.5</v>
      </c>
      <c r="K13" s="198">
        <f t="shared" si="33"/>
        <v>79.5</v>
      </c>
      <c r="L13" s="198">
        <f t="shared" si="33"/>
        <v>79.282589999999999</v>
      </c>
      <c r="M13" s="80">
        <f t="shared" ref="M13:M17" si="35">L13/K13*100</f>
        <v>99.726528301886802</v>
      </c>
      <c r="N13" s="198">
        <f t="shared" ref="N13" si="36">SUM(N14:N16)</f>
        <v>1286.8</v>
      </c>
      <c r="O13" s="198">
        <f t="shared" si="33"/>
        <v>554</v>
      </c>
      <c r="P13" s="198">
        <f t="shared" si="33"/>
        <v>482.60843</v>
      </c>
      <c r="Q13" s="80">
        <f t="shared" ref="Q13:Q17" si="37">P13/O13*100</f>
        <v>87.113435018050538</v>
      </c>
      <c r="R13" s="198">
        <f t="shared" ref="R13" si="38">SUM(R14:R16)</f>
        <v>28448.2</v>
      </c>
      <c r="S13" s="198">
        <f t="shared" si="33"/>
        <v>29420.799999999999</v>
      </c>
      <c r="T13" s="198">
        <f t="shared" si="33"/>
        <v>28903.40078</v>
      </c>
      <c r="U13" s="80">
        <f t="shared" ref="U13:U392" si="39">T13/S13*100</f>
        <v>98.241382899173374</v>
      </c>
      <c r="V13" s="198">
        <f t="shared" ref="V13" si="40">SUM(V14:V16)</f>
        <v>3769.2</v>
      </c>
      <c r="W13" s="198">
        <f t="shared" si="33"/>
        <v>3505.2</v>
      </c>
      <c r="X13" s="198">
        <f t="shared" si="33"/>
        <v>3505.2</v>
      </c>
      <c r="Y13" s="80">
        <f>X13/W13*100</f>
        <v>100</v>
      </c>
      <c r="Z13" s="198">
        <f t="shared" ref="Z13" si="41">SUM(Z14:Z16)</f>
        <v>127.2</v>
      </c>
      <c r="AA13" s="198">
        <f t="shared" si="33"/>
        <v>127.3</v>
      </c>
      <c r="AB13" s="198">
        <f t="shared" si="33"/>
        <v>127.26564</v>
      </c>
      <c r="AC13" s="80">
        <f>AB13/AA13*100</f>
        <v>99.973008641005507</v>
      </c>
      <c r="AD13" s="198">
        <f t="shared" ref="AD13" si="42">SUM(AD14:AD16)</f>
        <v>190047.5</v>
      </c>
      <c r="AE13" s="198">
        <f t="shared" si="33"/>
        <v>185488.9</v>
      </c>
      <c r="AF13" s="198">
        <f t="shared" si="33"/>
        <v>184982.25892000002</v>
      </c>
      <c r="AG13" s="80">
        <f t="shared" ref="AG13:AG17" si="43">AF13/AE13*100</f>
        <v>99.726861779869324</v>
      </c>
      <c r="AH13" s="198">
        <f t="shared" ref="AH13" si="44">SUM(AH14:AH16)</f>
        <v>379.8</v>
      </c>
      <c r="AI13" s="198">
        <f t="shared" si="33"/>
        <v>410</v>
      </c>
      <c r="AJ13" s="198">
        <f t="shared" si="33"/>
        <v>410</v>
      </c>
      <c r="AK13" s="79">
        <f>AJ13/AI13*100</f>
        <v>100</v>
      </c>
      <c r="AL13" s="198">
        <f t="shared" ref="AL13" si="45">SUM(AL14:AL16)</f>
        <v>0</v>
      </c>
      <c r="AM13" s="198">
        <f t="shared" si="33"/>
        <v>0</v>
      </c>
      <c r="AN13" s="198">
        <f t="shared" si="33"/>
        <v>0</v>
      </c>
      <c r="AO13" s="198">
        <f t="shared" si="33"/>
        <v>0</v>
      </c>
      <c r="AP13" s="198">
        <f t="shared" ref="AP13" si="46">SUM(AP14:AP16)</f>
        <v>379.8</v>
      </c>
      <c r="AQ13" s="198">
        <f t="shared" si="33"/>
        <v>410</v>
      </c>
      <c r="AR13" s="198">
        <f t="shared" si="33"/>
        <v>410</v>
      </c>
      <c r="AS13" s="198">
        <f t="shared" si="33"/>
        <v>100</v>
      </c>
      <c r="AT13" s="198">
        <f t="shared" ref="AT13" si="47">SUM(AT14:AT16)</f>
        <v>729.4</v>
      </c>
      <c r="AU13" s="198">
        <f t="shared" si="33"/>
        <v>555.79999999999995</v>
      </c>
      <c r="AV13" s="198">
        <f t="shared" si="33"/>
        <v>447.67345</v>
      </c>
      <c r="AW13" s="198">
        <f t="shared" si="33"/>
        <v>80.545780856423178</v>
      </c>
      <c r="AX13" s="198">
        <f t="shared" ref="AX13" si="48">SUM(AX14:AX16)</f>
        <v>379.8</v>
      </c>
      <c r="AY13" s="198">
        <f t="shared" si="33"/>
        <v>410</v>
      </c>
      <c r="AZ13" s="198">
        <f t="shared" si="33"/>
        <v>410</v>
      </c>
      <c r="BA13" s="198">
        <f t="shared" si="33"/>
        <v>100</v>
      </c>
      <c r="BB13" s="198">
        <f t="shared" ref="BB13" si="49">SUM(BB14:BB16)</f>
        <v>379.8</v>
      </c>
      <c r="BC13" s="198">
        <f t="shared" si="33"/>
        <v>410</v>
      </c>
      <c r="BD13" s="198">
        <f t="shared" ref="BD13" si="50">SUM(BD14:BD16)</f>
        <v>410</v>
      </c>
      <c r="BE13" s="198">
        <f t="shared" si="33"/>
        <v>100</v>
      </c>
      <c r="BF13" s="198">
        <f t="shared" ref="BF13" si="51">SUM(BF14:BF16)</f>
        <v>817.6</v>
      </c>
      <c r="BG13" s="198">
        <f t="shared" si="33"/>
        <v>817.6</v>
      </c>
      <c r="BH13" s="198">
        <f t="shared" si="33"/>
        <v>817.6</v>
      </c>
      <c r="BI13" s="80">
        <f t="shared" ref="BI13:BI17" si="52">BH13/BG13*100</f>
        <v>100</v>
      </c>
      <c r="BJ13" s="198">
        <f t="shared" ref="BJ13" si="53">SUM(BJ14:BJ16)</f>
        <v>0</v>
      </c>
      <c r="BK13" s="198">
        <f t="shared" si="33"/>
        <v>0</v>
      </c>
      <c r="BL13" s="198">
        <f t="shared" ref="BL13" si="54">SUM(BL14:BL16)</f>
        <v>0</v>
      </c>
      <c r="BM13" s="198">
        <f t="shared" si="33"/>
        <v>0</v>
      </c>
      <c r="BN13" s="198">
        <f t="shared" ref="BN13" si="55">SUM(BN14:BN16)</f>
        <v>924.2</v>
      </c>
      <c r="BO13" s="198">
        <f t="shared" si="33"/>
        <v>1007.5</v>
      </c>
      <c r="BP13" s="198">
        <f t="shared" si="33"/>
        <v>1007.5</v>
      </c>
      <c r="BQ13" s="79">
        <f t="shared" si="29"/>
        <v>100</v>
      </c>
      <c r="BR13" s="198">
        <f t="shared" ref="BR13" si="56">SUM(BR14:BR16)</f>
        <v>379.8</v>
      </c>
      <c r="BS13" s="198">
        <f t="shared" si="33"/>
        <v>172</v>
      </c>
      <c r="BT13" s="198">
        <f t="shared" si="33"/>
        <v>171.9153</v>
      </c>
      <c r="BU13" s="198">
        <f t="shared" si="33"/>
        <v>99.950755813953478</v>
      </c>
      <c r="BV13" s="198">
        <f t="shared" ref="BV13" si="57">SUM(BV14:BV16)</f>
        <v>379.8</v>
      </c>
      <c r="BW13" s="198">
        <f t="shared" si="33"/>
        <v>410</v>
      </c>
      <c r="BX13" s="198">
        <f t="shared" si="33"/>
        <v>410</v>
      </c>
      <c r="BY13" s="80">
        <f t="shared" ref="BY13:BY76" si="58">BX13/BW13*100</f>
        <v>100</v>
      </c>
      <c r="BZ13" s="198">
        <f t="shared" ref="BZ13" si="59">SUM(BZ14:BZ16)</f>
        <v>10680.6</v>
      </c>
      <c r="CA13" s="198">
        <f t="shared" si="33"/>
        <v>10439.299999999999</v>
      </c>
      <c r="CB13" s="198">
        <f t="shared" si="33"/>
        <v>10318.43772</v>
      </c>
      <c r="CC13" s="80">
        <f t="shared" ref="CC13:CC360" si="60">CB13/CA13*100</f>
        <v>98.842237697929946</v>
      </c>
      <c r="CD13" s="198">
        <f t="shared" ref="CD13" si="61">SUM(CD14:CD16)</f>
        <v>46.1</v>
      </c>
      <c r="CE13" s="198">
        <f t="shared" si="33"/>
        <v>46.1</v>
      </c>
      <c r="CF13" s="198">
        <f t="shared" si="33"/>
        <v>0</v>
      </c>
      <c r="CG13" s="80">
        <f>CF13/CE13*100</f>
        <v>0</v>
      </c>
      <c r="CH13" s="131"/>
      <c r="CI13" s="198">
        <f t="shared" ref="CI13" si="62">SUM(CI14:CI16)</f>
        <v>8.1</v>
      </c>
      <c r="CJ13" s="198">
        <f t="shared" ref="CJ13" si="63">SUM(CJ14:CJ16)</f>
        <v>8.1</v>
      </c>
      <c r="CK13" s="80">
        <f t="shared" ref="CK13:CK14" si="64">CJ13/CI13*100</f>
        <v>100</v>
      </c>
      <c r="CL13" s="80"/>
      <c r="CM13" s="198"/>
      <c r="CN13" s="198"/>
      <c r="CO13" s="80"/>
      <c r="CP13" s="131"/>
      <c r="CQ13" s="198">
        <f>SUM(CQ14:CQ16)</f>
        <v>10.8</v>
      </c>
      <c r="CR13" s="198">
        <f t="shared" ref="CR13" si="65">SUM(CR14:CR16)</f>
        <v>6.5636999999999999</v>
      </c>
      <c r="CS13" s="80">
        <f>CR13/CQ13*100</f>
        <v>60.774999999999991</v>
      </c>
    </row>
    <row r="14" spans="1:97" ht="30" customHeight="1" x14ac:dyDescent="0.25">
      <c r="A14" s="104" t="s">
        <v>220</v>
      </c>
      <c r="B14" s="82">
        <f t="shared" ref="B14:B77" si="66">F14+J14+N14+R14+V14+Z14+AD14+AH14+AL14+AP14+AT14+AX14+BB14+BF14+BJ14+BN14+BR14+BV14+BZ14+CD14+CH14+CL14+CP14</f>
        <v>239217.09999999995</v>
      </c>
      <c r="C14" s="82">
        <f t="shared" ref="C14:C77" si="67">G14+K14+O14+S14+W14+AA14+AE14+AI14+AM14+AQ14+AU14+AY14+BC14+BG14+BK14+BO14+BS14+BW14+CA14+CE14+CI14+CM14+CQ14</f>
        <v>234115.4</v>
      </c>
      <c r="D14" s="82">
        <f t="shared" ref="D14:D77" si="68">H14+L14+P14+T14+X14+AB14+AF14+AJ14+AN14+AR14+AV14+AZ14+BD14+BH14+BL14+BP14+BT14+BX14+CB14+CF14+CJ14+CN14+CR14</f>
        <v>232740.30620000002</v>
      </c>
      <c r="E14" s="70">
        <f t="shared" si="0"/>
        <v>99.412642739435356</v>
      </c>
      <c r="F14" s="70">
        <v>906.2</v>
      </c>
      <c r="G14" s="70">
        <v>840</v>
      </c>
      <c r="H14" s="70">
        <v>839.99967000000004</v>
      </c>
      <c r="I14" s="70">
        <f>H14/G14*100</f>
        <v>99.99996071428572</v>
      </c>
      <c r="J14" s="70">
        <v>79.5</v>
      </c>
      <c r="K14" s="70">
        <v>79.5</v>
      </c>
      <c r="L14" s="70">
        <v>79.282589999999999</v>
      </c>
      <c r="M14" s="70">
        <f t="shared" si="35"/>
        <v>99.726528301886802</v>
      </c>
      <c r="N14" s="70">
        <v>1286.8</v>
      </c>
      <c r="O14" s="70">
        <v>554</v>
      </c>
      <c r="P14" s="70">
        <v>482.60843</v>
      </c>
      <c r="Q14" s="70">
        <f t="shared" si="37"/>
        <v>87.113435018050538</v>
      </c>
      <c r="R14" s="70">
        <v>28448.2</v>
      </c>
      <c r="S14" s="70">
        <v>29420.799999999999</v>
      </c>
      <c r="T14" s="70">
        <v>28903.40078</v>
      </c>
      <c r="U14" s="70">
        <f t="shared" si="39"/>
        <v>98.241382899173374</v>
      </c>
      <c r="V14" s="70">
        <v>3769.2</v>
      </c>
      <c r="W14" s="70">
        <v>3505.2</v>
      </c>
      <c r="X14" s="70">
        <v>3505.2</v>
      </c>
      <c r="Y14" s="70">
        <f>X14/W14*100</f>
        <v>100</v>
      </c>
      <c r="Z14" s="70">
        <v>127.2</v>
      </c>
      <c r="AA14" s="70">
        <v>127.3</v>
      </c>
      <c r="AB14" s="70">
        <v>127.26564</v>
      </c>
      <c r="AC14" s="70">
        <f>AB14/AA14*100</f>
        <v>99.973008641005507</v>
      </c>
      <c r="AD14" s="70">
        <v>190047.5</v>
      </c>
      <c r="AE14" s="70">
        <v>185488.9</v>
      </c>
      <c r="AF14" s="70">
        <v>184982.25892000002</v>
      </c>
      <c r="AG14" s="70">
        <f t="shared" si="43"/>
        <v>99.726861779869324</v>
      </c>
      <c r="AH14" s="70">
        <v>379.8</v>
      </c>
      <c r="AI14" s="70">
        <v>410</v>
      </c>
      <c r="AJ14" s="70">
        <v>410</v>
      </c>
      <c r="AK14" s="66">
        <f>AJ14/AI14*100</f>
        <v>100</v>
      </c>
      <c r="AL14" s="70"/>
      <c r="AM14" s="70"/>
      <c r="AN14" s="70"/>
      <c r="AO14" s="70"/>
      <c r="AP14" s="70">
        <v>379.8</v>
      </c>
      <c r="AQ14" s="70">
        <v>410</v>
      </c>
      <c r="AR14" s="70">
        <v>410</v>
      </c>
      <c r="AS14" s="70">
        <f>AR14/AQ14*100</f>
        <v>100</v>
      </c>
      <c r="AT14" s="70">
        <v>729.4</v>
      </c>
      <c r="AU14" s="70">
        <v>555.79999999999995</v>
      </c>
      <c r="AV14" s="70">
        <v>447.67345</v>
      </c>
      <c r="AW14" s="70">
        <f>AV14/AU14*100</f>
        <v>80.545780856423178</v>
      </c>
      <c r="AX14" s="70">
        <v>379.8</v>
      </c>
      <c r="AY14" s="70">
        <v>410</v>
      </c>
      <c r="AZ14" s="70">
        <v>410</v>
      </c>
      <c r="BA14" s="70">
        <f>AZ14/AY14*100</f>
        <v>100</v>
      </c>
      <c r="BB14" s="70">
        <v>379.8</v>
      </c>
      <c r="BC14" s="70">
        <v>410</v>
      </c>
      <c r="BD14" s="70">
        <v>410</v>
      </c>
      <c r="BE14" s="70">
        <f>BD14/BC14*100</f>
        <v>100</v>
      </c>
      <c r="BF14" s="70">
        <v>817.6</v>
      </c>
      <c r="BG14" s="70">
        <v>817.6</v>
      </c>
      <c r="BH14" s="70">
        <v>817.6</v>
      </c>
      <c r="BI14" s="70">
        <f t="shared" si="52"/>
        <v>100</v>
      </c>
      <c r="BJ14" s="70">
        <v>0</v>
      </c>
      <c r="BK14" s="70">
        <v>0</v>
      </c>
      <c r="BL14" s="70">
        <v>0</v>
      </c>
      <c r="BM14" s="70"/>
      <c r="BN14" s="70"/>
      <c r="BO14" s="70"/>
      <c r="BP14" s="70"/>
      <c r="BQ14" s="66"/>
      <c r="BR14" s="70">
        <v>379.8</v>
      </c>
      <c r="BS14" s="70">
        <v>172</v>
      </c>
      <c r="BT14" s="70">
        <v>171.9153</v>
      </c>
      <c r="BU14" s="70">
        <f>BT14/BS14*100</f>
        <v>99.950755813953478</v>
      </c>
      <c r="BV14" s="70">
        <v>379.8</v>
      </c>
      <c r="BW14" s="70">
        <v>410</v>
      </c>
      <c r="BX14" s="70">
        <v>410</v>
      </c>
      <c r="BY14" s="70">
        <f t="shared" si="58"/>
        <v>100</v>
      </c>
      <c r="BZ14" s="70">
        <v>10680.6</v>
      </c>
      <c r="CA14" s="70">
        <v>10439.299999999999</v>
      </c>
      <c r="CB14" s="70">
        <v>10318.43772</v>
      </c>
      <c r="CC14" s="70">
        <f t="shared" si="60"/>
        <v>98.842237697929946</v>
      </c>
      <c r="CD14" s="70">
        <v>46.1</v>
      </c>
      <c r="CE14" s="70">
        <v>46.1</v>
      </c>
      <c r="CF14" s="70"/>
      <c r="CG14" s="70">
        <f>CF14/CE14*100</f>
        <v>0</v>
      </c>
      <c r="CH14" s="124"/>
      <c r="CI14" s="70">
        <v>8.1</v>
      </c>
      <c r="CJ14" s="70">
        <v>8.1</v>
      </c>
      <c r="CK14" s="70">
        <f t="shared" si="64"/>
        <v>100</v>
      </c>
      <c r="CL14" s="70"/>
      <c r="CM14" s="70"/>
      <c r="CN14" s="70"/>
      <c r="CO14" s="70"/>
      <c r="CP14" s="124"/>
      <c r="CQ14" s="70">
        <v>10.8</v>
      </c>
      <c r="CR14" s="70">
        <v>6.5636999999999999</v>
      </c>
      <c r="CS14" s="70">
        <f>CR14/CQ14*100</f>
        <v>60.774999999999991</v>
      </c>
    </row>
    <row r="15" spans="1:97" x14ac:dyDescent="0.25">
      <c r="A15" s="104" t="s">
        <v>222</v>
      </c>
      <c r="B15" s="82">
        <f t="shared" si="66"/>
        <v>815.5</v>
      </c>
      <c r="C15" s="82">
        <f t="shared" si="67"/>
        <v>889</v>
      </c>
      <c r="D15" s="82">
        <f t="shared" si="68"/>
        <v>889</v>
      </c>
      <c r="E15" s="66">
        <f>D15/C15*100</f>
        <v>100</v>
      </c>
      <c r="F15" s="66"/>
      <c r="G15" s="66"/>
      <c r="H15" s="66"/>
      <c r="I15" s="66"/>
      <c r="J15" s="66"/>
      <c r="K15" s="66"/>
      <c r="L15" s="66"/>
      <c r="M15" s="70"/>
      <c r="N15" s="66"/>
      <c r="O15" s="66"/>
      <c r="P15" s="66"/>
      <c r="Q15" s="70"/>
      <c r="R15" s="66"/>
      <c r="S15" s="66"/>
      <c r="T15" s="66"/>
      <c r="U15" s="70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70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70"/>
      <c r="BJ15" s="66"/>
      <c r="BK15" s="66"/>
      <c r="BL15" s="66"/>
      <c r="BM15" s="66"/>
      <c r="BN15" s="66">
        <v>815.5</v>
      </c>
      <c r="BO15" s="66">
        <v>889</v>
      </c>
      <c r="BP15" s="66">
        <v>889</v>
      </c>
      <c r="BQ15" s="66">
        <f>BP15/BO15*100</f>
        <v>100</v>
      </c>
      <c r="BR15" s="66"/>
      <c r="BS15" s="66"/>
      <c r="BT15" s="66"/>
      <c r="BU15" s="66"/>
      <c r="BV15" s="66"/>
      <c r="BW15" s="66"/>
      <c r="BX15" s="66"/>
      <c r="BY15" s="70"/>
      <c r="BZ15" s="66"/>
      <c r="CA15" s="66"/>
      <c r="CB15" s="66"/>
      <c r="CC15" s="70"/>
      <c r="CD15" s="66"/>
      <c r="CE15" s="66"/>
      <c r="CF15" s="66"/>
      <c r="CG15" s="70"/>
      <c r="CH15" s="123"/>
      <c r="CI15" s="66"/>
      <c r="CJ15" s="66"/>
      <c r="CK15" s="70"/>
      <c r="CL15" s="70"/>
      <c r="CM15" s="66"/>
      <c r="CN15" s="66"/>
      <c r="CO15" s="70"/>
      <c r="CP15" s="123"/>
      <c r="CQ15" s="66"/>
      <c r="CR15" s="66"/>
      <c r="CS15" s="66"/>
    </row>
    <row r="16" spans="1:97" x14ac:dyDescent="0.25">
      <c r="A16" s="104" t="s">
        <v>382</v>
      </c>
      <c r="B16" s="82">
        <f t="shared" si="66"/>
        <v>108.7</v>
      </c>
      <c r="C16" s="82">
        <f t="shared" si="67"/>
        <v>118.5</v>
      </c>
      <c r="D16" s="82">
        <f t="shared" si="68"/>
        <v>118.5</v>
      </c>
      <c r="E16" s="66">
        <f>D16/C16*100</f>
        <v>100</v>
      </c>
      <c r="F16" s="66"/>
      <c r="G16" s="66"/>
      <c r="H16" s="66"/>
      <c r="I16" s="66"/>
      <c r="J16" s="66"/>
      <c r="K16" s="66"/>
      <c r="L16" s="66"/>
      <c r="M16" s="70"/>
      <c r="N16" s="66"/>
      <c r="O16" s="66"/>
      <c r="P16" s="66"/>
      <c r="Q16" s="70"/>
      <c r="R16" s="66"/>
      <c r="S16" s="66"/>
      <c r="T16" s="66"/>
      <c r="U16" s="70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70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70"/>
      <c r="BJ16" s="66"/>
      <c r="BK16" s="66"/>
      <c r="BL16" s="66"/>
      <c r="BM16" s="66"/>
      <c r="BN16" s="66">
        <v>108.7</v>
      </c>
      <c r="BO16" s="66">
        <v>118.5</v>
      </c>
      <c r="BP16" s="66">
        <v>118.5</v>
      </c>
      <c r="BQ16" s="66">
        <f>BP16/BO16*100</f>
        <v>100</v>
      </c>
      <c r="BR16" s="66"/>
      <c r="BS16" s="66"/>
      <c r="BT16" s="66"/>
      <c r="BU16" s="66"/>
      <c r="BV16" s="66"/>
      <c r="BW16" s="66"/>
      <c r="BX16" s="66"/>
      <c r="BY16" s="70"/>
      <c r="BZ16" s="66"/>
      <c r="CA16" s="66"/>
      <c r="CB16" s="66"/>
      <c r="CC16" s="70"/>
      <c r="CD16" s="66"/>
      <c r="CE16" s="66"/>
      <c r="CF16" s="66"/>
      <c r="CG16" s="70"/>
      <c r="CH16" s="123"/>
      <c r="CI16" s="66"/>
      <c r="CJ16" s="66"/>
      <c r="CK16" s="70"/>
      <c r="CL16" s="70"/>
      <c r="CM16" s="66"/>
      <c r="CN16" s="66"/>
      <c r="CO16" s="70"/>
      <c r="CP16" s="123"/>
      <c r="CQ16" s="66"/>
      <c r="CR16" s="66"/>
      <c r="CS16" s="66"/>
    </row>
    <row r="17" spans="1:97" s="92" customFormat="1" ht="30" customHeight="1" x14ac:dyDescent="0.25">
      <c r="A17" s="105" t="s">
        <v>224</v>
      </c>
      <c r="B17" s="198">
        <f t="shared" si="66"/>
        <v>247799.09999999989</v>
      </c>
      <c r="C17" s="198">
        <f t="shared" si="67"/>
        <v>295335.99199999991</v>
      </c>
      <c r="D17" s="198">
        <f t="shared" si="68"/>
        <v>294731.76458999992</v>
      </c>
      <c r="E17" s="80">
        <f t="shared" ref="E17" si="69">D17/C17*100</f>
        <v>99.795410167955424</v>
      </c>
      <c r="F17" s="80">
        <f>SUM(F18:F25)</f>
        <v>953.5</v>
      </c>
      <c r="G17" s="80">
        <f>SUM(G18:G25)</f>
        <v>953.5</v>
      </c>
      <c r="H17" s="80">
        <f t="shared" ref="H17:CF17" si="70">SUM(H18:H25)</f>
        <v>953.5</v>
      </c>
      <c r="I17" s="80">
        <f t="shared" ref="I17:I391" si="71">H17/G17*100</f>
        <v>100</v>
      </c>
      <c r="J17" s="80">
        <f t="shared" ref="J17" si="72">SUM(J18:J25)</f>
        <v>158</v>
      </c>
      <c r="K17" s="80">
        <f t="shared" si="70"/>
        <v>158</v>
      </c>
      <c r="L17" s="80">
        <f t="shared" si="70"/>
        <v>158</v>
      </c>
      <c r="M17" s="80">
        <f t="shared" si="35"/>
        <v>100</v>
      </c>
      <c r="N17" s="80">
        <f t="shared" ref="N17" si="73">SUM(N18:N25)</f>
        <v>1792.6</v>
      </c>
      <c r="O17" s="80">
        <f t="shared" si="70"/>
        <v>1792.6</v>
      </c>
      <c r="P17" s="80">
        <f t="shared" si="70"/>
        <v>1792.6</v>
      </c>
      <c r="Q17" s="80">
        <f t="shared" si="37"/>
        <v>100</v>
      </c>
      <c r="R17" s="80">
        <f t="shared" ref="R17" si="74">SUM(R18:R25)</f>
        <v>32811.1</v>
      </c>
      <c r="S17" s="80">
        <f t="shared" si="70"/>
        <v>40749.699999999997</v>
      </c>
      <c r="T17" s="80">
        <f t="shared" si="70"/>
        <v>40749.699999999997</v>
      </c>
      <c r="U17" s="80">
        <f t="shared" si="39"/>
        <v>100</v>
      </c>
      <c r="V17" s="80">
        <f t="shared" ref="V17" si="75">SUM(V18:V25)</f>
        <v>3756.3</v>
      </c>
      <c r="W17" s="80">
        <f t="shared" si="70"/>
        <v>3566.3</v>
      </c>
      <c r="X17" s="80">
        <f t="shared" si="70"/>
        <v>3566.3</v>
      </c>
      <c r="Y17" s="80">
        <f t="shared" ref="Y17:Y391" si="76">X17/W17*100</f>
        <v>100</v>
      </c>
      <c r="Z17" s="80">
        <f t="shared" ref="Z17" si="77">SUM(Z18:Z25)</f>
        <v>111.9</v>
      </c>
      <c r="AA17" s="80">
        <f t="shared" si="70"/>
        <v>111.9</v>
      </c>
      <c r="AB17" s="80">
        <f t="shared" si="70"/>
        <v>111.9</v>
      </c>
      <c r="AC17" s="80">
        <f t="shared" ref="AC17:AC391" si="78">AB17/AA17*100</f>
        <v>100</v>
      </c>
      <c r="AD17" s="80">
        <f t="shared" ref="AD17" si="79">SUM(AD18:AD25)</f>
        <v>185677.6</v>
      </c>
      <c r="AE17" s="80">
        <f t="shared" si="70"/>
        <v>227209.5</v>
      </c>
      <c r="AF17" s="80">
        <f t="shared" si="70"/>
        <v>227062.06</v>
      </c>
      <c r="AG17" s="80">
        <f t="shared" si="43"/>
        <v>99.935108347142176</v>
      </c>
      <c r="AH17" s="80">
        <f t="shared" ref="AH17" si="80">SUM(AH18:AH25)</f>
        <v>330.3</v>
      </c>
      <c r="AI17" s="80">
        <f t="shared" si="70"/>
        <v>356.6</v>
      </c>
      <c r="AJ17" s="80">
        <f t="shared" si="70"/>
        <v>356.6</v>
      </c>
      <c r="AK17" s="79">
        <f t="shared" ref="AK17:AK76" si="81">AJ17/AI17*100</f>
        <v>100</v>
      </c>
      <c r="AL17" s="80">
        <f t="shared" ref="AL17" si="82">SUM(AL18:AL25)</f>
        <v>13.9</v>
      </c>
      <c r="AM17" s="80">
        <f t="shared" si="70"/>
        <v>13.9</v>
      </c>
      <c r="AN17" s="80">
        <f t="shared" si="70"/>
        <v>5.0941800000000006</v>
      </c>
      <c r="AO17" s="80">
        <f t="shared" si="70"/>
        <v>36.648776978417267</v>
      </c>
      <c r="AP17" s="80">
        <f t="shared" ref="AP17" si="83">SUM(AP18:AP25)</f>
        <v>330.3</v>
      </c>
      <c r="AQ17" s="80">
        <f t="shared" si="70"/>
        <v>356.6</v>
      </c>
      <c r="AR17" s="80">
        <f t="shared" si="70"/>
        <v>356.6</v>
      </c>
      <c r="AS17" s="80">
        <f t="shared" si="70"/>
        <v>100</v>
      </c>
      <c r="AT17" s="80">
        <f t="shared" ref="AT17" si="84">SUM(AT18:AT25)</f>
        <v>3919.3</v>
      </c>
      <c r="AU17" s="80">
        <f t="shared" si="70"/>
        <v>3000.8</v>
      </c>
      <c r="AV17" s="80">
        <f t="shared" si="70"/>
        <v>2662.82438</v>
      </c>
      <c r="AW17" s="80">
        <f t="shared" si="70"/>
        <v>88.737149426819499</v>
      </c>
      <c r="AX17" s="80">
        <f t="shared" ref="AX17" si="85">SUM(AX18:AX25)</f>
        <v>330.3</v>
      </c>
      <c r="AY17" s="80">
        <f t="shared" si="70"/>
        <v>356.6</v>
      </c>
      <c r="AZ17" s="80">
        <f t="shared" si="70"/>
        <v>356.6</v>
      </c>
      <c r="BA17" s="80">
        <f t="shared" si="70"/>
        <v>100</v>
      </c>
      <c r="BB17" s="80">
        <f t="shared" ref="BB17" si="86">SUM(BB18:BB25)</f>
        <v>330.3</v>
      </c>
      <c r="BC17" s="80">
        <f t="shared" si="70"/>
        <v>356.6</v>
      </c>
      <c r="BD17" s="80">
        <f t="shared" ref="BD17" si="87">SUM(BD18:BD25)</f>
        <v>356.6</v>
      </c>
      <c r="BE17" s="80">
        <f t="shared" si="70"/>
        <v>100</v>
      </c>
      <c r="BF17" s="80">
        <f t="shared" ref="BF17" si="88">SUM(BF18:BF25)</f>
        <v>1157.8</v>
      </c>
      <c r="BG17" s="80">
        <f t="shared" si="70"/>
        <v>1148.2349999999999</v>
      </c>
      <c r="BH17" s="80">
        <f t="shared" si="70"/>
        <v>1148.2349999999999</v>
      </c>
      <c r="BI17" s="80">
        <f t="shared" si="52"/>
        <v>100</v>
      </c>
      <c r="BJ17" s="80">
        <f t="shared" ref="BJ17" si="89">SUM(BJ18:BJ25)</f>
        <v>0</v>
      </c>
      <c r="BK17" s="80">
        <f t="shared" si="70"/>
        <v>0</v>
      </c>
      <c r="BL17" s="80">
        <f t="shared" ref="BL17" si="90">SUM(BL18:BL25)</f>
        <v>0</v>
      </c>
      <c r="BM17" s="80">
        <f t="shared" si="70"/>
        <v>0</v>
      </c>
      <c r="BN17" s="80">
        <f>SUM(BN18:BN25)</f>
        <v>1295.8</v>
      </c>
      <c r="BO17" s="80">
        <f>SUM(BO18:BO25)</f>
        <v>1423.7000000000003</v>
      </c>
      <c r="BP17" s="80">
        <f>SUM(BP18:BP25)</f>
        <v>1423.7000000000003</v>
      </c>
      <c r="BQ17" s="79">
        <f t="shared" ref="BQ17:BQ26" si="91">BP17/BO17*100</f>
        <v>100</v>
      </c>
      <c r="BR17" s="80">
        <f t="shared" ref="BR17" si="92">SUM(BR18:BR25)</f>
        <v>330.3</v>
      </c>
      <c r="BS17" s="80">
        <f t="shared" si="70"/>
        <v>122.2</v>
      </c>
      <c r="BT17" s="80">
        <f t="shared" si="70"/>
        <v>122.16455999999999</v>
      </c>
      <c r="BU17" s="80">
        <f t="shared" si="70"/>
        <v>99.970998363338779</v>
      </c>
      <c r="BV17" s="80">
        <f t="shared" ref="BV17" si="93">SUM(BV18:BV25)</f>
        <v>330.3</v>
      </c>
      <c r="BW17" s="80">
        <f t="shared" si="70"/>
        <v>356.6</v>
      </c>
      <c r="BX17" s="80">
        <f t="shared" si="70"/>
        <v>356.6</v>
      </c>
      <c r="BY17" s="80">
        <f t="shared" si="58"/>
        <v>100</v>
      </c>
      <c r="BZ17" s="80">
        <f t="shared" ref="BZ17" si="94">SUM(BZ18:BZ25)</f>
        <v>14136.6</v>
      </c>
      <c r="CA17" s="80">
        <f t="shared" si="70"/>
        <v>13246.057000000001</v>
      </c>
      <c r="CB17" s="80">
        <f t="shared" si="70"/>
        <v>13136.08647</v>
      </c>
      <c r="CC17" s="80">
        <f t="shared" si="60"/>
        <v>99.169786676895626</v>
      </c>
      <c r="CD17" s="80">
        <f t="shared" ref="CD17" si="95">SUM(CD18:CD25)</f>
        <v>32.9</v>
      </c>
      <c r="CE17" s="80">
        <f t="shared" si="70"/>
        <v>32.9</v>
      </c>
      <c r="CF17" s="80">
        <f t="shared" si="70"/>
        <v>32.9</v>
      </c>
      <c r="CG17" s="80">
        <f t="shared" ref="CG17:CG76" si="96">CF17/CE17*100</f>
        <v>100</v>
      </c>
      <c r="CH17" s="122"/>
      <c r="CI17" s="80">
        <f t="shared" ref="CI17" si="97">SUM(CI18:CI25)</f>
        <v>23.7</v>
      </c>
      <c r="CJ17" s="80">
        <f t="shared" ref="CJ17" si="98">SUM(CJ18:CJ25)</f>
        <v>23.7</v>
      </c>
      <c r="CK17" s="80">
        <f t="shared" ref="CK17:CK18" si="99">CJ17/CI17*100</f>
        <v>100</v>
      </c>
      <c r="CL17" s="80"/>
      <c r="CM17" s="80"/>
      <c r="CN17" s="80"/>
      <c r="CO17" s="80"/>
      <c r="CP17" s="122"/>
      <c r="CQ17" s="80"/>
      <c r="CR17" s="80"/>
      <c r="CS17" s="80"/>
    </row>
    <row r="18" spans="1:97" x14ac:dyDescent="0.25">
      <c r="A18" s="104" t="s">
        <v>223</v>
      </c>
      <c r="B18" s="82">
        <f t="shared" si="66"/>
        <v>246503.2999999999</v>
      </c>
      <c r="C18" s="82">
        <f t="shared" si="67"/>
        <v>293912.29199999996</v>
      </c>
      <c r="D18" s="82">
        <f t="shared" si="68"/>
        <v>293308.06458999991</v>
      </c>
      <c r="E18" s="70">
        <f t="shared" si="0"/>
        <v>99.794419142565133</v>
      </c>
      <c r="F18" s="70">
        <v>953.5</v>
      </c>
      <c r="G18" s="70">
        <v>953.5</v>
      </c>
      <c r="H18" s="70">
        <v>953.5</v>
      </c>
      <c r="I18" s="70">
        <f t="shared" si="71"/>
        <v>100</v>
      </c>
      <c r="J18" s="70">
        <v>158</v>
      </c>
      <c r="K18" s="70">
        <v>158</v>
      </c>
      <c r="L18" s="70">
        <v>158</v>
      </c>
      <c r="M18" s="70">
        <f t="shared" ref="M18:M391" si="100">L18/K18*100</f>
        <v>100</v>
      </c>
      <c r="N18" s="70">
        <v>1792.6</v>
      </c>
      <c r="O18" s="70">
        <v>1792.6</v>
      </c>
      <c r="P18" s="70">
        <v>1792.6</v>
      </c>
      <c r="Q18" s="70">
        <f t="shared" ref="Q18:Q391" si="101">P18/O18*100</f>
        <v>100</v>
      </c>
      <c r="R18" s="70">
        <v>32811.1</v>
      </c>
      <c r="S18" s="70">
        <v>40749.699999999997</v>
      </c>
      <c r="T18" s="70">
        <v>40749.699999999997</v>
      </c>
      <c r="U18" s="70">
        <f t="shared" si="39"/>
        <v>100</v>
      </c>
      <c r="V18" s="70">
        <v>3756.3</v>
      </c>
      <c r="W18" s="70">
        <v>3566.3</v>
      </c>
      <c r="X18" s="70">
        <v>3566.3</v>
      </c>
      <c r="Y18" s="70">
        <f t="shared" si="76"/>
        <v>100</v>
      </c>
      <c r="Z18" s="70">
        <v>111.9</v>
      </c>
      <c r="AA18" s="70">
        <v>111.9</v>
      </c>
      <c r="AB18" s="70">
        <v>111.9</v>
      </c>
      <c r="AC18" s="70">
        <f t="shared" si="78"/>
        <v>100</v>
      </c>
      <c r="AD18" s="70">
        <v>185677.6</v>
      </c>
      <c r="AE18" s="70">
        <v>227209.5</v>
      </c>
      <c r="AF18" s="70">
        <v>227062.06</v>
      </c>
      <c r="AG18" s="70">
        <f t="shared" ref="AG18:AG391" si="102">AF18/AE18*100</f>
        <v>99.935108347142176</v>
      </c>
      <c r="AH18" s="70">
        <v>330.3</v>
      </c>
      <c r="AI18" s="70">
        <v>356.6</v>
      </c>
      <c r="AJ18" s="70">
        <v>356.6</v>
      </c>
      <c r="AK18" s="66">
        <f t="shared" si="81"/>
        <v>100</v>
      </c>
      <c r="AL18" s="66">
        <v>13.9</v>
      </c>
      <c r="AM18" s="66">
        <v>13.9</v>
      </c>
      <c r="AN18" s="70">
        <v>5.0941800000000006</v>
      </c>
      <c r="AO18" s="70">
        <f>AN18/AM18*100</f>
        <v>36.648776978417267</v>
      </c>
      <c r="AP18" s="70">
        <v>330.3</v>
      </c>
      <c r="AQ18" s="70">
        <v>356.6</v>
      </c>
      <c r="AR18" s="70">
        <v>356.6</v>
      </c>
      <c r="AS18" s="70">
        <f t="shared" ref="AS18:AS391" si="103">AR18/AQ18*100</f>
        <v>100</v>
      </c>
      <c r="AT18" s="70">
        <v>3919.3</v>
      </c>
      <c r="AU18" s="70">
        <v>3000.8</v>
      </c>
      <c r="AV18" s="70">
        <v>2662.82438</v>
      </c>
      <c r="AW18" s="70">
        <f t="shared" ref="AW18:AW391" si="104">AV18/AU18*100</f>
        <v>88.737149426819499</v>
      </c>
      <c r="AX18" s="70">
        <v>330.3</v>
      </c>
      <c r="AY18" s="70">
        <v>356.6</v>
      </c>
      <c r="AZ18" s="70">
        <v>356.6</v>
      </c>
      <c r="BA18" s="70">
        <f t="shared" ref="BA18:BA391" si="105">AZ18/AY18*100</f>
        <v>100</v>
      </c>
      <c r="BB18" s="70">
        <v>330.3</v>
      </c>
      <c r="BC18" s="70">
        <v>356.6</v>
      </c>
      <c r="BD18" s="70">
        <v>356.6</v>
      </c>
      <c r="BE18" s="70">
        <f t="shared" ref="BE18:BE391" si="106">BD18/BC18*100</f>
        <v>100</v>
      </c>
      <c r="BF18" s="70">
        <v>1157.8</v>
      </c>
      <c r="BG18" s="70">
        <v>1148.2349999999999</v>
      </c>
      <c r="BH18" s="70">
        <v>1148.2349999999999</v>
      </c>
      <c r="BI18" s="70">
        <f t="shared" ref="BI18:BI382" si="107">BH18/BG18*100</f>
        <v>100</v>
      </c>
      <c r="BJ18" s="70">
        <v>0</v>
      </c>
      <c r="BK18" s="70">
        <v>0</v>
      </c>
      <c r="BL18" s="70">
        <v>0</v>
      </c>
      <c r="BM18" s="70"/>
      <c r="BN18" s="70"/>
      <c r="BO18" s="70"/>
      <c r="BP18" s="70"/>
      <c r="BQ18" s="66"/>
      <c r="BR18" s="70">
        <v>330.3</v>
      </c>
      <c r="BS18" s="70">
        <v>122.2</v>
      </c>
      <c r="BT18" s="70">
        <v>122.16455999999999</v>
      </c>
      <c r="BU18" s="70">
        <f t="shared" ref="BU18:BU391" si="108">BT18/BS18*100</f>
        <v>99.970998363338779</v>
      </c>
      <c r="BV18" s="70">
        <v>330.3</v>
      </c>
      <c r="BW18" s="70">
        <v>356.6</v>
      </c>
      <c r="BX18" s="70">
        <v>356.6</v>
      </c>
      <c r="BY18" s="70">
        <f t="shared" si="58"/>
        <v>100</v>
      </c>
      <c r="BZ18" s="70">
        <v>14136.6</v>
      </c>
      <c r="CA18" s="70">
        <v>13246.057000000001</v>
      </c>
      <c r="CB18" s="70">
        <v>13136.08647</v>
      </c>
      <c r="CC18" s="70">
        <f t="shared" si="60"/>
        <v>99.169786676895626</v>
      </c>
      <c r="CD18" s="70">
        <v>32.9</v>
      </c>
      <c r="CE18" s="70">
        <v>32.9</v>
      </c>
      <c r="CF18" s="70">
        <v>32.9</v>
      </c>
      <c r="CG18" s="70">
        <f t="shared" si="96"/>
        <v>100</v>
      </c>
      <c r="CH18" s="124"/>
      <c r="CI18" s="70">
        <v>23.7</v>
      </c>
      <c r="CJ18" s="70">
        <v>23.7</v>
      </c>
      <c r="CK18" s="70">
        <f t="shared" si="99"/>
        <v>100</v>
      </c>
      <c r="CL18" s="70"/>
      <c r="CM18" s="70"/>
      <c r="CN18" s="70"/>
      <c r="CO18" s="70"/>
      <c r="CP18" s="124"/>
      <c r="CQ18" s="70"/>
      <c r="CR18" s="70"/>
      <c r="CS18" s="70"/>
    </row>
    <row r="19" spans="1:97" x14ac:dyDescent="0.25">
      <c r="A19" s="104" t="s">
        <v>383</v>
      </c>
      <c r="B19" s="82">
        <f t="shared" si="66"/>
        <v>719.8</v>
      </c>
      <c r="C19" s="82">
        <f t="shared" si="67"/>
        <v>791.3</v>
      </c>
      <c r="D19" s="82">
        <f t="shared" si="68"/>
        <v>791.3</v>
      </c>
      <c r="E19" s="66">
        <f t="shared" ref="E19:E25" si="109">D19/C19*100</f>
        <v>100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>
        <v>719.8</v>
      </c>
      <c r="BO19" s="66">
        <v>791.3</v>
      </c>
      <c r="BP19" s="66">
        <v>791.3</v>
      </c>
      <c r="BQ19" s="66">
        <f t="shared" si="91"/>
        <v>100</v>
      </c>
      <c r="BR19" s="66"/>
      <c r="BS19" s="66"/>
      <c r="BT19" s="66"/>
      <c r="BU19" s="66"/>
      <c r="BV19" s="66"/>
      <c r="BW19" s="66"/>
      <c r="BX19" s="66"/>
      <c r="BY19" s="70"/>
      <c r="BZ19" s="66"/>
      <c r="CA19" s="66"/>
      <c r="CB19" s="66"/>
      <c r="CC19" s="66"/>
      <c r="CD19" s="66"/>
      <c r="CE19" s="66"/>
      <c r="CF19" s="66"/>
      <c r="CG19" s="70"/>
      <c r="CH19" s="123"/>
      <c r="CI19" s="66"/>
      <c r="CJ19" s="66"/>
      <c r="CK19" s="70"/>
      <c r="CL19" s="70"/>
      <c r="CM19" s="66"/>
      <c r="CN19" s="66"/>
      <c r="CO19" s="70"/>
      <c r="CP19" s="123"/>
      <c r="CQ19" s="66"/>
      <c r="CR19" s="66"/>
      <c r="CS19" s="66"/>
    </row>
    <row r="20" spans="1:97" x14ac:dyDescent="0.25">
      <c r="A20" s="104" t="s">
        <v>384</v>
      </c>
      <c r="B20" s="82">
        <f t="shared" si="66"/>
        <v>96</v>
      </c>
      <c r="C20" s="82">
        <f t="shared" si="67"/>
        <v>105.4</v>
      </c>
      <c r="D20" s="82">
        <f t="shared" si="68"/>
        <v>105.4</v>
      </c>
      <c r="E20" s="66">
        <f t="shared" si="109"/>
        <v>100</v>
      </c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>
        <v>96</v>
      </c>
      <c r="BO20" s="66">
        <v>105.4</v>
      </c>
      <c r="BP20" s="66">
        <v>105.4</v>
      </c>
      <c r="BQ20" s="66">
        <f t="shared" si="91"/>
        <v>100</v>
      </c>
      <c r="BR20" s="66"/>
      <c r="BS20" s="66"/>
      <c r="BT20" s="66"/>
      <c r="BU20" s="66"/>
      <c r="BV20" s="66"/>
      <c r="BW20" s="66"/>
      <c r="BX20" s="66"/>
      <c r="BY20" s="70"/>
      <c r="BZ20" s="66"/>
      <c r="CA20" s="66"/>
      <c r="CB20" s="66"/>
      <c r="CC20" s="66"/>
      <c r="CD20" s="66"/>
      <c r="CE20" s="66"/>
      <c r="CF20" s="66"/>
      <c r="CG20" s="70"/>
      <c r="CH20" s="123"/>
      <c r="CI20" s="66"/>
      <c r="CJ20" s="66"/>
      <c r="CK20" s="70"/>
      <c r="CL20" s="70"/>
      <c r="CM20" s="66"/>
      <c r="CN20" s="66"/>
      <c r="CO20" s="70"/>
      <c r="CP20" s="123"/>
      <c r="CQ20" s="66"/>
      <c r="CR20" s="66"/>
      <c r="CS20" s="66"/>
    </row>
    <row r="21" spans="1:97" x14ac:dyDescent="0.25">
      <c r="A21" s="104" t="s">
        <v>385</v>
      </c>
      <c r="B21" s="82">
        <f t="shared" si="66"/>
        <v>96</v>
      </c>
      <c r="C21" s="82">
        <f t="shared" si="67"/>
        <v>105.4</v>
      </c>
      <c r="D21" s="82">
        <f t="shared" si="68"/>
        <v>105.4</v>
      </c>
      <c r="E21" s="66">
        <f t="shared" si="109"/>
        <v>100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>
        <v>96</v>
      </c>
      <c r="BO21" s="66">
        <v>105.4</v>
      </c>
      <c r="BP21" s="66">
        <v>105.4</v>
      </c>
      <c r="BQ21" s="66">
        <f t="shared" si="91"/>
        <v>100</v>
      </c>
      <c r="BR21" s="66"/>
      <c r="BS21" s="66"/>
      <c r="BT21" s="66"/>
      <c r="BU21" s="66"/>
      <c r="BV21" s="66"/>
      <c r="BW21" s="66"/>
      <c r="BX21" s="66"/>
      <c r="BY21" s="70"/>
      <c r="BZ21" s="66"/>
      <c r="CA21" s="66"/>
      <c r="CB21" s="66"/>
      <c r="CC21" s="66"/>
      <c r="CD21" s="66"/>
      <c r="CE21" s="66"/>
      <c r="CF21" s="66"/>
      <c r="CG21" s="70"/>
      <c r="CH21" s="123"/>
      <c r="CI21" s="66"/>
      <c r="CJ21" s="66"/>
      <c r="CK21" s="70"/>
      <c r="CL21" s="70"/>
      <c r="CM21" s="66"/>
      <c r="CN21" s="66"/>
      <c r="CO21" s="70"/>
      <c r="CP21" s="123"/>
      <c r="CQ21" s="66"/>
      <c r="CR21" s="66"/>
      <c r="CS21" s="66"/>
    </row>
    <row r="22" spans="1:97" x14ac:dyDescent="0.25">
      <c r="A22" s="104" t="s">
        <v>386</v>
      </c>
      <c r="B22" s="82">
        <f t="shared" si="66"/>
        <v>96</v>
      </c>
      <c r="C22" s="82">
        <f t="shared" si="67"/>
        <v>105.4</v>
      </c>
      <c r="D22" s="82">
        <f t="shared" si="68"/>
        <v>105.4</v>
      </c>
      <c r="E22" s="66">
        <f t="shared" si="109"/>
        <v>100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>
        <v>96</v>
      </c>
      <c r="BO22" s="66">
        <v>105.4</v>
      </c>
      <c r="BP22" s="66">
        <v>105.4</v>
      </c>
      <c r="BQ22" s="66">
        <f t="shared" si="91"/>
        <v>100</v>
      </c>
      <c r="BR22" s="66"/>
      <c r="BS22" s="66"/>
      <c r="BT22" s="66"/>
      <c r="BU22" s="66"/>
      <c r="BV22" s="66"/>
      <c r="BW22" s="66"/>
      <c r="BX22" s="66"/>
      <c r="BY22" s="70"/>
      <c r="BZ22" s="66"/>
      <c r="CA22" s="66"/>
      <c r="CB22" s="66"/>
      <c r="CC22" s="66"/>
      <c r="CD22" s="66"/>
      <c r="CE22" s="66"/>
      <c r="CF22" s="66"/>
      <c r="CG22" s="70"/>
      <c r="CH22" s="123"/>
      <c r="CI22" s="66"/>
      <c r="CJ22" s="66"/>
      <c r="CK22" s="70"/>
      <c r="CL22" s="70"/>
      <c r="CM22" s="66"/>
      <c r="CN22" s="66"/>
      <c r="CO22" s="70"/>
      <c r="CP22" s="123"/>
      <c r="CQ22" s="66"/>
      <c r="CR22" s="66"/>
      <c r="CS22" s="66"/>
    </row>
    <row r="23" spans="1:97" x14ac:dyDescent="0.25">
      <c r="A23" s="104" t="s">
        <v>387</v>
      </c>
      <c r="B23" s="82">
        <f t="shared" si="66"/>
        <v>96</v>
      </c>
      <c r="C23" s="82">
        <f t="shared" si="67"/>
        <v>105.4</v>
      </c>
      <c r="D23" s="82">
        <f t="shared" si="68"/>
        <v>105.4</v>
      </c>
      <c r="E23" s="66">
        <f t="shared" si="109"/>
        <v>100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>
        <v>96</v>
      </c>
      <c r="BO23" s="66">
        <v>105.4</v>
      </c>
      <c r="BP23" s="66">
        <v>105.4</v>
      </c>
      <c r="BQ23" s="66">
        <f t="shared" si="91"/>
        <v>100</v>
      </c>
      <c r="BR23" s="66"/>
      <c r="BS23" s="66"/>
      <c r="BT23" s="66"/>
      <c r="BU23" s="66"/>
      <c r="BV23" s="66"/>
      <c r="BW23" s="66"/>
      <c r="BX23" s="66"/>
      <c r="BY23" s="70"/>
      <c r="BZ23" s="66"/>
      <c r="CA23" s="66"/>
      <c r="CB23" s="66"/>
      <c r="CC23" s="66"/>
      <c r="CD23" s="66"/>
      <c r="CE23" s="66"/>
      <c r="CF23" s="66"/>
      <c r="CG23" s="70"/>
      <c r="CH23" s="123"/>
      <c r="CI23" s="66"/>
      <c r="CJ23" s="66"/>
      <c r="CK23" s="70"/>
      <c r="CL23" s="70"/>
      <c r="CM23" s="66"/>
      <c r="CN23" s="66"/>
      <c r="CO23" s="70"/>
      <c r="CP23" s="123"/>
      <c r="CQ23" s="66"/>
      <c r="CR23" s="66"/>
      <c r="CS23" s="66"/>
    </row>
    <row r="24" spans="1:97" x14ac:dyDescent="0.25">
      <c r="A24" s="104" t="s">
        <v>389</v>
      </c>
      <c r="B24" s="82">
        <f t="shared" si="66"/>
        <v>96</v>
      </c>
      <c r="C24" s="82">
        <f t="shared" si="67"/>
        <v>105.4</v>
      </c>
      <c r="D24" s="82">
        <f t="shared" si="68"/>
        <v>105.4</v>
      </c>
      <c r="E24" s="66">
        <f t="shared" si="109"/>
        <v>100</v>
      </c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>
        <v>96</v>
      </c>
      <c r="BO24" s="66">
        <v>105.4</v>
      </c>
      <c r="BP24" s="66">
        <v>105.4</v>
      </c>
      <c r="BQ24" s="66">
        <f t="shared" si="91"/>
        <v>100</v>
      </c>
      <c r="BR24" s="66"/>
      <c r="BS24" s="66"/>
      <c r="BT24" s="66"/>
      <c r="BU24" s="66"/>
      <c r="BV24" s="66"/>
      <c r="BW24" s="66"/>
      <c r="BX24" s="66"/>
      <c r="BY24" s="70"/>
      <c r="BZ24" s="66"/>
      <c r="CA24" s="66"/>
      <c r="CB24" s="66"/>
      <c r="CC24" s="66"/>
      <c r="CD24" s="66"/>
      <c r="CE24" s="66"/>
      <c r="CF24" s="66"/>
      <c r="CG24" s="70"/>
      <c r="CH24" s="123"/>
      <c r="CI24" s="66"/>
      <c r="CJ24" s="66"/>
      <c r="CK24" s="70"/>
      <c r="CL24" s="70"/>
      <c r="CM24" s="66"/>
      <c r="CN24" s="66"/>
      <c r="CO24" s="70"/>
      <c r="CP24" s="123"/>
      <c r="CQ24" s="66"/>
      <c r="CR24" s="66"/>
      <c r="CS24" s="66"/>
    </row>
    <row r="25" spans="1:97" x14ac:dyDescent="0.25">
      <c r="A25" s="104" t="s">
        <v>388</v>
      </c>
      <c r="B25" s="82">
        <f t="shared" si="66"/>
        <v>96</v>
      </c>
      <c r="C25" s="82">
        <f t="shared" si="67"/>
        <v>105.4</v>
      </c>
      <c r="D25" s="82">
        <f t="shared" si="68"/>
        <v>105.4</v>
      </c>
      <c r="E25" s="66">
        <f t="shared" si="109"/>
        <v>100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>
        <v>96</v>
      </c>
      <c r="BO25" s="66">
        <v>105.4</v>
      </c>
      <c r="BP25" s="66">
        <v>105.4</v>
      </c>
      <c r="BQ25" s="66">
        <f t="shared" si="91"/>
        <v>100</v>
      </c>
      <c r="BR25" s="66"/>
      <c r="BS25" s="66"/>
      <c r="BT25" s="66"/>
      <c r="BU25" s="66"/>
      <c r="BV25" s="66"/>
      <c r="BW25" s="66"/>
      <c r="BX25" s="66"/>
      <c r="BY25" s="70"/>
      <c r="BZ25" s="66"/>
      <c r="CA25" s="66"/>
      <c r="CB25" s="66"/>
      <c r="CC25" s="66"/>
      <c r="CD25" s="66"/>
      <c r="CE25" s="66"/>
      <c r="CF25" s="66"/>
      <c r="CG25" s="70"/>
      <c r="CH25" s="123"/>
      <c r="CI25" s="66"/>
      <c r="CJ25" s="66"/>
      <c r="CK25" s="70"/>
      <c r="CL25" s="70"/>
      <c r="CM25" s="66"/>
      <c r="CN25" s="66"/>
      <c r="CO25" s="70"/>
      <c r="CP25" s="123"/>
      <c r="CQ25" s="66"/>
      <c r="CR25" s="66"/>
      <c r="CS25" s="66"/>
    </row>
    <row r="26" spans="1:97" s="92" customFormat="1" ht="31.5" x14ac:dyDescent="0.25">
      <c r="A26" s="106" t="s">
        <v>227</v>
      </c>
      <c r="B26" s="198">
        <f t="shared" si="66"/>
        <v>452456.6</v>
      </c>
      <c r="C26" s="198">
        <f t="shared" si="67"/>
        <v>455798</v>
      </c>
      <c r="D26" s="198">
        <f t="shared" si="68"/>
        <v>454784.33040999994</v>
      </c>
      <c r="E26" s="80">
        <f t="shared" ref="E26" si="110">D26/C26*100</f>
        <v>99.777605520427898</v>
      </c>
      <c r="F26" s="80">
        <f>SUM(F27:F39)</f>
        <v>1057.2</v>
      </c>
      <c r="G26" s="80">
        <f>SUM(G27:G39)</f>
        <v>1057.2</v>
      </c>
      <c r="H26" s="80">
        <f t="shared" ref="H26:CF26" si="111">SUM(H27:H39)</f>
        <v>1057.2</v>
      </c>
      <c r="I26" s="80">
        <f t="shared" si="71"/>
        <v>100</v>
      </c>
      <c r="J26" s="80">
        <f t="shared" ref="J26" si="112">SUM(J27:J39)</f>
        <v>263.39999999999998</v>
      </c>
      <c r="K26" s="80">
        <f t="shared" si="111"/>
        <v>263.39999999999998</v>
      </c>
      <c r="L26" s="80">
        <f t="shared" si="111"/>
        <v>263.39999999999998</v>
      </c>
      <c r="M26" s="80">
        <f t="shared" si="100"/>
        <v>100</v>
      </c>
      <c r="N26" s="80">
        <f t="shared" ref="N26" si="113">SUM(N27:N39)</f>
        <v>4059.6</v>
      </c>
      <c r="O26" s="80">
        <f t="shared" si="111"/>
        <v>3418.3</v>
      </c>
      <c r="P26" s="80">
        <f t="shared" si="111"/>
        <v>3418.3</v>
      </c>
      <c r="Q26" s="80">
        <f t="shared" si="101"/>
        <v>100</v>
      </c>
      <c r="R26" s="80">
        <f t="shared" ref="R26" si="114">SUM(R27:R39)</f>
        <v>0</v>
      </c>
      <c r="S26" s="80">
        <f t="shared" si="111"/>
        <v>0</v>
      </c>
      <c r="T26" s="80">
        <f t="shared" si="111"/>
        <v>0</v>
      </c>
      <c r="U26" s="80">
        <f t="shared" si="111"/>
        <v>0</v>
      </c>
      <c r="V26" s="80">
        <f t="shared" ref="V26" si="115">SUM(V27:V39)</f>
        <v>5875.4</v>
      </c>
      <c r="W26" s="80">
        <f t="shared" si="111"/>
        <v>5712.5</v>
      </c>
      <c r="X26" s="80">
        <f t="shared" si="111"/>
        <v>5574.8567499999999</v>
      </c>
      <c r="Y26" s="80">
        <f t="shared" si="76"/>
        <v>97.590490153172865</v>
      </c>
      <c r="Z26" s="80">
        <f t="shared" ref="Z26" si="116">SUM(Z27:Z39)</f>
        <v>279.8</v>
      </c>
      <c r="AA26" s="80">
        <f t="shared" si="111"/>
        <v>279.89999999999998</v>
      </c>
      <c r="AB26" s="80">
        <f t="shared" si="111"/>
        <v>279.89999999999998</v>
      </c>
      <c r="AC26" s="80">
        <f t="shared" si="78"/>
        <v>100</v>
      </c>
      <c r="AD26" s="80">
        <f t="shared" ref="AD26" si="117">SUM(AD27:AD39)</f>
        <v>403700.5</v>
      </c>
      <c r="AE26" s="80">
        <f t="shared" si="111"/>
        <v>409582.3</v>
      </c>
      <c r="AF26" s="80">
        <f t="shared" si="111"/>
        <v>409582.3</v>
      </c>
      <c r="AG26" s="80">
        <f t="shared" si="102"/>
        <v>100</v>
      </c>
      <c r="AH26" s="80">
        <f t="shared" ref="AH26" si="118">SUM(AH27:AH39)</f>
        <v>990.8</v>
      </c>
      <c r="AI26" s="80">
        <f t="shared" si="111"/>
        <v>1069.7</v>
      </c>
      <c r="AJ26" s="80">
        <f t="shared" si="111"/>
        <v>1069.7</v>
      </c>
      <c r="AK26" s="79">
        <f t="shared" si="81"/>
        <v>100</v>
      </c>
      <c r="AL26" s="80">
        <f t="shared" ref="AL26" si="119">SUM(AL27:AL39)</f>
        <v>80.5</v>
      </c>
      <c r="AM26" s="80">
        <f t="shared" si="111"/>
        <v>80.5</v>
      </c>
      <c r="AN26" s="80">
        <f t="shared" si="111"/>
        <v>80.5</v>
      </c>
      <c r="AO26" s="80">
        <f>AN26/AM26*100</f>
        <v>100</v>
      </c>
      <c r="AP26" s="80">
        <f t="shared" ref="AP26" si="120">SUM(AP27:AP39)</f>
        <v>330.3</v>
      </c>
      <c r="AQ26" s="80">
        <f t="shared" si="111"/>
        <v>356.6</v>
      </c>
      <c r="AR26" s="80">
        <f t="shared" si="111"/>
        <v>356.6</v>
      </c>
      <c r="AS26" s="80">
        <f t="shared" si="111"/>
        <v>100</v>
      </c>
      <c r="AT26" s="80">
        <f t="shared" ref="AT26" si="121">SUM(AT27:AT39)</f>
        <v>5811.9</v>
      </c>
      <c r="AU26" s="80">
        <f t="shared" si="111"/>
        <v>4741.3</v>
      </c>
      <c r="AV26" s="80">
        <f t="shared" si="111"/>
        <v>4174.2930200000001</v>
      </c>
      <c r="AW26" s="80">
        <f t="shared" si="111"/>
        <v>88.041107291249233</v>
      </c>
      <c r="AX26" s="80">
        <f t="shared" ref="AX26" si="122">SUM(AX27:AX39)</f>
        <v>660.6</v>
      </c>
      <c r="AY26" s="80">
        <f t="shared" si="111"/>
        <v>713.1</v>
      </c>
      <c r="AZ26" s="80">
        <f t="shared" si="111"/>
        <v>713.1</v>
      </c>
      <c r="BA26" s="80">
        <f t="shared" si="111"/>
        <v>100</v>
      </c>
      <c r="BB26" s="80">
        <f t="shared" ref="BB26" si="123">SUM(BB27:BB39)</f>
        <v>330.3</v>
      </c>
      <c r="BC26" s="80">
        <f t="shared" si="111"/>
        <v>356.6</v>
      </c>
      <c r="BD26" s="80">
        <f t="shared" ref="BD26" si="124">SUM(BD27:BD39)</f>
        <v>356.6</v>
      </c>
      <c r="BE26" s="80">
        <f t="shared" si="106"/>
        <v>100</v>
      </c>
      <c r="BF26" s="80">
        <f t="shared" ref="BF26" si="125">SUM(BF27:BF39)</f>
        <v>2094</v>
      </c>
      <c r="BG26" s="80">
        <f t="shared" si="111"/>
        <v>2094</v>
      </c>
      <c r="BH26" s="80">
        <f t="shared" si="111"/>
        <v>2094</v>
      </c>
      <c r="BI26" s="80">
        <f t="shared" si="107"/>
        <v>100</v>
      </c>
      <c r="BJ26" s="80">
        <f t="shared" ref="BJ26" si="126">SUM(BJ27:BJ39)</f>
        <v>0</v>
      </c>
      <c r="BK26" s="80">
        <f t="shared" si="111"/>
        <v>0</v>
      </c>
      <c r="BL26" s="80">
        <f t="shared" ref="BL26" si="127">SUM(BL27:BL39)</f>
        <v>0</v>
      </c>
      <c r="BM26" s="80">
        <f t="shared" si="111"/>
        <v>0</v>
      </c>
      <c r="BN26" s="80">
        <f t="shared" ref="BN26" si="128">SUM(BN27:BN39)</f>
        <v>2063.5</v>
      </c>
      <c r="BO26" s="80">
        <f t="shared" si="111"/>
        <v>2267.7000000000003</v>
      </c>
      <c r="BP26" s="80">
        <f t="shared" si="111"/>
        <v>2267.7000000000003</v>
      </c>
      <c r="BQ26" s="79">
        <f t="shared" si="91"/>
        <v>100</v>
      </c>
      <c r="BR26" s="80">
        <f t="shared" ref="BR26" si="129">SUM(BR27:BR39)</f>
        <v>330.3</v>
      </c>
      <c r="BS26" s="80">
        <f t="shared" si="111"/>
        <v>171.9</v>
      </c>
      <c r="BT26" s="80">
        <f t="shared" si="111"/>
        <v>171.85</v>
      </c>
      <c r="BU26" s="80">
        <f t="shared" si="111"/>
        <v>99.970913321698646</v>
      </c>
      <c r="BV26" s="80">
        <f t="shared" ref="BV26" si="130">SUM(BV27:BV39)</f>
        <v>660.6</v>
      </c>
      <c r="BW26" s="80">
        <f t="shared" si="111"/>
        <v>713.1</v>
      </c>
      <c r="BX26" s="80">
        <f t="shared" si="111"/>
        <v>713.1</v>
      </c>
      <c r="BY26" s="80">
        <f t="shared" si="58"/>
        <v>100</v>
      </c>
      <c r="BZ26" s="80">
        <f t="shared" ref="BZ26" si="131">SUM(BZ27:BZ39)</f>
        <v>23835</v>
      </c>
      <c r="CA26" s="80">
        <f t="shared" si="111"/>
        <v>22850.2</v>
      </c>
      <c r="CB26" s="80">
        <f t="shared" si="111"/>
        <v>22542.630639999999</v>
      </c>
      <c r="CC26" s="80">
        <f t="shared" si="60"/>
        <v>98.653975194965454</v>
      </c>
      <c r="CD26" s="80">
        <f t="shared" ref="CD26" si="132">SUM(CD27:CD39)</f>
        <v>32.9</v>
      </c>
      <c r="CE26" s="80">
        <f t="shared" si="111"/>
        <v>32.9</v>
      </c>
      <c r="CF26" s="80">
        <f t="shared" si="111"/>
        <v>31.5</v>
      </c>
      <c r="CG26" s="80">
        <f t="shared" si="96"/>
        <v>95.744680851063833</v>
      </c>
      <c r="CH26" s="122"/>
      <c r="CI26" s="80">
        <f t="shared" ref="CI26" si="133">SUM(CI27:CI39)</f>
        <v>31.4</v>
      </c>
      <c r="CJ26" s="80">
        <f t="shared" ref="CJ26" si="134">SUM(CJ27:CJ39)</f>
        <v>31.4</v>
      </c>
      <c r="CK26" s="80">
        <f t="shared" ref="CK26:CK27" si="135">CJ26/CI26*100</f>
        <v>100</v>
      </c>
      <c r="CL26" s="80"/>
      <c r="CM26" s="80"/>
      <c r="CN26" s="80"/>
      <c r="CO26" s="80"/>
      <c r="CP26" s="122"/>
      <c r="CQ26" s="80">
        <f>SUM(CQ27:CQ39)</f>
        <v>5.4</v>
      </c>
      <c r="CR26" s="80">
        <f t="shared" ref="CR26" si="136">SUM(CR27:CR39)</f>
        <v>5.4</v>
      </c>
      <c r="CS26" s="80">
        <f t="shared" ref="CS26:CS27" si="137">CR26/CQ26*100</f>
        <v>100</v>
      </c>
    </row>
    <row r="27" spans="1:97" x14ac:dyDescent="0.25">
      <c r="A27" s="104" t="s">
        <v>226</v>
      </c>
      <c r="B27" s="82">
        <f t="shared" si="66"/>
        <v>450393.1</v>
      </c>
      <c r="C27" s="82">
        <f t="shared" si="67"/>
        <v>453530.3</v>
      </c>
      <c r="D27" s="82">
        <f t="shared" si="68"/>
        <v>452516.63040999993</v>
      </c>
      <c r="E27" s="70">
        <f t="shared" si="0"/>
        <v>99.776493524247428</v>
      </c>
      <c r="F27" s="70">
        <v>1057.2</v>
      </c>
      <c r="G27" s="70">
        <v>1057.2</v>
      </c>
      <c r="H27" s="70">
        <v>1057.2</v>
      </c>
      <c r="I27" s="70">
        <f t="shared" si="71"/>
        <v>100</v>
      </c>
      <c r="J27" s="70">
        <v>263.39999999999998</v>
      </c>
      <c r="K27" s="70">
        <v>263.39999999999998</v>
      </c>
      <c r="L27" s="70">
        <v>263.39999999999998</v>
      </c>
      <c r="M27" s="70">
        <f t="shared" si="100"/>
        <v>100</v>
      </c>
      <c r="N27" s="70">
        <v>4059.6</v>
      </c>
      <c r="O27" s="70">
        <v>3418.3</v>
      </c>
      <c r="P27" s="70">
        <v>3418.3</v>
      </c>
      <c r="Q27" s="70">
        <f t="shared" si="101"/>
        <v>100</v>
      </c>
      <c r="R27" s="70"/>
      <c r="S27" s="70"/>
      <c r="T27" s="70">
        <v>0</v>
      </c>
      <c r="U27" s="70"/>
      <c r="V27" s="70">
        <v>5875.4</v>
      </c>
      <c r="W27" s="70">
        <v>5712.5</v>
      </c>
      <c r="X27" s="70">
        <v>5574.8567499999999</v>
      </c>
      <c r="Y27" s="70">
        <f t="shared" si="76"/>
        <v>97.590490153172865</v>
      </c>
      <c r="Z27" s="70">
        <v>279.8</v>
      </c>
      <c r="AA27" s="70">
        <v>279.89999999999998</v>
      </c>
      <c r="AB27" s="70">
        <v>279.89999999999998</v>
      </c>
      <c r="AC27" s="70">
        <f t="shared" si="78"/>
        <v>100</v>
      </c>
      <c r="AD27" s="70">
        <v>403700.5</v>
      </c>
      <c r="AE27" s="70">
        <v>409582.3</v>
      </c>
      <c r="AF27" s="70">
        <v>409582.3</v>
      </c>
      <c r="AG27" s="70">
        <f t="shared" si="102"/>
        <v>100</v>
      </c>
      <c r="AH27" s="70">
        <v>990.8</v>
      </c>
      <c r="AI27" s="70">
        <v>1069.7</v>
      </c>
      <c r="AJ27" s="70">
        <v>1069.7</v>
      </c>
      <c r="AK27" s="66">
        <f t="shared" si="81"/>
        <v>100</v>
      </c>
      <c r="AL27" s="66">
        <v>80.5</v>
      </c>
      <c r="AM27" s="66">
        <v>80.5</v>
      </c>
      <c r="AN27" s="70">
        <v>80.5</v>
      </c>
      <c r="AO27" s="70">
        <f>AN27/AM27*100</f>
        <v>100</v>
      </c>
      <c r="AP27" s="70">
        <v>330.3</v>
      </c>
      <c r="AQ27" s="70">
        <v>356.6</v>
      </c>
      <c r="AR27" s="70">
        <v>356.6</v>
      </c>
      <c r="AS27" s="70">
        <f t="shared" si="103"/>
        <v>100</v>
      </c>
      <c r="AT27" s="70">
        <v>5811.9</v>
      </c>
      <c r="AU27" s="70">
        <v>4741.3</v>
      </c>
      <c r="AV27" s="70">
        <v>4174.2930200000001</v>
      </c>
      <c r="AW27" s="70">
        <f t="shared" si="104"/>
        <v>88.041107291249233</v>
      </c>
      <c r="AX27" s="70">
        <v>660.6</v>
      </c>
      <c r="AY27" s="70">
        <v>713.1</v>
      </c>
      <c r="AZ27" s="70">
        <v>713.1</v>
      </c>
      <c r="BA27" s="70">
        <f t="shared" si="105"/>
        <v>100</v>
      </c>
      <c r="BB27" s="70">
        <v>330.3</v>
      </c>
      <c r="BC27" s="70">
        <v>356.6</v>
      </c>
      <c r="BD27" s="70">
        <v>356.6</v>
      </c>
      <c r="BE27" s="70">
        <f t="shared" si="106"/>
        <v>100</v>
      </c>
      <c r="BF27" s="70">
        <v>2094</v>
      </c>
      <c r="BG27" s="70">
        <v>2094</v>
      </c>
      <c r="BH27" s="70">
        <v>2094</v>
      </c>
      <c r="BI27" s="70">
        <f t="shared" si="107"/>
        <v>100</v>
      </c>
      <c r="BJ27" s="70"/>
      <c r="BK27" s="70"/>
      <c r="BL27" s="70"/>
      <c r="BM27" s="70"/>
      <c r="BN27" s="70"/>
      <c r="BO27" s="70"/>
      <c r="BP27" s="70"/>
      <c r="BQ27" s="66"/>
      <c r="BR27" s="70">
        <v>330.3</v>
      </c>
      <c r="BS27" s="70">
        <v>171.9</v>
      </c>
      <c r="BT27" s="70">
        <v>171.85</v>
      </c>
      <c r="BU27" s="70">
        <f t="shared" si="108"/>
        <v>99.970913321698646</v>
      </c>
      <c r="BV27" s="70">
        <v>660.6</v>
      </c>
      <c r="BW27" s="70">
        <v>713.1</v>
      </c>
      <c r="BX27" s="70">
        <v>713.1</v>
      </c>
      <c r="BY27" s="70">
        <f t="shared" si="58"/>
        <v>100</v>
      </c>
      <c r="BZ27" s="70">
        <v>23835</v>
      </c>
      <c r="CA27" s="70">
        <v>22850.2</v>
      </c>
      <c r="CB27" s="70">
        <v>22542.630639999999</v>
      </c>
      <c r="CC27" s="70">
        <f t="shared" si="60"/>
        <v>98.653975194965454</v>
      </c>
      <c r="CD27" s="70">
        <v>32.9</v>
      </c>
      <c r="CE27" s="70">
        <v>32.9</v>
      </c>
      <c r="CF27" s="70">
        <v>31.5</v>
      </c>
      <c r="CG27" s="70">
        <f t="shared" si="96"/>
        <v>95.744680851063833</v>
      </c>
      <c r="CH27" s="124"/>
      <c r="CI27" s="70">
        <v>31.4</v>
      </c>
      <c r="CJ27" s="70">
        <v>31.4</v>
      </c>
      <c r="CK27" s="70">
        <f t="shared" si="135"/>
        <v>100</v>
      </c>
      <c r="CL27" s="70"/>
      <c r="CM27" s="70"/>
      <c r="CN27" s="70"/>
      <c r="CO27" s="70"/>
      <c r="CP27" s="124"/>
      <c r="CQ27" s="70">
        <v>5.4</v>
      </c>
      <c r="CR27" s="70">
        <v>5.4</v>
      </c>
      <c r="CS27" s="70">
        <f t="shared" si="137"/>
        <v>100</v>
      </c>
    </row>
    <row r="28" spans="1:97" x14ac:dyDescent="0.25">
      <c r="A28" s="104" t="s">
        <v>399</v>
      </c>
      <c r="B28" s="82">
        <f t="shared" si="66"/>
        <v>1199.7</v>
      </c>
      <c r="C28" s="82">
        <f t="shared" si="67"/>
        <v>1318.9</v>
      </c>
      <c r="D28" s="82">
        <f t="shared" si="68"/>
        <v>1318.9</v>
      </c>
      <c r="E28" s="66">
        <f>D28/C28*100</f>
        <v>100</v>
      </c>
      <c r="F28" s="66"/>
      <c r="G28" s="66"/>
      <c r="H28" s="66"/>
      <c r="I28" s="66"/>
      <c r="J28" s="66"/>
      <c r="K28" s="66"/>
      <c r="L28" s="66"/>
      <c r="M28" s="70"/>
      <c r="N28" s="66"/>
      <c r="O28" s="66"/>
      <c r="P28" s="66"/>
      <c r="Q28" s="70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70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70"/>
      <c r="BJ28" s="66"/>
      <c r="BK28" s="66"/>
      <c r="BL28" s="66"/>
      <c r="BM28" s="66"/>
      <c r="BN28" s="66">
        <v>1199.7</v>
      </c>
      <c r="BO28" s="66">
        <v>1318.9</v>
      </c>
      <c r="BP28" s="66">
        <v>1318.9</v>
      </c>
      <c r="BQ28" s="66">
        <f>BP28/BO28*100</f>
        <v>100</v>
      </c>
      <c r="BR28" s="66"/>
      <c r="BS28" s="66"/>
      <c r="BT28" s="66"/>
      <c r="BU28" s="66"/>
      <c r="BV28" s="66"/>
      <c r="BW28" s="66"/>
      <c r="BX28" s="66"/>
      <c r="BY28" s="70"/>
      <c r="BZ28" s="66"/>
      <c r="CA28" s="66"/>
      <c r="CB28" s="66"/>
      <c r="CC28" s="70"/>
      <c r="CD28" s="66"/>
      <c r="CE28" s="66"/>
      <c r="CF28" s="66"/>
      <c r="CG28" s="70"/>
      <c r="CH28" s="123"/>
      <c r="CI28" s="66"/>
      <c r="CJ28" s="66"/>
      <c r="CK28" s="70"/>
      <c r="CL28" s="70"/>
      <c r="CM28" s="66"/>
      <c r="CN28" s="66"/>
      <c r="CO28" s="70"/>
      <c r="CP28" s="123"/>
      <c r="CQ28" s="66"/>
      <c r="CR28" s="66"/>
      <c r="CS28" s="66"/>
    </row>
    <row r="29" spans="1:97" x14ac:dyDescent="0.25">
      <c r="A29" s="104" t="s">
        <v>229</v>
      </c>
      <c r="B29" s="82">
        <f t="shared" si="66"/>
        <v>96</v>
      </c>
      <c r="C29" s="82">
        <f t="shared" si="67"/>
        <v>105.4</v>
      </c>
      <c r="D29" s="82">
        <f t="shared" si="68"/>
        <v>105.4</v>
      </c>
      <c r="E29" s="66">
        <f>D29/C29*100</f>
        <v>100</v>
      </c>
      <c r="F29" s="66"/>
      <c r="G29" s="66"/>
      <c r="H29" s="66"/>
      <c r="I29" s="66"/>
      <c r="J29" s="66"/>
      <c r="K29" s="66"/>
      <c r="L29" s="66"/>
      <c r="M29" s="70"/>
      <c r="N29" s="66"/>
      <c r="O29" s="66"/>
      <c r="P29" s="66"/>
      <c r="Q29" s="70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70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70"/>
      <c r="BJ29" s="66"/>
      <c r="BK29" s="66"/>
      <c r="BL29" s="66"/>
      <c r="BM29" s="66"/>
      <c r="BN29" s="66">
        <v>96</v>
      </c>
      <c r="BO29" s="66">
        <v>105.4</v>
      </c>
      <c r="BP29" s="66">
        <v>105.4</v>
      </c>
      <c r="BQ29" s="66">
        <f>BP29/BO29*100</f>
        <v>100</v>
      </c>
      <c r="BR29" s="66"/>
      <c r="BS29" s="66"/>
      <c r="BT29" s="66"/>
      <c r="BU29" s="66"/>
      <c r="BV29" s="66"/>
      <c r="BW29" s="66"/>
      <c r="BX29" s="66"/>
      <c r="BY29" s="70"/>
      <c r="BZ29" s="66"/>
      <c r="CA29" s="66"/>
      <c r="CB29" s="66"/>
      <c r="CC29" s="70"/>
      <c r="CD29" s="66"/>
      <c r="CE29" s="66"/>
      <c r="CF29" s="66"/>
      <c r="CG29" s="70"/>
      <c r="CH29" s="123"/>
      <c r="CI29" s="66"/>
      <c r="CJ29" s="66"/>
      <c r="CK29" s="70"/>
      <c r="CL29" s="70"/>
      <c r="CM29" s="66"/>
      <c r="CN29" s="66"/>
      <c r="CO29" s="70"/>
      <c r="CP29" s="123"/>
      <c r="CQ29" s="66"/>
      <c r="CR29" s="66"/>
      <c r="CS29" s="66"/>
    </row>
    <row r="30" spans="1:97" x14ac:dyDescent="0.25">
      <c r="A30" s="104" t="s">
        <v>397</v>
      </c>
      <c r="B30" s="82">
        <f t="shared" si="66"/>
        <v>0</v>
      </c>
      <c r="C30" s="82">
        <f t="shared" si="67"/>
        <v>0</v>
      </c>
      <c r="D30" s="82">
        <f t="shared" si="68"/>
        <v>0</v>
      </c>
      <c r="E30" s="66"/>
      <c r="F30" s="66"/>
      <c r="G30" s="66"/>
      <c r="H30" s="66"/>
      <c r="I30" s="66"/>
      <c r="J30" s="66"/>
      <c r="K30" s="66"/>
      <c r="L30" s="66"/>
      <c r="M30" s="70"/>
      <c r="N30" s="66"/>
      <c r="O30" s="66"/>
      <c r="P30" s="66"/>
      <c r="Q30" s="7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70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70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70"/>
      <c r="BZ30" s="66"/>
      <c r="CA30" s="66"/>
      <c r="CB30" s="66"/>
      <c r="CC30" s="70"/>
      <c r="CD30" s="66"/>
      <c r="CE30" s="66"/>
      <c r="CF30" s="66"/>
      <c r="CG30" s="70"/>
      <c r="CH30" s="123"/>
      <c r="CI30" s="66"/>
      <c r="CJ30" s="66"/>
      <c r="CK30" s="70"/>
      <c r="CL30" s="70"/>
      <c r="CM30" s="66"/>
      <c r="CN30" s="66"/>
      <c r="CO30" s="70"/>
      <c r="CP30" s="123"/>
      <c r="CQ30" s="66"/>
      <c r="CR30" s="66"/>
      <c r="CS30" s="66"/>
    </row>
    <row r="31" spans="1:97" x14ac:dyDescent="0.25">
      <c r="A31" s="104" t="s">
        <v>230</v>
      </c>
      <c r="B31" s="82">
        <f t="shared" si="66"/>
        <v>239.9</v>
      </c>
      <c r="C31" s="82">
        <f t="shared" si="67"/>
        <v>263.60000000000002</v>
      </c>
      <c r="D31" s="82">
        <f t="shared" si="68"/>
        <v>263.60000000000002</v>
      </c>
      <c r="E31" s="66">
        <f>D31/C31*100</f>
        <v>100</v>
      </c>
      <c r="F31" s="66"/>
      <c r="G31" s="66"/>
      <c r="H31" s="66"/>
      <c r="I31" s="66"/>
      <c r="J31" s="66"/>
      <c r="K31" s="66"/>
      <c r="L31" s="66"/>
      <c r="M31" s="70"/>
      <c r="N31" s="66"/>
      <c r="O31" s="66"/>
      <c r="P31" s="66"/>
      <c r="Q31" s="7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70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70"/>
      <c r="BJ31" s="66"/>
      <c r="BK31" s="66"/>
      <c r="BL31" s="66"/>
      <c r="BM31" s="66"/>
      <c r="BN31" s="66">
        <v>239.9</v>
      </c>
      <c r="BO31" s="66">
        <v>263.60000000000002</v>
      </c>
      <c r="BP31" s="66">
        <v>263.60000000000002</v>
      </c>
      <c r="BQ31" s="66">
        <f>BP31/BO31*100</f>
        <v>100</v>
      </c>
      <c r="BR31" s="66"/>
      <c r="BS31" s="66"/>
      <c r="BT31" s="66"/>
      <c r="BU31" s="66"/>
      <c r="BV31" s="66"/>
      <c r="BW31" s="66"/>
      <c r="BX31" s="66"/>
      <c r="BY31" s="70"/>
      <c r="BZ31" s="66"/>
      <c r="CA31" s="66"/>
      <c r="CB31" s="66"/>
      <c r="CC31" s="70"/>
      <c r="CD31" s="66"/>
      <c r="CE31" s="66"/>
      <c r="CF31" s="66"/>
      <c r="CG31" s="70"/>
      <c r="CH31" s="123"/>
      <c r="CI31" s="66"/>
      <c r="CJ31" s="66"/>
      <c r="CK31" s="70"/>
      <c r="CL31" s="70"/>
      <c r="CM31" s="66"/>
      <c r="CN31" s="66"/>
      <c r="CO31" s="70"/>
      <c r="CP31" s="123"/>
      <c r="CQ31" s="66"/>
      <c r="CR31" s="66"/>
      <c r="CS31" s="66"/>
    </row>
    <row r="32" spans="1:97" x14ac:dyDescent="0.25">
      <c r="A32" s="104" t="s">
        <v>396</v>
      </c>
      <c r="B32" s="82">
        <f t="shared" si="66"/>
        <v>96</v>
      </c>
      <c r="C32" s="82">
        <f t="shared" si="67"/>
        <v>105.4</v>
      </c>
      <c r="D32" s="82">
        <f t="shared" si="68"/>
        <v>105.4</v>
      </c>
      <c r="E32" s="66">
        <f>D32/C32*100</f>
        <v>100</v>
      </c>
      <c r="F32" s="66"/>
      <c r="G32" s="66"/>
      <c r="H32" s="66"/>
      <c r="I32" s="66"/>
      <c r="J32" s="66"/>
      <c r="K32" s="66"/>
      <c r="L32" s="66"/>
      <c r="M32" s="70"/>
      <c r="N32" s="66"/>
      <c r="O32" s="66"/>
      <c r="P32" s="66"/>
      <c r="Q32" s="7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70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70"/>
      <c r="BJ32" s="66"/>
      <c r="BK32" s="66"/>
      <c r="BL32" s="66"/>
      <c r="BM32" s="66"/>
      <c r="BN32" s="66">
        <v>96</v>
      </c>
      <c r="BO32" s="66">
        <v>105.4</v>
      </c>
      <c r="BP32" s="66">
        <v>105.4</v>
      </c>
      <c r="BQ32" s="66">
        <f>BP32/BO32*100</f>
        <v>100</v>
      </c>
      <c r="BR32" s="66"/>
      <c r="BS32" s="66"/>
      <c r="BT32" s="66"/>
      <c r="BU32" s="66"/>
      <c r="BV32" s="66"/>
      <c r="BW32" s="66"/>
      <c r="BX32" s="66"/>
      <c r="BY32" s="70"/>
      <c r="BZ32" s="66"/>
      <c r="CA32" s="66"/>
      <c r="CB32" s="66"/>
      <c r="CC32" s="70"/>
      <c r="CD32" s="66"/>
      <c r="CE32" s="66"/>
      <c r="CF32" s="66"/>
      <c r="CG32" s="70"/>
      <c r="CH32" s="123"/>
      <c r="CI32" s="66"/>
      <c r="CJ32" s="66"/>
      <c r="CK32" s="70"/>
      <c r="CL32" s="70"/>
      <c r="CM32" s="66"/>
      <c r="CN32" s="66"/>
      <c r="CO32" s="70"/>
      <c r="CP32" s="123"/>
      <c r="CQ32" s="66"/>
      <c r="CR32" s="66"/>
      <c r="CS32" s="66"/>
    </row>
    <row r="33" spans="1:97" x14ac:dyDescent="0.25">
      <c r="A33" s="104" t="s">
        <v>395</v>
      </c>
      <c r="B33" s="82">
        <f t="shared" si="66"/>
        <v>239.9</v>
      </c>
      <c r="C33" s="82">
        <f t="shared" si="67"/>
        <v>263.60000000000002</v>
      </c>
      <c r="D33" s="82">
        <f t="shared" si="68"/>
        <v>263.60000000000002</v>
      </c>
      <c r="E33" s="66">
        <f>D33/C33*100</f>
        <v>100</v>
      </c>
      <c r="F33" s="66"/>
      <c r="G33" s="66"/>
      <c r="H33" s="66"/>
      <c r="I33" s="66"/>
      <c r="J33" s="66"/>
      <c r="K33" s="66"/>
      <c r="L33" s="66"/>
      <c r="M33" s="70"/>
      <c r="N33" s="66"/>
      <c r="O33" s="66"/>
      <c r="P33" s="66"/>
      <c r="Q33" s="70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70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70"/>
      <c r="BJ33" s="66"/>
      <c r="BK33" s="66"/>
      <c r="BL33" s="66"/>
      <c r="BM33" s="66"/>
      <c r="BN33" s="66">
        <v>239.9</v>
      </c>
      <c r="BO33" s="66">
        <v>263.60000000000002</v>
      </c>
      <c r="BP33" s="66">
        <v>263.60000000000002</v>
      </c>
      <c r="BQ33" s="66">
        <f>BP33/BO33*100</f>
        <v>100</v>
      </c>
      <c r="BR33" s="66"/>
      <c r="BS33" s="66"/>
      <c r="BT33" s="66"/>
      <c r="BU33" s="66"/>
      <c r="BV33" s="66"/>
      <c r="BW33" s="66"/>
      <c r="BX33" s="66"/>
      <c r="BY33" s="70"/>
      <c r="BZ33" s="66"/>
      <c r="CA33" s="66"/>
      <c r="CB33" s="66"/>
      <c r="CC33" s="70"/>
      <c r="CD33" s="66"/>
      <c r="CE33" s="66"/>
      <c r="CF33" s="66"/>
      <c r="CG33" s="70"/>
      <c r="CH33" s="123"/>
      <c r="CI33" s="66"/>
      <c r="CJ33" s="66"/>
      <c r="CK33" s="70"/>
      <c r="CL33" s="70"/>
      <c r="CM33" s="66"/>
      <c r="CN33" s="66"/>
      <c r="CO33" s="70"/>
      <c r="CP33" s="123"/>
      <c r="CQ33" s="66"/>
      <c r="CR33" s="66"/>
      <c r="CS33" s="66"/>
    </row>
    <row r="34" spans="1:97" x14ac:dyDescent="0.25">
      <c r="A34" s="104" t="s">
        <v>398</v>
      </c>
      <c r="B34" s="82">
        <f t="shared" si="66"/>
        <v>96</v>
      </c>
      <c r="C34" s="82">
        <f t="shared" si="67"/>
        <v>105.4</v>
      </c>
      <c r="D34" s="82">
        <f t="shared" si="68"/>
        <v>105.4</v>
      </c>
      <c r="E34" s="66">
        <f>D34/C34*100</f>
        <v>100</v>
      </c>
      <c r="F34" s="66"/>
      <c r="G34" s="66"/>
      <c r="H34" s="66"/>
      <c r="I34" s="66"/>
      <c r="J34" s="66"/>
      <c r="K34" s="66"/>
      <c r="L34" s="66"/>
      <c r="M34" s="70"/>
      <c r="N34" s="66"/>
      <c r="O34" s="66"/>
      <c r="P34" s="66"/>
      <c r="Q34" s="70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70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70"/>
      <c r="BJ34" s="66"/>
      <c r="BK34" s="66"/>
      <c r="BL34" s="66"/>
      <c r="BM34" s="66"/>
      <c r="BN34" s="66">
        <v>96</v>
      </c>
      <c r="BO34" s="66">
        <v>105.4</v>
      </c>
      <c r="BP34" s="66">
        <v>105.4</v>
      </c>
      <c r="BQ34" s="66">
        <f>BP34/BO34*100</f>
        <v>100</v>
      </c>
      <c r="BR34" s="66"/>
      <c r="BS34" s="66"/>
      <c r="BT34" s="66"/>
      <c r="BU34" s="66"/>
      <c r="BV34" s="66"/>
      <c r="BW34" s="66"/>
      <c r="BX34" s="66"/>
      <c r="BY34" s="70"/>
      <c r="BZ34" s="66"/>
      <c r="CA34" s="66"/>
      <c r="CB34" s="66"/>
      <c r="CC34" s="70"/>
      <c r="CD34" s="66"/>
      <c r="CE34" s="66"/>
      <c r="CF34" s="66"/>
      <c r="CG34" s="70"/>
      <c r="CH34" s="123"/>
      <c r="CI34" s="66"/>
      <c r="CJ34" s="66"/>
      <c r="CK34" s="70"/>
      <c r="CL34" s="70"/>
      <c r="CM34" s="66"/>
      <c r="CN34" s="66"/>
      <c r="CO34" s="70"/>
      <c r="CP34" s="123"/>
      <c r="CQ34" s="66"/>
      <c r="CR34" s="66"/>
      <c r="CS34" s="66"/>
    </row>
    <row r="35" spans="1:97" x14ac:dyDescent="0.25">
      <c r="A35" s="104" t="s">
        <v>394</v>
      </c>
      <c r="B35" s="82">
        <f t="shared" si="66"/>
        <v>96</v>
      </c>
      <c r="C35" s="82">
        <f t="shared" si="67"/>
        <v>105.4</v>
      </c>
      <c r="D35" s="82">
        <f t="shared" si="68"/>
        <v>105.4</v>
      </c>
      <c r="E35" s="66">
        <f>D35/C35*100</f>
        <v>100</v>
      </c>
      <c r="F35" s="66"/>
      <c r="G35" s="66"/>
      <c r="H35" s="66"/>
      <c r="I35" s="66"/>
      <c r="J35" s="66"/>
      <c r="K35" s="66"/>
      <c r="L35" s="66"/>
      <c r="M35" s="70"/>
      <c r="N35" s="66"/>
      <c r="O35" s="66"/>
      <c r="P35" s="66"/>
      <c r="Q35" s="70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70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70"/>
      <c r="BJ35" s="66"/>
      <c r="BK35" s="66"/>
      <c r="BL35" s="66"/>
      <c r="BM35" s="66"/>
      <c r="BN35" s="66">
        <v>96</v>
      </c>
      <c r="BO35" s="66">
        <v>105.4</v>
      </c>
      <c r="BP35" s="66">
        <v>105.4</v>
      </c>
      <c r="BQ35" s="66">
        <f>BP35/BO35*100</f>
        <v>100</v>
      </c>
      <c r="BR35" s="66"/>
      <c r="BS35" s="66"/>
      <c r="BT35" s="66"/>
      <c r="BU35" s="66"/>
      <c r="BV35" s="66"/>
      <c r="BW35" s="66"/>
      <c r="BX35" s="66"/>
      <c r="BY35" s="70"/>
      <c r="BZ35" s="66"/>
      <c r="CA35" s="66"/>
      <c r="CB35" s="66"/>
      <c r="CC35" s="70"/>
      <c r="CD35" s="66"/>
      <c r="CE35" s="66"/>
      <c r="CF35" s="66"/>
      <c r="CG35" s="70"/>
      <c r="CH35" s="123"/>
      <c r="CI35" s="66"/>
      <c r="CJ35" s="66"/>
      <c r="CK35" s="70"/>
      <c r="CL35" s="70"/>
      <c r="CM35" s="66"/>
      <c r="CN35" s="66"/>
      <c r="CO35" s="70"/>
      <c r="CP35" s="123"/>
      <c r="CQ35" s="66"/>
      <c r="CR35" s="66"/>
      <c r="CS35" s="66"/>
    </row>
    <row r="36" spans="1:97" x14ac:dyDescent="0.25">
      <c r="A36" s="104" t="s">
        <v>393</v>
      </c>
      <c r="B36" s="82">
        <f t="shared" si="66"/>
        <v>0</v>
      </c>
      <c r="C36" s="82">
        <f t="shared" si="67"/>
        <v>0</v>
      </c>
      <c r="D36" s="82">
        <f t="shared" si="68"/>
        <v>0</v>
      </c>
      <c r="E36" s="66"/>
      <c r="F36" s="66"/>
      <c r="G36" s="66"/>
      <c r="H36" s="66"/>
      <c r="I36" s="66"/>
      <c r="J36" s="66"/>
      <c r="K36" s="66"/>
      <c r="L36" s="66"/>
      <c r="M36" s="70"/>
      <c r="N36" s="66"/>
      <c r="O36" s="66"/>
      <c r="P36" s="66"/>
      <c r="Q36" s="70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70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70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70"/>
      <c r="BZ36" s="66"/>
      <c r="CA36" s="66"/>
      <c r="CB36" s="66"/>
      <c r="CC36" s="70"/>
      <c r="CD36" s="66"/>
      <c r="CE36" s="66"/>
      <c r="CF36" s="66"/>
      <c r="CG36" s="70"/>
      <c r="CH36" s="123"/>
      <c r="CI36" s="66"/>
      <c r="CJ36" s="66"/>
      <c r="CK36" s="70"/>
      <c r="CL36" s="70"/>
      <c r="CM36" s="66"/>
      <c r="CN36" s="66"/>
      <c r="CO36" s="70"/>
      <c r="CP36" s="123"/>
      <c r="CQ36" s="66"/>
      <c r="CR36" s="66"/>
      <c r="CS36" s="66"/>
    </row>
    <row r="37" spans="1:97" x14ac:dyDescent="0.25">
      <c r="A37" s="104" t="s">
        <v>392</v>
      </c>
      <c r="B37" s="82">
        <f t="shared" si="66"/>
        <v>0</v>
      </c>
      <c r="C37" s="82">
        <f t="shared" si="67"/>
        <v>0</v>
      </c>
      <c r="D37" s="82">
        <f t="shared" si="68"/>
        <v>0</v>
      </c>
      <c r="E37" s="66"/>
      <c r="F37" s="66"/>
      <c r="G37" s="66"/>
      <c r="H37" s="66"/>
      <c r="I37" s="66"/>
      <c r="J37" s="66"/>
      <c r="K37" s="66"/>
      <c r="L37" s="66"/>
      <c r="M37" s="70"/>
      <c r="N37" s="66"/>
      <c r="O37" s="66"/>
      <c r="P37" s="66"/>
      <c r="Q37" s="70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70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70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70"/>
      <c r="BZ37" s="66"/>
      <c r="CA37" s="66"/>
      <c r="CB37" s="66"/>
      <c r="CC37" s="70"/>
      <c r="CD37" s="66"/>
      <c r="CE37" s="66"/>
      <c r="CF37" s="66"/>
      <c r="CG37" s="70"/>
      <c r="CH37" s="123"/>
      <c r="CI37" s="66"/>
      <c r="CJ37" s="66"/>
      <c r="CK37" s="70"/>
      <c r="CL37" s="70"/>
      <c r="CM37" s="66"/>
      <c r="CN37" s="66"/>
      <c r="CO37" s="70"/>
      <c r="CP37" s="123"/>
      <c r="CQ37" s="66"/>
      <c r="CR37" s="66"/>
      <c r="CS37" s="66"/>
    </row>
    <row r="38" spans="1:97" x14ac:dyDescent="0.25">
      <c r="A38" s="104" t="s">
        <v>391</v>
      </c>
      <c r="B38" s="82">
        <f t="shared" si="66"/>
        <v>0</v>
      </c>
      <c r="C38" s="82">
        <f t="shared" si="67"/>
        <v>0</v>
      </c>
      <c r="D38" s="82">
        <f t="shared" si="68"/>
        <v>0</v>
      </c>
      <c r="E38" s="66"/>
      <c r="F38" s="66"/>
      <c r="G38" s="66"/>
      <c r="H38" s="66"/>
      <c r="I38" s="66"/>
      <c r="J38" s="66"/>
      <c r="K38" s="66"/>
      <c r="L38" s="66"/>
      <c r="M38" s="70"/>
      <c r="N38" s="66"/>
      <c r="O38" s="66"/>
      <c r="P38" s="66"/>
      <c r="Q38" s="70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70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70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70"/>
      <c r="BZ38" s="66"/>
      <c r="CA38" s="66"/>
      <c r="CB38" s="66"/>
      <c r="CC38" s="70"/>
      <c r="CD38" s="66"/>
      <c r="CE38" s="66"/>
      <c r="CF38" s="66"/>
      <c r="CG38" s="70"/>
      <c r="CH38" s="123"/>
      <c r="CI38" s="66"/>
      <c r="CJ38" s="66"/>
      <c r="CK38" s="70"/>
      <c r="CL38" s="70"/>
      <c r="CM38" s="66"/>
      <c r="CN38" s="66"/>
      <c r="CO38" s="70"/>
      <c r="CP38" s="123"/>
      <c r="CQ38" s="66"/>
      <c r="CR38" s="66"/>
      <c r="CS38" s="66"/>
    </row>
    <row r="39" spans="1:97" x14ac:dyDescent="0.25">
      <c r="A39" s="104" t="s">
        <v>390</v>
      </c>
      <c r="B39" s="82">
        <f t="shared" si="66"/>
        <v>0</v>
      </c>
      <c r="C39" s="82">
        <f t="shared" si="67"/>
        <v>0</v>
      </c>
      <c r="D39" s="82">
        <f t="shared" si="68"/>
        <v>0</v>
      </c>
      <c r="E39" s="66"/>
      <c r="F39" s="66"/>
      <c r="G39" s="66"/>
      <c r="H39" s="66"/>
      <c r="I39" s="66"/>
      <c r="J39" s="66"/>
      <c r="K39" s="66"/>
      <c r="L39" s="66"/>
      <c r="M39" s="70"/>
      <c r="N39" s="66"/>
      <c r="O39" s="66"/>
      <c r="P39" s="66"/>
      <c r="Q39" s="70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70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70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70"/>
      <c r="BZ39" s="66"/>
      <c r="CA39" s="66"/>
      <c r="CB39" s="66"/>
      <c r="CC39" s="70"/>
      <c r="CD39" s="66"/>
      <c r="CE39" s="66"/>
      <c r="CF39" s="66"/>
      <c r="CG39" s="70"/>
      <c r="CH39" s="123"/>
      <c r="CI39" s="66"/>
      <c r="CJ39" s="66"/>
      <c r="CK39" s="70"/>
      <c r="CL39" s="70"/>
      <c r="CM39" s="66"/>
      <c r="CN39" s="66"/>
      <c r="CO39" s="70"/>
      <c r="CP39" s="123"/>
      <c r="CQ39" s="66"/>
      <c r="CR39" s="66"/>
      <c r="CS39" s="66"/>
    </row>
    <row r="40" spans="1:97" s="92" customFormat="1" ht="31.5" x14ac:dyDescent="0.25">
      <c r="A40" s="99" t="s">
        <v>235</v>
      </c>
      <c r="B40" s="198">
        <f t="shared" si="66"/>
        <v>339056.59999999992</v>
      </c>
      <c r="C40" s="198">
        <f t="shared" si="67"/>
        <v>340883.11</v>
      </c>
      <c r="D40" s="198">
        <f t="shared" si="68"/>
        <v>339913.63579999993</v>
      </c>
      <c r="E40" s="80">
        <f t="shared" ref="E40" si="138">D40/C40*100</f>
        <v>99.715599226960805</v>
      </c>
      <c r="F40" s="80">
        <f>SUM(F41:F53)</f>
        <v>1196.3</v>
      </c>
      <c r="G40" s="80">
        <f>SUM(G41:G53)</f>
        <v>996.3</v>
      </c>
      <c r="H40" s="80">
        <f t="shared" ref="H40:CF40" si="139">SUM(H41:H53)</f>
        <v>844.32417000000009</v>
      </c>
      <c r="I40" s="80">
        <f t="shared" si="71"/>
        <v>84.745977115326724</v>
      </c>
      <c r="J40" s="80">
        <f t="shared" ref="J40" si="140">SUM(J41:J53)</f>
        <v>284.89999999999998</v>
      </c>
      <c r="K40" s="80">
        <f t="shared" si="139"/>
        <v>284.89999999999998</v>
      </c>
      <c r="L40" s="80">
        <f t="shared" si="139"/>
        <v>284.89999999999998</v>
      </c>
      <c r="M40" s="80">
        <f t="shared" si="100"/>
        <v>100</v>
      </c>
      <c r="N40" s="80">
        <f t="shared" ref="N40" si="141">SUM(N41:N53)</f>
        <v>4654.3999999999996</v>
      </c>
      <c r="O40" s="80">
        <f t="shared" si="139"/>
        <v>4544.1000000000004</v>
      </c>
      <c r="P40" s="80">
        <f t="shared" si="139"/>
        <v>4387.7891799999998</v>
      </c>
      <c r="Q40" s="80">
        <f t="shared" si="101"/>
        <v>96.560136880790452</v>
      </c>
      <c r="R40" s="80">
        <f t="shared" ref="R40" si="142">SUM(R41:R53)</f>
        <v>56808.5</v>
      </c>
      <c r="S40" s="80">
        <f t="shared" si="139"/>
        <v>65894.8</v>
      </c>
      <c r="T40" s="80">
        <f t="shared" si="139"/>
        <v>65894.8</v>
      </c>
      <c r="U40" s="80">
        <f t="shared" si="39"/>
        <v>100</v>
      </c>
      <c r="V40" s="80">
        <f t="shared" ref="V40" si="143">SUM(V41:V53)</f>
        <v>5513.3</v>
      </c>
      <c r="W40" s="80">
        <f t="shared" si="139"/>
        <v>4008.3</v>
      </c>
      <c r="X40" s="80">
        <f t="shared" si="139"/>
        <v>4008.3</v>
      </c>
      <c r="Y40" s="80">
        <f t="shared" si="76"/>
        <v>100</v>
      </c>
      <c r="Z40" s="80">
        <f t="shared" ref="Z40" si="144">SUM(Z41:Z53)</f>
        <v>167.9</v>
      </c>
      <c r="AA40" s="80">
        <f t="shared" si="139"/>
        <v>168</v>
      </c>
      <c r="AB40" s="80">
        <f t="shared" si="139"/>
        <v>168</v>
      </c>
      <c r="AC40" s="80">
        <f t="shared" si="78"/>
        <v>100</v>
      </c>
      <c r="AD40" s="80">
        <f t="shared" ref="AD40" si="145">SUM(AD41:AD53)</f>
        <v>238914.9</v>
      </c>
      <c r="AE40" s="80">
        <f t="shared" si="139"/>
        <v>235316.7</v>
      </c>
      <c r="AF40" s="80">
        <f t="shared" si="139"/>
        <v>235316.7</v>
      </c>
      <c r="AG40" s="80">
        <f t="shared" si="102"/>
        <v>100</v>
      </c>
      <c r="AH40" s="80">
        <f t="shared" ref="AH40" si="146">SUM(AH41:AH53)</f>
        <v>660.6</v>
      </c>
      <c r="AI40" s="80">
        <f t="shared" si="139"/>
        <v>713.1</v>
      </c>
      <c r="AJ40" s="80">
        <f t="shared" si="139"/>
        <v>713.1</v>
      </c>
      <c r="AK40" s="79">
        <f t="shared" si="81"/>
        <v>100</v>
      </c>
      <c r="AL40" s="80">
        <f t="shared" ref="AL40" si="147">SUM(AL41:AL53)</f>
        <v>0</v>
      </c>
      <c r="AM40" s="80">
        <f t="shared" si="139"/>
        <v>0</v>
      </c>
      <c r="AN40" s="80">
        <f t="shared" si="139"/>
        <v>0</v>
      </c>
      <c r="AO40" s="80">
        <f t="shared" si="139"/>
        <v>0</v>
      </c>
      <c r="AP40" s="80">
        <f t="shared" ref="AP40" si="148">SUM(AP41:AP53)</f>
        <v>330.3</v>
      </c>
      <c r="AQ40" s="80">
        <f t="shared" si="139"/>
        <v>356.6</v>
      </c>
      <c r="AR40" s="80">
        <f t="shared" si="139"/>
        <v>356.6</v>
      </c>
      <c r="AS40" s="80">
        <f t="shared" si="139"/>
        <v>100</v>
      </c>
      <c r="AT40" s="80">
        <f t="shared" ref="AT40" si="149">SUM(AT41:AT53)</f>
        <v>5116.6000000000004</v>
      </c>
      <c r="AU40" s="80">
        <f t="shared" si="139"/>
        <v>4404.5</v>
      </c>
      <c r="AV40" s="80">
        <f t="shared" si="139"/>
        <v>3987.81214</v>
      </c>
      <c r="AW40" s="80">
        <f t="shared" si="139"/>
        <v>90.539496878192764</v>
      </c>
      <c r="AX40" s="80">
        <f t="shared" ref="AX40" si="150">SUM(AX41:AX53)</f>
        <v>330.3</v>
      </c>
      <c r="AY40" s="80">
        <f t="shared" si="139"/>
        <v>356.6</v>
      </c>
      <c r="AZ40" s="80">
        <f t="shared" si="139"/>
        <v>356.6</v>
      </c>
      <c r="BA40" s="80">
        <f t="shared" si="139"/>
        <v>100</v>
      </c>
      <c r="BB40" s="80">
        <f t="shared" ref="BB40" si="151">SUM(BB41:BB53)</f>
        <v>330.3</v>
      </c>
      <c r="BC40" s="80">
        <f t="shared" si="139"/>
        <v>356.6</v>
      </c>
      <c r="BD40" s="80">
        <f t="shared" ref="BD40" si="152">SUM(BD41:BD53)</f>
        <v>356.6</v>
      </c>
      <c r="BE40" s="80">
        <f t="shared" si="139"/>
        <v>100</v>
      </c>
      <c r="BF40" s="80">
        <f t="shared" ref="BF40" si="153">SUM(BF41:BF53)</f>
        <v>1497.4</v>
      </c>
      <c r="BG40" s="80">
        <f t="shared" si="139"/>
        <v>1466.42</v>
      </c>
      <c r="BH40" s="80">
        <f t="shared" si="139"/>
        <v>1466.42</v>
      </c>
      <c r="BI40" s="80">
        <f t="shared" si="107"/>
        <v>100</v>
      </c>
      <c r="BJ40" s="80">
        <f t="shared" ref="BJ40" si="154">SUM(BJ41:BJ53)</f>
        <v>0</v>
      </c>
      <c r="BK40" s="80">
        <f t="shared" si="139"/>
        <v>0</v>
      </c>
      <c r="BL40" s="80">
        <f t="shared" ref="BL40" si="155">SUM(BL41:BL53)</f>
        <v>0</v>
      </c>
      <c r="BM40" s="80">
        <f t="shared" si="139"/>
        <v>0</v>
      </c>
      <c r="BN40" s="80">
        <f t="shared" ref="BN40" si="156">SUM(BN41:BN53)</f>
        <v>1727.4</v>
      </c>
      <c r="BO40" s="80">
        <f t="shared" si="139"/>
        <v>1897.8000000000002</v>
      </c>
      <c r="BP40" s="80">
        <f t="shared" si="139"/>
        <v>1897.8000000000002</v>
      </c>
      <c r="BQ40" s="79">
        <f t="shared" ref="BQ40" si="157">BP40/BO40*100</f>
        <v>100</v>
      </c>
      <c r="BR40" s="80">
        <f t="shared" ref="BR40" si="158">SUM(BR41:BR53)</f>
        <v>330.3</v>
      </c>
      <c r="BS40" s="80">
        <f t="shared" si="139"/>
        <v>165</v>
      </c>
      <c r="BT40" s="80">
        <f t="shared" si="139"/>
        <v>164.97870999999998</v>
      </c>
      <c r="BU40" s="80">
        <f t="shared" si="139"/>
        <v>99.98709696969695</v>
      </c>
      <c r="BV40" s="80">
        <f t="shared" ref="BV40" si="159">SUM(BV41:BV53)</f>
        <v>990.8</v>
      </c>
      <c r="BW40" s="80">
        <f t="shared" si="139"/>
        <v>1069.7</v>
      </c>
      <c r="BX40" s="80">
        <f t="shared" si="139"/>
        <v>1004.66213</v>
      </c>
      <c r="BY40" s="80">
        <f t="shared" si="58"/>
        <v>93.919989716743018</v>
      </c>
      <c r="BZ40" s="80">
        <f t="shared" ref="BZ40" si="160">SUM(BZ41:BZ53)</f>
        <v>20136.5</v>
      </c>
      <c r="CA40" s="80">
        <f t="shared" si="139"/>
        <v>18760.09</v>
      </c>
      <c r="CB40" s="80">
        <f t="shared" si="139"/>
        <v>18581.659469999999</v>
      </c>
      <c r="CC40" s="80">
        <f t="shared" si="60"/>
        <v>99.048882334786242</v>
      </c>
      <c r="CD40" s="80">
        <f t="shared" ref="CD40" si="161">SUM(CD41:CD53)</f>
        <v>65.900000000000006</v>
      </c>
      <c r="CE40" s="80">
        <f t="shared" si="139"/>
        <v>65.900000000000006</v>
      </c>
      <c r="CF40" s="80">
        <f t="shared" si="139"/>
        <v>64.89</v>
      </c>
      <c r="CG40" s="80">
        <f t="shared" si="96"/>
        <v>98.46737481031866</v>
      </c>
      <c r="CH40" s="122"/>
      <c r="CI40" s="80">
        <f t="shared" ref="CI40" si="162">SUM(CI41:CI53)</f>
        <v>52.3</v>
      </c>
      <c r="CJ40" s="80">
        <f t="shared" ref="CJ40" si="163">SUM(CJ41:CJ53)</f>
        <v>52.3</v>
      </c>
      <c r="CK40" s="80">
        <f t="shared" ref="CK40:CK41" si="164">CJ40/CI40*100</f>
        <v>100</v>
      </c>
      <c r="CL40" s="80"/>
      <c r="CM40" s="80"/>
      <c r="CN40" s="80"/>
      <c r="CO40" s="80"/>
      <c r="CP40" s="122"/>
      <c r="CQ40" s="80">
        <f>SUM(CQ41:CQ53)</f>
        <v>5.4</v>
      </c>
      <c r="CR40" s="80">
        <f t="shared" ref="CR40" si="165">SUM(CR41:CR53)</f>
        <v>5.4</v>
      </c>
      <c r="CS40" s="80">
        <f t="shared" ref="CS40:CS41" si="166">CR40/CQ40*100</f>
        <v>100</v>
      </c>
    </row>
    <row r="41" spans="1:97" ht="31.5" x14ac:dyDescent="0.25">
      <c r="A41" s="104" t="s">
        <v>234</v>
      </c>
      <c r="B41" s="82">
        <f t="shared" si="66"/>
        <v>337329.1999999999</v>
      </c>
      <c r="C41" s="82">
        <f t="shared" si="67"/>
        <v>338985.31</v>
      </c>
      <c r="D41" s="82">
        <f t="shared" si="68"/>
        <v>338015.83579999994</v>
      </c>
      <c r="E41" s="70">
        <f t="shared" si="0"/>
        <v>99.714007017000213</v>
      </c>
      <c r="F41" s="70">
        <v>1196.3</v>
      </c>
      <c r="G41" s="70">
        <v>996.3</v>
      </c>
      <c r="H41" s="70">
        <v>844.32417000000009</v>
      </c>
      <c r="I41" s="70">
        <f t="shared" si="71"/>
        <v>84.745977115326724</v>
      </c>
      <c r="J41" s="70">
        <v>284.89999999999998</v>
      </c>
      <c r="K41" s="70">
        <v>284.89999999999998</v>
      </c>
      <c r="L41" s="70">
        <v>284.89999999999998</v>
      </c>
      <c r="M41" s="70">
        <f t="shared" si="100"/>
        <v>100</v>
      </c>
      <c r="N41" s="70">
        <v>4654.3999999999996</v>
      </c>
      <c r="O41" s="70">
        <v>4544.1000000000004</v>
      </c>
      <c r="P41" s="70">
        <v>4387.7891799999998</v>
      </c>
      <c r="Q41" s="70">
        <f t="shared" si="101"/>
        <v>96.560136880790452</v>
      </c>
      <c r="R41" s="70">
        <v>56808.5</v>
      </c>
      <c r="S41" s="70">
        <v>65894.8</v>
      </c>
      <c r="T41" s="70">
        <v>65894.8</v>
      </c>
      <c r="U41" s="70">
        <f t="shared" si="39"/>
        <v>100</v>
      </c>
      <c r="V41" s="70">
        <v>5513.3</v>
      </c>
      <c r="W41" s="70">
        <v>4008.3</v>
      </c>
      <c r="X41" s="70">
        <v>4008.3</v>
      </c>
      <c r="Y41" s="70">
        <f t="shared" si="76"/>
        <v>100</v>
      </c>
      <c r="Z41" s="70">
        <v>167.9</v>
      </c>
      <c r="AA41" s="70">
        <v>168</v>
      </c>
      <c r="AB41" s="70">
        <v>168</v>
      </c>
      <c r="AC41" s="70">
        <f t="shared" si="78"/>
        <v>100</v>
      </c>
      <c r="AD41" s="70">
        <v>238914.9</v>
      </c>
      <c r="AE41" s="70">
        <v>235316.7</v>
      </c>
      <c r="AF41" s="70">
        <v>235316.7</v>
      </c>
      <c r="AG41" s="70">
        <f t="shared" si="102"/>
        <v>100</v>
      </c>
      <c r="AH41" s="70">
        <v>660.6</v>
      </c>
      <c r="AI41" s="70">
        <v>713.1</v>
      </c>
      <c r="AJ41" s="70">
        <v>713.1</v>
      </c>
      <c r="AK41" s="66">
        <f t="shared" si="81"/>
        <v>100</v>
      </c>
      <c r="AL41" s="66"/>
      <c r="AM41" s="66"/>
      <c r="AN41" s="70"/>
      <c r="AO41" s="70"/>
      <c r="AP41" s="70">
        <v>330.3</v>
      </c>
      <c r="AQ41" s="70">
        <v>356.6</v>
      </c>
      <c r="AR41" s="70">
        <v>356.6</v>
      </c>
      <c r="AS41" s="70">
        <f t="shared" si="103"/>
        <v>100</v>
      </c>
      <c r="AT41" s="70">
        <v>5116.6000000000004</v>
      </c>
      <c r="AU41" s="70">
        <v>4404.5</v>
      </c>
      <c r="AV41" s="70">
        <v>3987.81214</v>
      </c>
      <c r="AW41" s="70">
        <f t="shared" si="104"/>
        <v>90.539496878192764</v>
      </c>
      <c r="AX41" s="70">
        <v>330.3</v>
      </c>
      <c r="AY41" s="70">
        <v>356.6</v>
      </c>
      <c r="AZ41" s="70">
        <v>356.6</v>
      </c>
      <c r="BA41" s="70">
        <f t="shared" si="105"/>
        <v>100</v>
      </c>
      <c r="BB41" s="70">
        <v>330.3</v>
      </c>
      <c r="BC41" s="70">
        <v>356.6</v>
      </c>
      <c r="BD41" s="70">
        <v>356.6</v>
      </c>
      <c r="BE41" s="70">
        <f t="shared" si="106"/>
        <v>100</v>
      </c>
      <c r="BF41" s="70">
        <v>1497.4</v>
      </c>
      <c r="BG41" s="70">
        <v>1466.42</v>
      </c>
      <c r="BH41" s="70">
        <v>1466.42</v>
      </c>
      <c r="BI41" s="70">
        <f t="shared" si="107"/>
        <v>100</v>
      </c>
      <c r="BJ41" s="70"/>
      <c r="BK41" s="70"/>
      <c r="BL41" s="70"/>
      <c r="BM41" s="70"/>
      <c r="BN41" s="70"/>
      <c r="BO41" s="70"/>
      <c r="BP41" s="70"/>
      <c r="BQ41" s="66"/>
      <c r="BR41" s="70">
        <v>330.3</v>
      </c>
      <c r="BS41" s="70">
        <v>165</v>
      </c>
      <c r="BT41" s="70">
        <v>164.97870999999998</v>
      </c>
      <c r="BU41" s="70">
        <f t="shared" si="108"/>
        <v>99.98709696969695</v>
      </c>
      <c r="BV41" s="70">
        <v>990.8</v>
      </c>
      <c r="BW41" s="70">
        <v>1069.7</v>
      </c>
      <c r="BX41" s="70">
        <v>1004.66213</v>
      </c>
      <c r="BY41" s="70">
        <f t="shared" si="58"/>
        <v>93.919989716743018</v>
      </c>
      <c r="BZ41" s="70">
        <v>20136.5</v>
      </c>
      <c r="CA41" s="70">
        <v>18760.09</v>
      </c>
      <c r="CB41" s="70">
        <v>18581.659469999999</v>
      </c>
      <c r="CC41" s="70">
        <f t="shared" si="60"/>
        <v>99.048882334786242</v>
      </c>
      <c r="CD41" s="70">
        <v>65.900000000000006</v>
      </c>
      <c r="CE41" s="70">
        <v>65.900000000000006</v>
      </c>
      <c r="CF41" s="70">
        <v>64.89</v>
      </c>
      <c r="CG41" s="70">
        <f t="shared" si="96"/>
        <v>98.46737481031866</v>
      </c>
      <c r="CH41" s="124"/>
      <c r="CI41" s="70">
        <v>52.3</v>
      </c>
      <c r="CJ41" s="70">
        <v>52.3</v>
      </c>
      <c r="CK41" s="70">
        <f t="shared" si="164"/>
        <v>100</v>
      </c>
      <c r="CL41" s="70"/>
      <c r="CM41" s="70"/>
      <c r="CN41" s="70"/>
      <c r="CO41" s="70"/>
      <c r="CP41" s="124"/>
      <c r="CQ41" s="70">
        <v>5.4</v>
      </c>
      <c r="CR41" s="70">
        <v>5.4</v>
      </c>
      <c r="CS41" s="70">
        <f t="shared" si="166"/>
        <v>100</v>
      </c>
    </row>
    <row r="42" spans="1:97" x14ac:dyDescent="0.25">
      <c r="A42" s="104" t="s">
        <v>400</v>
      </c>
      <c r="B42" s="82">
        <f t="shared" si="66"/>
        <v>239.9</v>
      </c>
      <c r="C42" s="82">
        <f t="shared" si="67"/>
        <v>263.60000000000002</v>
      </c>
      <c r="D42" s="82">
        <f t="shared" si="68"/>
        <v>263.60000000000002</v>
      </c>
      <c r="E42" s="66">
        <f>D42/C42*100</f>
        <v>100</v>
      </c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70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>
        <v>239.9</v>
      </c>
      <c r="BO42" s="66">
        <v>263.60000000000002</v>
      </c>
      <c r="BP42" s="66">
        <v>263.60000000000002</v>
      </c>
      <c r="BQ42" s="66">
        <f>BP42/BO42*100</f>
        <v>100</v>
      </c>
      <c r="BR42" s="66"/>
      <c r="BS42" s="66"/>
      <c r="BT42" s="66"/>
      <c r="BU42" s="66"/>
      <c r="BV42" s="66"/>
      <c r="BW42" s="66"/>
      <c r="BX42" s="66"/>
      <c r="BY42" s="70"/>
      <c r="BZ42" s="66"/>
      <c r="CA42" s="66"/>
      <c r="CB42" s="66"/>
      <c r="CC42" s="66"/>
      <c r="CD42" s="66"/>
      <c r="CE42" s="66"/>
      <c r="CF42" s="66"/>
      <c r="CG42" s="70"/>
      <c r="CH42" s="123"/>
      <c r="CI42" s="66"/>
      <c r="CJ42" s="66"/>
      <c r="CK42" s="70"/>
      <c r="CL42" s="70"/>
      <c r="CM42" s="66"/>
      <c r="CN42" s="66"/>
      <c r="CO42" s="70"/>
      <c r="CP42" s="123"/>
      <c r="CQ42" s="66"/>
      <c r="CR42" s="66"/>
      <c r="CS42" s="66"/>
    </row>
    <row r="43" spans="1:97" x14ac:dyDescent="0.25">
      <c r="A43" s="104" t="s">
        <v>401</v>
      </c>
      <c r="B43" s="82">
        <f t="shared" si="66"/>
        <v>96</v>
      </c>
      <c r="C43" s="82">
        <f t="shared" si="67"/>
        <v>105.4</v>
      </c>
      <c r="D43" s="82">
        <f t="shared" si="68"/>
        <v>105.4</v>
      </c>
      <c r="E43" s="66">
        <f>D43/C43*100</f>
        <v>100</v>
      </c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70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>
        <v>96</v>
      </c>
      <c r="BO43" s="66">
        <v>105.4</v>
      </c>
      <c r="BP43" s="66">
        <v>105.4</v>
      </c>
      <c r="BQ43" s="66">
        <f>BP43/BO43*100</f>
        <v>100</v>
      </c>
      <c r="BR43" s="66"/>
      <c r="BS43" s="66"/>
      <c r="BT43" s="66"/>
      <c r="BU43" s="66"/>
      <c r="BV43" s="66"/>
      <c r="BW43" s="66"/>
      <c r="BX43" s="66"/>
      <c r="BY43" s="70"/>
      <c r="BZ43" s="66"/>
      <c r="CA43" s="66"/>
      <c r="CB43" s="66"/>
      <c r="CC43" s="66"/>
      <c r="CD43" s="66"/>
      <c r="CE43" s="66"/>
      <c r="CF43" s="66"/>
      <c r="CG43" s="70"/>
      <c r="CH43" s="123"/>
      <c r="CI43" s="66"/>
      <c r="CJ43" s="66"/>
      <c r="CK43" s="70"/>
      <c r="CL43" s="70"/>
      <c r="CM43" s="66"/>
      <c r="CN43" s="66"/>
      <c r="CO43" s="70"/>
      <c r="CP43" s="123"/>
      <c r="CQ43" s="66"/>
      <c r="CR43" s="66"/>
      <c r="CS43" s="66"/>
    </row>
    <row r="44" spans="1:97" x14ac:dyDescent="0.25">
      <c r="A44" s="104" t="s">
        <v>564</v>
      </c>
      <c r="B44" s="82">
        <f t="shared" si="66"/>
        <v>0</v>
      </c>
      <c r="C44" s="82">
        <f t="shared" si="67"/>
        <v>0</v>
      </c>
      <c r="D44" s="82">
        <f t="shared" si="68"/>
        <v>0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70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70"/>
      <c r="BZ44" s="66"/>
      <c r="CA44" s="66"/>
      <c r="CB44" s="66"/>
      <c r="CC44" s="66"/>
      <c r="CD44" s="66"/>
      <c r="CE44" s="66"/>
      <c r="CF44" s="66"/>
      <c r="CG44" s="70"/>
      <c r="CH44" s="123"/>
      <c r="CI44" s="66"/>
      <c r="CJ44" s="66"/>
      <c r="CK44" s="70"/>
      <c r="CL44" s="70"/>
      <c r="CM44" s="66"/>
      <c r="CN44" s="66"/>
      <c r="CO44" s="70"/>
      <c r="CP44" s="123"/>
      <c r="CQ44" s="66"/>
      <c r="CR44" s="66"/>
      <c r="CS44" s="66"/>
    </row>
    <row r="45" spans="1:97" x14ac:dyDescent="0.25">
      <c r="A45" s="104" t="s">
        <v>325</v>
      </c>
      <c r="B45" s="82">
        <f t="shared" si="66"/>
        <v>239.9</v>
      </c>
      <c r="C45" s="82">
        <f t="shared" si="67"/>
        <v>263.60000000000002</v>
      </c>
      <c r="D45" s="82">
        <f t="shared" si="68"/>
        <v>263.60000000000002</v>
      </c>
      <c r="E45" s="66">
        <f>D45/C45*100</f>
        <v>100</v>
      </c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70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>
        <v>239.9</v>
      </c>
      <c r="BO45" s="66">
        <v>263.60000000000002</v>
      </c>
      <c r="BP45" s="66">
        <v>263.60000000000002</v>
      </c>
      <c r="BQ45" s="66">
        <f>BP45/BO45*100</f>
        <v>100</v>
      </c>
      <c r="BR45" s="66"/>
      <c r="BS45" s="66"/>
      <c r="BT45" s="66"/>
      <c r="BU45" s="66"/>
      <c r="BV45" s="66"/>
      <c r="BW45" s="66"/>
      <c r="BX45" s="66"/>
      <c r="BY45" s="70"/>
      <c r="BZ45" s="66"/>
      <c r="CA45" s="66"/>
      <c r="CB45" s="66"/>
      <c r="CC45" s="66"/>
      <c r="CD45" s="66"/>
      <c r="CE45" s="66"/>
      <c r="CF45" s="66"/>
      <c r="CG45" s="70"/>
      <c r="CH45" s="123"/>
      <c r="CI45" s="66"/>
      <c r="CJ45" s="66"/>
      <c r="CK45" s="70"/>
      <c r="CL45" s="70"/>
      <c r="CM45" s="66"/>
      <c r="CN45" s="66"/>
      <c r="CO45" s="70"/>
      <c r="CP45" s="123"/>
      <c r="CQ45" s="66"/>
      <c r="CR45" s="66"/>
      <c r="CS45" s="66"/>
    </row>
    <row r="46" spans="1:97" x14ac:dyDescent="0.25">
      <c r="A46" s="104" t="s">
        <v>402</v>
      </c>
      <c r="B46" s="82">
        <f t="shared" si="66"/>
        <v>239.9</v>
      </c>
      <c r="C46" s="82">
        <f t="shared" si="67"/>
        <v>263.60000000000002</v>
      </c>
      <c r="D46" s="82">
        <f t="shared" si="68"/>
        <v>263.60000000000002</v>
      </c>
      <c r="E46" s="66">
        <f>D46/C46*100</f>
        <v>100</v>
      </c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70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>
        <v>239.9</v>
      </c>
      <c r="BO46" s="66">
        <v>263.60000000000002</v>
      </c>
      <c r="BP46" s="66">
        <v>263.60000000000002</v>
      </c>
      <c r="BQ46" s="66">
        <f>BP46/BO46*100</f>
        <v>100</v>
      </c>
      <c r="BR46" s="66"/>
      <c r="BS46" s="66"/>
      <c r="BT46" s="66"/>
      <c r="BU46" s="66"/>
      <c r="BV46" s="66"/>
      <c r="BW46" s="66"/>
      <c r="BX46" s="66"/>
      <c r="BY46" s="70"/>
      <c r="BZ46" s="66"/>
      <c r="CA46" s="66"/>
      <c r="CB46" s="66"/>
      <c r="CC46" s="66"/>
      <c r="CD46" s="66"/>
      <c r="CE46" s="66"/>
      <c r="CF46" s="66"/>
      <c r="CG46" s="70"/>
      <c r="CH46" s="123"/>
      <c r="CI46" s="66"/>
      <c r="CJ46" s="66"/>
      <c r="CK46" s="70"/>
      <c r="CL46" s="70"/>
      <c r="CM46" s="66"/>
      <c r="CN46" s="66"/>
      <c r="CO46" s="70"/>
      <c r="CP46" s="123"/>
      <c r="CQ46" s="66"/>
      <c r="CR46" s="66"/>
      <c r="CS46" s="66"/>
    </row>
    <row r="47" spans="1:97" x14ac:dyDescent="0.25">
      <c r="A47" s="104" t="s">
        <v>240</v>
      </c>
      <c r="B47" s="82">
        <f t="shared" si="66"/>
        <v>239.9</v>
      </c>
      <c r="C47" s="82">
        <f t="shared" si="67"/>
        <v>263.60000000000002</v>
      </c>
      <c r="D47" s="82">
        <f t="shared" si="68"/>
        <v>263.60000000000002</v>
      </c>
      <c r="E47" s="66">
        <f>D47/C47*100</f>
        <v>100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70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>
        <v>239.9</v>
      </c>
      <c r="BO47" s="66">
        <v>263.60000000000002</v>
      </c>
      <c r="BP47" s="66">
        <v>263.60000000000002</v>
      </c>
      <c r="BQ47" s="66">
        <f>BP47/BO47*100</f>
        <v>100</v>
      </c>
      <c r="BR47" s="66"/>
      <c r="BS47" s="66"/>
      <c r="BT47" s="66"/>
      <c r="BU47" s="66"/>
      <c r="BV47" s="66"/>
      <c r="BW47" s="66"/>
      <c r="BX47" s="66"/>
      <c r="BY47" s="70"/>
      <c r="BZ47" s="66"/>
      <c r="CA47" s="66"/>
      <c r="CB47" s="66"/>
      <c r="CC47" s="66"/>
      <c r="CD47" s="66"/>
      <c r="CE47" s="66"/>
      <c r="CF47" s="66"/>
      <c r="CG47" s="70"/>
      <c r="CH47" s="123"/>
      <c r="CI47" s="66"/>
      <c r="CJ47" s="66"/>
      <c r="CK47" s="70"/>
      <c r="CL47" s="70"/>
      <c r="CM47" s="66"/>
      <c r="CN47" s="66"/>
      <c r="CO47" s="70"/>
      <c r="CP47" s="123"/>
      <c r="CQ47" s="66"/>
      <c r="CR47" s="66"/>
      <c r="CS47" s="66"/>
    </row>
    <row r="48" spans="1:97" x14ac:dyDescent="0.25">
      <c r="A48" s="104" t="s">
        <v>403</v>
      </c>
      <c r="B48" s="82">
        <f t="shared" si="66"/>
        <v>96</v>
      </c>
      <c r="C48" s="82">
        <f t="shared" si="67"/>
        <v>105.4</v>
      </c>
      <c r="D48" s="82">
        <f t="shared" si="68"/>
        <v>105.4</v>
      </c>
      <c r="E48" s="66">
        <f>D48/C48*100</f>
        <v>100</v>
      </c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70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>
        <v>96</v>
      </c>
      <c r="BO48" s="66">
        <v>105.4</v>
      </c>
      <c r="BP48" s="66">
        <v>105.4</v>
      </c>
      <c r="BQ48" s="66">
        <f>BP48/BO48*100</f>
        <v>100</v>
      </c>
      <c r="BR48" s="66"/>
      <c r="BS48" s="66"/>
      <c r="BT48" s="66"/>
      <c r="BU48" s="66"/>
      <c r="BV48" s="66"/>
      <c r="BW48" s="66"/>
      <c r="BX48" s="66"/>
      <c r="BY48" s="70"/>
      <c r="BZ48" s="66"/>
      <c r="CA48" s="66"/>
      <c r="CB48" s="66"/>
      <c r="CC48" s="66"/>
      <c r="CD48" s="66"/>
      <c r="CE48" s="66"/>
      <c r="CF48" s="66"/>
      <c r="CG48" s="70"/>
      <c r="CH48" s="123"/>
      <c r="CI48" s="66"/>
      <c r="CJ48" s="66"/>
      <c r="CK48" s="70"/>
      <c r="CL48" s="70"/>
      <c r="CM48" s="66"/>
      <c r="CN48" s="66"/>
      <c r="CO48" s="70"/>
      <c r="CP48" s="123"/>
      <c r="CQ48" s="66"/>
      <c r="CR48" s="66"/>
      <c r="CS48" s="66"/>
    </row>
    <row r="49" spans="1:97" x14ac:dyDescent="0.25">
      <c r="A49" s="104" t="s">
        <v>404</v>
      </c>
      <c r="B49" s="82">
        <f t="shared" si="66"/>
        <v>239.9</v>
      </c>
      <c r="C49" s="82">
        <f t="shared" si="67"/>
        <v>263.60000000000002</v>
      </c>
      <c r="D49" s="82">
        <f t="shared" si="68"/>
        <v>263.60000000000002</v>
      </c>
      <c r="E49" s="66">
        <f>D49/C49*100</f>
        <v>100</v>
      </c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70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>
        <v>239.9</v>
      </c>
      <c r="BO49" s="66">
        <v>263.60000000000002</v>
      </c>
      <c r="BP49" s="66">
        <v>263.60000000000002</v>
      </c>
      <c r="BQ49" s="66">
        <f>BP49/BO49*100</f>
        <v>100</v>
      </c>
      <c r="BR49" s="66"/>
      <c r="BS49" s="66"/>
      <c r="BT49" s="66"/>
      <c r="BU49" s="66"/>
      <c r="BV49" s="66"/>
      <c r="BW49" s="66"/>
      <c r="BX49" s="66"/>
      <c r="BY49" s="70"/>
      <c r="BZ49" s="66"/>
      <c r="CA49" s="66"/>
      <c r="CB49" s="66"/>
      <c r="CC49" s="66"/>
      <c r="CD49" s="66"/>
      <c r="CE49" s="66"/>
      <c r="CF49" s="66"/>
      <c r="CG49" s="70"/>
      <c r="CH49" s="123"/>
      <c r="CI49" s="66"/>
      <c r="CJ49" s="66"/>
      <c r="CK49" s="70"/>
      <c r="CL49" s="70"/>
      <c r="CM49" s="66"/>
      <c r="CN49" s="66"/>
      <c r="CO49" s="70"/>
      <c r="CP49" s="123"/>
      <c r="CQ49" s="66"/>
      <c r="CR49" s="66"/>
      <c r="CS49" s="66"/>
    </row>
    <row r="50" spans="1:97" x14ac:dyDescent="0.25">
      <c r="A50" s="104" t="s">
        <v>583</v>
      </c>
      <c r="B50" s="82">
        <f t="shared" si="66"/>
        <v>0</v>
      </c>
      <c r="C50" s="82">
        <f t="shared" si="67"/>
        <v>0</v>
      </c>
      <c r="D50" s="82">
        <f t="shared" si="68"/>
        <v>0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70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70"/>
      <c r="BZ50" s="66"/>
      <c r="CA50" s="66"/>
      <c r="CB50" s="66"/>
      <c r="CC50" s="66"/>
      <c r="CD50" s="66"/>
      <c r="CE50" s="66"/>
      <c r="CF50" s="66"/>
      <c r="CG50" s="70"/>
      <c r="CH50" s="123"/>
      <c r="CI50" s="66"/>
      <c r="CJ50" s="66"/>
      <c r="CK50" s="70"/>
      <c r="CL50" s="70"/>
      <c r="CM50" s="66"/>
      <c r="CN50" s="66"/>
      <c r="CO50" s="70"/>
      <c r="CP50" s="123"/>
      <c r="CQ50" s="66"/>
      <c r="CR50" s="66"/>
      <c r="CS50" s="66"/>
    </row>
    <row r="51" spans="1:97" x14ac:dyDescent="0.25">
      <c r="A51" s="104" t="s">
        <v>582</v>
      </c>
      <c r="B51" s="82">
        <f t="shared" si="66"/>
        <v>0</v>
      </c>
      <c r="C51" s="82">
        <f t="shared" si="67"/>
        <v>0</v>
      </c>
      <c r="D51" s="82">
        <f t="shared" si="68"/>
        <v>0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70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70"/>
      <c r="BZ51" s="66"/>
      <c r="CA51" s="66"/>
      <c r="CB51" s="66"/>
      <c r="CC51" s="66"/>
      <c r="CD51" s="66"/>
      <c r="CE51" s="66"/>
      <c r="CF51" s="66"/>
      <c r="CG51" s="70"/>
      <c r="CH51" s="123"/>
      <c r="CI51" s="66"/>
      <c r="CJ51" s="66"/>
      <c r="CK51" s="70"/>
      <c r="CL51" s="70"/>
      <c r="CM51" s="66"/>
      <c r="CN51" s="66"/>
      <c r="CO51" s="70"/>
      <c r="CP51" s="123"/>
      <c r="CQ51" s="66"/>
      <c r="CR51" s="66"/>
      <c r="CS51" s="66"/>
    </row>
    <row r="52" spans="1:97" x14ac:dyDescent="0.25">
      <c r="A52" s="104" t="s">
        <v>584</v>
      </c>
      <c r="B52" s="82">
        <f t="shared" si="66"/>
        <v>96</v>
      </c>
      <c r="C52" s="82">
        <f t="shared" si="67"/>
        <v>105.4</v>
      </c>
      <c r="D52" s="82">
        <f t="shared" si="68"/>
        <v>105.4</v>
      </c>
      <c r="E52" s="66">
        <f>D52/C52*100</f>
        <v>100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70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>
        <v>96</v>
      </c>
      <c r="BO52" s="66">
        <v>105.4</v>
      </c>
      <c r="BP52" s="66">
        <v>105.4</v>
      </c>
      <c r="BQ52" s="66">
        <f>BP52/BO52*100</f>
        <v>100</v>
      </c>
      <c r="BR52" s="66"/>
      <c r="BS52" s="66"/>
      <c r="BT52" s="66"/>
      <c r="BU52" s="66"/>
      <c r="BV52" s="66"/>
      <c r="BW52" s="66"/>
      <c r="BX52" s="66"/>
      <c r="BY52" s="70"/>
      <c r="BZ52" s="66"/>
      <c r="CA52" s="66"/>
      <c r="CB52" s="66"/>
      <c r="CC52" s="66"/>
      <c r="CD52" s="66"/>
      <c r="CE52" s="66"/>
      <c r="CF52" s="66"/>
      <c r="CG52" s="70"/>
      <c r="CH52" s="123"/>
      <c r="CI52" s="66"/>
      <c r="CJ52" s="66"/>
      <c r="CK52" s="70"/>
      <c r="CL52" s="70"/>
      <c r="CM52" s="66"/>
      <c r="CN52" s="66"/>
      <c r="CO52" s="70"/>
      <c r="CP52" s="123"/>
      <c r="CQ52" s="66"/>
      <c r="CR52" s="66"/>
      <c r="CS52" s="66"/>
    </row>
    <row r="53" spans="1:97" x14ac:dyDescent="0.25">
      <c r="A53" s="104" t="s">
        <v>405</v>
      </c>
      <c r="B53" s="82">
        <f t="shared" si="66"/>
        <v>239.9</v>
      </c>
      <c r="C53" s="82">
        <f t="shared" si="67"/>
        <v>263.60000000000002</v>
      </c>
      <c r="D53" s="82">
        <f t="shared" si="68"/>
        <v>263.60000000000002</v>
      </c>
      <c r="E53" s="66">
        <f>D53/C53*100</f>
        <v>100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70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>
        <v>239.9</v>
      </c>
      <c r="BO53" s="66">
        <v>263.60000000000002</v>
      </c>
      <c r="BP53" s="66">
        <v>263.60000000000002</v>
      </c>
      <c r="BQ53" s="66">
        <f>BP53/BO53*100</f>
        <v>100</v>
      </c>
      <c r="BR53" s="66"/>
      <c r="BS53" s="66"/>
      <c r="BT53" s="66"/>
      <c r="BU53" s="66"/>
      <c r="BV53" s="66"/>
      <c r="BW53" s="66"/>
      <c r="BX53" s="66"/>
      <c r="BY53" s="70"/>
      <c r="BZ53" s="66"/>
      <c r="CA53" s="66"/>
      <c r="CB53" s="66"/>
      <c r="CC53" s="66"/>
      <c r="CD53" s="66"/>
      <c r="CE53" s="66"/>
      <c r="CF53" s="66"/>
      <c r="CG53" s="70"/>
      <c r="CH53" s="123"/>
      <c r="CI53" s="66"/>
      <c r="CJ53" s="66"/>
      <c r="CK53" s="70"/>
      <c r="CL53" s="70"/>
      <c r="CM53" s="66"/>
      <c r="CN53" s="66"/>
      <c r="CO53" s="70"/>
      <c r="CP53" s="123"/>
      <c r="CQ53" s="66"/>
      <c r="CR53" s="66"/>
      <c r="CS53" s="66"/>
    </row>
    <row r="54" spans="1:97" s="92" customFormat="1" ht="31.5" x14ac:dyDescent="0.25">
      <c r="A54" s="106" t="s">
        <v>408</v>
      </c>
      <c r="B54" s="198">
        <f t="shared" si="66"/>
        <v>1982518.1999999997</v>
      </c>
      <c r="C54" s="198">
        <f t="shared" si="67"/>
        <v>2026687.96</v>
      </c>
      <c r="D54" s="198">
        <f t="shared" si="68"/>
        <v>2021595.9926599995</v>
      </c>
      <c r="E54" s="80">
        <f t="shared" ref="E54" si="167">D54/C54*100</f>
        <v>99.748754251246424</v>
      </c>
      <c r="F54" s="80">
        <f>SUM(F55:F57)</f>
        <v>7830.7</v>
      </c>
      <c r="G54" s="80">
        <f>SUM(G55:G57)</f>
        <v>6876.6</v>
      </c>
      <c r="H54" s="80">
        <f t="shared" ref="H54:CF54" si="168">SUM(H55:H57)</f>
        <v>6841.9634900000001</v>
      </c>
      <c r="I54" s="80">
        <f t="shared" si="71"/>
        <v>99.496313439781275</v>
      </c>
      <c r="J54" s="80">
        <f t="shared" ref="J54" si="169">SUM(J55:J57)</f>
        <v>2288.9</v>
      </c>
      <c r="K54" s="80">
        <f t="shared" si="168"/>
        <v>2288.9</v>
      </c>
      <c r="L54" s="80">
        <f t="shared" si="168"/>
        <v>2230.0483199999999</v>
      </c>
      <c r="M54" s="80">
        <f t="shared" si="100"/>
        <v>97.428822578531154</v>
      </c>
      <c r="N54" s="80">
        <f t="shared" ref="N54" si="170">SUM(N55:N57)</f>
        <v>54902.5</v>
      </c>
      <c r="O54" s="80">
        <f t="shared" si="168"/>
        <v>51302.5</v>
      </c>
      <c r="P54" s="80">
        <f t="shared" si="168"/>
        <v>51091.561500000003</v>
      </c>
      <c r="Q54" s="80">
        <f t="shared" si="101"/>
        <v>99.588833877491354</v>
      </c>
      <c r="R54" s="80">
        <f t="shared" ref="R54" si="171">SUM(R55:R57)</f>
        <v>584434.69999999995</v>
      </c>
      <c r="S54" s="80">
        <f t="shared" si="168"/>
        <v>652399.80000000005</v>
      </c>
      <c r="T54" s="80">
        <f t="shared" si="168"/>
        <v>650638.24794000003</v>
      </c>
      <c r="U54" s="80">
        <f t="shared" si="39"/>
        <v>99.729988871854346</v>
      </c>
      <c r="V54" s="80">
        <f t="shared" ref="V54" si="172">SUM(V55:V57)</f>
        <v>23369.9</v>
      </c>
      <c r="W54" s="80">
        <f t="shared" si="168"/>
        <v>20686.2</v>
      </c>
      <c r="X54" s="80">
        <f t="shared" si="168"/>
        <v>20221.996210000001</v>
      </c>
      <c r="Y54" s="80">
        <f t="shared" si="76"/>
        <v>97.755973595923848</v>
      </c>
      <c r="Z54" s="80">
        <f t="shared" ref="Z54" si="173">SUM(Z55:Z57)</f>
        <v>1470.3</v>
      </c>
      <c r="AA54" s="80">
        <f t="shared" si="168"/>
        <v>1471</v>
      </c>
      <c r="AB54" s="80">
        <f t="shared" si="168"/>
        <v>1379.1093999999998</v>
      </c>
      <c r="AC54" s="80">
        <f t="shared" si="78"/>
        <v>93.753188307273945</v>
      </c>
      <c r="AD54" s="80">
        <f t="shared" ref="AD54" si="174">SUM(AD55:AD57)</f>
        <v>1116659.6000000001</v>
      </c>
      <c r="AE54" s="80">
        <f t="shared" si="168"/>
        <v>1116529.8999999999</v>
      </c>
      <c r="AF54" s="80">
        <f t="shared" si="168"/>
        <v>1115082.68539</v>
      </c>
      <c r="AG54" s="80">
        <f t="shared" si="102"/>
        <v>99.870382816438692</v>
      </c>
      <c r="AH54" s="80">
        <f t="shared" ref="AH54" si="175">SUM(AH55:AH57)</f>
        <v>7090.4</v>
      </c>
      <c r="AI54" s="80">
        <f t="shared" si="168"/>
        <v>7654.5</v>
      </c>
      <c r="AJ54" s="80">
        <f t="shared" si="168"/>
        <v>7648.2420400000001</v>
      </c>
      <c r="AK54" s="79">
        <f t="shared" si="81"/>
        <v>99.918244692664445</v>
      </c>
      <c r="AL54" s="80">
        <f t="shared" ref="AL54" si="176">SUM(AL55:AL57)</f>
        <v>264.5</v>
      </c>
      <c r="AM54" s="80">
        <f t="shared" si="168"/>
        <v>264.5</v>
      </c>
      <c r="AN54" s="80">
        <f t="shared" si="168"/>
        <v>204.61198999999999</v>
      </c>
      <c r="AO54" s="80">
        <f t="shared" ref="AO54:AO382" si="177">AN54/AM54*100</f>
        <v>77.35803024574669</v>
      </c>
      <c r="AP54" s="80">
        <f t="shared" ref="AP54" si="178">SUM(AP55:AP57)</f>
        <v>7090.4</v>
      </c>
      <c r="AQ54" s="80">
        <f t="shared" si="168"/>
        <v>7654.5</v>
      </c>
      <c r="AR54" s="80">
        <f t="shared" si="168"/>
        <v>7654.5</v>
      </c>
      <c r="AS54" s="80">
        <f t="shared" si="168"/>
        <v>100</v>
      </c>
      <c r="AT54" s="80">
        <f t="shared" ref="AT54" si="179">SUM(AT55:AT57)</f>
        <v>84233.600000000006</v>
      </c>
      <c r="AU54" s="80">
        <f t="shared" si="168"/>
        <v>70178.600000000006</v>
      </c>
      <c r="AV54" s="80">
        <f t="shared" si="168"/>
        <v>70178.600000000006</v>
      </c>
      <c r="AW54" s="80">
        <f t="shared" si="168"/>
        <v>100</v>
      </c>
      <c r="AX54" s="80">
        <f t="shared" ref="AX54" si="180">SUM(AX55:AX57)</f>
        <v>1575.6</v>
      </c>
      <c r="AY54" s="80">
        <f t="shared" si="168"/>
        <v>2551.5</v>
      </c>
      <c r="AZ54" s="80">
        <f t="shared" si="168"/>
        <v>2524.3784500000002</v>
      </c>
      <c r="BA54" s="80">
        <f t="shared" si="168"/>
        <v>98.937035077405454</v>
      </c>
      <c r="BB54" s="80">
        <f t="shared" ref="BB54" si="181">SUM(BB55:BB57)</f>
        <v>1181.7</v>
      </c>
      <c r="BC54" s="80">
        <f t="shared" si="168"/>
        <v>1275.8</v>
      </c>
      <c r="BD54" s="80">
        <f t="shared" ref="BD54" si="182">SUM(BD55:BD57)</f>
        <v>1266.2813899999999</v>
      </c>
      <c r="BE54" s="80">
        <f t="shared" si="168"/>
        <v>99.253910487537226</v>
      </c>
      <c r="BF54" s="80">
        <f t="shared" ref="BF54" si="183">SUM(BF55:BF57)</f>
        <v>11202.4</v>
      </c>
      <c r="BG54" s="80">
        <f t="shared" si="168"/>
        <v>11202.4</v>
      </c>
      <c r="BH54" s="80">
        <f t="shared" si="168"/>
        <v>11202.4</v>
      </c>
      <c r="BI54" s="80">
        <f t="shared" si="107"/>
        <v>100</v>
      </c>
      <c r="BJ54" s="80">
        <f t="shared" ref="BJ54" si="184">SUM(BJ55:BJ57)</f>
        <v>3151.2</v>
      </c>
      <c r="BK54" s="80">
        <f t="shared" si="168"/>
        <v>3402</v>
      </c>
      <c r="BL54" s="80">
        <f t="shared" ref="BL54" si="185">SUM(BL55:BL57)</f>
        <v>3402</v>
      </c>
      <c r="BM54" s="80">
        <f>BL54/BK54*100</f>
        <v>100</v>
      </c>
      <c r="BN54" s="80">
        <f t="shared" ref="BN54" si="186">SUM(BN55:BN57)</f>
        <v>719.7</v>
      </c>
      <c r="BO54" s="80">
        <f t="shared" si="168"/>
        <v>791.1</v>
      </c>
      <c r="BP54" s="80">
        <f t="shared" si="168"/>
        <v>771.07285999999999</v>
      </c>
      <c r="BQ54" s="79">
        <f t="shared" ref="BQ54" si="187">BP54/BO54*100</f>
        <v>97.468443938819362</v>
      </c>
      <c r="BR54" s="80">
        <f t="shared" ref="BR54" si="188">SUM(BR55:BR57)</f>
        <v>787.9</v>
      </c>
      <c r="BS54" s="80">
        <f t="shared" si="168"/>
        <v>377.3</v>
      </c>
      <c r="BT54" s="80">
        <f t="shared" si="168"/>
        <v>377.29821000000004</v>
      </c>
      <c r="BU54" s="80">
        <f t="shared" si="168"/>
        <v>99.99952557646435</v>
      </c>
      <c r="BV54" s="80">
        <f t="shared" ref="BV54" si="189">SUM(BV55:BV57)</f>
        <v>1575.6</v>
      </c>
      <c r="BW54" s="80">
        <f t="shared" si="168"/>
        <v>1701</v>
      </c>
      <c r="BX54" s="80">
        <f t="shared" si="168"/>
        <v>1697.5845200000001</v>
      </c>
      <c r="BY54" s="80">
        <f t="shared" si="58"/>
        <v>99.799207524985306</v>
      </c>
      <c r="BZ54" s="80">
        <f t="shared" ref="BZ54" si="190">SUM(BZ55:BZ57)</f>
        <v>72655.7</v>
      </c>
      <c r="CA54" s="80">
        <f t="shared" si="168"/>
        <v>67644.66</v>
      </c>
      <c r="CB54" s="80">
        <f t="shared" si="168"/>
        <v>66822.965249999994</v>
      </c>
      <c r="CC54" s="80">
        <f t="shared" si="60"/>
        <v>98.785277729239809</v>
      </c>
      <c r="CD54" s="80">
        <f t="shared" ref="CD54" si="191">SUM(CD55:CD57)</f>
        <v>32.9</v>
      </c>
      <c r="CE54" s="80">
        <f t="shared" si="168"/>
        <v>32.9</v>
      </c>
      <c r="CF54" s="80">
        <f t="shared" si="168"/>
        <v>0</v>
      </c>
      <c r="CG54" s="80">
        <f t="shared" si="96"/>
        <v>0</v>
      </c>
      <c r="CH54" s="122"/>
      <c r="CI54" s="80">
        <f t="shared" ref="CI54" si="192">SUM(CI55:CI57)</f>
        <v>150</v>
      </c>
      <c r="CJ54" s="80">
        <f t="shared" ref="CJ54" si="193">SUM(CJ55:CJ57)</f>
        <v>150</v>
      </c>
      <c r="CK54" s="80">
        <f t="shared" ref="CK54:CK55" si="194">CJ54/CI54*100</f>
        <v>100</v>
      </c>
      <c r="CL54" s="80"/>
      <c r="CM54" s="80">
        <f>CM55+CM56+CM57</f>
        <v>184.2</v>
      </c>
      <c r="CN54" s="80">
        <f>CN55+CN56+CN57</f>
        <v>184.1909</v>
      </c>
      <c r="CO54" s="80">
        <f>CN54/CM54*100</f>
        <v>99.995059717698169</v>
      </c>
      <c r="CP54" s="122"/>
      <c r="CQ54" s="80">
        <f>SUM(CQ55:CQ57)</f>
        <v>68.099999999999994</v>
      </c>
      <c r="CR54" s="80">
        <f t="shared" ref="CR54" si="195">SUM(CR55:CR57)</f>
        <v>26.254799999999999</v>
      </c>
      <c r="CS54" s="80">
        <f t="shared" ref="CS54:CS55" si="196">CR54/CQ54*100</f>
        <v>38.55330396475771</v>
      </c>
    </row>
    <row r="55" spans="1:97" x14ac:dyDescent="0.25">
      <c r="A55" s="104" t="s">
        <v>238</v>
      </c>
      <c r="B55" s="82">
        <f t="shared" si="66"/>
        <v>1981798.4999999998</v>
      </c>
      <c r="C55" s="82">
        <f t="shared" si="67"/>
        <v>2025896.8599999999</v>
      </c>
      <c r="D55" s="82">
        <f t="shared" si="68"/>
        <v>2020824.9197999996</v>
      </c>
      <c r="E55" s="70">
        <f t="shared" si="0"/>
        <v>99.749644698101747</v>
      </c>
      <c r="F55" s="70">
        <v>7830.7</v>
      </c>
      <c r="G55" s="70">
        <v>6876.6</v>
      </c>
      <c r="H55" s="70">
        <v>6841.9634900000001</v>
      </c>
      <c r="I55" s="70">
        <f t="shared" si="71"/>
        <v>99.496313439781275</v>
      </c>
      <c r="J55" s="70">
        <v>2288.9</v>
      </c>
      <c r="K55" s="70">
        <v>2288.9</v>
      </c>
      <c r="L55" s="70">
        <v>2230.0483199999999</v>
      </c>
      <c r="M55" s="70">
        <f t="shared" si="100"/>
        <v>97.428822578531154</v>
      </c>
      <c r="N55" s="70">
        <v>54902.5</v>
      </c>
      <c r="O55" s="70">
        <v>51302.5</v>
      </c>
      <c r="P55" s="70">
        <v>51091.561500000003</v>
      </c>
      <c r="Q55" s="70">
        <f t="shared" si="101"/>
        <v>99.588833877491354</v>
      </c>
      <c r="R55" s="70">
        <v>584434.69999999995</v>
      </c>
      <c r="S55" s="70">
        <v>652399.80000000005</v>
      </c>
      <c r="T55" s="70">
        <v>650638.24794000003</v>
      </c>
      <c r="U55" s="70">
        <f t="shared" si="39"/>
        <v>99.729988871854346</v>
      </c>
      <c r="V55" s="70">
        <v>23369.9</v>
      </c>
      <c r="W55" s="70">
        <v>20686.2</v>
      </c>
      <c r="X55" s="70">
        <v>20221.996210000001</v>
      </c>
      <c r="Y55" s="70">
        <f t="shared" si="76"/>
        <v>97.755973595923848</v>
      </c>
      <c r="Z55" s="70">
        <v>1470.3</v>
      </c>
      <c r="AA55" s="70">
        <v>1471</v>
      </c>
      <c r="AB55" s="70">
        <v>1379.1093999999998</v>
      </c>
      <c r="AC55" s="70">
        <f t="shared" si="78"/>
        <v>93.753188307273945</v>
      </c>
      <c r="AD55" s="70">
        <v>1116659.6000000001</v>
      </c>
      <c r="AE55" s="70">
        <v>1116529.8999999999</v>
      </c>
      <c r="AF55" s="70">
        <v>1115082.68539</v>
      </c>
      <c r="AG55" s="70">
        <f t="shared" si="102"/>
        <v>99.870382816438692</v>
      </c>
      <c r="AH55" s="70">
        <v>7090.4</v>
      </c>
      <c r="AI55" s="70">
        <v>7654.5</v>
      </c>
      <c r="AJ55" s="70">
        <v>7648.2420400000001</v>
      </c>
      <c r="AK55" s="66">
        <f t="shared" si="81"/>
        <v>99.918244692664445</v>
      </c>
      <c r="AL55" s="66">
        <v>264.5</v>
      </c>
      <c r="AM55" s="66">
        <v>264.5</v>
      </c>
      <c r="AN55" s="70">
        <v>204.61198999999999</v>
      </c>
      <c r="AO55" s="70">
        <f t="shared" si="177"/>
        <v>77.35803024574669</v>
      </c>
      <c r="AP55" s="70">
        <v>7090.4</v>
      </c>
      <c r="AQ55" s="70">
        <v>7654.5</v>
      </c>
      <c r="AR55" s="70">
        <v>7654.5</v>
      </c>
      <c r="AS55" s="70">
        <f t="shared" si="103"/>
        <v>100</v>
      </c>
      <c r="AT55" s="70">
        <v>84233.600000000006</v>
      </c>
      <c r="AU55" s="70">
        <v>70178.600000000006</v>
      </c>
      <c r="AV55" s="70">
        <v>70178.600000000006</v>
      </c>
      <c r="AW55" s="70">
        <f t="shared" si="104"/>
        <v>100</v>
      </c>
      <c r="AX55" s="70">
        <v>1575.6</v>
      </c>
      <c r="AY55" s="70">
        <v>2551.5</v>
      </c>
      <c r="AZ55" s="70">
        <v>2524.3784500000002</v>
      </c>
      <c r="BA55" s="70">
        <f t="shared" si="105"/>
        <v>98.937035077405454</v>
      </c>
      <c r="BB55" s="70">
        <v>1181.7</v>
      </c>
      <c r="BC55" s="70">
        <v>1275.8</v>
      </c>
      <c r="BD55" s="70">
        <v>1266.2813899999999</v>
      </c>
      <c r="BE55" s="70">
        <f t="shared" si="106"/>
        <v>99.253910487537226</v>
      </c>
      <c r="BF55" s="70">
        <v>11202.4</v>
      </c>
      <c r="BG55" s="70">
        <v>11202.4</v>
      </c>
      <c r="BH55" s="70">
        <v>11202.4</v>
      </c>
      <c r="BI55" s="70">
        <f t="shared" si="107"/>
        <v>100</v>
      </c>
      <c r="BJ55" s="70">
        <v>3151.2</v>
      </c>
      <c r="BK55" s="70">
        <v>3402</v>
      </c>
      <c r="BL55" s="70">
        <v>3402</v>
      </c>
      <c r="BM55" s="70">
        <f>BL55/BK55*100</f>
        <v>100</v>
      </c>
      <c r="BN55" s="70"/>
      <c r="BO55" s="70"/>
      <c r="BP55" s="70"/>
      <c r="BQ55" s="66"/>
      <c r="BR55" s="70">
        <v>787.9</v>
      </c>
      <c r="BS55" s="70">
        <v>377.3</v>
      </c>
      <c r="BT55" s="70">
        <v>377.29821000000004</v>
      </c>
      <c r="BU55" s="70">
        <f t="shared" si="108"/>
        <v>99.99952557646435</v>
      </c>
      <c r="BV55" s="70">
        <v>1575.6</v>
      </c>
      <c r="BW55" s="70">
        <v>1701</v>
      </c>
      <c r="BX55" s="70">
        <v>1697.5845200000001</v>
      </c>
      <c r="BY55" s="70">
        <f t="shared" si="58"/>
        <v>99.799207524985306</v>
      </c>
      <c r="BZ55" s="70">
        <v>72655.7</v>
      </c>
      <c r="CA55" s="70">
        <v>67644.66</v>
      </c>
      <c r="CB55" s="70">
        <v>66822.965249999994</v>
      </c>
      <c r="CC55" s="70">
        <f t="shared" si="60"/>
        <v>98.785277729239809</v>
      </c>
      <c r="CD55" s="70">
        <v>32.9</v>
      </c>
      <c r="CE55" s="70">
        <v>32.9</v>
      </c>
      <c r="CF55" s="70"/>
      <c r="CG55" s="70">
        <f t="shared" si="96"/>
        <v>0</v>
      </c>
      <c r="CH55" s="124"/>
      <c r="CI55" s="70">
        <v>150</v>
      </c>
      <c r="CJ55" s="70">
        <v>150</v>
      </c>
      <c r="CK55" s="70">
        <f t="shared" si="194"/>
        <v>100</v>
      </c>
      <c r="CL55" s="70"/>
      <c r="CM55" s="70">
        <v>184.2</v>
      </c>
      <c r="CN55" s="70">
        <v>184.1909</v>
      </c>
      <c r="CO55" s="70">
        <f>CN55/CM55*100</f>
        <v>99.995059717698169</v>
      </c>
      <c r="CP55" s="124"/>
      <c r="CQ55" s="70">
        <v>68.099999999999994</v>
      </c>
      <c r="CR55" s="70">
        <v>26.254799999999999</v>
      </c>
      <c r="CS55" s="70">
        <f t="shared" si="196"/>
        <v>38.55330396475771</v>
      </c>
    </row>
    <row r="56" spans="1:97" x14ac:dyDescent="0.25">
      <c r="A56" s="104" t="s">
        <v>585</v>
      </c>
      <c r="B56" s="82">
        <f t="shared" si="66"/>
        <v>479.8</v>
      </c>
      <c r="C56" s="82">
        <f t="shared" si="67"/>
        <v>527.5</v>
      </c>
      <c r="D56" s="82">
        <f t="shared" si="68"/>
        <v>527.5</v>
      </c>
      <c r="E56" s="66">
        <f>D56/C56*100</f>
        <v>100</v>
      </c>
      <c r="F56" s="66"/>
      <c r="G56" s="66"/>
      <c r="H56" s="66"/>
      <c r="I56" s="66"/>
      <c r="J56" s="66"/>
      <c r="K56" s="66"/>
      <c r="L56" s="66"/>
      <c r="M56" s="70"/>
      <c r="N56" s="66"/>
      <c r="O56" s="66"/>
      <c r="P56" s="66"/>
      <c r="Q56" s="70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70"/>
      <c r="AD56" s="66"/>
      <c r="AE56" s="66"/>
      <c r="AF56" s="66"/>
      <c r="AG56" s="70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70"/>
      <c r="BJ56" s="66"/>
      <c r="BK56" s="66"/>
      <c r="BL56" s="66"/>
      <c r="BM56" s="66"/>
      <c r="BN56" s="66">
        <v>479.8</v>
      </c>
      <c r="BO56" s="66">
        <v>527.5</v>
      </c>
      <c r="BP56" s="66">
        <v>527.5</v>
      </c>
      <c r="BQ56" s="66">
        <f t="shared" ref="BQ56:BQ58" si="197">BP56/BO56*100</f>
        <v>100</v>
      </c>
      <c r="BR56" s="66"/>
      <c r="BS56" s="66"/>
      <c r="BT56" s="66"/>
      <c r="BU56" s="66"/>
      <c r="BV56" s="66"/>
      <c r="BW56" s="66"/>
      <c r="BX56" s="66"/>
      <c r="BY56" s="70"/>
      <c r="BZ56" s="66"/>
      <c r="CA56" s="66"/>
      <c r="CB56" s="66"/>
      <c r="CC56" s="70"/>
      <c r="CD56" s="66"/>
      <c r="CE56" s="66"/>
      <c r="CF56" s="66"/>
      <c r="CG56" s="70"/>
      <c r="CH56" s="123"/>
      <c r="CI56" s="66"/>
      <c r="CJ56" s="66"/>
      <c r="CK56" s="70"/>
      <c r="CL56" s="70"/>
      <c r="CM56" s="66"/>
      <c r="CN56" s="66"/>
      <c r="CO56" s="70"/>
      <c r="CP56" s="123"/>
      <c r="CQ56" s="66"/>
      <c r="CR56" s="66"/>
      <c r="CS56" s="66"/>
    </row>
    <row r="57" spans="1:97" x14ac:dyDescent="0.25">
      <c r="A57" s="104" t="s">
        <v>237</v>
      </c>
      <c r="B57" s="82">
        <f t="shared" si="66"/>
        <v>239.9</v>
      </c>
      <c r="C57" s="82">
        <f t="shared" si="67"/>
        <v>263.60000000000002</v>
      </c>
      <c r="D57" s="82">
        <f t="shared" si="68"/>
        <v>243.57285999999999</v>
      </c>
      <c r="E57" s="66">
        <f>D57/C57*100</f>
        <v>92.402450682852802</v>
      </c>
      <c r="F57" s="66"/>
      <c r="G57" s="66"/>
      <c r="H57" s="66"/>
      <c r="I57" s="66"/>
      <c r="J57" s="66"/>
      <c r="K57" s="66"/>
      <c r="L57" s="66"/>
      <c r="M57" s="70"/>
      <c r="N57" s="66"/>
      <c r="O57" s="66"/>
      <c r="P57" s="66"/>
      <c r="Q57" s="70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70"/>
      <c r="AD57" s="66"/>
      <c r="AE57" s="66"/>
      <c r="AF57" s="66"/>
      <c r="AG57" s="70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70"/>
      <c r="BJ57" s="66"/>
      <c r="BK57" s="66"/>
      <c r="BL57" s="66"/>
      <c r="BM57" s="66"/>
      <c r="BN57" s="66">
        <v>239.9</v>
      </c>
      <c r="BO57" s="66">
        <v>263.60000000000002</v>
      </c>
      <c r="BP57" s="66">
        <v>243.57285999999999</v>
      </c>
      <c r="BQ57" s="66">
        <f t="shared" si="197"/>
        <v>92.402450682852802</v>
      </c>
      <c r="BR57" s="66"/>
      <c r="BS57" s="66"/>
      <c r="BT57" s="66"/>
      <c r="BU57" s="66"/>
      <c r="BV57" s="66"/>
      <c r="BW57" s="66"/>
      <c r="BX57" s="66"/>
      <c r="BY57" s="70"/>
      <c r="BZ57" s="66"/>
      <c r="CA57" s="66"/>
      <c r="CB57" s="66"/>
      <c r="CC57" s="70"/>
      <c r="CD57" s="66"/>
      <c r="CE57" s="66"/>
      <c r="CF57" s="66"/>
      <c r="CG57" s="70"/>
      <c r="CH57" s="123"/>
      <c r="CI57" s="66"/>
      <c r="CJ57" s="66"/>
      <c r="CK57" s="70"/>
      <c r="CL57" s="70"/>
      <c r="CM57" s="66"/>
      <c r="CN57" s="66"/>
      <c r="CO57" s="70"/>
      <c r="CP57" s="123"/>
      <c r="CQ57" s="66"/>
      <c r="CR57" s="66"/>
      <c r="CS57" s="66"/>
    </row>
    <row r="58" spans="1:97" s="92" customFormat="1" ht="31.5" x14ac:dyDescent="0.25">
      <c r="A58" s="106" t="s">
        <v>248</v>
      </c>
      <c r="B58" s="198">
        <f t="shared" si="66"/>
        <v>978153.4</v>
      </c>
      <c r="C58" s="198">
        <f t="shared" si="67"/>
        <v>1010414.812</v>
      </c>
      <c r="D58" s="198">
        <f t="shared" si="68"/>
        <v>998797.36075000011</v>
      </c>
      <c r="E58" s="80">
        <f t="shared" ref="E58" si="198">D58/C58*100</f>
        <v>98.850229518408923</v>
      </c>
      <c r="F58" s="80">
        <f>SUM(F59:F74)</f>
        <v>4875.7</v>
      </c>
      <c r="G58" s="80">
        <f>SUM(G59:G74)</f>
        <v>4127.3</v>
      </c>
      <c r="H58" s="80">
        <f t="shared" ref="H58:CF58" si="199">SUM(H59:H74)</f>
        <v>2694.7335099999996</v>
      </c>
      <c r="I58" s="80">
        <f t="shared" si="71"/>
        <v>65.290468587211976</v>
      </c>
      <c r="J58" s="80">
        <f t="shared" ref="J58" si="200">SUM(J59:J74)</f>
        <v>539.29999999999995</v>
      </c>
      <c r="K58" s="80">
        <f t="shared" si="199"/>
        <v>539.29999999999995</v>
      </c>
      <c r="L58" s="80">
        <f t="shared" si="199"/>
        <v>539.29999999999995</v>
      </c>
      <c r="M58" s="80">
        <f t="shared" si="100"/>
        <v>100</v>
      </c>
      <c r="N58" s="80">
        <f t="shared" ref="N58" si="201">SUM(N59:N74)</f>
        <v>8501.9</v>
      </c>
      <c r="O58" s="80">
        <f t="shared" si="199"/>
        <v>8501.9</v>
      </c>
      <c r="P58" s="80">
        <f t="shared" si="199"/>
        <v>8313.3740500000004</v>
      </c>
      <c r="Q58" s="80">
        <f t="shared" si="101"/>
        <v>97.782543313847498</v>
      </c>
      <c r="R58" s="80">
        <f t="shared" ref="R58" si="202">SUM(R59:R74)</f>
        <v>214617.7</v>
      </c>
      <c r="S58" s="80">
        <f t="shared" si="199"/>
        <v>245955.5</v>
      </c>
      <c r="T58" s="80">
        <f t="shared" si="199"/>
        <v>245251.02622999999</v>
      </c>
      <c r="U58" s="80">
        <f t="shared" si="39"/>
        <v>99.71357673644215</v>
      </c>
      <c r="V58" s="80">
        <f t="shared" ref="V58" si="203">SUM(V59:V74)</f>
        <v>15655.8</v>
      </c>
      <c r="W58" s="80">
        <f t="shared" si="199"/>
        <v>11314.7</v>
      </c>
      <c r="X58" s="80">
        <f t="shared" si="199"/>
        <v>10103.766</v>
      </c>
      <c r="Y58" s="80">
        <f t="shared" si="76"/>
        <v>89.297692382475887</v>
      </c>
      <c r="Z58" s="80">
        <f t="shared" ref="Z58" si="204">SUM(Z59:Z74)</f>
        <v>644.4</v>
      </c>
      <c r="AA58" s="80">
        <f t="shared" si="199"/>
        <v>644.9</v>
      </c>
      <c r="AB58" s="80">
        <f t="shared" si="199"/>
        <v>644.89972</v>
      </c>
      <c r="AC58" s="80">
        <f t="shared" si="78"/>
        <v>99.999956582415876</v>
      </c>
      <c r="AD58" s="80">
        <f t="shared" ref="AD58" si="205">SUM(AD59:AD74)</f>
        <v>621437.19999999995</v>
      </c>
      <c r="AE58" s="80">
        <f t="shared" si="199"/>
        <v>634950.6</v>
      </c>
      <c r="AF58" s="80">
        <f t="shared" si="199"/>
        <v>627520.64759000007</v>
      </c>
      <c r="AG58" s="80">
        <f t="shared" si="102"/>
        <v>98.829837721233758</v>
      </c>
      <c r="AH58" s="80">
        <f t="shared" ref="AH58" si="206">SUM(AH59:AH74)</f>
        <v>2975.2</v>
      </c>
      <c r="AI58" s="80">
        <f t="shared" si="199"/>
        <v>3211.7</v>
      </c>
      <c r="AJ58" s="80">
        <f t="shared" si="199"/>
        <v>3211.6999300000002</v>
      </c>
      <c r="AK58" s="79">
        <f t="shared" si="81"/>
        <v>99.99999782046892</v>
      </c>
      <c r="AL58" s="80">
        <f t="shared" ref="AL58" si="207">SUM(AL59:AL74)</f>
        <v>179.9</v>
      </c>
      <c r="AM58" s="80">
        <f t="shared" si="199"/>
        <v>179.9</v>
      </c>
      <c r="AN58" s="80">
        <f t="shared" si="199"/>
        <v>173.45</v>
      </c>
      <c r="AO58" s="80">
        <f t="shared" si="177"/>
        <v>96.414674819344071</v>
      </c>
      <c r="AP58" s="80">
        <f t="shared" ref="AP58" si="208">SUM(AP59:AP74)</f>
        <v>3718.9</v>
      </c>
      <c r="AQ58" s="80">
        <f t="shared" si="199"/>
        <v>4014.8</v>
      </c>
      <c r="AR58" s="80">
        <f t="shared" si="199"/>
        <v>4012.1962000000003</v>
      </c>
      <c r="AS58" s="80">
        <f t="shared" si="199"/>
        <v>99.935144963634556</v>
      </c>
      <c r="AT58" s="80">
        <f t="shared" ref="AT58" si="209">SUM(AT59:AT74)</f>
        <v>45014.7</v>
      </c>
      <c r="AU58" s="80">
        <f t="shared" si="199"/>
        <v>39483.800000000003</v>
      </c>
      <c r="AV58" s="80">
        <f t="shared" si="199"/>
        <v>39483.800000000003</v>
      </c>
      <c r="AW58" s="80">
        <f t="shared" si="199"/>
        <v>100</v>
      </c>
      <c r="AX58" s="80">
        <f t="shared" ref="AX58" si="210">SUM(AX59:AX74)</f>
        <v>1115.5999999999999</v>
      </c>
      <c r="AY58" s="80">
        <f t="shared" si="199"/>
        <v>1204.4000000000001</v>
      </c>
      <c r="AZ58" s="80">
        <f t="shared" si="199"/>
        <v>1204.3969999999999</v>
      </c>
      <c r="BA58" s="80">
        <f t="shared" si="199"/>
        <v>99.999750913317826</v>
      </c>
      <c r="BB58" s="80">
        <f t="shared" ref="BB58" si="211">SUM(BB59:BB74)</f>
        <v>743.8</v>
      </c>
      <c r="BC58" s="80">
        <f t="shared" si="199"/>
        <v>803</v>
      </c>
      <c r="BD58" s="80">
        <f t="shared" ref="BD58" si="212">SUM(BD59:BD74)</f>
        <v>707.07</v>
      </c>
      <c r="BE58" s="80">
        <f t="shared" si="199"/>
        <v>88.053549190535492</v>
      </c>
      <c r="BF58" s="80">
        <f t="shared" ref="BF58" si="213">SUM(BF59:BF74)</f>
        <v>5652.8</v>
      </c>
      <c r="BG58" s="80">
        <f t="shared" si="199"/>
        <v>5640.43</v>
      </c>
      <c r="BH58" s="80">
        <f t="shared" si="199"/>
        <v>5640.43</v>
      </c>
      <c r="BI58" s="80">
        <f t="shared" si="107"/>
        <v>100</v>
      </c>
      <c r="BJ58" s="80">
        <f t="shared" ref="BJ58" si="214">SUM(BJ59:BJ74)</f>
        <v>2975.2</v>
      </c>
      <c r="BK58" s="80">
        <f t="shared" si="199"/>
        <v>3211.7</v>
      </c>
      <c r="BL58" s="80">
        <f t="shared" ref="BL58" si="215">SUM(BL59:BL74)</f>
        <v>3211.6999799999999</v>
      </c>
      <c r="BM58" s="80">
        <f>BL58/BK58*100</f>
        <v>99.999999377276836</v>
      </c>
      <c r="BN58" s="80">
        <f t="shared" ref="BN58" si="216">SUM(BN59:BN74)</f>
        <v>2159.5</v>
      </c>
      <c r="BO58" s="80">
        <f t="shared" si="199"/>
        <v>2372</v>
      </c>
      <c r="BP58" s="80">
        <f t="shared" si="199"/>
        <v>2372</v>
      </c>
      <c r="BQ58" s="79">
        <f t="shared" si="197"/>
        <v>100</v>
      </c>
      <c r="BR58" s="80">
        <f t="shared" ref="BR58" si="217">SUM(BR59:BR74)</f>
        <v>371.9</v>
      </c>
      <c r="BS58" s="80">
        <f t="shared" si="199"/>
        <v>144.69999999999999</v>
      </c>
      <c r="BT58" s="80">
        <f t="shared" si="199"/>
        <v>144.62510999999998</v>
      </c>
      <c r="BU58" s="80">
        <f t="shared" si="199"/>
        <v>99.948244644091204</v>
      </c>
      <c r="BV58" s="80">
        <f t="shared" ref="BV58" si="218">SUM(BV59:BV74)</f>
        <v>743.8</v>
      </c>
      <c r="BW58" s="80">
        <f t="shared" si="199"/>
        <v>803</v>
      </c>
      <c r="BX58" s="80">
        <f t="shared" si="199"/>
        <v>803</v>
      </c>
      <c r="BY58" s="80">
        <f t="shared" si="58"/>
        <v>100</v>
      </c>
      <c r="BZ58" s="80">
        <f t="shared" ref="BZ58" si="219">SUM(BZ59:BZ74)</f>
        <v>46190.6</v>
      </c>
      <c r="CA58" s="80">
        <f t="shared" si="199"/>
        <v>43162.082000000002</v>
      </c>
      <c r="CB58" s="80">
        <f t="shared" si="199"/>
        <v>42661.416929999999</v>
      </c>
      <c r="CC58" s="80">
        <f t="shared" si="60"/>
        <v>98.840034940853869</v>
      </c>
      <c r="CD58" s="80">
        <f t="shared" ref="CD58" si="220">SUM(CD59:CD74)</f>
        <v>39.5</v>
      </c>
      <c r="CE58" s="80">
        <f t="shared" si="199"/>
        <v>39.5</v>
      </c>
      <c r="CF58" s="80">
        <f t="shared" si="199"/>
        <v>38.933999999999997</v>
      </c>
      <c r="CG58" s="80">
        <f t="shared" si="96"/>
        <v>98.56708860759494</v>
      </c>
      <c r="CH58" s="122"/>
      <c r="CI58" s="80">
        <f t="shared" ref="CI58" si="221">SUM(CI59:CI74)</f>
        <v>68.400000000000006</v>
      </c>
      <c r="CJ58" s="80">
        <f t="shared" ref="CJ58" si="222">SUM(CJ59:CJ74)</f>
        <v>64.165199999999999</v>
      </c>
      <c r="CK58" s="80">
        <f t="shared" ref="CK58:CK59" si="223">CJ58/CI58*100</f>
        <v>93.808771929824559</v>
      </c>
      <c r="CL58" s="80"/>
      <c r="CM58" s="80"/>
      <c r="CN58" s="80"/>
      <c r="CO58" s="80"/>
      <c r="CP58" s="122"/>
      <c r="CQ58" s="80">
        <f>SUM(CQ59:CQ74)</f>
        <v>41.2</v>
      </c>
      <c r="CR58" s="80">
        <f t="shared" ref="CR58" si="224">SUM(CR59:CR74)</f>
        <v>0.72929999999999995</v>
      </c>
      <c r="CS58" s="80">
        <f t="shared" ref="CS58:CS59" si="225">CR58/CQ58*100</f>
        <v>1.7701456310679609</v>
      </c>
    </row>
    <row r="59" spans="1:97" ht="16.5" customHeight="1" x14ac:dyDescent="0.25">
      <c r="A59" s="104" t="s">
        <v>247</v>
      </c>
      <c r="B59" s="82">
        <f t="shared" si="66"/>
        <v>975993.9</v>
      </c>
      <c r="C59" s="82">
        <f t="shared" si="67"/>
        <v>1008042.812</v>
      </c>
      <c r="D59" s="82">
        <f t="shared" si="68"/>
        <v>996425.36075000011</v>
      </c>
      <c r="E59" s="70">
        <f t="shared" si="0"/>
        <v>98.847524022620576</v>
      </c>
      <c r="F59" s="70">
        <v>4875.7</v>
      </c>
      <c r="G59" s="70">
        <v>4127.3</v>
      </c>
      <c r="H59" s="70">
        <v>2694.7335099999996</v>
      </c>
      <c r="I59" s="70">
        <f t="shared" si="71"/>
        <v>65.290468587211976</v>
      </c>
      <c r="J59" s="70">
        <v>539.29999999999995</v>
      </c>
      <c r="K59" s="70">
        <v>539.29999999999995</v>
      </c>
      <c r="L59" s="70">
        <v>539.29999999999995</v>
      </c>
      <c r="M59" s="70">
        <f t="shared" si="100"/>
        <v>100</v>
      </c>
      <c r="N59" s="70">
        <v>8501.9</v>
      </c>
      <c r="O59" s="70">
        <v>8501.9</v>
      </c>
      <c r="P59" s="70">
        <v>8313.3740500000004</v>
      </c>
      <c r="Q59" s="70">
        <f t="shared" si="101"/>
        <v>97.782543313847498</v>
      </c>
      <c r="R59" s="70">
        <v>214617.7</v>
      </c>
      <c r="S59" s="70">
        <v>245955.5</v>
      </c>
      <c r="T59" s="70">
        <v>245251.02622999999</v>
      </c>
      <c r="U59" s="70">
        <f t="shared" si="39"/>
        <v>99.71357673644215</v>
      </c>
      <c r="V59" s="70">
        <v>15655.8</v>
      </c>
      <c r="W59" s="70">
        <v>11314.7</v>
      </c>
      <c r="X59" s="70">
        <v>10103.766</v>
      </c>
      <c r="Y59" s="70">
        <f t="shared" si="76"/>
        <v>89.297692382475887</v>
      </c>
      <c r="Z59" s="70">
        <v>644.4</v>
      </c>
      <c r="AA59" s="70">
        <v>644.9</v>
      </c>
      <c r="AB59" s="70">
        <v>644.89972</v>
      </c>
      <c r="AC59" s="70">
        <f t="shared" si="78"/>
        <v>99.999956582415876</v>
      </c>
      <c r="AD59" s="70">
        <v>621437.19999999995</v>
      </c>
      <c r="AE59" s="70">
        <v>634950.6</v>
      </c>
      <c r="AF59" s="70">
        <v>627520.64759000007</v>
      </c>
      <c r="AG59" s="70">
        <f t="shared" si="102"/>
        <v>98.829837721233758</v>
      </c>
      <c r="AH59" s="70">
        <v>2975.2</v>
      </c>
      <c r="AI59" s="70">
        <v>3211.7</v>
      </c>
      <c r="AJ59" s="70">
        <v>3211.6999300000002</v>
      </c>
      <c r="AK59" s="66">
        <f t="shared" si="81"/>
        <v>99.99999782046892</v>
      </c>
      <c r="AL59" s="66">
        <v>179.9</v>
      </c>
      <c r="AM59" s="66">
        <v>179.9</v>
      </c>
      <c r="AN59" s="70">
        <v>173.45</v>
      </c>
      <c r="AO59" s="70">
        <f t="shared" si="177"/>
        <v>96.414674819344071</v>
      </c>
      <c r="AP59" s="70">
        <v>3718.9</v>
      </c>
      <c r="AQ59" s="70">
        <v>4014.8</v>
      </c>
      <c r="AR59" s="70">
        <v>4012.1962000000003</v>
      </c>
      <c r="AS59" s="70">
        <f t="shared" si="103"/>
        <v>99.935144963634556</v>
      </c>
      <c r="AT59" s="70">
        <v>45014.7</v>
      </c>
      <c r="AU59" s="70">
        <v>39483.800000000003</v>
      </c>
      <c r="AV59" s="70">
        <v>39483.800000000003</v>
      </c>
      <c r="AW59" s="70">
        <f t="shared" si="104"/>
        <v>100</v>
      </c>
      <c r="AX59" s="70">
        <v>1115.5999999999999</v>
      </c>
      <c r="AY59" s="70">
        <v>1204.4000000000001</v>
      </c>
      <c r="AZ59" s="70">
        <v>1204.3969999999999</v>
      </c>
      <c r="BA59" s="70">
        <f t="shared" si="105"/>
        <v>99.999750913317826</v>
      </c>
      <c r="BB59" s="70">
        <v>743.8</v>
      </c>
      <c r="BC59" s="70">
        <v>803</v>
      </c>
      <c r="BD59" s="70">
        <v>707.07</v>
      </c>
      <c r="BE59" s="70">
        <f t="shared" si="106"/>
        <v>88.053549190535492</v>
      </c>
      <c r="BF59" s="70">
        <v>5652.8</v>
      </c>
      <c r="BG59" s="70">
        <v>5640.43</v>
      </c>
      <c r="BH59" s="70">
        <v>5640.43</v>
      </c>
      <c r="BI59" s="70">
        <f t="shared" si="107"/>
        <v>100</v>
      </c>
      <c r="BJ59" s="70">
        <v>2975.2</v>
      </c>
      <c r="BK59" s="70">
        <v>3211.7</v>
      </c>
      <c r="BL59" s="70">
        <v>3211.6999799999999</v>
      </c>
      <c r="BM59" s="70">
        <f>BL59/BK59*100</f>
        <v>99.999999377276836</v>
      </c>
      <c r="BN59" s="70"/>
      <c r="BO59" s="70"/>
      <c r="BP59" s="70"/>
      <c r="BQ59" s="66"/>
      <c r="BR59" s="70">
        <v>371.9</v>
      </c>
      <c r="BS59" s="70">
        <v>144.69999999999999</v>
      </c>
      <c r="BT59" s="70">
        <v>144.62510999999998</v>
      </c>
      <c r="BU59" s="70">
        <f t="shared" si="108"/>
        <v>99.948244644091204</v>
      </c>
      <c r="BV59" s="70">
        <v>743.8</v>
      </c>
      <c r="BW59" s="70">
        <v>803</v>
      </c>
      <c r="BX59" s="70">
        <v>803</v>
      </c>
      <c r="BY59" s="70">
        <f t="shared" si="58"/>
        <v>100</v>
      </c>
      <c r="BZ59" s="70">
        <v>46190.6</v>
      </c>
      <c r="CA59" s="70">
        <v>43162.082000000002</v>
      </c>
      <c r="CB59" s="70">
        <v>42661.416929999999</v>
      </c>
      <c r="CC59" s="70">
        <f t="shared" si="60"/>
        <v>98.840034940853869</v>
      </c>
      <c r="CD59" s="70">
        <v>39.5</v>
      </c>
      <c r="CE59" s="70">
        <v>39.5</v>
      </c>
      <c r="CF59" s="70">
        <v>38.933999999999997</v>
      </c>
      <c r="CG59" s="70">
        <f t="shared" si="96"/>
        <v>98.56708860759494</v>
      </c>
      <c r="CH59" s="124"/>
      <c r="CI59" s="70">
        <v>68.400000000000006</v>
      </c>
      <c r="CJ59" s="70">
        <v>64.165199999999999</v>
      </c>
      <c r="CK59" s="70">
        <f t="shared" si="223"/>
        <v>93.808771929824559</v>
      </c>
      <c r="CL59" s="70"/>
      <c r="CM59" s="70"/>
      <c r="CN59" s="70"/>
      <c r="CO59" s="70"/>
      <c r="CP59" s="124"/>
      <c r="CQ59" s="70">
        <v>41.2</v>
      </c>
      <c r="CR59" s="70">
        <v>0.72929999999999995</v>
      </c>
      <c r="CS59" s="70">
        <f t="shared" si="225"/>
        <v>1.7701456310679609</v>
      </c>
    </row>
    <row r="60" spans="1:97" x14ac:dyDescent="0.25">
      <c r="A60" s="104" t="s">
        <v>409</v>
      </c>
      <c r="B60" s="82">
        <f t="shared" si="66"/>
        <v>96</v>
      </c>
      <c r="C60" s="82">
        <f t="shared" si="67"/>
        <v>105.4</v>
      </c>
      <c r="D60" s="82">
        <f t="shared" si="68"/>
        <v>105.4</v>
      </c>
      <c r="E60" s="66">
        <f t="shared" ref="E60:E74" si="226">D60/C60*100</f>
        <v>100</v>
      </c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70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>
        <v>96</v>
      </c>
      <c r="BO60" s="66">
        <v>105.4</v>
      </c>
      <c r="BP60" s="66">
        <v>105.4</v>
      </c>
      <c r="BQ60" s="66">
        <f t="shared" ref="BQ60:BQ75" si="227">BP60/BO60*100</f>
        <v>100</v>
      </c>
      <c r="BR60" s="66"/>
      <c r="BS60" s="66"/>
      <c r="BT60" s="66"/>
      <c r="BU60" s="66"/>
      <c r="BV60" s="66"/>
      <c r="BW60" s="66"/>
      <c r="BX60" s="66"/>
      <c r="BY60" s="70"/>
      <c r="BZ60" s="66"/>
      <c r="CA60" s="66"/>
      <c r="CB60" s="66"/>
      <c r="CC60" s="66"/>
      <c r="CD60" s="66"/>
      <c r="CE60" s="66"/>
      <c r="CF60" s="66"/>
      <c r="CG60" s="70"/>
      <c r="CH60" s="123"/>
      <c r="CI60" s="66"/>
      <c r="CJ60" s="66"/>
      <c r="CK60" s="70"/>
      <c r="CL60" s="70"/>
      <c r="CM60" s="66"/>
      <c r="CN60" s="66"/>
      <c r="CO60" s="70"/>
      <c r="CP60" s="123"/>
      <c r="CQ60" s="66"/>
      <c r="CR60" s="66"/>
      <c r="CS60" s="66"/>
    </row>
    <row r="61" spans="1:97" x14ac:dyDescent="0.25">
      <c r="A61" s="104" t="s">
        <v>410</v>
      </c>
      <c r="B61" s="82">
        <f t="shared" si="66"/>
        <v>239.9</v>
      </c>
      <c r="C61" s="82">
        <f t="shared" si="67"/>
        <v>263.60000000000002</v>
      </c>
      <c r="D61" s="82">
        <f t="shared" si="68"/>
        <v>263.60000000000002</v>
      </c>
      <c r="E61" s="66">
        <f t="shared" si="226"/>
        <v>100</v>
      </c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70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>
        <v>239.9</v>
      </c>
      <c r="BO61" s="66">
        <v>263.60000000000002</v>
      </c>
      <c r="BP61" s="66">
        <v>263.60000000000002</v>
      </c>
      <c r="BQ61" s="66">
        <f t="shared" si="227"/>
        <v>100</v>
      </c>
      <c r="BR61" s="66"/>
      <c r="BS61" s="66"/>
      <c r="BT61" s="66"/>
      <c r="BU61" s="66"/>
      <c r="BV61" s="66"/>
      <c r="BW61" s="66"/>
      <c r="BX61" s="66"/>
      <c r="BY61" s="70"/>
      <c r="BZ61" s="66"/>
      <c r="CA61" s="66"/>
      <c r="CB61" s="66"/>
      <c r="CC61" s="66"/>
      <c r="CD61" s="66"/>
      <c r="CE61" s="66"/>
      <c r="CF61" s="66"/>
      <c r="CG61" s="70"/>
      <c r="CH61" s="123"/>
      <c r="CI61" s="66"/>
      <c r="CJ61" s="66"/>
      <c r="CK61" s="70"/>
      <c r="CL61" s="70"/>
      <c r="CM61" s="66"/>
      <c r="CN61" s="66"/>
      <c r="CO61" s="70"/>
      <c r="CP61" s="123"/>
      <c r="CQ61" s="66"/>
      <c r="CR61" s="66"/>
      <c r="CS61" s="66"/>
    </row>
    <row r="62" spans="1:97" x14ac:dyDescent="0.25">
      <c r="A62" s="104" t="s">
        <v>586</v>
      </c>
      <c r="B62" s="82">
        <f t="shared" si="66"/>
        <v>96</v>
      </c>
      <c r="C62" s="82">
        <f t="shared" si="67"/>
        <v>105.4</v>
      </c>
      <c r="D62" s="82">
        <f t="shared" si="68"/>
        <v>105.4</v>
      </c>
      <c r="E62" s="66">
        <f t="shared" si="226"/>
        <v>100</v>
      </c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70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>
        <v>96</v>
      </c>
      <c r="BO62" s="66">
        <v>105.4</v>
      </c>
      <c r="BP62" s="66">
        <v>105.4</v>
      </c>
      <c r="BQ62" s="66">
        <f t="shared" si="227"/>
        <v>100</v>
      </c>
      <c r="BR62" s="66"/>
      <c r="BS62" s="66"/>
      <c r="BT62" s="66"/>
      <c r="BU62" s="66"/>
      <c r="BV62" s="66"/>
      <c r="BW62" s="66"/>
      <c r="BX62" s="66"/>
      <c r="BY62" s="70"/>
      <c r="BZ62" s="66"/>
      <c r="CA62" s="66"/>
      <c r="CB62" s="66"/>
      <c r="CC62" s="66"/>
      <c r="CD62" s="66"/>
      <c r="CE62" s="66"/>
      <c r="CF62" s="66"/>
      <c r="CG62" s="70"/>
      <c r="CH62" s="123"/>
      <c r="CI62" s="66"/>
      <c r="CJ62" s="66"/>
      <c r="CK62" s="70"/>
      <c r="CL62" s="70"/>
      <c r="CM62" s="66"/>
      <c r="CN62" s="66"/>
      <c r="CO62" s="70"/>
      <c r="CP62" s="123"/>
      <c r="CQ62" s="66"/>
      <c r="CR62" s="66"/>
      <c r="CS62" s="66"/>
    </row>
    <row r="63" spans="1:97" x14ac:dyDescent="0.25">
      <c r="A63" s="104" t="s">
        <v>587</v>
      </c>
      <c r="B63" s="82">
        <f t="shared" si="66"/>
        <v>96</v>
      </c>
      <c r="C63" s="82">
        <f t="shared" si="67"/>
        <v>105.4</v>
      </c>
      <c r="D63" s="82">
        <f t="shared" si="68"/>
        <v>105.4</v>
      </c>
      <c r="E63" s="66">
        <f t="shared" si="226"/>
        <v>100</v>
      </c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70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>
        <v>96</v>
      </c>
      <c r="BO63" s="66">
        <v>105.4</v>
      </c>
      <c r="BP63" s="66">
        <v>105.4</v>
      </c>
      <c r="BQ63" s="66">
        <f t="shared" si="227"/>
        <v>100</v>
      </c>
      <c r="BR63" s="66"/>
      <c r="BS63" s="66"/>
      <c r="BT63" s="66"/>
      <c r="BU63" s="66"/>
      <c r="BV63" s="66"/>
      <c r="BW63" s="66"/>
      <c r="BX63" s="66"/>
      <c r="BY63" s="70"/>
      <c r="BZ63" s="66"/>
      <c r="CA63" s="66"/>
      <c r="CB63" s="66"/>
      <c r="CC63" s="66"/>
      <c r="CD63" s="66"/>
      <c r="CE63" s="66"/>
      <c r="CF63" s="66"/>
      <c r="CG63" s="70"/>
      <c r="CH63" s="123"/>
      <c r="CI63" s="66"/>
      <c r="CJ63" s="66"/>
      <c r="CK63" s="70"/>
      <c r="CL63" s="70"/>
      <c r="CM63" s="66"/>
      <c r="CN63" s="66"/>
      <c r="CO63" s="70"/>
      <c r="CP63" s="123"/>
      <c r="CQ63" s="66"/>
      <c r="CR63" s="66"/>
      <c r="CS63" s="66"/>
    </row>
    <row r="64" spans="1:97" x14ac:dyDescent="0.25">
      <c r="A64" s="104" t="s">
        <v>412</v>
      </c>
      <c r="B64" s="82">
        <f t="shared" si="66"/>
        <v>96</v>
      </c>
      <c r="C64" s="82">
        <f t="shared" si="67"/>
        <v>105.4</v>
      </c>
      <c r="D64" s="82">
        <f t="shared" si="68"/>
        <v>105.4</v>
      </c>
      <c r="E64" s="66">
        <f t="shared" si="226"/>
        <v>100</v>
      </c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70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>
        <v>96</v>
      </c>
      <c r="BO64" s="66">
        <v>105.4</v>
      </c>
      <c r="BP64" s="66">
        <v>105.4</v>
      </c>
      <c r="BQ64" s="66">
        <f t="shared" si="227"/>
        <v>100</v>
      </c>
      <c r="BR64" s="66"/>
      <c r="BS64" s="66"/>
      <c r="BT64" s="66"/>
      <c r="BU64" s="66"/>
      <c r="BV64" s="66"/>
      <c r="BW64" s="66"/>
      <c r="BX64" s="66"/>
      <c r="BY64" s="70"/>
      <c r="BZ64" s="66"/>
      <c r="CA64" s="66"/>
      <c r="CB64" s="66"/>
      <c r="CC64" s="66"/>
      <c r="CD64" s="66"/>
      <c r="CE64" s="66"/>
      <c r="CF64" s="66"/>
      <c r="CG64" s="70"/>
      <c r="CH64" s="123"/>
      <c r="CI64" s="66"/>
      <c r="CJ64" s="66"/>
      <c r="CK64" s="70"/>
      <c r="CL64" s="70"/>
      <c r="CM64" s="66"/>
      <c r="CN64" s="66"/>
      <c r="CO64" s="70"/>
      <c r="CP64" s="123"/>
      <c r="CQ64" s="66"/>
      <c r="CR64" s="66"/>
      <c r="CS64" s="66"/>
    </row>
    <row r="65" spans="1:97" x14ac:dyDescent="0.25">
      <c r="A65" s="104" t="s">
        <v>246</v>
      </c>
      <c r="B65" s="82">
        <f t="shared" si="66"/>
        <v>96</v>
      </c>
      <c r="C65" s="82">
        <f t="shared" si="67"/>
        <v>105.4</v>
      </c>
      <c r="D65" s="82">
        <f t="shared" si="68"/>
        <v>105.4</v>
      </c>
      <c r="E65" s="66">
        <f t="shared" si="226"/>
        <v>100</v>
      </c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70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>
        <v>96</v>
      </c>
      <c r="BO65" s="66">
        <v>105.4</v>
      </c>
      <c r="BP65" s="66">
        <v>105.4</v>
      </c>
      <c r="BQ65" s="66">
        <f t="shared" si="227"/>
        <v>100</v>
      </c>
      <c r="BR65" s="66"/>
      <c r="BS65" s="66"/>
      <c r="BT65" s="66"/>
      <c r="BU65" s="66"/>
      <c r="BV65" s="66"/>
      <c r="BW65" s="66"/>
      <c r="BX65" s="66"/>
      <c r="BY65" s="70"/>
      <c r="BZ65" s="66"/>
      <c r="CA65" s="66"/>
      <c r="CB65" s="66"/>
      <c r="CC65" s="66"/>
      <c r="CD65" s="66"/>
      <c r="CE65" s="66"/>
      <c r="CF65" s="66"/>
      <c r="CG65" s="70"/>
      <c r="CH65" s="123"/>
      <c r="CI65" s="66"/>
      <c r="CJ65" s="66"/>
      <c r="CK65" s="70"/>
      <c r="CL65" s="70"/>
      <c r="CM65" s="66"/>
      <c r="CN65" s="66"/>
      <c r="CO65" s="70"/>
      <c r="CP65" s="123"/>
      <c r="CQ65" s="66"/>
      <c r="CR65" s="66"/>
      <c r="CS65" s="66"/>
    </row>
    <row r="66" spans="1:97" x14ac:dyDescent="0.25">
      <c r="A66" s="104" t="s">
        <v>343</v>
      </c>
      <c r="B66" s="82">
        <f t="shared" si="66"/>
        <v>96</v>
      </c>
      <c r="C66" s="82">
        <f t="shared" si="67"/>
        <v>105.4</v>
      </c>
      <c r="D66" s="82">
        <f t="shared" si="68"/>
        <v>105.4</v>
      </c>
      <c r="E66" s="66">
        <f t="shared" si="226"/>
        <v>100</v>
      </c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70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>
        <v>96</v>
      </c>
      <c r="BO66" s="66">
        <v>105.4</v>
      </c>
      <c r="BP66" s="66">
        <v>105.4</v>
      </c>
      <c r="BQ66" s="66">
        <f t="shared" si="227"/>
        <v>100</v>
      </c>
      <c r="BR66" s="66"/>
      <c r="BS66" s="66"/>
      <c r="BT66" s="66"/>
      <c r="BU66" s="66"/>
      <c r="BV66" s="66"/>
      <c r="BW66" s="66"/>
      <c r="BX66" s="66"/>
      <c r="BY66" s="70"/>
      <c r="BZ66" s="66"/>
      <c r="CA66" s="66"/>
      <c r="CB66" s="66"/>
      <c r="CC66" s="66"/>
      <c r="CD66" s="66"/>
      <c r="CE66" s="66"/>
      <c r="CF66" s="66"/>
      <c r="CG66" s="70"/>
      <c r="CH66" s="123"/>
      <c r="CI66" s="66"/>
      <c r="CJ66" s="66"/>
      <c r="CK66" s="70"/>
      <c r="CL66" s="70"/>
      <c r="CM66" s="66"/>
      <c r="CN66" s="66"/>
      <c r="CO66" s="70"/>
      <c r="CP66" s="123"/>
      <c r="CQ66" s="66"/>
      <c r="CR66" s="66"/>
      <c r="CS66" s="66"/>
    </row>
    <row r="67" spans="1:97" x14ac:dyDescent="0.25">
      <c r="A67" s="104" t="s">
        <v>243</v>
      </c>
      <c r="B67" s="82">
        <f t="shared" si="66"/>
        <v>239.9</v>
      </c>
      <c r="C67" s="82">
        <f t="shared" si="67"/>
        <v>263.60000000000002</v>
      </c>
      <c r="D67" s="82">
        <f t="shared" si="68"/>
        <v>263.60000000000002</v>
      </c>
      <c r="E67" s="66">
        <f t="shared" si="226"/>
        <v>100</v>
      </c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70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>
        <v>239.9</v>
      </c>
      <c r="BO67" s="66">
        <v>263.60000000000002</v>
      </c>
      <c r="BP67" s="66">
        <v>263.60000000000002</v>
      </c>
      <c r="BQ67" s="66">
        <f t="shared" si="227"/>
        <v>100</v>
      </c>
      <c r="BR67" s="66"/>
      <c r="BS67" s="66"/>
      <c r="BT67" s="66"/>
      <c r="BU67" s="66"/>
      <c r="BV67" s="66"/>
      <c r="BW67" s="66"/>
      <c r="BX67" s="66"/>
      <c r="BY67" s="70"/>
      <c r="BZ67" s="66"/>
      <c r="CA67" s="66"/>
      <c r="CB67" s="66"/>
      <c r="CC67" s="66"/>
      <c r="CD67" s="66"/>
      <c r="CE67" s="66"/>
      <c r="CF67" s="66"/>
      <c r="CG67" s="70"/>
      <c r="CH67" s="123"/>
      <c r="CI67" s="66"/>
      <c r="CJ67" s="66"/>
      <c r="CK67" s="70"/>
      <c r="CL67" s="70"/>
      <c r="CM67" s="66"/>
      <c r="CN67" s="66"/>
      <c r="CO67" s="70"/>
      <c r="CP67" s="123"/>
      <c r="CQ67" s="66"/>
      <c r="CR67" s="66"/>
      <c r="CS67" s="66"/>
    </row>
    <row r="68" spans="1:97" x14ac:dyDescent="0.25">
      <c r="A68" s="104" t="s">
        <v>242</v>
      </c>
      <c r="B68" s="82">
        <f t="shared" si="66"/>
        <v>239.9</v>
      </c>
      <c r="C68" s="82">
        <f t="shared" si="67"/>
        <v>263.60000000000002</v>
      </c>
      <c r="D68" s="82">
        <f t="shared" si="68"/>
        <v>263.60000000000002</v>
      </c>
      <c r="E68" s="66">
        <f t="shared" si="226"/>
        <v>100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70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>
        <v>239.9</v>
      </c>
      <c r="BO68" s="66">
        <v>263.60000000000002</v>
      </c>
      <c r="BP68" s="66">
        <v>263.60000000000002</v>
      </c>
      <c r="BQ68" s="66">
        <f t="shared" si="227"/>
        <v>100</v>
      </c>
      <c r="BR68" s="66"/>
      <c r="BS68" s="66"/>
      <c r="BT68" s="66"/>
      <c r="BU68" s="66"/>
      <c r="BV68" s="66"/>
      <c r="BW68" s="66"/>
      <c r="BX68" s="66"/>
      <c r="BY68" s="70"/>
      <c r="BZ68" s="66"/>
      <c r="CA68" s="66"/>
      <c r="CB68" s="66"/>
      <c r="CC68" s="66"/>
      <c r="CD68" s="66"/>
      <c r="CE68" s="66"/>
      <c r="CF68" s="66"/>
      <c r="CG68" s="70"/>
      <c r="CH68" s="123"/>
      <c r="CI68" s="66"/>
      <c r="CJ68" s="66"/>
      <c r="CK68" s="70"/>
      <c r="CL68" s="70"/>
      <c r="CM68" s="66"/>
      <c r="CN68" s="66"/>
      <c r="CO68" s="70"/>
      <c r="CP68" s="123"/>
      <c r="CQ68" s="66"/>
      <c r="CR68" s="66"/>
      <c r="CS68" s="66"/>
    </row>
    <row r="69" spans="1:97" x14ac:dyDescent="0.25">
      <c r="A69" s="104" t="s">
        <v>244</v>
      </c>
      <c r="B69" s="82">
        <f t="shared" si="66"/>
        <v>96</v>
      </c>
      <c r="C69" s="82">
        <f t="shared" si="67"/>
        <v>105.4</v>
      </c>
      <c r="D69" s="82">
        <f t="shared" si="68"/>
        <v>105.4</v>
      </c>
      <c r="E69" s="66">
        <f t="shared" si="226"/>
        <v>100</v>
      </c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70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>
        <v>96</v>
      </c>
      <c r="BO69" s="66">
        <v>105.4</v>
      </c>
      <c r="BP69" s="66">
        <v>105.4</v>
      </c>
      <c r="BQ69" s="66">
        <f t="shared" si="227"/>
        <v>100</v>
      </c>
      <c r="BR69" s="66"/>
      <c r="BS69" s="66"/>
      <c r="BT69" s="66"/>
      <c r="BU69" s="66"/>
      <c r="BV69" s="66"/>
      <c r="BW69" s="66"/>
      <c r="BX69" s="66"/>
      <c r="BY69" s="70"/>
      <c r="BZ69" s="66"/>
      <c r="CA69" s="66"/>
      <c r="CB69" s="66"/>
      <c r="CC69" s="66"/>
      <c r="CD69" s="66"/>
      <c r="CE69" s="66"/>
      <c r="CF69" s="66"/>
      <c r="CG69" s="70"/>
      <c r="CH69" s="123"/>
      <c r="CI69" s="66"/>
      <c r="CJ69" s="66"/>
      <c r="CK69" s="70"/>
      <c r="CL69" s="70"/>
      <c r="CM69" s="66"/>
      <c r="CN69" s="66"/>
      <c r="CO69" s="70"/>
      <c r="CP69" s="123"/>
      <c r="CQ69" s="66"/>
      <c r="CR69" s="66"/>
      <c r="CS69" s="66"/>
    </row>
    <row r="70" spans="1:97" x14ac:dyDescent="0.25">
      <c r="A70" s="104" t="s">
        <v>413</v>
      </c>
      <c r="B70" s="82">
        <f t="shared" si="66"/>
        <v>96</v>
      </c>
      <c r="C70" s="82">
        <f t="shared" si="67"/>
        <v>105.4</v>
      </c>
      <c r="D70" s="82">
        <f t="shared" si="68"/>
        <v>105.4</v>
      </c>
      <c r="E70" s="66">
        <f t="shared" si="226"/>
        <v>100</v>
      </c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70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>
        <v>96</v>
      </c>
      <c r="BO70" s="66">
        <v>105.4</v>
      </c>
      <c r="BP70" s="66">
        <v>105.4</v>
      </c>
      <c r="BQ70" s="66">
        <f t="shared" si="227"/>
        <v>100</v>
      </c>
      <c r="BR70" s="66"/>
      <c r="BS70" s="66"/>
      <c r="BT70" s="66"/>
      <c r="BU70" s="66"/>
      <c r="BV70" s="66"/>
      <c r="BW70" s="66"/>
      <c r="BX70" s="66"/>
      <c r="BY70" s="70"/>
      <c r="BZ70" s="66"/>
      <c r="CA70" s="66"/>
      <c r="CB70" s="66"/>
      <c r="CC70" s="66"/>
      <c r="CD70" s="66"/>
      <c r="CE70" s="66"/>
      <c r="CF70" s="66"/>
      <c r="CG70" s="70"/>
      <c r="CH70" s="123"/>
      <c r="CI70" s="66"/>
      <c r="CJ70" s="66"/>
      <c r="CK70" s="70"/>
      <c r="CL70" s="70"/>
      <c r="CM70" s="66"/>
      <c r="CN70" s="66"/>
      <c r="CO70" s="70"/>
      <c r="CP70" s="123"/>
      <c r="CQ70" s="66"/>
      <c r="CR70" s="66"/>
      <c r="CS70" s="66"/>
    </row>
    <row r="71" spans="1:97" x14ac:dyDescent="0.25">
      <c r="A71" s="104" t="s">
        <v>416</v>
      </c>
      <c r="B71" s="82">
        <f t="shared" si="66"/>
        <v>96</v>
      </c>
      <c r="C71" s="82">
        <f t="shared" si="67"/>
        <v>105.4</v>
      </c>
      <c r="D71" s="82">
        <f t="shared" si="68"/>
        <v>105.4</v>
      </c>
      <c r="E71" s="66">
        <f t="shared" si="226"/>
        <v>100</v>
      </c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70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>
        <v>96</v>
      </c>
      <c r="BO71" s="66">
        <v>105.4</v>
      </c>
      <c r="BP71" s="66">
        <v>105.4</v>
      </c>
      <c r="BQ71" s="66">
        <f t="shared" si="227"/>
        <v>100</v>
      </c>
      <c r="BR71" s="66"/>
      <c r="BS71" s="66"/>
      <c r="BT71" s="66"/>
      <c r="BU71" s="66"/>
      <c r="BV71" s="66"/>
      <c r="BW71" s="66"/>
      <c r="BX71" s="66"/>
      <c r="BY71" s="70"/>
      <c r="BZ71" s="66"/>
      <c r="CA71" s="66"/>
      <c r="CB71" s="66"/>
      <c r="CC71" s="66"/>
      <c r="CD71" s="66"/>
      <c r="CE71" s="66"/>
      <c r="CF71" s="66"/>
      <c r="CG71" s="70"/>
      <c r="CH71" s="123"/>
      <c r="CI71" s="66"/>
      <c r="CJ71" s="66"/>
      <c r="CK71" s="70"/>
      <c r="CL71" s="70"/>
      <c r="CM71" s="66"/>
      <c r="CN71" s="66"/>
      <c r="CO71" s="70"/>
      <c r="CP71" s="123"/>
      <c r="CQ71" s="66"/>
      <c r="CR71" s="66"/>
      <c r="CS71" s="66"/>
    </row>
    <row r="72" spans="1:97" ht="20.25" customHeight="1" x14ac:dyDescent="0.25">
      <c r="A72" s="104" t="s">
        <v>245</v>
      </c>
      <c r="B72" s="82">
        <f t="shared" si="66"/>
        <v>96</v>
      </c>
      <c r="C72" s="82">
        <f t="shared" si="67"/>
        <v>105.4</v>
      </c>
      <c r="D72" s="82">
        <f t="shared" si="68"/>
        <v>105.4</v>
      </c>
      <c r="E72" s="66">
        <f t="shared" si="226"/>
        <v>100</v>
      </c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70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>
        <v>96</v>
      </c>
      <c r="BO72" s="66">
        <v>105.4</v>
      </c>
      <c r="BP72" s="66">
        <v>105.4</v>
      </c>
      <c r="BQ72" s="66">
        <f t="shared" si="227"/>
        <v>100</v>
      </c>
      <c r="BR72" s="66"/>
      <c r="BS72" s="66"/>
      <c r="BT72" s="66"/>
      <c r="BU72" s="66"/>
      <c r="BV72" s="66"/>
      <c r="BW72" s="66"/>
      <c r="BX72" s="66"/>
      <c r="BY72" s="70"/>
      <c r="BZ72" s="66"/>
      <c r="CA72" s="66"/>
      <c r="CB72" s="66"/>
      <c r="CC72" s="66"/>
      <c r="CD72" s="66"/>
      <c r="CE72" s="66"/>
      <c r="CF72" s="66"/>
      <c r="CG72" s="70"/>
      <c r="CH72" s="123"/>
      <c r="CI72" s="66"/>
      <c r="CJ72" s="66"/>
      <c r="CK72" s="70"/>
      <c r="CL72" s="70"/>
      <c r="CM72" s="66"/>
      <c r="CN72" s="66"/>
      <c r="CO72" s="70"/>
      <c r="CP72" s="123"/>
      <c r="CQ72" s="66"/>
      <c r="CR72" s="66"/>
      <c r="CS72" s="66"/>
    </row>
    <row r="73" spans="1:97" x14ac:dyDescent="0.25">
      <c r="A73" s="104" t="s">
        <v>415</v>
      </c>
      <c r="B73" s="82">
        <f t="shared" si="66"/>
        <v>239.9</v>
      </c>
      <c r="C73" s="82">
        <f t="shared" si="67"/>
        <v>263.60000000000002</v>
      </c>
      <c r="D73" s="82">
        <f t="shared" si="68"/>
        <v>263.60000000000002</v>
      </c>
      <c r="E73" s="66">
        <f t="shared" si="226"/>
        <v>100</v>
      </c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70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>
        <v>239.9</v>
      </c>
      <c r="BO73" s="66">
        <v>263.60000000000002</v>
      </c>
      <c r="BP73" s="66">
        <v>263.60000000000002</v>
      </c>
      <c r="BQ73" s="66">
        <f t="shared" si="227"/>
        <v>100</v>
      </c>
      <c r="BR73" s="66"/>
      <c r="BS73" s="66"/>
      <c r="BT73" s="66"/>
      <c r="BU73" s="66"/>
      <c r="BV73" s="66"/>
      <c r="BW73" s="66"/>
      <c r="BX73" s="66"/>
      <c r="BY73" s="70"/>
      <c r="BZ73" s="66"/>
      <c r="CA73" s="66"/>
      <c r="CB73" s="66"/>
      <c r="CC73" s="66"/>
      <c r="CD73" s="66"/>
      <c r="CE73" s="66"/>
      <c r="CF73" s="66"/>
      <c r="CG73" s="70"/>
      <c r="CH73" s="123"/>
      <c r="CI73" s="66"/>
      <c r="CJ73" s="66"/>
      <c r="CK73" s="70"/>
      <c r="CL73" s="70"/>
      <c r="CM73" s="66"/>
      <c r="CN73" s="66"/>
      <c r="CO73" s="70"/>
      <c r="CP73" s="123"/>
      <c r="CQ73" s="66"/>
      <c r="CR73" s="66"/>
      <c r="CS73" s="66"/>
    </row>
    <row r="74" spans="1:97" x14ac:dyDescent="0.25">
      <c r="A74" s="104" t="s">
        <v>414</v>
      </c>
      <c r="B74" s="82">
        <f t="shared" si="66"/>
        <v>239.9</v>
      </c>
      <c r="C74" s="82">
        <f t="shared" si="67"/>
        <v>263.60000000000002</v>
      </c>
      <c r="D74" s="82">
        <f t="shared" si="68"/>
        <v>263.60000000000002</v>
      </c>
      <c r="E74" s="66">
        <f t="shared" si="226"/>
        <v>100</v>
      </c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70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>
        <v>239.9</v>
      </c>
      <c r="BO74" s="66">
        <v>263.60000000000002</v>
      </c>
      <c r="BP74" s="66">
        <v>263.60000000000002</v>
      </c>
      <c r="BQ74" s="66">
        <f t="shared" si="227"/>
        <v>100</v>
      </c>
      <c r="BR74" s="66"/>
      <c r="BS74" s="66"/>
      <c r="BT74" s="66"/>
      <c r="BU74" s="66"/>
      <c r="BV74" s="66"/>
      <c r="BW74" s="66"/>
      <c r="BX74" s="66"/>
      <c r="BY74" s="70"/>
      <c r="BZ74" s="66"/>
      <c r="CA74" s="66"/>
      <c r="CB74" s="66"/>
      <c r="CC74" s="66"/>
      <c r="CD74" s="66"/>
      <c r="CE74" s="66"/>
      <c r="CF74" s="66"/>
      <c r="CG74" s="70"/>
      <c r="CH74" s="123"/>
      <c r="CI74" s="66"/>
      <c r="CJ74" s="66"/>
      <c r="CK74" s="70"/>
      <c r="CL74" s="70"/>
      <c r="CM74" s="66"/>
      <c r="CN74" s="66"/>
      <c r="CO74" s="70"/>
      <c r="CP74" s="123"/>
      <c r="CQ74" s="66"/>
      <c r="CR74" s="66"/>
      <c r="CS74" s="66"/>
    </row>
    <row r="75" spans="1:97" s="92" customFormat="1" ht="31.5" x14ac:dyDescent="0.25">
      <c r="A75" s="106" t="s">
        <v>252</v>
      </c>
      <c r="B75" s="198">
        <f t="shared" si="66"/>
        <v>167988.7999999999</v>
      </c>
      <c r="C75" s="198">
        <f t="shared" si="67"/>
        <v>153640.9</v>
      </c>
      <c r="D75" s="198">
        <f t="shared" si="68"/>
        <v>153433.76583000002</v>
      </c>
      <c r="E75" s="80">
        <f t="shared" ref="E75" si="228">D75/C75*100</f>
        <v>99.865182923297141</v>
      </c>
      <c r="F75" s="79">
        <f>SUM(F76:F80)</f>
        <v>209.9</v>
      </c>
      <c r="G75" s="79">
        <f>SUM(G76:G80)</f>
        <v>284.2</v>
      </c>
      <c r="H75" s="79">
        <f t="shared" ref="H75:CF75" si="229">SUM(H76:H80)</f>
        <v>284.2</v>
      </c>
      <c r="I75" s="80">
        <f t="shared" si="71"/>
        <v>100</v>
      </c>
      <c r="J75" s="79">
        <f t="shared" ref="J75" si="230">SUM(J76:J80)</f>
        <v>83.6</v>
      </c>
      <c r="K75" s="79">
        <f t="shared" si="229"/>
        <v>83.6</v>
      </c>
      <c r="L75" s="79">
        <f t="shared" si="229"/>
        <v>83.6</v>
      </c>
      <c r="M75" s="80">
        <f t="shared" si="100"/>
        <v>100</v>
      </c>
      <c r="N75" s="79">
        <f t="shared" ref="N75" si="231">SUM(N76:N80)</f>
        <v>1796.2</v>
      </c>
      <c r="O75" s="79">
        <f t="shared" si="229"/>
        <v>1620</v>
      </c>
      <c r="P75" s="79">
        <f t="shared" si="229"/>
        <v>1620</v>
      </c>
      <c r="Q75" s="80">
        <f t="shared" si="101"/>
        <v>100</v>
      </c>
      <c r="R75" s="79">
        <f t="shared" ref="R75" si="232">SUM(R76:R80)</f>
        <v>22767.3</v>
      </c>
      <c r="S75" s="79">
        <f t="shared" si="229"/>
        <v>27438.7</v>
      </c>
      <c r="T75" s="79">
        <f t="shared" si="229"/>
        <v>27438.7</v>
      </c>
      <c r="U75" s="80">
        <f t="shared" si="39"/>
        <v>100</v>
      </c>
      <c r="V75" s="79">
        <f t="shared" ref="V75" si="233">SUM(V76:V80)</f>
        <v>2184.1999999999998</v>
      </c>
      <c r="W75" s="79">
        <f t="shared" si="229"/>
        <v>1120.9000000000001</v>
      </c>
      <c r="X75" s="79">
        <f t="shared" si="229"/>
        <v>1120.9000000000001</v>
      </c>
      <c r="Y75" s="80">
        <f t="shared" si="76"/>
        <v>100</v>
      </c>
      <c r="Z75" s="79">
        <f t="shared" ref="Z75" si="234">SUM(Z76:Z80)</f>
        <v>111.9</v>
      </c>
      <c r="AA75" s="79">
        <f t="shared" si="229"/>
        <v>112</v>
      </c>
      <c r="AB75" s="79">
        <f t="shared" si="229"/>
        <v>112</v>
      </c>
      <c r="AC75" s="80">
        <f t="shared" si="78"/>
        <v>100</v>
      </c>
      <c r="AD75" s="79">
        <f t="shared" ref="AD75" si="235">SUM(AD76:AD80)</f>
        <v>127391.3</v>
      </c>
      <c r="AE75" s="79">
        <f t="shared" si="229"/>
        <v>110456.4</v>
      </c>
      <c r="AF75" s="79">
        <f t="shared" si="229"/>
        <v>110350.31307999999</v>
      </c>
      <c r="AG75" s="80">
        <f t="shared" si="102"/>
        <v>99.903955841399863</v>
      </c>
      <c r="AH75" s="79">
        <f t="shared" ref="AH75" si="236">SUM(AH76:AH80)</f>
        <v>330.3</v>
      </c>
      <c r="AI75" s="79">
        <f t="shared" si="229"/>
        <v>356.6</v>
      </c>
      <c r="AJ75" s="79">
        <f t="shared" si="229"/>
        <v>356.6</v>
      </c>
      <c r="AK75" s="79">
        <f t="shared" si="81"/>
        <v>100</v>
      </c>
      <c r="AL75" s="79">
        <f t="shared" ref="AL75" si="237">SUM(AL76:AL80)</f>
        <v>0</v>
      </c>
      <c r="AM75" s="79">
        <f t="shared" si="229"/>
        <v>0</v>
      </c>
      <c r="AN75" s="79">
        <f t="shared" si="229"/>
        <v>0</v>
      </c>
      <c r="AO75" s="79">
        <f t="shared" si="229"/>
        <v>0</v>
      </c>
      <c r="AP75" s="79">
        <f t="shared" ref="AP75" si="238">SUM(AP76:AP80)</f>
        <v>330.3</v>
      </c>
      <c r="AQ75" s="79">
        <f t="shared" si="229"/>
        <v>356.6</v>
      </c>
      <c r="AR75" s="79">
        <f t="shared" si="229"/>
        <v>356.6</v>
      </c>
      <c r="AS75" s="79">
        <f t="shared" si="229"/>
        <v>100</v>
      </c>
      <c r="AT75" s="79">
        <f t="shared" ref="AT75" si="239">SUM(AT76:AT80)</f>
        <v>2011.2</v>
      </c>
      <c r="AU75" s="79">
        <f t="shared" si="229"/>
        <v>1550.2</v>
      </c>
      <c r="AV75" s="79">
        <f t="shared" si="229"/>
        <v>1520.7003999999999</v>
      </c>
      <c r="AW75" s="79">
        <f t="shared" si="229"/>
        <v>98.097045542510642</v>
      </c>
      <c r="AX75" s="79">
        <f t="shared" ref="AX75" si="240">SUM(AX76:AX80)</f>
        <v>330.3</v>
      </c>
      <c r="AY75" s="79">
        <f t="shared" si="229"/>
        <v>356.6</v>
      </c>
      <c r="AZ75" s="79">
        <f t="shared" si="229"/>
        <v>356.6</v>
      </c>
      <c r="BA75" s="79">
        <f t="shared" si="229"/>
        <v>100</v>
      </c>
      <c r="BB75" s="79">
        <f t="shared" ref="BB75" si="241">SUM(BB76:BB80)</f>
        <v>330.3</v>
      </c>
      <c r="BC75" s="79">
        <f t="shared" si="229"/>
        <v>356.6</v>
      </c>
      <c r="BD75" s="79">
        <f t="shared" ref="BD75" si="242">SUM(BD76:BD80)</f>
        <v>356.6</v>
      </c>
      <c r="BE75" s="79">
        <f t="shared" si="229"/>
        <v>100</v>
      </c>
      <c r="BF75" s="79">
        <f t="shared" ref="BF75" si="243">SUM(BF76:BF80)</f>
        <v>583.5</v>
      </c>
      <c r="BG75" s="79">
        <f t="shared" si="229"/>
        <v>565.86500000000001</v>
      </c>
      <c r="BH75" s="79">
        <f t="shared" si="229"/>
        <v>565.86500000000001</v>
      </c>
      <c r="BI75" s="80">
        <f t="shared" si="107"/>
        <v>100</v>
      </c>
      <c r="BJ75" s="79">
        <f t="shared" ref="BJ75" si="244">SUM(BJ76:BJ80)</f>
        <v>0</v>
      </c>
      <c r="BK75" s="79">
        <f t="shared" si="229"/>
        <v>0</v>
      </c>
      <c r="BL75" s="79">
        <f t="shared" ref="BL75" si="245">SUM(BL76:BL80)</f>
        <v>0</v>
      </c>
      <c r="BM75" s="79">
        <f t="shared" si="229"/>
        <v>0</v>
      </c>
      <c r="BN75" s="79">
        <f t="shared" ref="BN75" si="246">SUM(BN76:BN80)</f>
        <v>671.8</v>
      </c>
      <c r="BO75" s="79">
        <f t="shared" si="229"/>
        <v>738</v>
      </c>
      <c r="BP75" s="79">
        <f t="shared" si="229"/>
        <v>738</v>
      </c>
      <c r="BQ75" s="79">
        <f t="shared" si="227"/>
        <v>100</v>
      </c>
      <c r="BR75" s="79">
        <f t="shared" ref="BR75" si="247">SUM(BR76:BR80)</f>
        <v>330.3</v>
      </c>
      <c r="BS75" s="79">
        <f t="shared" si="229"/>
        <v>171.9</v>
      </c>
      <c r="BT75" s="79">
        <f t="shared" si="229"/>
        <v>171.85</v>
      </c>
      <c r="BU75" s="79">
        <f t="shared" si="229"/>
        <v>99.970913321698646</v>
      </c>
      <c r="BV75" s="79">
        <f t="shared" ref="BV75" si="248">SUM(BV76:BV80)</f>
        <v>330.3</v>
      </c>
      <c r="BW75" s="79">
        <f t="shared" si="229"/>
        <v>356.6</v>
      </c>
      <c r="BX75" s="79">
        <f t="shared" si="229"/>
        <v>356.6</v>
      </c>
      <c r="BY75" s="80">
        <f t="shared" si="58"/>
        <v>100</v>
      </c>
      <c r="BZ75" s="79">
        <f t="shared" ref="BZ75" si="249">SUM(BZ76:BZ80)</f>
        <v>8136.8</v>
      </c>
      <c r="CA75" s="79">
        <f t="shared" si="229"/>
        <v>7633.6350000000002</v>
      </c>
      <c r="CB75" s="79">
        <f t="shared" si="229"/>
        <v>7563.0363499999994</v>
      </c>
      <c r="CC75" s="80">
        <f t="shared" si="60"/>
        <v>99.075163405114324</v>
      </c>
      <c r="CD75" s="79">
        <f t="shared" ref="CD75" si="250">SUM(CD76:CD80)</f>
        <v>59.3</v>
      </c>
      <c r="CE75" s="79">
        <f t="shared" si="229"/>
        <v>59.3</v>
      </c>
      <c r="CF75" s="79">
        <f t="shared" si="229"/>
        <v>58.401000000000003</v>
      </c>
      <c r="CG75" s="80">
        <f t="shared" si="96"/>
        <v>98.483979763912316</v>
      </c>
      <c r="CH75" s="121"/>
      <c r="CI75" s="79">
        <f t="shared" ref="CI75" si="251">SUM(CI76:CI80)</f>
        <v>12.4</v>
      </c>
      <c r="CJ75" s="79">
        <f t="shared" ref="CJ75" si="252">SUM(CJ76:CJ80)</f>
        <v>12.4</v>
      </c>
      <c r="CK75" s="80">
        <f t="shared" ref="CK75:CK76" si="253">CJ75/CI75*100</f>
        <v>100</v>
      </c>
      <c r="CL75" s="80"/>
      <c r="CM75" s="79"/>
      <c r="CN75" s="79"/>
      <c r="CO75" s="80"/>
      <c r="CP75" s="121"/>
      <c r="CQ75" s="79">
        <f>SUM(CQ76:CQ80)</f>
        <v>10.8</v>
      </c>
      <c r="CR75" s="79">
        <f t="shared" ref="CR75" si="254">SUM(CR76:CR80)</f>
        <v>10.8</v>
      </c>
      <c r="CS75" s="80">
        <f t="shared" ref="CS75:CS76" si="255">CR75/CQ75*100</f>
        <v>100</v>
      </c>
    </row>
    <row r="76" spans="1:97" x14ac:dyDescent="0.25">
      <c r="A76" s="104" t="s">
        <v>251</v>
      </c>
      <c r="B76" s="82">
        <f t="shared" si="66"/>
        <v>167316.99999999991</v>
      </c>
      <c r="C76" s="82">
        <f t="shared" si="67"/>
        <v>152902.9</v>
      </c>
      <c r="D76" s="82">
        <f t="shared" si="68"/>
        <v>152695.76583000002</v>
      </c>
      <c r="E76" s="70">
        <f t="shared" si="0"/>
        <v>99.864532216197361</v>
      </c>
      <c r="F76" s="70">
        <v>209.9</v>
      </c>
      <c r="G76" s="70">
        <v>284.2</v>
      </c>
      <c r="H76" s="70">
        <v>284.2</v>
      </c>
      <c r="I76" s="70">
        <f t="shared" si="71"/>
        <v>100</v>
      </c>
      <c r="J76" s="70">
        <v>83.6</v>
      </c>
      <c r="K76" s="70">
        <v>83.6</v>
      </c>
      <c r="L76" s="70">
        <v>83.6</v>
      </c>
      <c r="M76" s="70">
        <f t="shared" si="100"/>
        <v>100</v>
      </c>
      <c r="N76" s="70">
        <v>1796.2</v>
      </c>
      <c r="O76" s="70">
        <v>1620</v>
      </c>
      <c r="P76" s="70">
        <v>1620</v>
      </c>
      <c r="Q76" s="70">
        <f t="shared" si="101"/>
        <v>100</v>
      </c>
      <c r="R76" s="70">
        <v>22767.3</v>
      </c>
      <c r="S76" s="70">
        <v>27438.7</v>
      </c>
      <c r="T76" s="70">
        <v>27438.7</v>
      </c>
      <c r="U76" s="70">
        <f t="shared" si="39"/>
        <v>100</v>
      </c>
      <c r="V76" s="70">
        <v>2184.1999999999998</v>
      </c>
      <c r="W76" s="70">
        <v>1120.9000000000001</v>
      </c>
      <c r="X76" s="70">
        <v>1120.9000000000001</v>
      </c>
      <c r="Y76" s="70">
        <f t="shared" si="76"/>
        <v>100</v>
      </c>
      <c r="Z76" s="70">
        <v>111.9</v>
      </c>
      <c r="AA76" s="70">
        <v>112</v>
      </c>
      <c r="AB76" s="70">
        <v>112</v>
      </c>
      <c r="AC76" s="70">
        <f t="shared" si="78"/>
        <v>100</v>
      </c>
      <c r="AD76" s="70">
        <v>127391.3</v>
      </c>
      <c r="AE76" s="70">
        <v>110456.4</v>
      </c>
      <c r="AF76" s="70">
        <v>110350.31307999999</v>
      </c>
      <c r="AG76" s="70">
        <f t="shared" si="102"/>
        <v>99.903955841399863</v>
      </c>
      <c r="AH76" s="70">
        <v>330.3</v>
      </c>
      <c r="AI76" s="70">
        <v>356.6</v>
      </c>
      <c r="AJ76" s="70">
        <v>356.6</v>
      </c>
      <c r="AK76" s="66">
        <f t="shared" si="81"/>
        <v>100</v>
      </c>
      <c r="AL76" s="66"/>
      <c r="AM76" s="66"/>
      <c r="AN76" s="70"/>
      <c r="AO76" s="70"/>
      <c r="AP76" s="70">
        <v>330.3</v>
      </c>
      <c r="AQ76" s="70">
        <v>356.6</v>
      </c>
      <c r="AR76" s="70">
        <v>356.6</v>
      </c>
      <c r="AS76" s="70">
        <f t="shared" si="103"/>
        <v>100</v>
      </c>
      <c r="AT76" s="70">
        <v>2011.2</v>
      </c>
      <c r="AU76" s="70">
        <v>1550.2</v>
      </c>
      <c r="AV76" s="70">
        <v>1520.7003999999999</v>
      </c>
      <c r="AW76" s="70">
        <f t="shared" si="104"/>
        <v>98.097045542510642</v>
      </c>
      <c r="AX76" s="70">
        <v>330.3</v>
      </c>
      <c r="AY76" s="70">
        <v>356.6</v>
      </c>
      <c r="AZ76" s="70">
        <v>356.6</v>
      </c>
      <c r="BA76" s="70">
        <f t="shared" si="105"/>
        <v>100</v>
      </c>
      <c r="BB76" s="70">
        <v>330.3</v>
      </c>
      <c r="BC76" s="70">
        <v>356.6</v>
      </c>
      <c r="BD76" s="70">
        <v>356.6</v>
      </c>
      <c r="BE76" s="70">
        <f t="shared" si="106"/>
        <v>100</v>
      </c>
      <c r="BF76" s="70">
        <v>583.5</v>
      </c>
      <c r="BG76" s="70">
        <v>565.86500000000001</v>
      </c>
      <c r="BH76" s="70">
        <v>565.86500000000001</v>
      </c>
      <c r="BI76" s="70">
        <f t="shared" si="107"/>
        <v>100</v>
      </c>
      <c r="BJ76" s="70"/>
      <c r="BK76" s="70"/>
      <c r="BL76" s="70"/>
      <c r="BM76" s="70"/>
      <c r="BN76" s="70"/>
      <c r="BO76" s="70"/>
      <c r="BP76" s="70"/>
      <c r="BQ76" s="66"/>
      <c r="BR76" s="70">
        <v>330.3</v>
      </c>
      <c r="BS76" s="70">
        <v>171.9</v>
      </c>
      <c r="BT76" s="70">
        <v>171.85</v>
      </c>
      <c r="BU76" s="70">
        <f t="shared" si="108"/>
        <v>99.970913321698646</v>
      </c>
      <c r="BV76" s="70">
        <v>330.3</v>
      </c>
      <c r="BW76" s="70">
        <v>356.6</v>
      </c>
      <c r="BX76" s="70">
        <v>356.6</v>
      </c>
      <c r="BY76" s="70">
        <f t="shared" si="58"/>
        <v>100</v>
      </c>
      <c r="BZ76" s="70">
        <v>8136.8</v>
      </c>
      <c r="CA76" s="70">
        <v>7633.6350000000002</v>
      </c>
      <c r="CB76" s="70">
        <v>7563.0363499999994</v>
      </c>
      <c r="CC76" s="70">
        <f t="shared" si="60"/>
        <v>99.075163405114324</v>
      </c>
      <c r="CD76" s="70">
        <v>59.3</v>
      </c>
      <c r="CE76" s="70">
        <v>59.3</v>
      </c>
      <c r="CF76" s="70">
        <v>58.401000000000003</v>
      </c>
      <c r="CG76" s="70">
        <f t="shared" si="96"/>
        <v>98.483979763912316</v>
      </c>
      <c r="CH76" s="124"/>
      <c r="CI76" s="70">
        <v>12.4</v>
      </c>
      <c r="CJ76" s="70">
        <v>12.4</v>
      </c>
      <c r="CK76" s="70">
        <f t="shared" si="253"/>
        <v>100</v>
      </c>
      <c r="CL76" s="70"/>
      <c r="CM76" s="70"/>
      <c r="CN76" s="70"/>
      <c r="CO76" s="70"/>
      <c r="CP76" s="124"/>
      <c r="CQ76" s="70">
        <v>10.8</v>
      </c>
      <c r="CR76" s="70">
        <v>10.8</v>
      </c>
      <c r="CS76" s="70">
        <f t="shared" si="255"/>
        <v>100</v>
      </c>
    </row>
    <row r="77" spans="1:97" x14ac:dyDescent="0.25">
      <c r="A77" s="104" t="s">
        <v>249</v>
      </c>
      <c r="B77" s="82">
        <f t="shared" si="66"/>
        <v>239.9</v>
      </c>
      <c r="C77" s="82">
        <f t="shared" si="67"/>
        <v>263.60000000000002</v>
      </c>
      <c r="D77" s="82">
        <f t="shared" si="68"/>
        <v>263.60000000000002</v>
      </c>
      <c r="E77" s="66">
        <f>D77/C77*100</f>
        <v>100</v>
      </c>
      <c r="F77" s="66"/>
      <c r="G77" s="66"/>
      <c r="H77" s="66"/>
      <c r="I77" s="66"/>
      <c r="J77" s="66"/>
      <c r="K77" s="66"/>
      <c r="L77" s="66"/>
      <c r="M77" s="70"/>
      <c r="N77" s="66"/>
      <c r="O77" s="66"/>
      <c r="P77" s="66"/>
      <c r="Q77" s="70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70"/>
      <c r="AD77" s="66"/>
      <c r="AE77" s="66"/>
      <c r="AF77" s="66"/>
      <c r="AG77" s="70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70"/>
      <c r="BJ77" s="66"/>
      <c r="BK77" s="66"/>
      <c r="BL77" s="66"/>
      <c r="BM77" s="66"/>
      <c r="BN77" s="66">
        <v>239.9</v>
      </c>
      <c r="BO77" s="66">
        <v>263.60000000000002</v>
      </c>
      <c r="BP77" s="66">
        <v>263.60000000000002</v>
      </c>
      <c r="BQ77" s="66">
        <f>BP77/BO77*100</f>
        <v>100</v>
      </c>
      <c r="BR77" s="66"/>
      <c r="BS77" s="66"/>
      <c r="BT77" s="66"/>
      <c r="BU77" s="66"/>
      <c r="BV77" s="66"/>
      <c r="BW77" s="66"/>
      <c r="BX77" s="66"/>
      <c r="BY77" s="70"/>
      <c r="BZ77" s="66"/>
      <c r="CA77" s="66"/>
      <c r="CB77" s="66"/>
      <c r="CC77" s="70"/>
      <c r="CD77" s="66"/>
      <c r="CE77" s="66"/>
      <c r="CF77" s="66"/>
      <c r="CG77" s="70"/>
      <c r="CH77" s="123"/>
      <c r="CI77" s="66"/>
      <c r="CJ77" s="66"/>
      <c r="CK77" s="70"/>
      <c r="CL77" s="70"/>
      <c r="CM77" s="66"/>
      <c r="CN77" s="66"/>
      <c r="CO77" s="70"/>
      <c r="CP77" s="123"/>
      <c r="CQ77" s="66"/>
      <c r="CR77" s="66"/>
      <c r="CS77" s="66"/>
    </row>
    <row r="78" spans="1:97" x14ac:dyDescent="0.25">
      <c r="A78" s="104" t="s">
        <v>419</v>
      </c>
      <c r="B78" s="82">
        <f t="shared" ref="B78:B141" si="256">F78+J78+N78+R78+V78+Z78+AD78+AH78+AL78+AP78+AT78+AX78+BB78+BF78+BJ78+BN78+BR78+BV78+BZ78+CD78+CH78+CL78+CP78</f>
        <v>96</v>
      </c>
      <c r="C78" s="82">
        <f t="shared" ref="C78:C141" si="257">G78+K78+O78+S78+W78+AA78+AE78+AI78+AM78+AQ78+AU78+AY78+BC78+BG78+BK78+BO78+BS78+BW78+CA78+CE78+CI78+CM78+CQ78</f>
        <v>105.4</v>
      </c>
      <c r="D78" s="82">
        <f t="shared" ref="D78:D141" si="258">H78+L78+P78+T78+X78+AB78+AF78+AJ78+AN78+AR78+AV78+AZ78+BD78+BH78+BL78+BP78+BT78+BX78+CB78+CF78+CJ78+CN78+CR78</f>
        <v>105.4</v>
      </c>
      <c r="E78" s="66">
        <f>D78/C78*100</f>
        <v>100</v>
      </c>
      <c r="F78" s="66"/>
      <c r="G78" s="66"/>
      <c r="H78" s="66"/>
      <c r="I78" s="66"/>
      <c r="J78" s="66"/>
      <c r="K78" s="66"/>
      <c r="L78" s="66"/>
      <c r="M78" s="70"/>
      <c r="N78" s="66"/>
      <c r="O78" s="66"/>
      <c r="P78" s="66"/>
      <c r="Q78" s="70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70"/>
      <c r="AD78" s="66"/>
      <c r="AE78" s="66"/>
      <c r="AF78" s="66"/>
      <c r="AG78" s="70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70"/>
      <c r="BJ78" s="66"/>
      <c r="BK78" s="66"/>
      <c r="BL78" s="66"/>
      <c r="BM78" s="66"/>
      <c r="BN78" s="66">
        <v>96</v>
      </c>
      <c r="BO78" s="66">
        <v>105.4</v>
      </c>
      <c r="BP78" s="66">
        <v>105.4</v>
      </c>
      <c r="BQ78" s="66">
        <f>BP78/BO78*100</f>
        <v>100</v>
      </c>
      <c r="BR78" s="66"/>
      <c r="BS78" s="66"/>
      <c r="BT78" s="66"/>
      <c r="BU78" s="66"/>
      <c r="BV78" s="66"/>
      <c r="BW78" s="66"/>
      <c r="BX78" s="66"/>
      <c r="BY78" s="70"/>
      <c r="BZ78" s="66"/>
      <c r="CA78" s="66"/>
      <c r="CB78" s="66"/>
      <c r="CC78" s="70"/>
      <c r="CD78" s="66"/>
      <c r="CE78" s="66"/>
      <c r="CF78" s="66"/>
      <c r="CG78" s="70"/>
      <c r="CH78" s="123"/>
      <c r="CI78" s="66"/>
      <c r="CJ78" s="66"/>
      <c r="CK78" s="70"/>
      <c r="CL78" s="70"/>
      <c r="CM78" s="66"/>
      <c r="CN78" s="66"/>
      <c r="CO78" s="70"/>
      <c r="CP78" s="123"/>
      <c r="CQ78" s="66"/>
      <c r="CR78" s="66"/>
      <c r="CS78" s="66"/>
    </row>
    <row r="79" spans="1:97" x14ac:dyDescent="0.25">
      <c r="A79" s="104" t="s">
        <v>418</v>
      </c>
      <c r="B79" s="82">
        <f t="shared" si="256"/>
        <v>96</v>
      </c>
      <c r="C79" s="82">
        <f t="shared" si="257"/>
        <v>105.4</v>
      </c>
      <c r="D79" s="82">
        <f t="shared" si="258"/>
        <v>105.4</v>
      </c>
      <c r="E79" s="66">
        <f>D79/C79*100</f>
        <v>100</v>
      </c>
      <c r="F79" s="66"/>
      <c r="G79" s="66"/>
      <c r="H79" s="66"/>
      <c r="I79" s="66"/>
      <c r="J79" s="66"/>
      <c r="K79" s="66"/>
      <c r="L79" s="66"/>
      <c r="M79" s="70"/>
      <c r="N79" s="66"/>
      <c r="O79" s="66"/>
      <c r="P79" s="66"/>
      <c r="Q79" s="70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70"/>
      <c r="AD79" s="66"/>
      <c r="AE79" s="66"/>
      <c r="AF79" s="66"/>
      <c r="AG79" s="70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70"/>
      <c r="BJ79" s="66"/>
      <c r="BK79" s="66"/>
      <c r="BL79" s="66"/>
      <c r="BM79" s="66"/>
      <c r="BN79" s="66">
        <v>96</v>
      </c>
      <c r="BO79" s="66">
        <v>105.4</v>
      </c>
      <c r="BP79" s="66">
        <v>105.4</v>
      </c>
      <c r="BQ79" s="66">
        <f>BP79/BO79*100</f>
        <v>100</v>
      </c>
      <c r="BR79" s="66"/>
      <c r="BS79" s="66"/>
      <c r="BT79" s="66"/>
      <c r="BU79" s="66"/>
      <c r="BV79" s="66"/>
      <c r="BW79" s="66"/>
      <c r="BX79" s="66"/>
      <c r="BY79" s="70"/>
      <c r="BZ79" s="66"/>
      <c r="CA79" s="66"/>
      <c r="CB79" s="66"/>
      <c r="CC79" s="70"/>
      <c r="CD79" s="66"/>
      <c r="CE79" s="66"/>
      <c r="CF79" s="66"/>
      <c r="CG79" s="70"/>
      <c r="CH79" s="123"/>
      <c r="CI79" s="66"/>
      <c r="CJ79" s="66"/>
      <c r="CK79" s="70"/>
      <c r="CL79" s="70"/>
      <c r="CM79" s="66"/>
      <c r="CN79" s="66"/>
      <c r="CO79" s="70"/>
      <c r="CP79" s="123"/>
      <c r="CQ79" s="66"/>
      <c r="CR79" s="66"/>
      <c r="CS79" s="66"/>
    </row>
    <row r="80" spans="1:97" x14ac:dyDescent="0.25">
      <c r="A80" s="104" t="s">
        <v>250</v>
      </c>
      <c r="B80" s="82">
        <f t="shared" si="256"/>
        <v>239.9</v>
      </c>
      <c r="C80" s="82">
        <f t="shared" si="257"/>
        <v>263.60000000000002</v>
      </c>
      <c r="D80" s="82">
        <f t="shared" si="258"/>
        <v>263.60000000000002</v>
      </c>
      <c r="E80" s="66">
        <f>D80/C80*100</f>
        <v>100</v>
      </c>
      <c r="F80" s="66"/>
      <c r="G80" s="66"/>
      <c r="H80" s="66"/>
      <c r="I80" s="66"/>
      <c r="J80" s="66"/>
      <c r="K80" s="66"/>
      <c r="L80" s="66"/>
      <c r="M80" s="70"/>
      <c r="N80" s="66"/>
      <c r="O80" s="66"/>
      <c r="P80" s="66"/>
      <c r="Q80" s="70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70"/>
      <c r="AD80" s="66"/>
      <c r="AE80" s="66"/>
      <c r="AF80" s="66"/>
      <c r="AG80" s="70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70"/>
      <c r="BJ80" s="66"/>
      <c r="BK80" s="66"/>
      <c r="BL80" s="66"/>
      <c r="BM80" s="66"/>
      <c r="BN80" s="66">
        <v>239.9</v>
      </c>
      <c r="BO80" s="66">
        <v>263.60000000000002</v>
      </c>
      <c r="BP80" s="66">
        <v>263.60000000000002</v>
      </c>
      <c r="BQ80" s="66">
        <f>BP80/BO80*100</f>
        <v>100</v>
      </c>
      <c r="BR80" s="66"/>
      <c r="BS80" s="66"/>
      <c r="BT80" s="66"/>
      <c r="BU80" s="66"/>
      <c r="BV80" s="66"/>
      <c r="BW80" s="66"/>
      <c r="BX80" s="66"/>
      <c r="BY80" s="70"/>
      <c r="BZ80" s="66"/>
      <c r="CA80" s="66"/>
      <c r="CB80" s="66"/>
      <c r="CC80" s="70"/>
      <c r="CD80" s="66"/>
      <c r="CE80" s="66"/>
      <c r="CF80" s="66"/>
      <c r="CG80" s="70"/>
      <c r="CH80" s="123"/>
      <c r="CI80" s="66"/>
      <c r="CJ80" s="66"/>
      <c r="CK80" s="70"/>
      <c r="CL80" s="70"/>
      <c r="CM80" s="66"/>
      <c r="CN80" s="66"/>
      <c r="CO80" s="70"/>
      <c r="CP80" s="123"/>
      <c r="CQ80" s="66"/>
      <c r="CR80" s="66"/>
      <c r="CS80" s="66"/>
    </row>
    <row r="81" spans="1:97" s="92" customFormat="1" ht="31.5" x14ac:dyDescent="0.25">
      <c r="A81" s="106" t="s">
        <v>431</v>
      </c>
      <c r="B81" s="198">
        <f t="shared" si="256"/>
        <v>827835.7</v>
      </c>
      <c r="C81" s="198">
        <f t="shared" si="257"/>
        <v>854823.14</v>
      </c>
      <c r="D81" s="198">
        <f t="shared" si="258"/>
        <v>853167.86258999992</v>
      </c>
      <c r="E81" s="80">
        <f t="shared" ref="E81" si="259">D81/C81*100</f>
        <v>99.806360247805173</v>
      </c>
      <c r="F81" s="80">
        <f>SUM(F82:F96)</f>
        <v>4815.8999999999996</v>
      </c>
      <c r="G81" s="80">
        <f>SUM(G82:G96)</f>
        <v>4815.8999999999996</v>
      </c>
      <c r="H81" s="80">
        <f t="shared" ref="H81:CF81" si="260">SUM(H82:H96)</f>
        <v>4815.8999999999996</v>
      </c>
      <c r="I81" s="80">
        <f t="shared" si="71"/>
        <v>100</v>
      </c>
      <c r="J81" s="80">
        <f t="shared" ref="J81" si="261">SUM(J82:J96)</f>
        <v>921.8</v>
      </c>
      <c r="K81" s="80">
        <f t="shared" si="260"/>
        <v>921.8</v>
      </c>
      <c r="L81" s="80">
        <f t="shared" si="260"/>
        <v>921.8</v>
      </c>
      <c r="M81" s="80">
        <f t="shared" si="100"/>
        <v>100</v>
      </c>
      <c r="N81" s="80">
        <f t="shared" ref="N81" si="262">SUM(N82:N96)</f>
        <v>16857.099999999999</v>
      </c>
      <c r="O81" s="80">
        <f t="shared" si="260"/>
        <v>15906.2</v>
      </c>
      <c r="P81" s="80">
        <f t="shared" si="260"/>
        <v>15906.2</v>
      </c>
      <c r="Q81" s="80">
        <f t="shared" si="101"/>
        <v>100</v>
      </c>
      <c r="R81" s="80">
        <f t="shared" ref="R81" si="263">SUM(R82:R96)</f>
        <v>241419.8</v>
      </c>
      <c r="S81" s="80">
        <f t="shared" si="260"/>
        <v>252594.1</v>
      </c>
      <c r="T81" s="80">
        <f t="shared" si="260"/>
        <v>252478.90338</v>
      </c>
      <c r="U81" s="80">
        <f t="shared" si="39"/>
        <v>99.954394572161419</v>
      </c>
      <c r="V81" s="80">
        <f t="shared" ref="V81" si="264">SUM(V82:V96)</f>
        <v>9007.1</v>
      </c>
      <c r="W81" s="80">
        <f t="shared" si="260"/>
        <v>10207.1</v>
      </c>
      <c r="X81" s="80">
        <f t="shared" si="260"/>
        <v>10207.1</v>
      </c>
      <c r="Y81" s="80">
        <f t="shared" si="76"/>
        <v>100</v>
      </c>
      <c r="Z81" s="80">
        <f t="shared" ref="Z81" si="265">SUM(Z82:Z96)</f>
        <v>644.4</v>
      </c>
      <c r="AA81" s="80">
        <f t="shared" si="260"/>
        <v>644.6</v>
      </c>
      <c r="AB81" s="80">
        <f t="shared" si="260"/>
        <v>644.6</v>
      </c>
      <c r="AC81" s="80">
        <f t="shared" si="78"/>
        <v>100</v>
      </c>
      <c r="AD81" s="80">
        <f t="shared" ref="AD81" si="266">SUM(AD82:AD96)</f>
        <v>476543.3</v>
      </c>
      <c r="AE81" s="80">
        <f t="shared" si="260"/>
        <v>495847.5</v>
      </c>
      <c r="AF81" s="80">
        <f t="shared" si="260"/>
        <v>495169.02414999995</v>
      </c>
      <c r="AG81" s="80">
        <f t="shared" si="102"/>
        <v>99.863168443926796</v>
      </c>
      <c r="AH81" s="80">
        <f t="shared" ref="AH81" si="267">SUM(AH82:AH96)</f>
        <v>2975.2</v>
      </c>
      <c r="AI81" s="80">
        <f t="shared" si="260"/>
        <v>3211.7</v>
      </c>
      <c r="AJ81" s="80">
        <f t="shared" si="260"/>
        <v>3211.7</v>
      </c>
      <c r="AK81" s="79">
        <f t="shared" ref="AK81:AK138" si="268">AJ81/AI81*100</f>
        <v>100</v>
      </c>
      <c r="AL81" s="80">
        <f t="shared" ref="AL81" si="269">SUM(AL82:AL96)</f>
        <v>12.3</v>
      </c>
      <c r="AM81" s="80">
        <f t="shared" si="260"/>
        <v>12.3</v>
      </c>
      <c r="AN81" s="80">
        <f t="shared" si="260"/>
        <v>12.3</v>
      </c>
      <c r="AO81" s="80">
        <f t="shared" si="177"/>
        <v>100</v>
      </c>
      <c r="AP81" s="80">
        <f t="shared" ref="AP81" si="270">SUM(AP82:AP96)</f>
        <v>1859.4</v>
      </c>
      <c r="AQ81" s="80">
        <f t="shared" si="260"/>
        <v>2007.4</v>
      </c>
      <c r="AR81" s="80">
        <f t="shared" si="260"/>
        <v>2007.4</v>
      </c>
      <c r="AS81" s="80">
        <f t="shared" si="260"/>
        <v>100</v>
      </c>
      <c r="AT81" s="80">
        <f t="shared" ref="AT81" si="271">SUM(AT82:AT96)</f>
        <v>24734.9</v>
      </c>
      <c r="AU81" s="80">
        <f t="shared" si="260"/>
        <v>21775.9</v>
      </c>
      <c r="AV81" s="80">
        <f t="shared" si="260"/>
        <v>21725.84706</v>
      </c>
      <c r="AW81" s="80">
        <f t="shared" si="260"/>
        <v>99.770145252320219</v>
      </c>
      <c r="AX81" s="80">
        <f t="shared" ref="AX81" si="272">SUM(AX82:AX96)</f>
        <v>1115.5999999999999</v>
      </c>
      <c r="AY81" s="80">
        <f t="shared" si="260"/>
        <v>1204.4000000000001</v>
      </c>
      <c r="AZ81" s="80">
        <f t="shared" si="260"/>
        <v>1204.4000000000001</v>
      </c>
      <c r="BA81" s="80">
        <f t="shared" si="260"/>
        <v>100</v>
      </c>
      <c r="BB81" s="80">
        <f t="shared" ref="BB81" si="273">SUM(BB82:BB96)</f>
        <v>743.8</v>
      </c>
      <c r="BC81" s="80">
        <f t="shared" si="260"/>
        <v>803</v>
      </c>
      <c r="BD81" s="80">
        <f t="shared" ref="BD81" si="274">SUM(BD82:BD96)</f>
        <v>803</v>
      </c>
      <c r="BE81" s="80">
        <f t="shared" si="260"/>
        <v>100</v>
      </c>
      <c r="BF81" s="80">
        <f t="shared" ref="BF81" si="275">SUM(BF82:BF96)</f>
        <v>4674.8999999999996</v>
      </c>
      <c r="BG81" s="80">
        <f t="shared" si="260"/>
        <v>4579.0649999999996</v>
      </c>
      <c r="BH81" s="80">
        <f t="shared" si="260"/>
        <v>4579.0649999999996</v>
      </c>
      <c r="BI81" s="80">
        <f t="shared" si="107"/>
        <v>100</v>
      </c>
      <c r="BJ81" s="80">
        <f t="shared" ref="BJ81" si="276">SUM(BJ82:BJ96)</f>
        <v>2975.2</v>
      </c>
      <c r="BK81" s="80">
        <f t="shared" si="260"/>
        <v>3211.7</v>
      </c>
      <c r="BL81" s="80">
        <f t="shared" ref="BL81" si="277">SUM(BL82:BL96)</f>
        <v>3035.8472400000001</v>
      </c>
      <c r="BM81" s="80">
        <f>BL81/BK81*100</f>
        <v>94.524620605909647</v>
      </c>
      <c r="BN81" s="80">
        <f t="shared" ref="BN81" si="278">SUM(BN82:BN96)</f>
        <v>1919.6000000000004</v>
      </c>
      <c r="BO81" s="80">
        <f t="shared" si="260"/>
        <v>2108.3999999999996</v>
      </c>
      <c r="BP81" s="80">
        <f t="shared" si="260"/>
        <v>2097.02916</v>
      </c>
      <c r="BQ81" s="79">
        <f t="shared" ref="BQ81:BQ97" si="279">BP81/BO81*100</f>
        <v>99.460688673875936</v>
      </c>
      <c r="BR81" s="80">
        <f t="shared" ref="BR81" si="280">SUM(BR82:BR96)</f>
        <v>371.9</v>
      </c>
      <c r="BS81" s="80">
        <f t="shared" si="260"/>
        <v>186.4</v>
      </c>
      <c r="BT81" s="80">
        <f t="shared" si="260"/>
        <v>186.35887</v>
      </c>
      <c r="BU81" s="80">
        <f t="shared" si="260"/>
        <v>99.97793454935622</v>
      </c>
      <c r="BV81" s="80">
        <f t="shared" ref="BV81" si="281">SUM(BV82:BV96)</f>
        <v>1115.5999999999999</v>
      </c>
      <c r="BW81" s="80">
        <f t="shared" si="260"/>
        <v>1204.4000000000001</v>
      </c>
      <c r="BX81" s="80">
        <f t="shared" si="260"/>
        <v>1204.4000000000001</v>
      </c>
      <c r="BY81" s="80">
        <f t="shared" ref="BY81:BY138" si="282">BX81/BW81*100</f>
        <v>100</v>
      </c>
      <c r="BZ81" s="80">
        <f t="shared" ref="BZ81" si="283">SUM(BZ82:BZ96)</f>
        <v>35095</v>
      </c>
      <c r="CA81" s="80">
        <f t="shared" si="260"/>
        <v>33219.175000000003</v>
      </c>
      <c r="CB81" s="80">
        <f t="shared" si="260"/>
        <v>32605.399329999997</v>
      </c>
      <c r="CC81" s="80">
        <f t="shared" si="60"/>
        <v>98.152345234341283</v>
      </c>
      <c r="CD81" s="80">
        <f t="shared" ref="CD81" si="284">SUM(CD82:CD96)</f>
        <v>32.9</v>
      </c>
      <c r="CE81" s="80">
        <f t="shared" si="260"/>
        <v>270</v>
      </c>
      <c r="CF81" s="80">
        <f t="shared" si="260"/>
        <v>266.04899999999998</v>
      </c>
      <c r="CG81" s="80">
        <f t="shared" ref="CG81:CG138" si="285">CF81/CE81*100</f>
        <v>98.536666666666662</v>
      </c>
      <c r="CH81" s="122"/>
      <c r="CI81" s="80">
        <f t="shared" ref="CI81" si="286">SUM(CI82:CI96)</f>
        <v>76.900000000000006</v>
      </c>
      <c r="CJ81" s="80">
        <f t="shared" ref="CJ81" si="287">SUM(CJ82:CJ96)</f>
        <v>76.900000000000006</v>
      </c>
      <c r="CK81" s="80">
        <f t="shared" ref="CK81:CK82" si="288">CJ81/CI81*100</f>
        <v>100</v>
      </c>
      <c r="CL81" s="80"/>
      <c r="CM81" s="80"/>
      <c r="CN81" s="80"/>
      <c r="CO81" s="80"/>
      <c r="CP81" s="122"/>
      <c r="CQ81" s="80">
        <f>SUM(CQ82:CQ96)</f>
        <v>15.2</v>
      </c>
      <c r="CR81" s="80">
        <f t="shared" ref="CR81" si="289">SUM(CR82:CR96)</f>
        <v>8.6394000000000002</v>
      </c>
      <c r="CS81" s="80">
        <f t="shared" ref="CS81:CS82" si="290">CR81/CQ81*100</f>
        <v>56.838157894736852</v>
      </c>
    </row>
    <row r="82" spans="1:97" x14ac:dyDescent="0.25">
      <c r="A82" s="104" t="s">
        <v>255</v>
      </c>
      <c r="B82" s="82">
        <f t="shared" si="256"/>
        <v>825916.1</v>
      </c>
      <c r="C82" s="82">
        <f t="shared" si="257"/>
        <v>852714.74</v>
      </c>
      <c r="D82" s="82">
        <f t="shared" si="258"/>
        <v>851070.83342999988</v>
      </c>
      <c r="E82" s="70">
        <f t="shared" si="0"/>
        <v>99.807214946231596</v>
      </c>
      <c r="F82" s="70">
        <v>4815.8999999999996</v>
      </c>
      <c r="G82" s="70">
        <v>4815.8999999999996</v>
      </c>
      <c r="H82" s="70">
        <v>4815.8999999999996</v>
      </c>
      <c r="I82" s="70">
        <f t="shared" si="71"/>
        <v>100</v>
      </c>
      <c r="J82" s="70">
        <v>921.8</v>
      </c>
      <c r="K82" s="70">
        <v>921.8</v>
      </c>
      <c r="L82" s="70">
        <v>921.8</v>
      </c>
      <c r="M82" s="70">
        <f t="shared" si="100"/>
        <v>100</v>
      </c>
      <c r="N82" s="70">
        <v>16857.099999999999</v>
      </c>
      <c r="O82" s="70">
        <v>15906.2</v>
      </c>
      <c r="P82" s="70">
        <v>15906.2</v>
      </c>
      <c r="Q82" s="70">
        <f t="shared" si="101"/>
        <v>100</v>
      </c>
      <c r="R82" s="70">
        <v>241419.8</v>
      </c>
      <c r="S82" s="70">
        <v>252594.1</v>
      </c>
      <c r="T82" s="70">
        <v>252478.90338</v>
      </c>
      <c r="U82" s="70">
        <f t="shared" si="39"/>
        <v>99.954394572161419</v>
      </c>
      <c r="V82" s="70">
        <v>9007.1</v>
      </c>
      <c r="W82" s="70">
        <v>10207.1</v>
      </c>
      <c r="X82" s="70">
        <v>10207.1</v>
      </c>
      <c r="Y82" s="70">
        <f t="shared" si="76"/>
        <v>100</v>
      </c>
      <c r="Z82" s="70">
        <v>644.4</v>
      </c>
      <c r="AA82" s="70">
        <v>644.6</v>
      </c>
      <c r="AB82" s="70">
        <v>644.6</v>
      </c>
      <c r="AC82" s="70">
        <f t="shared" si="78"/>
        <v>100</v>
      </c>
      <c r="AD82" s="70">
        <v>476543.3</v>
      </c>
      <c r="AE82" s="70">
        <v>495847.5</v>
      </c>
      <c r="AF82" s="70">
        <v>495169.02414999995</v>
      </c>
      <c r="AG82" s="70">
        <f t="shared" si="102"/>
        <v>99.863168443926796</v>
      </c>
      <c r="AH82" s="70">
        <v>2975.2</v>
      </c>
      <c r="AI82" s="70">
        <v>3211.7</v>
      </c>
      <c r="AJ82" s="70">
        <v>3211.7</v>
      </c>
      <c r="AK82" s="66">
        <f t="shared" si="268"/>
        <v>100</v>
      </c>
      <c r="AL82" s="66">
        <v>12.3</v>
      </c>
      <c r="AM82" s="66">
        <v>12.3</v>
      </c>
      <c r="AN82" s="70">
        <v>12.3</v>
      </c>
      <c r="AO82" s="70">
        <f t="shared" si="177"/>
        <v>100</v>
      </c>
      <c r="AP82" s="70">
        <v>1859.4</v>
      </c>
      <c r="AQ82" s="70">
        <v>2007.4</v>
      </c>
      <c r="AR82" s="70">
        <v>2007.4</v>
      </c>
      <c r="AS82" s="70">
        <f t="shared" si="103"/>
        <v>100</v>
      </c>
      <c r="AT82" s="70">
        <v>24734.9</v>
      </c>
      <c r="AU82" s="70">
        <v>21775.9</v>
      </c>
      <c r="AV82" s="70">
        <v>21725.84706</v>
      </c>
      <c r="AW82" s="70">
        <f t="shared" si="104"/>
        <v>99.770145252320219</v>
      </c>
      <c r="AX82" s="70">
        <v>1115.5999999999999</v>
      </c>
      <c r="AY82" s="70">
        <v>1204.4000000000001</v>
      </c>
      <c r="AZ82" s="70">
        <v>1204.4000000000001</v>
      </c>
      <c r="BA82" s="70">
        <f t="shared" si="105"/>
        <v>100</v>
      </c>
      <c r="BB82" s="70">
        <v>743.8</v>
      </c>
      <c r="BC82" s="70">
        <v>803</v>
      </c>
      <c r="BD82" s="70">
        <v>803</v>
      </c>
      <c r="BE82" s="70">
        <f t="shared" si="106"/>
        <v>100</v>
      </c>
      <c r="BF82" s="70">
        <v>4674.8999999999996</v>
      </c>
      <c r="BG82" s="70">
        <v>4579.0649999999996</v>
      </c>
      <c r="BH82" s="70">
        <v>4579.0649999999996</v>
      </c>
      <c r="BI82" s="70">
        <f t="shared" si="107"/>
        <v>100</v>
      </c>
      <c r="BJ82" s="70">
        <v>2975.2</v>
      </c>
      <c r="BK82" s="70">
        <v>3211.7</v>
      </c>
      <c r="BL82" s="70">
        <v>3035.8472400000001</v>
      </c>
      <c r="BM82" s="70">
        <f>BL82/BK82*100</f>
        <v>94.524620605909647</v>
      </c>
      <c r="BN82" s="70"/>
      <c r="BO82" s="70"/>
      <c r="BP82" s="70"/>
      <c r="BQ82" s="66"/>
      <c r="BR82" s="70">
        <v>371.9</v>
      </c>
      <c r="BS82" s="70">
        <v>186.4</v>
      </c>
      <c r="BT82" s="70">
        <v>186.35887</v>
      </c>
      <c r="BU82" s="70">
        <f t="shared" si="108"/>
        <v>99.97793454935622</v>
      </c>
      <c r="BV82" s="70">
        <v>1115.5999999999999</v>
      </c>
      <c r="BW82" s="70">
        <v>1204.4000000000001</v>
      </c>
      <c r="BX82" s="70">
        <v>1204.4000000000001</v>
      </c>
      <c r="BY82" s="70">
        <f t="shared" si="282"/>
        <v>100</v>
      </c>
      <c r="BZ82" s="70">
        <v>35095</v>
      </c>
      <c r="CA82" s="70">
        <v>33219.175000000003</v>
      </c>
      <c r="CB82" s="70">
        <v>32605.399329999997</v>
      </c>
      <c r="CC82" s="70">
        <f t="shared" si="60"/>
        <v>98.152345234341283</v>
      </c>
      <c r="CD82" s="70">
        <v>32.9</v>
      </c>
      <c r="CE82" s="70">
        <v>270</v>
      </c>
      <c r="CF82" s="70">
        <v>266.04899999999998</v>
      </c>
      <c r="CG82" s="70">
        <f t="shared" si="285"/>
        <v>98.536666666666662</v>
      </c>
      <c r="CH82" s="124"/>
      <c r="CI82" s="70">
        <v>76.900000000000006</v>
      </c>
      <c r="CJ82" s="70">
        <v>76.900000000000006</v>
      </c>
      <c r="CK82" s="70">
        <f t="shared" si="288"/>
        <v>100</v>
      </c>
      <c r="CL82" s="70"/>
      <c r="CM82" s="70"/>
      <c r="CN82" s="70"/>
      <c r="CO82" s="70"/>
      <c r="CP82" s="124"/>
      <c r="CQ82" s="70">
        <v>15.2</v>
      </c>
      <c r="CR82" s="70">
        <v>8.6394000000000002</v>
      </c>
      <c r="CS82" s="70">
        <f t="shared" si="290"/>
        <v>56.838157894736852</v>
      </c>
    </row>
    <row r="83" spans="1:97" x14ac:dyDescent="0.25">
      <c r="A83" s="104" t="s">
        <v>229</v>
      </c>
      <c r="B83" s="82">
        <f t="shared" si="256"/>
        <v>96</v>
      </c>
      <c r="C83" s="82">
        <f t="shared" si="257"/>
        <v>105.4</v>
      </c>
      <c r="D83" s="82">
        <f t="shared" si="258"/>
        <v>105.39999</v>
      </c>
      <c r="E83" s="66">
        <f t="shared" ref="E83:E96" si="291">D83/C83*100</f>
        <v>99.999990512333952</v>
      </c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70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>
        <v>96</v>
      </c>
      <c r="BO83" s="66">
        <v>105.4</v>
      </c>
      <c r="BP83" s="66">
        <v>105.39999</v>
      </c>
      <c r="BQ83" s="66">
        <f t="shared" si="279"/>
        <v>99.999990512333952</v>
      </c>
      <c r="BR83" s="66"/>
      <c r="BS83" s="66"/>
      <c r="BT83" s="66"/>
      <c r="BU83" s="66"/>
      <c r="BV83" s="66"/>
      <c r="BW83" s="66"/>
      <c r="BX83" s="66"/>
      <c r="BY83" s="70"/>
      <c r="BZ83" s="66"/>
      <c r="CA83" s="66"/>
      <c r="CB83" s="66"/>
      <c r="CC83" s="66"/>
      <c r="CD83" s="66"/>
      <c r="CE83" s="66"/>
      <c r="CF83" s="66"/>
      <c r="CG83" s="70"/>
      <c r="CH83" s="123"/>
      <c r="CI83" s="66"/>
      <c r="CJ83" s="66"/>
      <c r="CK83" s="70"/>
      <c r="CL83" s="70"/>
      <c r="CM83" s="66"/>
      <c r="CN83" s="66"/>
      <c r="CO83" s="70"/>
      <c r="CP83" s="123"/>
      <c r="CQ83" s="66"/>
      <c r="CR83" s="66"/>
      <c r="CS83" s="66"/>
    </row>
    <row r="84" spans="1:97" x14ac:dyDescent="0.25">
      <c r="A84" s="104" t="s">
        <v>420</v>
      </c>
      <c r="B84" s="82">
        <f t="shared" si="256"/>
        <v>96</v>
      </c>
      <c r="C84" s="82">
        <f t="shared" si="257"/>
        <v>105.4</v>
      </c>
      <c r="D84" s="82">
        <f t="shared" si="258"/>
        <v>105.4</v>
      </c>
      <c r="E84" s="66">
        <f t="shared" si="291"/>
        <v>100</v>
      </c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70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>
        <v>96</v>
      </c>
      <c r="BO84" s="66">
        <v>105.4</v>
      </c>
      <c r="BP84" s="66">
        <v>105.4</v>
      </c>
      <c r="BQ84" s="66">
        <f t="shared" si="279"/>
        <v>100</v>
      </c>
      <c r="BR84" s="66"/>
      <c r="BS84" s="66"/>
      <c r="BT84" s="66"/>
      <c r="BU84" s="66"/>
      <c r="BV84" s="66"/>
      <c r="BW84" s="66"/>
      <c r="BX84" s="66"/>
      <c r="BY84" s="70"/>
      <c r="BZ84" s="66"/>
      <c r="CA84" s="66"/>
      <c r="CB84" s="66"/>
      <c r="CC84" s="66"/>
      <c r="CD84" s="66"/>
      <c r="CE84" s="66"/>
      <c r="CF84" s="66"/>
      <c r="CG84" s="70"/>
      <c r="CH84" s="123"/>
      <c r="CI84" s="66"/>
      <c r="CJ84" s="66"/>
      <c r="CK84" s="70"/>
      <c r="CL84" s="70"/>
      <c r="CM84" s="66"/>
      <c r="CN84" s="66"/>
      <c r="CO84" s="70"/>
      <c r="CP84" s="123"/>
      <c r="CQ84" s="66"/>
      <c r="CR84" s="66"/>
      <c r="CS84" s="66"/>
    </row>
    <row r="85" spans="1:97" x14ac:dyDescent="0.25">
      <c r="A85" s="104" t="s">
        <v>421</v>
      </c>
      <c r="B85" s="82">
        <f t="shared" si="256"/>
        <v>96</v>
      </c>
      <c r="C85" s="82">
        <f t="shared" si="257"/>
        <v>105.4</v>
      </c>
      <c r="D85" s="82">
        <f t="shared" si="258"/>
        <v>105.39999</v>
      </c>
      <c r="E85" s="66">
        <f t="shared" si="291"/>
        <v>99.999990512333952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70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>
        <v>96</v>
      </c>
      <c r="BO85" s="66">
        <v>105.4</v>
      </c>
      <c r="BP85" s="66">
        <v>105.39999</v>
      </c>
      <c r="BQ85" s="66">
        <f t="shared" si="279"/>
        <v>99.999990512333952</v>
      </c>
      <c r="BR85" s="66"/>
      <c r="BS85" s="66"/>
      <c r="BT85" s="66"/>
      <c r="BU85" s="66"/>
      <c r="BV85" s="66"/>
      <c r="BW85" s="66"/>
      <c r="BX85" s="66"/>
      <c r="BY85" s="70"/>
      <c r="BZ85" s="66"/>
      <c r="CA85" s="66"/>
      <c r="CB85" s="66"/>
      <c r="CC85" s="66"/>
      <c r="CD85" s="66"/>
      <c r="CE85" s="66"/>
      <c r="CF85" s="66"/>
      <c r="CG85" s="70"/>
      <c r="CH85" s="123"/>
      <c r="CI85" s="66"/>
      <c r="CJ85" s="66"/>
      <c r="CK85" s="70"/>
      <c r="CL85" s="70"/>
      <c r="CM85" s="66"/>
      <c r="CN85" s="66"/>
      <c r="CO85" s="70"/>
      <c r="CP85" s="123"/>
      <c r="CQ85" s="66"/>
      <c r="CR85" s="66"/>
      <c r="CS85" s="66"/>
    </row>
    <row r="86" spans="1:97" x14ac:dyDescent="0.25">
      <c r="A86" s="104" t="s">
        <v>422</v>
      </c>
      <c r="B86" s="82">
        <f t="shared" si="256"/>
        <v>96</v>
      </c>
      <c r="C86" s="82">
        <f t="shared" si="257"/>
        <v>105.4</v>
      </c>
      <c r="D86" s="82">
        <f t="shared" si="258"/>
        <v>105.4</v>
      </c>
      <c r="E86" s="66">
        <f t="shared" si="291"/>
        <v>100</v>
      </c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70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>
        <v>96</v>
      </c>
      <c r="BO86" s="66">
        <v>105.4</v>
      </c>
      <c r="BP86" s="66">
        <v>105.4</v>
      </c>
      <c r="BQ86" s="66">
        <f t="shared" si="279"/>
        <v>100</v>
      </c>
      <c r="BR86" s="66"/>
      <c r="BS86" s="66"/>
      <c r="BT86" s="66"/>
      <c r="BU86" s="66"/>
      <c r="BV86" s="66"/>
      <c r="BW86" s="66"/>
      <c r="BX86" s="66"/>
      <c r="BY86" s="70"/>
      <c r="BZ86" s="66"/>
      <c r="CA86" s="66"/>
      <c r="CB86" s="66"/>
      <c r="CC86" s="66"/>
      <c r="CD86" s="66"/>
      <c r="CE86" s="66"/>
      <c r="CF86" s="66"/>
      <c r="CG86" s="70"/>
      <c r="CH86" s="123"/>
      <c r="CI86" s="66"/>
      <c r="CJ86" s="66"/>
      <c r="CK86" s="70"/>
      <c r="CL86" s="70"/>
      <c r="CM86" s="66"/>
      <c r="CN86" s="66"/>
      <c r="CO86" s="70"/>
      <c r="CP86" s="123"/>
      <c r="CQ86" s="66"/>
      <c r="CR86" s="66"/>
      <c r="CS86" s="66"/>
    </row>
    <row r="87" spans="1:97" x14ac:dyDescent="0.25">
      <c r="A87" s="104" t="s">
        <v>423</v>
      </c>
      <c r="B87" s="82">
        <f t="shared" si="256"/>
        <v>96</v>
      </c>
      <c r="C87" s="82">
        <f t="shared" si="257"/>
        <v>105.4</v>
      </c>
      <c r="D87" s="82">
        <f t="shared" si="258"/>
        <v>105.4</v>
      </c>
      <c r="E87" s="66">
        <f t="shared" si="291"/>
        <v>100</v>
      </c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70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>
        <v>96</v>
      </c>
      <c r="BO87" s="66">
        <v>105.4</v>
      </c>
      <c r="BP87" s="66">
        <v>105.4</v>
      </c>
      <c r="BQ87" s="66">
        <f t="shared" si="279"/>
        <v>100</v>
      </c>
      <c r="BR87" s="66"/>
      <c r="BS87" s="66"/>
      <c r="BT87" s="66"/>
      <c r="BU87" s="66"/>
      <c r="BV87" s="66"/>
      <c r="BW87" s="66"/>
      <c r="BX87" s="66"/>
      <c r="BY87" s="70"/>
      <c r="BZ87" s="66"/>
      <c r="CA87" s="66"/>
      <c r="CB87" s="66"/>
      <c r="CC87" s="66"/>
      <c r="CD87" s="66"/>
      <c r="CE87" s="66"/>
      <c r="CF87" s="66"/>
      <c r="CG87" s="70"/>
      <c r="CH87" s="123"/>
      <c r="CI87" s="66"/>
      <c r="CJ87" s="66"/>
      <c r="CK87" s="70"/>
      <c r="CL87" s="70"/>
      <c r="CM87" s="66"/>
      <c r="CN87" s="66"/>
      <c r="CO87" s="70"/>
      <c r="CP87" s="123"/>
      <c r="CQ87" s="66"/>
      <c r="CR87" s="66"/>
      <c r="CS87" s="66"/>
    </row>
    <row r="88" spans="1:97" x14ac:dyDescent="0.25">
      <c r="A88" s="104" t="s">
        <v>332</v>
      </c>
      <c r="B88" s="82">
        <f t="shared" si="256"/>
        <v>96</v>
      </c>
      <c r="C88" s="82">
        <f t="shared" si="257"/>
        <v>105.4</v>
      </c>
      <c r="D88" s="82">
        <f t="shared" si="258"/>
        <v>105.39999</v>
      </c>
      <c r="E88" s="66">
        <f t="shared" si="291"/>
        <v>99.999990512333952</v>
      </c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70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>
        <v>96</v>
      </c>
      <c r="BO88" s="66">
        <v>105.4</v>
      </c>
      <c r="BP88" s="66">
        <v>105.39999</v>
      </c>
      <c r="BQ88" s="66">
        <f t="shared" si="279"/>
        <v>99.999990512333952</v>
      </c>
      <c r="BR88" s="66"/>
      <c r="BS88" s="66"/>
      <c r="BT88" s="66"/>
      <c r="BU88" s="66"/>
      <c r="BV88" s="66"/>
      <c r="BW88" s="66"/>
      <c r="BX88" s="66"/>
      <c r="BY88" s="70"/>
      <c r="BZ88" s="66"/>
      <c r="CA88" s="66"/>
      <c r="CB88" s="66"/>
      <c r="CC88" s="66"/>
      <c r="CD88" s="66"/>
      <c r="CE88" s="66"/>
      <c r="CF88" s="66"/>
      <c r="CG88" s="70"/>
      <c r="CH88" s="123"/>
      <c r="CI88" s="66"/>
      <c r="CJ88" s="66"/>
      <c r="CK88" s="70"/>
      <c r="CL88" s="70"/>
      <c r="CM88" s="66"/>
      <c r="CN88" s="66"/>
      <c r="CO88" s="70"/>
      <c r="CP88" s="123"/>
      <c r="CQ88" s="66"/>
      <c r="CR88" s="66"/>
      <c r="CS88" s="66"/>
    </row>
    <row r="89" spans="1:97" x14ac:dyDescent="0.25">
      <c r="A89" s="104" t="s">
        <v>424</v>
      </c>
      <c r="B89" s="82">
        <f t="shared" si="256"/>
        <v>96</v>
      </c>
      <c r="C89" s="82">
        <f t="shared" si="257"/>
        <v>105.4</v>
      </c>
      <c r="D89" s="82">
        <f t="shared" si="258"/>
        <v>105.39999</v>
      </c>
      <c r="E89" s="66">
        <f t="shared" si="291"/>
        <v>99.999990512333952</v>
      </c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70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>
        <v>96</v>
      </c>
      <c r="BO89" s="66">
        <v>105.4</v>
      </c>
      <c r="BP89" s="66">
        <v>105.39999</v>
      </c>
      <c r="BQ89" s="66">
        <f t="shared" si="279"/>
        <v>99.999990512333952</v>
      </c>
      <c r="BR89" s="66"/>
      <c r="BS89" s="66"/>
      <c r="BT89" s="66"/>
      <c r="BU89" s="66"/>
      <c r="BV89" s="66"/>
      <c r="BW89" s="66"/>
      <c r="BX89" s="66"/>
      <c r="BY89" s="70"/>
      <c r="BZ89" s="66"/>
      <c r="CA89" s="66"/>
      <c r="CB89" s="66"/>
      <c r="CC89" s="66"/>
      <c r="CD89" s="66"/>
      <c r="CE89" s="66"/>
      <c r="CF89" s="66"/>
      <c r="CG89" s="70"/>
      <c r="CH89" s="123"/>
      <c r="CI89" s="66"/>
      <c r="CJ89" s="66"/>
      <c r="CK89" s="70"/>
      <c r="CL89" s="70"/>
      <c r="CM89" s="66"/>
      <c r="CN89" s="66"/>
      <c r="CO89" s="70"/>
      <c r="CP89" s="123"/>
      <c r="CQ89" s="66"/>
      <c r="CR89" s="66"/>
      <c r="CS89" s="66"/>
    </row>
    <row r="90" spans="1:97" x14ac:dyDescent="0.25">
      <c r="A90" s="104" t="s">
        <v>425</v>
      </c>
      <c r="B90" s="82">
        <f t="shared" si="256"/>
        <v>96</v>
      </c>
      <c r="C90" s="82">
        <f t="shared" si="257"/>
        <v>105.4</v>
      </c>
      <c r="D90" s="82">
        <f t="shared" si="258"/>
        <v>105.4</v>
      </c>
      <c r="E90" s="66">
        <f t="shared" si="291"/>
        <v>100</v>
      </c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70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>
        <v>96</v>
      </c>
      <c r="BO90" s="66">
        <v>105.4</v>
      </c>
      <c r="BP90" s="66">
        <v>105.4</v>
      </c>
      <c r="BQ90" s="66">
        <f t="shared" si="279"/>
        <v>100</v>
      </c>
      <c r="BR90" s="66"/>
      <c r="BS90" s="66"/>
      <c r="BT90" s="66"/>
      <c r="BU90" s="66"/>
      <c r="BV90" s="66"/>
      <c r="BW90" s="66"/>
      <c r="BX90" s="66"/>
      <c r="BY90" s="70"/>
      <c r="BZ90" s="66"/>
      <c r="CA90" s="66"/>
      <c r="CB90" s="66"/>
      <c r="CC90" s="66"/>
      <c r="CD90" s="66"/>
      <c r="CE90" s="66"/>
      <c r="CF90" s="66"/>
      <c r="CG90" s="70"/>
      <c r="CH90" s="123"/>
      <c r="CI90" s="66"/>
      <c r="CJ90" s="66"/>
      <c r="CK90" s="70"/>
      <c r="CL90" s="70"/>
      <c r="CM90" s="66"/>
      <c r="CN90" s="66"/>
      <c r="CO90" s="70"/>
      <c r="CP90" s="123"/>
      <c r="CQ90" s="66"/>
      <c r="CR90" s="66"/>
      <c r="CS90" s="66"/>
    </row>
    <row r="91" spans="1:97" x14ac:dyDescent="0.25">
      <c r="A91" s="104" t="s">
        <v>430</v>
      </c>
      <c r="B91" s="82">
        <f t="shared" si="256"/>
        <v>96</v>
      </c>
      <c r="C91" s="82">
        <f t="shared" si="257"/>
        <v>105.4</v>
      </c>
      <c r="D91" s="82">
        <f t="shared" si="258"/>
        <v>105.4</v>
      </c>
      <c r="E91" s="66">
        <f t="shared" si="291"/>
        <v>100</v>
      </c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70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>
        <v>96</v>
      </c>
      <c r="BO91" s="66">
        <v>105.4</v>
      </c>
      <c r="BP91" s="66">
        <v>105.4</v>
      </c>
      <c r="BQ91" s="66">
        <f t="shared" si="279"/>
        <v>100</v>
      </c>
      <c r="BR91" s="66"/>
      <c r="BS91" s="66"/>
      <c r="BT91" s="66"/>
      <c r="BU91" s="66"/>
      <c r="BV91" s="66"/>
      <c r="BW91" s="66"/>
      <c r="BX91" s="66"/>
      <c r="BY91" s="70"/>
      <c r="BZ91" s="66"/>
      <c r="CA91" s="66"/>
      <c r="CB91" s="66"/>
      <c r="CC91" s="66"/>
      <c r="CD91" s="66"/>
      <c r="CE91" s="66"/>
      <c r="CF91" s="66"/>
      <c r="CG91" s="70"/>
      <c r="CH91" s="123"/>
      <c r="CI91" s="66"/>
      <c r="CJ91" s="66"/>
      <c r="CK91" s="70"/>
      <c r="CL91" s="70"/>
      <c r="CM91" s="66"/>
      <c r="CN91" s="66"/>
      <c r="CO91" s="70"/>
      <c r="CP91" s="123"/>
      <c r="CQ91" s="66"/>
      <c r="CR91" s="66"/>
      <c r="CS91" s="66"/>
    </row>
    <row r="92" spans="1:97" x14ac:dyDescent="0.25">
      <c r="A92" s="104" t="s">
        <v>253</v>
      </c>
      <c r="B92" s="82">
        <f t="shared" si="256"/>
        <v>239.9</v>
      </c>
      <c r="C92" s="82">
        <f t="shared" si="257"/>
        <v>263.60000000000002</v>
      </c>
      <c r="D92" s="82">
        <f t="shared" si="258"/>
        <v>252.22924</v>
      </c>
      <c r="E92" s="66">
        <f t="shared" si="291"/>
        <v>95.686358118361142</v>
      </c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70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>
        <v>239.9</v>
      </c>
      <c r="BO92" s="66">
        <v>263.60000000000002</v>
      </c>
      <c r="BP92" s="66">
        <v>252.22924</v>
      </c>
      <c r="BQ92" s="66">
        <f t="shared" si="279"/>
        <v>95.686358118361142</v>
      </c>
      <c r="BR92" s="66"/>
      <c r="BS92" s="66"/>
      <c r="BT92" s="66"/>
      <c r="BU92" s="66"/>
      <c r="BV92" s="66"/>
      <c r="BW92" s="66"/>
      <c r="BX92" s="66"/>
      <c r="BY92" s="70"/>
      <c r="BZ92" s="66"/>
      <c r="CA92" s="66"/>
      <c r="CB92" s="66"/>
      <c r="CC92" s="66"/>
      <c r="CD92" s="66"/>
      <c r="CE92" s="66"/>
      <c r="CF92" s="66"/>
      <c r="CG92" s="70"/>
      <c r="CH92" s="123"/>
      <c r="CI92" s="66"/>
      <c r="CJ92" s="66"/>
      <c r="CK92" s="70"/>
      <c r="CL92" s="70"/>
      <c r="CM92" s="66"/>
      <c r="CN92" s="66"/>
      <c r="CO92" s="70"/>
      <c r="CP92" s="123"/>
      <c r="CQ92" s="66"/>
      <c r="CR92" s="66"/>
      <c r="CS92" s="66"/>
    </row>
    <row r="93" spans="1:97" x14ac:dyDescent="0.25">
      <c r="A93" s="104" t="s">
        <v>426</v>
      </c>
      <c r="B93" s="82">
        <f t="shared" si="256"/>
        <v>96</v>
      </c>
      <c r="C93" s="82">
        <f t="shared" si="257"/>
        <v>105.4</v>
      </c>
      <c r="D93" s="82">
        <f t="shared" si="258"/>
        <v>105.4</v>
      </c>
      <c r="E93" s="66">
        <f t="shared" si="291"/>
        <v>100</v>
      </c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70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>
        <v>96</v>
      </c>
      <c r="BO93" s="66">
        <v>105.4</v>
      </c>
      <c r="BP93" s="66">
        <v>105.4</v>
      </c>
      <c r="BQ93" s="66">
        <f t="shared" si="279"/>
        <v>100</v>
      </c>
      <c r="BR93" s="66"/>
      <c r="BS93" s="66"/>
      <c r="BT93" s="66"/>
      <c r="BU93" s="66"/>
      <c r="BV93" s="66"/>
      <c r="BW93" s="66"/>
      <c r="BX93" s="66"/>
      <c r="BY93" s="70"/>
      <c r="BZ93" s="66"/>
      <c r="CA93" s="66"/>
      <c r="CB93" s="66"/>
      <c r="CC93" s="66"/>
      <c r="CD93" s="66"/>
      <c r="CE93" s="66"/>
      <c r="CF93" s="66"/>
      <c r="CG93" s="70"/>
      <c r="CH93" s="123"/>
      <c r="CI93" s="66"/>
      <c r="CJ93" s="66"/>
      <c r="CK93" s="70"/>
      <c r="CL93" s="70"/>
      <c r="CM93" s="66"/>
      <c r="CN93" s="66"/>
      <c r="CO93" s="70"/>
      <c r="CP93" s="123"/>
      <c r="CQ93" s="66"/>
      <c r="CR93" s="66"/>
      <c r="CS93" s="66"/>
    </row>
    <row r="94" spans="1:97" x14ac:dyDescent="0.25">
      <c r="A94" s="104" t="s">
        <v>427</v>
      </c>
      <c r="B94" s="82">
        <f t="shared" si="256"/>
        <v>239.9</v>
      </c>
      <c r="C94" s="82">
        <f t="shared" si="257"/>
        <v>263.60000000000002</v>
      </c>
      <c r="D94" s="82">
        <f t="shared" si="258"/>
        <v>263.59998999999999</v>
      </c>
      <c r="E94" s="66">
        <f t="shared" si="291"/>
        <v>99.999996206373282</v>
      </c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70"/>
      <c r="R94" s="66"/>
      <c r="S94" s="66"/>
      <c r="T94" s="66"/>
      <c r="U94" s="70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>
        <v>239.9</v>
      </c>
      <c r="BO94" s="66">
        <v>263.60000000000002</v>
      </c>
      <c r="BP94" s="66">
        <v>263.59998999999999</v>
      </c>
      <c r="BQ94" s="66">
        <f t="shared" si="279"/>
        <v>99.999996206373282</v>
      </c>
      <c r="BR94" s="66"/>
      <c r="BS94" s="66"/>
      <c r="BT94" s="66"/>
      <c r="BU94" s="66"/>
      <c r="BV94" s="66"/>
      <c r="BW94" s="66"/>
      <c r="BX94" s="66"/>
      <c r="BY94" s="70"/>
      <c r="BZ94" s="66"/>
      <c r="CA94" s="66"/>
      <c r="CB94" s="66"/>
      <c r="CC94" s="66"/>
      <c r="CD94" s="66"/>
      <c r="CE94" s="66"/>
      <c r="CF94" s="66"/>
      <c r="CG94" s="70"/>
      <c r="CH94" s="123"/>
      <c r="CI94" s="66"/>
      <c r="CJ94" s="66"/>
      <c r="CK94" s="70"/>
      <c r="CL94" s="70"/>
      <c r="CM94" s="66"/>
      <c r="CN94" s="66"/>
      <c r="CO94" s="70"/>
      <c r="CP94" s="123"/>
      <c r="CQ94" s="66"/>
      <c r="CR94" s="66"/>
      <c r="CS94" s="66"/>
    </row>
    <row r="95" spans="1:97" x14ac:dyDescent="0.25">
      <c r="A95" s="104" t="s">
        <v>428</v>
      </c>
      <c r="B95" s="82">
        <f t="shared" si="256"/>
        <v>239.9</v>
      </c>
      <c r="C95" s="82">
        <f t="shared" si="257"/>
        <v>263.60000000000002</v>
      </c>
      <c r="D95" s="82">
        <f t="shared" si="258"/>
        <v>263.59997999999996</v>
      </c>
      <c r="E95" s="66">
        <f t="shared" si="291"/>
        <v>99.999992412746565</v>
      </c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70"/>
      <c r="R95" s="66"/>
      <c r="S95" s="66"/>
      <c r="T95" s="66"/>
      <c r="U95" s="70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>
        <v>239.9</v>
      </c>
      <c r="BO95" s="66">
        <v>263.60000000000002</v>
      </c>
      <c r="BP95" s="66">
        <v>263.59997999999996</v>
      </c>
      <c r="BQ95" s="66">
        <f t="shared" si="279"/>
        <v>99.999992412746565</v>
      </c>
      <c r="BR95" s="66"/>
      <c r="BS95" s="66"/>
      <c r="BT95" s="66"/>
      <c r="BU95" s="66"/>
      <c r="BV95" s="66"/>
      <c r="BW95" s="66"/>
      <c r="BX95" s="66"/>
      <c r="BY95" s="70"/>
      <c r="BZ95" s="66"/>
      <c r="CA95" s="66"/>
      <c r="CB95" s="66"/>
      <c r="CC95" s="66"/>
      <c r="CD95" s="66"/>
      <c r="CE95" s="66"/>
      <c r="CF95" s="66"/>
      <c r="CG95" s="70"/>
      <c r="CH95" s="123"/>
      <c r="CI95" s="66"/>
      <c r="CJ95" s="66"/>
      <c r="CK95" s="70"/>
      <c r="CL95" s="70"/>
      <c r="CM95" s="66"/>
      <c r="CN95" s="66"/>
      <c r="CO95" s="70"/>
      <c r="CP95" s="123"/>
      <c r="CQ95" s="66"/>
      <c r="CR95" s="66"/>
      <c r="CS95" s="66"/>
    </row>
    <row r="96" spans="1:97" x14ac:dyDescent="0.25">
      <c r="A96" s="104" t="s">
        <v>429</v>
      </c>
      <c r="B96" s="82">
        <f t="shared" si="256"/>
        <v>239.9</v>
      </c>
      <c r="C96" s="82">
        <f t="shared" si="257"/>
        <v>263.60000000000002</v>
      </c>
      <c r="D96" s="82">
        <f t="shared" si="258"/>
        <v>263.59998999999999</v>
      </c>
      <c r="E96" s="66">
        <f t="shared" si="291"/>
        <v>99.999996206373282</v>
      </c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70"/>
      <c r="R96" s="66"/>
      <c r="S96" s="66"/>
      <c r="T96" s="66"/>
      <c r="U96" s="70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>
        <v>239.9</v>
      </c>
      <c r="BO96" s="66">
        <v>263.60000000000002</v>
      </c>
      <c r="BP96" s="66">
        <v>263.59998999999999</v>
      </c>
      <c r="BQ96" s="66">
        <f t="shared" si="279"/>
        <v>99.999996206373282</v>
      </c>
      <c r="BR96" s="66"/>
      <c r="BS96" s="66"/>
      <c r="BT96" s="66"/>
      <c r="BU96" s="66"/>
      <c r="BV96" s="66"/>
      <c r="BW96" s="66"/>
      <c r="BX96" s="66"/>
      <c r="BY96" s="70"/>
      <c r="BZ96" s="66"/>
      <c r="CA96" s="66"/>
      <c r="CB96" s="66"/>
      <c r="CC96" s="66"/>
      <c r="CD96" s="66"/>
      <c r="CE96" s="66"/>
      <c r="CF96" s="66"/>
      <c r="CG96" s="70"/>
      <c r="CH96" s="123"/>
      <c r="CI96" s="66"/>
      <c r="CJ96" s="66"/>
      <c r="CK96" s="70"/>
      <c r="CL96" s="70"/>
      <c r="CM96" s="66"/>
      <c r="CN96" s="66"/>
      <c r="CO96" s="70"/>
      <c r="CP96" s="123"/>
      <c r="CQ96" s="66"/>
      <c r="CR96" s="66"/>
      <c r="CS96" s="66"/>
    </row>
    <row r="97" spans="1:97" s="92" customFormat="1" ht="31.5" x14ac:dyDescent="0.25">
      <c r="A97" s="106" t="s">
        <v>259</v>
      </c>
      <c r="B97" s="198">
        <f t="shared" si="256"/>
        <v>154808.09999999992</v>
      </c>
      <c r="C97" s="198">
        <f t="shared" si="257"/>
        <v>178165.984</v>
      </c>
      <c r="D97" s="198">
        <f t="shared" si="258"/>
        <v>177565.10469000001</v>
      </c>
      <c r="E97" s="80">
        <f t="shared" ref="E97" si="292">D97/C97*100</f>
        <v>99.662741845267163</v>
      </c>
      <c r="F97" s="80">
        <f>SUM(F98:F101)</f>
        <v>398.7</v>
      </c>
      <c r="G97" s="80">
        <f>SUM(G98:G101)</f>
        <v>398.7</v>
      </c>
      <c r="H97" s="80">
        <f t="shared" ref="H97:CF97" si="293">SUM(H98:H101)</f>
        <v>398.7</v>
      </c>
      <c r="I97" s="80">
        <f t="shared" si="71"/>
        <v>100</v>
      </c>
      <c r="J97" s="80">
        <f t="shared" ref="J97" si="294">SUM(J98:J101)</f>
        <v>49.6</v>
      </c>
      <c r="K97" s="80">
        <f t="shared" si="293"/>
        <v>49.6</v>
      </c>
      <c r="L97" s="80">
        <f t="shared" si="293"/>
        <v>49.46</v>
      </c>
      <c r="M97" s="80">
        <f t="shared" si="100"/>
        <v>99.717741935483872</v>
      </c>
      <c r="N97" s="80">
        <f t="shared" ref="N97" si="295">SUM(N98:N101)</f>
        <v>1114.9000000000001</v>
      </c>
      <c r="O97" s="80">
        <f t="shared" si="293"/>
        <v>964.9</v>
      </c>
      <c r="P97" s="80">
        <f t="shared" si="293"/>
        <v>964.9</v>
      </c>
      <c r="Q97" s="80">
        <f t="shared" si="101"/>
        <v>100</v>
      </c>
      <c r="R97" s="80">
        <f t="shared" ref="R97" si="296">SUM(R98:R101)</f>
        <v>16614.099999999999</v>
      </c>
      <c r="S97" s="80">
        <f t="shared" si="293"/>
        <v>22522.9</v>
      </c>
      <c r="T97" s="80">
        <f t="shared" si="293"/>
        <v>22522.9</v>
      </c>
      <c r="U97" s="80">
        <f t="shared" si="39"/>
        <v>100</v>
      </c>
      <c r="V97" s="80">
        <f t="shared" ref="V97" si="297">SUM(V98:V101)</f>
        <v>1759.8</v>
      </c>
      <c r="W97" s="80">
        <f t="shared" si="293"/>
        <v>1759.8</v>
      </c>
      <c r="X97" s="80">
        <f t="shared" si="293"/>
        <v>1759.8</v>
      </c>
      <c r="Y97" s="80">
        <f t="shared" si="76"/>
        <v>100</v>
      </c>
      <c r="Z97" s="80">
        <f t="shared" ref="Z97" si="298">SUM(Z98:Z101)</f>
        <v>56</v>
      </c>
      <c r="AA97" s="80">
        <f t="shared" si="293"/>
        <v>56</v>
      </c>
      <c r="AB97" s="80">
        <f t="shared" si="293"/>
        <v>56</v>
      </c>
      <c r="AC97" s="80">
        <f t="shared" si="78"/>
        <v>100</v>
      </c>
      <c r="AD97" s="80">
        <f t="shared" ref="AD97" si="299">SUM(AD98:AD101)</f>
        <v>122180.6</v>
      </c>
      <c r="AE97" s="80">
        <f t="shared" si="293"/>
        <v>140605.29999999999</v>
      </c>
      <c r="AF97" s="80">
        <f t="shared" si="293"/>
        <v>140487.65018</v>
      </c>
      <c r="AG97" s="80">
        <f t="shared" si="102"/>
        <v>99.916326184005882</v>
      </c>
      <c r="AH97" s="80">
        <f t="shared" ref="AH97" si="300">SUM(AH98:AH101)</f>
        <v>330.3</v>
      </c>
      <c r="AI97" s="80">
        <f t="shared" si="293"/>
        <v>356.6</v>
      </c>
      <c r="AJ97" s="80">
        <f t="shared" si="293"/>
        <v>353.43844000000001</v>
      </c>
      <c r="AK97" s="79">
        <f t="shared" si="268"/>
        <v>99.113415591699379</v>
      </c>
      <c r="AL97" s="80">
        <f t="shared" ref="AL97" si="301">SUM(AL98:AL101)</f>
        <v>0</v>
      </c>
      <c r="AM97" s="80">
        <f t="shared" si="293"/>
        <v>0</v>
      </c>
      <c r="AN97" s="80">
        <f t="shared" si="293"/>
        <v>0</v>
      </c>
      <c r="AO97" s="80">
        <f t="shared" si="293"/>
        <v>0</v>
      </c>
      <c r="AP97" s="80">
        <f t="shared" ref="AP97" si="302">SUM(AP98:AP101)</f>
        <v>330.3</v>
      </c>
      <c r="AQ97" s="80">
        <f t="shared" si="293"/>
        <v>356.6</v>
      </c>
      <c r="AR97" s="80">
        <f t="shared" si="293"/>
        <v>356.6</v>
      </c>
      <c r="AS97" s="80">
        <f t="shared" si="293"/>
        <v>100</v>
      </c>
      <c r="AT97" s="80">
        <f t="shared" ref="AT97" si="303">SUM(AT98:AT101)</f>
        <v>1106</v>
      </c>
      <c r="AU97" s="80">
        <f t="shared" si="293"/>
        <v>785.7</v>
      </c>
      <c r="AV97" s="80">
        <f t="shared" si="293"/>
        <v>770.72484999999995</v>
      </c>
      <c r="AW97" s="80">
        <f t="shared" si="293"/>
        <v>98.09403716431207</v>
      </c>
      <c r="AX97" s="80">
        <f t="shared" ref="AX97" si="304">SUM(AX98:AX101)</f>
        <v>330.3</v>
      </c>
      <c r="AY97" s="80">
        <f t="shared" si="293"/>
        <v>356.6</v>
      </c>
      <c r="AZ97" s="80">
        <f t="shared" si="293"/>
        <v>356.6</v>
      </c>
      <c r="BA97" s="80">
        <f t="shared" si="293"/>
        <v>100</v>
      </c>
      <c r="BB97" s="80">
        <f t="shared" ref="BB97" si="305">SUM(BB98:BB101)</f>
        <v>330.3</v>
      </c>
      <c r="BC97" s="80">
        <f t="shared" si="293"/>
        <v>356.6</v>
      </c>
      <c r="BD97" s="80">
        <f t="shared" ref="BD97" si="306">SUM(BD98:BD101)</f>
        <v>172.56546</v>
      </c>
      <c r="BE97" s="80">
        <f t="shared" si="293"/>
        <v>48.391884464385868</v>
      </c>
      <c r="BF97" s="80">
        <f t="shared" ref="BF97" si="307">SUM(BF98:BF101)</f>
        <v>630.79999999999995</v>
      </c>
      <c r="BG97" s="80">
        <f t="shared" si="293"/>
        <v>605.65499999999997</v>
      </c>
      <c r="BH97" s="80">
        <f t="shared" si="293"/>
        <v>605.65499999999997</v>
      </c>
      <c r="BI97" s="80">
        <f t="shared" si="107"/>
        <v>100</v>
      </c>
      <c r="BJ97" s="80">
        <f t="shared" ref="BJ97" si="308">SUM(BJ98:BJ101)</f>
        <v>0</v>
      </c>
      <c r="BK97" s="80">
        <f t="shared" si="293"/>
        <v>0</v>
      </c>
      <c r="BL97" s="80">
        <f t="shared" ref="BL97" si="309">SUM(BL98:BL101)</f>
        <v>0</v>
      </c>
      <c r="BM97" s="80">
        <f t="shared" si="293"/>
        <v>0</v>
      </c>
      <c r="BN97" s="80">
        <f t="shared" ref="BN97" si="310">SUM(BN98:BN101)</f>
        <v>719.7</v>
      </c>
      <c r="BO97" s="80">
        <f t="shared" si="293"/>
        <v>790.80000000000007</v>
      </c>
      <c r="BP97" s="80">
        <f t="shared" si="293"/>
        <v>637.77094000000011</v>
      </c>
      <c r="BQ97" s="79">
        <f t="shared" si="279"/>
        <v>80.64882903388974</v>
      </c>
      <c r="BR97" s="80">
        <f t="shared" ref="BR97" si="311">SUM(BR98:BR101)</f>
        <v>330.3</v>
      </c>
      <c r="BS97" s="80">
        <f t="shared" si="293"/>
        <v>165.2</v>
      </c>
      <c r="BT97" s="80">
        <f t="shared" si="293"/>
        <v>165.15</v>
      </c>
      <c r="BU97" s="80">
        <f t="shared" si="293"/>
        <v>99.969733656174341</v>
      </c>
      <c r="BV97" s="80">
        <f t="shared" ref="BV97" si="312">SUM(BV98:BV101)</f>
        <v>330.3</v>
      </c>
      <c r="BW97" s="80">
        <f t="shared" si="293"/>
        <v>356.6</v>
      </c>
      <c r="BX97" s="80">
        <f t="shared" si="293"/>
        <v>342.22747999999996</v>
      </c>
      <c r="BY97" s="80">
        <f t="shared" si="282"/>
        <v>95.969568143578215</v>
      </c>
      <c r="BZ97" s="80">
        <f t="shared" ref="BZ97" si="313">SUM(BZ98:BZ101)</f>
        <v>8136.8</v>
      </c>
      <c r="CA97" s="80">
        <f t="shared" si="293"/>
        <v>7606.2290000000003</v>
      </c>
      <c r="CB97" s="80">
        <f t="shared" si="293"/>
        <v>7493.6613399999997</v>
      </c>
      <c r="CC97" s="80">
        <f t="shared" si="60"/>
        <v>98.520059545932668</v>
      </c>
      <c r="CD97" s="80">
        <f t="shared" ref="CD97" si="314">SUM(CD98:CD101)</f>
        <v>59.3</v>
      </c>
      <c r="CE97" s="80">
        <f t="shared" si="293"/>
        <v>59.3</v>
      </c>
      <c r="CF97" s="80">
        <f t="shared" si="293"/>
        <v>58.401000000000003</v>
      </c>
      <c r="CG97" s="80">
        <f t="shared" si="285"/>
        <v>98.483979763912316</v>
      </c>
      <c r="CH97" s="122"/>
      <c r="CI97" s="80">
        <f t="shared" ref="CI97" si="315">SUM(CI98:CI101)</f>
        <v>7.5</v>
      </c>
      <c r="CJ97" s="80">
        <f t="shared" ref="CJ97" si="316">SUM(CJ98:CJ101)</f>
        <v>7.5</v>
      </c>
      <c r="CK97" s="80">
        <f t="shared" ref="CK97:CK98" si="317">CJ97/CI97*100</f>
        <v>100</v>
      </c>
      <c r="CL97" s="80"/>
      <c r="CM97" s="80"/>
      <c r="CN97" s="80"/>
      <c r="CO97" s="80"/>
      <c r="CP97" s="122"/>
      <c r="CQ97" s="80">
        <f>SUM(CQ98:CQ101)</f>
        <v>5.4</v>
      </c>
      <c r="CR97" s="80">
        <f t="shared" ref="CR97" si="318">SUM(CR98:CR101)</f>
        <v>5.4</v>
      </c>
      <c r="CS97" s="80">
        <f t="shared" ref="CS97:CS98" si="319">CR97/CQ97*100</f>
        <v>100</v>
      </c>
    </row>
    <row r="98" spans="1:97" ht="31.5" x14ac:dyDescent="0.25">
      <c r="A98" s="104" t="s">
        <v>258</v>
      </c>
      <c r="B98" s="82">
        <f t="shared" si="256"/>
        <v>154088.39999999991</v>
      </c>
      <c r="C98" s="82">
        <f t="shared" si="257"/>
        <v>177375.18400000001</v>
      </c>
      <c r="D98" s="82">
        <f t="shared" si="258"/>
        <v>176927.33375000002</v>
      </c>
      <c r="E98" s="70">
        <f t="shared" si="0"/>
        <v>99.747512453602312</v>
      </c>
      <c r="F98" s="70">
        <v>398.7</v>
      </c>
      <c r="G98" s="70">
        <v>398.7</v>
      </c>
      <c r="H98" s="70">
        <v>398.7</v>
      </c>
      <c r="I98" s="70">
        <f t="shared" si="71"/>
        <v>100</v>
      </c>
      <c r="J98" s="70">
        <v>49.6</v>
      </c>
      <c r="K98" s="70">
        <v>49.6</v>
      </c>
      <c r="L98" s="70">
        <v>49.46</v>
      </c>
      <c r="M98" s="70">
        <f t="shared" si="100"/>
        <v>99.717741935483872</v>
      </c>
      <c r="N98" s="70">
        <v>1114.9000000000001</v>
      </c>
      <c r="O98" s="70">
        <v>964.9</v>
      </c>
      <c r="P98" s="70">
        <v>964.9</v>
      </c>
      <c r="Q98" s="70">
        <f t="shared" si="101"/>
        <v>100</v>
      </c>
      <c r="R98" s="70">
        <v>16614.099999999999</v>
      </c>
      <c r="S98" s="70">
        <v>22522.9</v>
      </c>
      <c r="T98" s="70">
        <v>22522.9</v>
      </c>
      <c r="U98" s="70">
        <f t="shared" si="39"/>
        <v>100</v>
      </c>
      <c r="V98" s="70">
        <v>1759.8</v>
      </c>
      <c r="W98" s="70">
        <v>1759.8</v>
      </c>
      <c r="X98" s="70">
        <v>1759.8</v>
      </c>
      <c r="Y98" s="70">
        <f t="shared" si="76"/>
        <v>100</v>
      </c>
      <c r="Z98" s="70">
        <v>56</v>
      </c>
      <c r="AA98" s="70">
        <v>56</v>
      </c>
      <c r="AB98" s="70">
        <v>56</v>
      </c>
      <c r="AC98" s="70">
        <f t="shared" si="78"/>
        <v>100</v>
      </c>
      <c r="AD98" s="70">
        <v>122180.6</v>
      </c>
      <c r="AE98" s="70">
        <v>140605.29999999999</v>
      </c>
      <c r="AF98" s="70">
        <v>140487.65018</v>
      </c>
      <c r="AG98" s="70">
        <f t="shared" si="102"/>
        <v>99.916326184005882</v>
      </c>
      <c r="AH98" s="70">
        <v>330.3</v>
      </c>
      <c r="AI98" s="70">
        <v>356.6</v>
      </c>
      <c r="AJ98" s="70">
        <v>353.43844000000001</v>
      </c>
      <c r="AK98" s="66">
        <f t="shared" si="268"/>
        <v>99.113415591699379</v>
      </c>
      <c r="AL98" s="66"/>
      <c r="AM98" s="66"/>
      <c r="AN98" s="70"/>
      <c r="AO98" s="70"/>
      <c r="AP98" s="70">
        <v>330.3</v>
      </c>
      <c r="AQ98" s="70">
        <v>356.6</v>
      </c>
      <c r="AR98" s="70">
        <v>356.6</v>
      </c>
      <c r="AS98" s="70">
        <f t="shared" si="103"/>
        <v>100</v>
      </c>
      <c r="AT98" s="70">
        <v>1106</v>
      </c>
      <c r="AU98" s="70">
        <v>785.7</v>
      </c>
      <c r="AV98" s="70">
        <v>770.72484999999995</v>
      </c>
      <c r="AW98" s="70">
        <f t="shared" si="104"/>
        <v>98.09403716431207</v>
      </c>
      <c r="AX98" s="70">
        <v>330.3</v>
      </c>
      <c r="AY98" s="70">
        <v>356.6</v>
      </c>
      <c r="AZ98" s="70">
        <v>356.6</v>
      </c>
      <c r="BA98" s="70">
        <f t="shared" si="105"/>
        <v>100</v>
      </c>
      <c r="BB98" s="70">
        <v>330.3</v>
      </c>
      <c r="BC98" s="70">
        <v>356.6</v>
      </c>
      <c r="BD98" s="70">
        <v>172.56546</v>
      </c>
      <c r="BE98" s="70">
        <f t="shared" si="106"/>
        <v>48.391884464385868</v>
      </c>
      <c r="BF98" s="70">
        <v>630.79999999999995</v>
      </c>
      <c r="BG98" s="70">
        <v>605.65499999999997</v>
      </c>
      <c r="BH98" s="70">
        <v>605.65499999999997</v>
      </c>
      <c r="BI98" s="70">
        <f t="shared" si="107"/>
        <v>100</v>
      </c>
      <c r="BJ98" s="70"/>
      <c r="BK98" s="70"/>
      <c r="BL98" s="70"/>
      <c r="BM98" s="70"/>
      <c r="BN98" s="70"/>
      <c r="BO98" s="70"/>
      <c r="BP98" s="70"/>
      <c r="BQ98" s="66"/>
      <c r="BR98" s="70">
        <v>330.3</v>
      </c>
      <c r="BS98" s="70">
        <v>165.2</v>
      </c>
      <c r="BT98" s="70">
        <v>165.15</v>
      </c>
      <c r="BU98" s="70">
        <f t="shared" si="108"/>
        <v>99.969733656174341</v>
      </c>
      <c r="BV98" s="70">
        <v>330.3</v>
      </c>
      <c r="BW98" s="70">
        <v>356.6</v>
      </c>
      <c r="BX98" s="70">
        <v>342.22747999999996</v>
      </c>
      <c r="BY98" s="70">
        <f t="shared" si="282"/>
        <v>95.969568143578215</v>
      </c>
      <c r="BZ98" s="70">
        <v>8136.8</v>
      </c>
      <c r="CA98" s="70">
        <v>7606.2290000000003</v>
      </c>
      <c r="CB98" s="70">
        <v>7493.6613399999997</v>
      </c>
      <c r="CC98" s="70">
        <f t="shared" si="60"/>
        <v>98.520059545932668</v>
      </c>
      <c r="CD98" s="70">
        <v>59.3</v>
      </c>
      <c r="CE98" s="70">
        <v>59.3</v>
      </c>
      <c r="CF98" s="70">
        <v>58.401000000000003</v>
      </c>
      <c r="CG98" s="70">
        <f t="shared" si="285"/>
        <v>98.483979763912316</v>
      </c>
      <c r="CH98" s="124"/>
      <c r="CI98" s="70">
        <v>7.5</v>
      </c>
      <c r="CJ98" s="70">
        <v>7.5</v>
      </c>
      <c r="CK98" s="70">
        <f t="shared" si="317"/>
        <v>100</v>
      </c>
      <c r="CL98" s="70"/>
      <c r="CM98" s="70"/>
      <c r="CN98" s="70"/>
      <c r="CO98" s="70"/>
      <c r="CP98" s="124"/>
      <c r="CQ98" s="70">
        <v>5.4</v>
      </c>
      <c r="CR98" s="70">
        <v>5.4</v>
      </c>
      <c r="CS98" s="70">
        <f t="shared" si="319"/>
        <v>100</v>
      </c>
    </row>
    <row r="99" spans="1:97" x14ac:dyDescent="0.25">
      <c r="A99" s="104" t="s">
        <v>257</v>
      </c>
      <c r="B99" s="82">
        <f t="shared" si="256"/>
        <v>239.9</v>
      </c>
      <c r="C99" s="82">
        <f t="shared" si="257"/>
        <v>263.60000000000002</v>
      </c>
      <c r="D99" s="82">
        <f t="shared" si="258"/>
        <v>110.57094000000001</v>
      </c>
      <c r="E99" s="66">
        <f>D99/C99*100</f>
        <v>41.946487101669192</v>
      </c>
      <c r="F99" s="66"/>
      <c r="G99" s="66"/>
      <c r="H99" s="66"/>
      <c r="I99" s="66"/>
      <c r="J99" s="66"/>
      <c r="K99" s="66"/>
      <c r="L99" s="66"/>
      <c r="M99" s="70"/>
      <c r="N99" s="66"/>
      <c r="O99" s="66"/>
      <c r="P99" s="66"/>
      <c r="Q99" s="70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70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70"/>
      <c r="BJ99" s="66"/>
      <c r="BK99" s="66"/>
      <c r="BL99" s="66"/>
      <c r="BM99" s="66"/>
      <c r="BN99" s="66">
        <v>239.9</v>
      </c>
      <c r="BO99" s="66">
        <v>263.60000000000002</v>
      </c>
      <c r="BP99" s="66">
        <v>110.57094000000001</v>
      </c>
      <c r="BQ99" s="66">
        <f>BP99/BO99*100</f>
        <v>41.946487101669192</v>
      </c>
      <c r="BR99" s="66"/>
      <c r="BS99" s="66"/>
      <c r="BT99" s="66"/>
      <c r="BU99" s="66"/>
      <c r="BV99" s="66"/>
      <c r="BW99" s="66"/>
      <c r="BX99" s="66"/>
      <c r="BY99" s="70"/>
      <c r="BZ99" s="66"/>
      <c r="CA99" s="66"/>
      <c r="CB99" s="66"/>
      <c r="CC99" s="70"/>
      <c r="CD99" s="66"/>
      <c r="CE99" s="66"/>
      <c r="CF99" s="66"/>
      <c r="CG99" s="70"/>
      <c r="CH99" s="123"/>
      <c r="CI99" s="66"/>
      <c r="CJ99" s="66"/>
      <c r="CK99" s="70"/>
      <c r="CL99" s="70"/>
      <c r="CM99" s="66"/>
      <c r="CN99" s="66"/>
      <c r="CO99" s="70"/>
      <c r="CP99" s="123"/>
      <c r="CQ99" s="66"/>
      <c r="CR99" s="66"/>
      <c r="CS99" s="66"/>
    </row>
    <row r="100" spans="1:97" x14ac:dyDescent="0.25">
      <c r="A100" s="104" t="s">
        <v>432</v>
      </c>
      <c r="B100" s="82">
        <f t="shared" si="256"/>
        <v>239.9</v>
      </c>
      <c r="C100" s="82">
        <f t="shared" si="257"/>
        <v>263.60000000000002</v>
      </c>
      <c r="D100" s="82">
        <f t="shared" si="258"/>
        <v>263.60000000000002</v>
      </c>
      <c r="E100" s="66">
        <f>D100/C100*100</f>
        <v>100</v>
      </c>
      <c r="F100" s="66"/>
      <c r="G100" s="66"/>
      <c r="H100" s="66"/>
      <c r="I100" s="66"/>
      <c r="J100" s="66"/>
      <c r="K100" s="66"/>
      <c r="L100" s="66"/>
      <c r="M100" s="70"/>
      <c r="N100" s="66"/>
      <c r="O100" s="66"/>
      <c r="P100" s="66"/>
      <c r="Q100" s="7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70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70"/>
      <c r="BJ100" s="66"/>
      <c r="BK100" s="66"/>
      <c r="BL100" s="66"/>
      <c r="BM100" s="66"/>
      <c r="BN100" s="66">
        <v>239.9</v>
      </c>
      <c r="BO100" s="66">
        <v>263.60000000000002</v>
      </c>
      <c r="BP100" s="66">
        <v>263.60000000000002</v>
      </c>
      <c r="BQ100" s="66">
        <f>BP100/BO100*100</f>
        <v>100</v>
      </c>
      <c r="BR100" s="66"/>
      <c r="BS100" s="66"/>
      <c r="BT100" s="66"/>
      <c r="BU100" s="66"/>
      <c r="BV100" s="66"/>
      <c r="BW100" s="66"/>
      <c r="BX100" s="66"/>
      <c r="BY100" s="70"/>
      <c r="BZ100" s="66"/>
      <c r="CA100" s="66"/>
      <c r="CB100" s="66"/>
      <c r="CC100" s="70"/>
      <c r="CD100" s="66"/>
      <c r="CE100" s="66"/>
      <c r="CF100" s="66"/>
      <c r="CG100" s="70"/>
      <c r="CH100" s="123"/>
      <c r="CI100" s="66"/>
      <c r="CJ100" s="66"/>
      <c r="CK100" s="70"/>
      <c r="CL100" s="70"/>
      <c r="CM100" s="66"/>
      <c r="CN100" s="66"/>
      <c r="CO100" s="70"/>
      <c r="CP100" s="123"/>
      <c r="CQ100" s="66"/>
      <c r="CR100" s="66"/>
      <c r="CS100" s="66"/>
    </row>
    <row r="101" spans="1:97" x14ac:dyDescent="0.25">
      <c r="A101" s="104" t="s">
        <v>433</v>
      </c>
      <c r="B101" s="82">
        <f t="shared" si="256"/>
        <v>239.9</v>
      </c>
      <c r="C101" s="82">
        <f t="shared" si="257"/>
        <v>263.60000000000002</v>
      </c>
      <c r="D101" s="82">
        <f t="shared" si="258"/>
        <v>263.60000000000002</v>
      </c>
      <c r="E101" s="66">
        <f>D101/C101*100</f>
        <v>100</v>
      </c>
      <c r="F101" s="66"/>
      <c r="G101" s="66"/>
      <c r="H101" s="66"/>
      <c r="I101" s="66"/>
      <c r="J101" s="66"/>
      <c r="K101" s="66"/>
      <c r="L101" s="66"/>
      <c r="M101" s="70"/>
      <c r="N101" s="66"/>
      <c r="O101" s="66"/>
      <c r="P101" s="66"/>
      <c r="Q101" s="7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70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70"/>
      <c r="BJ101" s="66"/>
      <c r="BK101" s="66"/>
      <c r="BL101" s="66"/>
      <c r="BM101" s="66"/>
      <c r="BN101" s="66">
        <v>239.9</v>
      </c>
      <c r="BO101" s="66">
        <v>263.60000000000002</v>
      </c>
      <c r="BP101" s="66">
        <v>263.60000000000002</v>
      </c>
      <c r="BQ101" s="66">
        <f>BP101/BO101*100</f>
        <v>100</v>
      </c>
      <c r="BR101" s="66"/>
      <c r="BS101" s="66"/>
      <c r="BT101" s="66"/>
      <c r="BU101" s="66"/>
      <c r="BV101" s="66"/>
      <c r="BW101" s="66"/>
      <c r="BX101" s="66"/>
      <c r="BY101" s="70"/>
      <c r="BZ101" s="66"/>
      <c r="CA101" s="66"/>
      <c r="CB101" s="66"/>
      <c r="CC101" s="70"/>
      <c r="CD101" s="66"/>
      <c r="CE101" s="66"/>
      <c r="CF101" s="66"/>
      <c r="CG101" s="70"/>
      <c r="CH101" s="123"/>
      <c r="CI101" s="66"/>
      <c r="CJ101" s="66"/>
      <c r="CK101" s="70"/>
      <c r="CL101" s="70"/>
      <c r="CM101" s="66"/>
      <c r="CN101" s="66"/>
      <c r="CO101" s="70"/>
      <c r="CP101" s="123"/>
      <c r="CQ101" s="66"/>
      <c r="CR101" s="66"/>
      <c r="CS101" s="66"/>
    </row>
    <row r="102" spans="1:97" s="92" customFormat="1" ht="31.5" x14ac:dyDescent="0.25">
      <c r="A102" s="106" t="s">
        <v>262</v>
      </c>
      <c r="B102" s="198">
        <f t="shared" si="256"/>
        <v>237254.09999999989</v>
      </c>
      <c r="C102" s="198">
        <f t="shared" si="257"/>
        <v>258283.29900000003</v>
      </c>
      <c r="D102" s="198">
        <f t="shared" si="258"/>
        <v>257638.54017000002</v>
      </c>
      <c r="E102" s="80">
        <f t="shared" ref="E102" si="320">D102/C102*100</f>
        <v>99.750367587646465</v>
      </c>
      <c r="F102" s="80">
        <f>SUM(F103:F113)</f>
        <v>636</v>
      </c>
      <c r="G102" s="80">
        <f>SUM(G103:G113)</f>
        <v>636</v>
      </c>
      <c r="H102" s="80">
        <f t="shared" ref="H102:CF102" si="321">SUM(H103:H113)</f>
        <v>611.54282999999998</v>
      </c>
      <c r="I102" s="80">
        <f t="shared" si="71"/>
        <v>96.154533018867923</v>
      </c>
      <c r="J102" s="80">
        <f t="shared" ref="J102" si="322">SUM(J103:J113)</f>
        <v>138.5</v>
      </c>
      <c r="K102" s="80">
        <f t="shared" si="321"/>
        <v>138.5</v>
      </c>
      <c r="L102" s="80">
        <f t="shared" si="321"/>
        <v>138.5</v>
      </c>
      <c r="M102" s="80">
        <f t="shared" si="100"/>
        <v>100</v>
      </c>
      <c r="N102" s="80">
        <f t="shared" ref="N102" si="323">SUM(N103:N113)</f>
        <v>3503.8</v>
      </c>
      <c r="O102" s="80">
        <f t="shared" si="321"/>
        <v>2541.6999999999998</v>
      </c>
      <c r="P102" s="80">
        <f t="shared" si="321"/>
        <v>2541.6999999999998</v>
      </c>
      <c r="Q102" s="80">
        <f t="shared" si="101"/>
        <v>100</v>
      </c>
      <c r="R102" s="80">
        <f t="shared" ref="R102" si="324">SUM(R103:R113)</f>
        <v>35978.699999999997</v>
      </c>
      <c r="S102" s="80">
        <f t="shared" si="321"/>
        <v>44453.2</v>
      </c>
      <c r="T102" s="80">
        <f t="shared" si="321"/>
        <v>44453.2</v>
      </c>
      <c r="U102" s="80">
        <f t="shared" si="39"/>
        <v>100</v>
      </c>
      <c r="V102" s="80">
        <f t="shared" ref="V102" si="325">SUM(V103:V113)</f>
        <v>3216.4</v>
      </c>
      <c r="W102" s="80">
        <f t="shared" si="321"/>
        <v>3216.4</v>
      </c>
      <c r="X102" s="80">
        <f t="shared" si="321"/>
        <v>2852.7001500000001</v>
      </c>
      <c r="Y102" s="80">
        <f t="shared" si="76"/>
        <v>88.692331488620823</v>
      </c>
      <c r="Z102" s="80">
        <f t="shared" ref="Z102" si="326">SUM(Z103:Z113)</f>
        <v>111.9</v>
      </c>
      <c r="AA102" s="80">
        <f t="shared" si="321"/>
        <v>111.9</v>
      </c>
      <c r="AB102" s="80">
        <f t="shared" si="321"/>
        <v>111.9</v>
      </c>
      <c r="AC102" s="80">
        <f t="shared" si="321"/>
        <v>100</v>
      </c>
      <c r="AD102" s="80">
        <f t="shared" ref="AD102" si="327">SUM(AD103:AD113)</f>
        <v>174178</v>
      </c>
      <c r="AE102" s="80">
        <f t="shared" si="321"/>
        <v>189462.5</v>
      </c>
      <c r="AF102" s="80">
        <f t="shared" si="321"/>
        <v>189462.5</v>
      </c>
      <c r="AG102" s="80">
        <f t="shared" si="102"/>
        <v>100</v>
      </c>
      <c r="AH102" s="80">
        <f t="shared" ref="AH102" si="328">SUM(AH103:AH113)</f>
        <v>330.3</v>
      </c>
      <c r="AI102" s="80">
        <f t="shared" si="321"/>
        <v>356.6</v>
      </c>
      <c r="AJ102" s="80">
        <f t="shared" si="321"/>
        <v>356.6</v>
      </c>
      <c r="AK102" s="79">
        <f t="shared" si="268"/>
        <v>100</v>
      </c>
      <c r="AL102" s="80">
        <f t="shared" ref="AL102" si="329">SUM(AL103:AL113)</f>
        <v>0</v>
      </c>
      <c r="AM102" s="80">
        <f t="shared" si="321"/>
        <v>0</v>
      </c>
      <c r="AN102" s="80">
        <f t="shared" si="321"/>
        <v>0</v>
      </c>
      <c r="AO102" s="80">
        <f t="shared" si="321"/>
        <v>0</v>
      </c>
      <c r="AP102" s="80">
        <f t="shared" ref="AP102" si="330">SUM(AP103:AP113)</f>
        <v>330.3</v>
      </c>
      <c r="AQ102" s="80">
        <f t="shared" si="321"/>
        <v>356.6</v>
      </c>
      <c r="AR102" s="80">
        <f t="shared" si="321"/>
        <v>356.6</v>
      </c>
      <c r="AS102" s="80">
        <f t="shared" si="321"/>
        <v>100</v>
      </c>
      <c r="AT102" s="80">
        <f t="shared" ref="AT102" si="331">SUM(AT103:AT113)</f>
        <v>2503.3000000000002</v>
      </c>
      <c r="AU102" s="80">
        <f t="shared" si="321"/>
        <v>1949.8</v>
      </c>
      <c r="AV102" s="80">
        <f t="shared" si="321"/>
        <v>1888.4688500000002</v>
      </c>
      <c r="AW102" s="80">
        <f t="shared" si="321"/>
        <v>96.854490204123508</v>
      </c>
      <c r="AX102" s="80">
        <f t="shared" ref="AX102" si="332">SUM(AX103:AX113)</f>
        <v>330.3</v>
      </c>
      <c r="AY102" s="80">
        <f t="shared" si="321"/>
        <v>356.6</v>
      </c>
      <c r="AZ102" s="80">
        <f t="shared" si="321"/>
        <v>356.6</v>
      </c>
      <c r="BA102" s="80">
        <f t="shared" si="321"/>
        <v>100</v>
      </c>
      <c r="BB102" s="80">
        <f t="shared" ref="BB102" si="333">SUM(BB103:BB113)</f>
        <v>330.3</v>
      </c>
      <c r="BC102" s="80">
        <f t="shared" si="321"/>
        <v>356.6</v>
      </c>
      <c r="BD102" s="80">
        <f t="shared" ref="BD102" si="334">SUM(BD103:BD113)</f>
        <v>356.6</v>
      </c>
      <c r="BE102" s="80">
        <f t="shared" si="321"/>
        <v>100</v>
      </c>
      <c r="BF102" s="80">
        <f t="shared" ref="BF102" si="335">SUM(BF103:BF113)</f>
        <v>959.3</v>
      </c>
      <c r="BG102" s="80">
        <f t="shared" si="321"/>
        <v>927.11</v>
      </c>
      <c r="BH102" s="80">
        <f t="shared" si="321"/>
        <v>927.11</v>
      </c>
      <c r="BI102" s="80">
        <f t="shared" si="107"/>
        <v>100</v>
      </c>
      <c r="BJ102" s="80">
        <f t="shared" ref="BJ102" si="336">SUM(BJ103:BJ113)</f>
        <v>0</v>
      </c>
      <c r="BK102" s="80">
        <f t="shared" si="321"/>
        <v>0</v>
      </c>
      <c r="BL102" s="80">
        <f t="shared" ref="BL102" si="337">SUM(BL103:BL113)</f>
        <v>0</v>
      </c>
      <c r="BM102" s="80">
        <f t="shared" si="321"/>
        <v>0</v>
      </c>
      <c r="BN102" s="80">
        <f t="shared" ref="BN102" si="338">SUM(BN103:BN113)</f>
        <v>1487.7</v>
      </c>
      <c r="BO102" s="80">
        <f t="shared" si="321"/>
        <v>1634.3000000000004</v>
      </c>
      <c r="BP102" s="80">
        <f t="shared" si="321"/>
        <v>1634.3000000000004</v>
      </c>
      <c r="BQ102" s="79">
        <f t="shared" ref="BQ102:BQ113" si="339">BP102/BO102*100</f>
        <v>100</v>
      </c>
      <c r="BR102" s="80">
        <f t="shared" ref="BR102" si="340">SUM(BR103:BR113)</f>
        <v>330.3</v>
      </c>
      <c r="BS102" s="80">
        <f t="shared" si="321"/>
        <v>171.9</v>
      </c>
      <c r="BT102" s="80">
        <f t="shared" si="321"/>
        <v>171.85</v>
      </c>
      <c r="BU102" s="80">
        <f t="shared" si="321"/>
        <v>99.970913321698646</v>
      </c>
      <c r="BV102" s="80">
        <f t="shared" ref="BV102" si="341">SUM(BV103:BV113)</f>
        <v>330.3</v>
      </c>
      <c r="BW102" s="80">
        <f t="shared" si="321"/>
        <v>356.6</v>
      </c>
      <c r="BX102" s="80">
        <f t="shared" si="321"/>
        <v>356.6</v>
      </c>
      <c r="BY102" s="80">
        <f t="shared" si="282"/>
        <v>100</v>
      </c>
      <c r="BZ102" s="80">
        <f t="shared" ref="BZ102" si="342">SUM(BZ103:BZ113)</f>
        <v>12492.8</v>
      </c>
      <c r="CA102" s="80">
        <f t="shared" si="321"/>
        <v>11115.589</v>
      </c>
      <c r="CB102" s="80">
        <f t="shared" si="321"/>
        <v>10922.288339999999</v>
      </c>
      <c r="CC102" s="80">
        <f t="shared" si="60"/>
        <v>98.260994896446775</v>
      </c>
      <c r="CD102" s="80">
        <f t="shared" ref="CD102" si="343">SUM(CD103:CD113)</f>
        <v>65.900000000000006</v>
      </c>
      <c r="CE102" s="80">
        <f t="shared" si="321"/>
        <v>131.69999999999999</v>
      </c>
      <c r="CF102" s="80">
        <f t="shared" si="321"/>
        <v>129.78</v>
      </c>
      <c r="CG102" s="80">
        <f t="shared" si="285"/>
        <v>98.542141230068353</v>
      </c>
      <c r="CH102" s="122"/>
      <c r="CI102" s="80">
        <f t="shared" ref="CI102" si="344">SUM(CI103:CI113)</f>
        <v>9.6999999999999993</v>
      </c>
      <c r="CJ102" s="80">
        <f t="shared" ref="CJ102" si="345">SUM(CJ103:CJ113)</f>
        <v>9.6999999999999993</v>
      </c>
      <c r="CK102" s="80">
        <f t="shared" ref="CK102:CK103" si="346">CJ102/CI102*100</f>
        <v>100</v>
      </c>
      <c r="CL102" s="80"/>
      <c r="CM102" s="80"/>
      <c r="CN102" s="80"/>
      <c r="CO102" s="80"/>
      <c r="CP102" s="122"/>
      <c r="CQ102" s="80"/>
      <c r="CR102" s="80"/>
      <c r="CS102" s="80"/>
    </row>
    <row r="103" spans="1:97" ht="21.75" customHeight="1" x14ac:dyDescent="0.25">
      <c r="A103" s="104" t="s">
        <v>261</v>
      </c>
      <c r="B103" s="82">
        <f t="shared" si="256"/>
        <v>235766.39999999988</v>
      </c>
      <c r="C103" s="82">
        <f t="shared" si="257"/>
        <v>256648.99900000004</v>
      </c>
      <c r="D103" s="82">
        <f t="shared" si="258"/>
        <v>256004.24017000003</v>
      </c>
      <c r="E103" s="70">
        <f t="shared" si="0"/>
        <v>99.748777968154073</v>
      </c>
      <c r="F103" s="70">
        <v>636</v>
      </c>
      <c r="G103" s="70">
        <v>636</v>
      </c>
      <c r="H103" s="70">
        <v>611.54282999999998</v>
      </c>
      <c r="I103" s="70">
        <f t="shared" si="71"/>
        <v>96.154533018867923</v>
      </c>
      <c r="J103" s="70">
        <v>138.5</v>
      </c>
      <c r="K103" s="70">
        <v>138.5</v>
      </c>
      <c r="L103" s="70">
        <v>138.5</v>
      </c>
      <c r="M103" s="70">
        <f t="shared" si="100"/>
        <v>100</v>
      </c>
      <c r="N103" s="70">
        <v>3503.8</v>
      </c>
      <c r="O103" s="70">
        <v>2541.6999999999998</v>
      </c>
      <c r="P103" s="70">
        <v>2541.6999999999998</v>
      </c>
      <c r="Q103" s="70">
        <f t="shared" si="101"/>
        <v>100</v>
      </c>
      <c r="R103" s="70">
        <v>35978.699999999997</v>
      </c>
      <c r="S103" s="70">
        <v>44453.2</v>
      </c>
      <c r="T103" s="70">
        <v>44453.2</v>
      </c>
      <c r="U103" s="70">
        <f t="shared" si="39"/>
        <v>100</v>
      </c>
      <c r="V103" s="70">
        <v>3216.4</v>
      </c>
      <c r="W103" s="70">
        <v>3216.4</v>
      </c>
      <c r="X103" s="70">
        <v>2852.7001500000001</v>
      </c>
      <c r="Y103" s="70">
        <f t="shared" si="76"/>
        <v>88.692331488620823</v>
      </c>
      <c r="Z103" s="70">
        <v>111.9</v>
      </c>
      <c r="AA103" s="70">
        <v>111.9</v>
      </c>
      <c r="AB103" s="70">
        <v>111.9</v>
      </c>
      <c r="AC103" s="70">
        <f t="shared" si="78"/>
        <v>100</v>
      </c>
      <c r="AD103" s="70">
        <v>174178</v>
      </c>
      <c r="AE103" s="70">
        <v>189462.5</v>
      </c>
      <c r="AF103" s="70">
        <v>189462.5</v>
      </c>
      <c r="AG103" s="70">
        <f t="shared" si="102"/>
        <v>100</v>
      </c>
      <c r="AH103" s="70">
        <v>330.3</v>
      </c>
      <c r="AI103" s="70">
        <v>356.6</v>
      </c>
      <c r="AJ103" s="70">
        <v>356.6</v>
      </c>
      <c r="AK103" s="66">
        <f t="shared" si="268"/>
        <v>100</v>
      </c>
      <c r="AL103" s="66"/>
      <c r="AM103" s="66"/>
      <c r="AN103" s="70"/>
      <c r="AO103" s="70"/>
      <c r="AP103" s="70">
        <v>330.3</v>
      </c>
      <c r="AQ103" s="70">
        <v>356.6</v>
      </c>
      <c r="AR103" s="70">
        <v>356.6</v>
      </c>
      <c r="AS103" s="70">
        <f t="shared" si="103"/>
        <v>100</v>
      </c>
      <c r="AT103" s="70">
        <v>2503.3000000000002</v>
      </c>
      <c r="AU103" s="70">
        <v>1949.8</v>
      </c>
      <c r="AV103" s="70">
        <v>1888.4688500000002</v>
      </c>
      <c r="AW103" s="70">
        <f t="shared" si="104"/>
        <v>96.854490204123508</v>
      </c>
      <c r="AX103" s="70">
        <v>330.3</v>
      </c>
      <c r="AY103" s="70">
        <v>356.6</v>
      </c>
      <c r="AZ103" s="70">
        <v>356.6</v>
      </c>
      <c r="BA103" s="70">
        <f t="shared" si="105"/>
        <v>100</v>
      </c>
      <c r="BB103" s="70">
        <v>330.3</v>
      </c>
      <c r="BC103" s="70">
        <v>356.6</v>
      </c>
      <c r="BD103" s="70">
        <v>356.6</v>
      </c>
      <c r="BE103" s="70">
        <f t="shared" si="106"/>
        <v>100</v>
      </c>
      <c r="BF103" s="70">
        <v>959.3</v>
      </c>
      <c r="BG103" s="70">
        <v>927.11</v>
      </c>
      <c r="BH103" s="70">
        <v>927.11</v>
      </c>
      <c r="BI103" s="70">
        <f t="shared" si="107"/>
        <v>100</v>
      </c>
      <c r="BJ103" s="70"/>
      <c r="BK103" s="70"/>
      <c r="BL103" s="70"/>
      <c r="BM103" s="70"/>
      <c r="BN103" s="70"/>
      <c r="BO103" s="70"/>
      <c r="BP103" s="70"/>
      <c r="BQ103" s="66"/>
      <c r="BR103" s="70">
        <v>330.3</v>
      </c>
      <c r="BS103" s="70">
        <v>171.9</v>
      </c>
      <c r="BT103" s="70">
        <v>171.85</v>
      </c>
      <c r="BU103" s="70">
        <f t="shared" si="108"/>
        <v>99.970913321698646</v>
      </c>
      <c r="BV103" s="70">
        <v>330.3</v>
      </c>
      <c r="BW103" s="70">
        <v>356.6</v>
      </c>
      <c r="BX103" s="70">
        <v>356.6</v>
      </c>
      <c r="BY103" s="70">
        <f t="shared" si="282"/>
        <v>100</v>
      </c>
      <c r="BZ103" s="70">
        <v>12492.8</v>
      </c>
      <c r="CA103" s="70">
        <v>11115.589</v>
      </c>
      <c r="CB103" s="70">
        <v>10922.288339999999</v>
      </c>
      <c r="CC103" s="70">
        <f t="shared" si="60"/>
        <v>98.260994896446775</v>
      </c>
      <c r="CD103" s="70">
        <v>65.900000000000006</v>
      </c>
      <c r="CE103" s="70">
        <v>131.69999999999999</v>
      </c>
      <c r="CF103" s="70">
        <v>129.78</v>
      </c>
      <c r="CG103" s="70">
        <f t="shared" si="285"/>
        <v>98.542141230068353</v>
      </c>
      <c r="CH103" s="124"/>
      <c r="CI103" s="70">
        <v>9.6999999999999993</v>
      </c>
      <c r="CJ103" s="70">
        <v>9.6999999999999993</v>
      </c>
      <c r="CK103" s="70">
        <f t="shared" si="346"/>
        <v>100</v>
      </c>
      <c r="CL103" s="70"/>
      <c r="CM103" s="70"/>
      <c r="CN103" s="70"/>
      <c r="CO103" s="70"/>
      <c r="CP103" s="124"/>
      <c r="CQ103" s="70"/>
      <c r="CR103" s="70"/>
      <c r="CS103" s="70"/>
    </row>
    <row r="104" spans="1:97" x14ac:dyDescent="0.25">
      <c r="A104" s="104" t="s">
        <v>434</v>
      </c>
      <c r="B104" s="82">
        <f t="shared" si="256"/>
        <v>96</v>
      </c>
      <c r="C104" s="82">
        <f t="shared" si="257"/>
        <v>105.4</v>
      </c>
      <c r="D104" s="82">
        <f t="shared" si="258"/>
        <v>105.4</v>
      </c>
      <c r="E104" s="66">
        <f t="shared" ref="E104:E114" si="347">D104/C104*100</f>
        <v>100</v>
      </c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70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>
        <v>96</v>
      </c>
      <c r="BO104" s="66">
        <v>105.4</v>
      </c>
      <c r="BP104" s="66">
        <v>105.4</v>
      </c>
      <c r="BQ104" s="66">
        <f t="shared" si="339"/>
        <v>100</v>
      </c>
      <c r="BR104" s="66"/>
      <c r="BS104" s="66"/>
      <c r="BT104" s="66"/>
      <c r="BU104" s="66"/>
      <c r="BV104" s="66"/>
      <c r="BW104" s="66"/>
      <c r="BX104" s="66"/>
      <c r="BY104" s="70"/>
      <c r="BZ104" s="66"/>
      <c r="CA104" s="66"/>
      <c r="CB104" s="66"/>
      <c r="CC104" s="66"/>
      <c r="CD104" s="66"/>
      <c r="CE104" s="66"/>
      <c r="CF104" s="66"/>
      <c r="CG104" s="70"/>
      <c r="CH104" s="123"/>
      <c r="CI104" s="66"/>
      <c r="CJ104" s="66"/>
      <c r="CK104" s="70"/>
      <c r="CL104" s="70"/>
      <c r="CM104" s="66"/>
      <c r="CN104" s="66"/>
      <c r="CO104" s="70"/>
      <c r="CP104" s="123"/>
      <c r="CQ104" s="66"/>
      <c r="CR104" s="66"/>
      <c r="CS104" s="66"/>
    </row>
    <row r="105" spans="1:97" x14ac:dyDescent="0.25">
      <c r="A105" s="104" t="s">
        <v>435</v>
      </c>
      <c r="B105" s="82">
        <f t="shared" si="256"/>
        <v>96</v>
      </c>
      <c r="C105" s="82">
        <f t="shared" si="257"/>
        <v>105.4</v>
      </c>
      <c r="D105" s="82">
        <f t="shared" si="258"/>
        <v>105.4</v>
      </c>
      <c r="E105" s="66">
        <f t="shared" si="347"/>
        <v>100</v>
      </c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70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>
        <v>96</v>
      </c>
      <c r="BO105" s="66">
        <v>105.4</v>
      </c>
      <c r="BP105" s="66">
        <v>105.4</v>
      </c>
      <c r="BQ105" s="66">
        <f t="shared" si="339"/>
        <v>100</v>
      </c>
      <c r="BR105" s="66"/>
      <c r="BS105" s="66"/>
      <c r="BT105" s="66"/>
      <c r="BU105" s="66"/>
      <c r="BV105" s="66"/>
      <c r="BW105" s="66"/>
      <c r="BX105" s="66"/>
      <c r="BY105" s="70"/>
      <c r="BZ105" s="66"/>
      <c r="CA105" s="66"/>
      <c r="CB105" s="66"/>
      <c r="CC105" s="66"/>
      <c r="CD105" s="66"/>
      <c r="CE105" s="66"/>
      <c r="CF105" s="66"/>
      <c r="CG105" s="70"/>
      <c r="CH105" s="123"/>
      <c r="CI105" s="66"/>
      <c r="CJ105" s="66"/>
      <c r="CK105" s="70"/>
      <c r="CL105" s="70"/>
      <c r="CM105" s="66"/>
      <c r="CN105" s="66"/>
      <c r="CO105" s="70"/>
      <c r="CP105" s="123"/>
      <c r="CQ105" s="66"/>
      <c r="CR105" s="66"/>
      <c r="CS105" s="66"/>
    </row>
    <row r="106" spans="1:97" x14ac:dyDescent="0.25">
      <c r="A106" s="104" t="s">
        <v>436</v>
      </c>
      <c r="B106" s="82">
        <f t="shared" si="256"/>
        <v>96</v>
      </c>
      <c r="C106" s="82">
        <f t="shared" si="257"/>
        <v>105.4</v>
      </c>
      <c r="D106" s="82">
        <f t="shared" si="258"/>
        <v>105.4</v>
      </c>
      <c r="E106" s="66">
        <f t="shared" si="347"/>
        <v>100</v>
      </c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70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>
        <v>96</v>
      </c>
      <c r="BO106" s="66">
        <v>105.4</v>
      </c>
      <c r="BP106" s="66">
        <v>105.4</v>
      </c>
      <c r="BQ106" s="66">
        <f t="shared" si="339"/>
        <v>100</v>
      </c>
      <c r="BR106" s="66"/>
      <c r="BS106" s="66"/>
      <c r="BT106" s="66"/>
      <c r="BU106" s="66"/>
      <c r="BV106" s="66"/>
      <c r="BW106" s="66"/>
      <c r="BX106" s="66"/>
      <c r="BY106" s="70"/>
      <c r="BZ106" s="66"/>
      <c r="CA106" s="66"/>
      <c r="CB106" s="66"/>
      <c r="CC106" s="66"/>
      <c r="CD106" s="66"/>
      <c r="CE106" s="66"/>
      <c r="CF106" s="66"/>
      <c r="CG106" s="70"/>
      <c r="CH106" s="123"/>
      <c r="CI106" s="66"/>
      <c r="CJ106" s="66"/>
      <c r="CK106" s="70"/>
      <c r="CL106" s="70"/>
      <c r="CM106" s="66"/>
      <c r="CN106" s="66"/>
      <c r="CO106" s="70"/>
      <c r="CP106" s="123"/>
      <c r="CQ106" s="66"/>
      <c r="CR106" s="66"/>
      <c r="CS106" s="66"/>
    </row>
    <row r="107" spans="1:97" x14ac:dyDescent="0.25">
      <c r="A107" s="104" t="s">
        <v>263</v>
      </c>
      <c r="B107" s="82">
        <f t="shared" si="256"/>
        <v>479.8</v>
      </c>
      <c r="C107" s="82">
        <f t="shared" si="257"/>
        <v>527.5</v>
      </c>
      <c r="D107" s="82">
        <f t="shared" si="258"/>
        <v>527.5</v>
      </c>
      <c r="E107" s="66">
        <f t="shared" si="347"/>
        <v>100</v>
      </c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70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>
        <v>479.8</v>
      </c>
      <c r="BO107" s="66">
        <v>527.5</v>
      </c>
      <c r="BP107" s="66">
        <v>527.5</v>
      </c>
      <c r="BQ107" s="66">
        <f t="shared" si="339"/>
        <v>100</v>
      </c>
      <c r="BR107" s="66"/>
      <c r="BS107" s="66"/>
      <c r="BT107" s="66"/>
      <c r="BU107" s="66"/>
      <c r="BV107" s="66"/>
      <c r="BW107" s="66"/>
      <c r="BX107" s="66"/>
      <c r="BY107" s="70"/>
      <c r="BZ107" s="66"/>
      <c r="CA107" s="66"/>
      <c r="CB107" s="66"/>
      <c r="CC107" s="66"/>
      <c r="CD107" s="66"/>
      <c r="CE107" s="66"/>
      <c r="CF107" s="66"/>
      <c r="CG107" s="70"/>
      <c r="CH107" s="123"/>
      <c r="CI107" s="66"/>
      <c r="CJ107" s="66"/>
      <c r="CK107" s="70"/>
      <c r="CL107" s="70"/>
      <c r="CM107" s="66"/>
      <c r="CN107" s="66"/>
      <c r="CO107" s="70"/>
      <c r="CP107" s="123"/>
      <c r="CQ107" s="66"/>
      <c r="CR107" s="66"/>
      <c r="CS107" s="66"/>
    </row>
    <row r="108" spans="1:97" x14ac:dyDescent="0.25">
      <c r="A108" s="104" t="s">
        <v>437</v>
      </c>
      <c r="B108" s="82">
        <f t="shared" si="256"/>
        <v>96</v>
      </c>
      <c r="C108" s="82">
        <f t="shared" si="257"/>
        <v>105.4</v>
      </c>
      <c r="D108" s="82">
        <f t="shared" si="258"/>
        <v>105.4</v>
      </c>
      <c r="E108" s="66">
        <f t="shared" si="347"/>
        <v>100</v>
      </c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70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>
        <v>96</v>
      </c>
      <c r="BO108" s="66">
        <v>105.4</v>
      </c>
      <c r="BP108" s="66">
        <v>105.4</v>
      </c>
      <c r="BQ108" s="66">
        <f t="shared" si="339"/>
        <v>100</v>
      </c>
      <c r="BR108" s="66"/>
      <c r="BS108" s="66"/>
      <c r="BT108" s="66"/>
      <c r="BU108" s="66"/>
      <c r="BV108" s="66"/>
      <c r="BW108" s="66"/>
      <c r="BX108" s="66"/>
      <c r="BY108" s="70"/>
      <c r="BZ108" s="66"/>
      <c r="CA108" s="66"/>
      <c r="CB108" s="66"/>
      <c r="CC108" s="66"/>
      <c r="CD108" s="66"/>
      <c r="CE108" s="66"/>
      <c r="CF108" s="66"/>
      <c r="CG108" s="70"/>
      <c r="CH108" s="123"/>
      <c r="CI108" s="66"/>
      <c r="CJ108" s="66"/>
      <c r="CK108" s="70"/>
      <c r="CL108" s="70"/>
      <c r="CM108" s="66"/>
      <c r="CN108" s="66"/>
      <c r="CO108" s="70"/>
      <c r="CP108" s="123"/>
      <c r="CQ108" s="66"/>
      <c r="CR108" s="66"/>
      <c r="CS108" s="66"/>
    </row>
    <row r="109" spans="1:97" x14ac:dyDescent="0.25">
      <c r="A109" s="104" t="s">
        <v>438</v>
      </c>
      <c r="B109" s="82">
        <f t="shared" si="256"/>
        <v>239.9</v>
      </c>
      <c r="C109" s="82">
        <f t="shared" si="257"/>
        <v>263.60000000000002</v>
      </c>
      <c r="D109" s="82">
        <f t="shared" si="258"/>
        <v>263.60000000000002</v>
      </c>
      <c r="E109" s="66">
        <f t="shared" si="347"/>
        <v>100</v>
      </c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70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>
        <v>239.9</v>
      </c>
      <c r="BO109" s="66">
        <v>263.60000000000002</v>
      </c>
      <c r="BP109" s="66">
        <v>263.60000000000002</v>
      </c>
      <c r="BQ109" s="66">
        <f t="shared" si="339"/>
        <v>100</v>
      </c>
      <c r="BR109" s="66"/>
      <c r="BS109" s="66"/>
      <c r="BT109" s="66"/>
      <c r="BU109" s="66"/>
      <c r="BV109" s="66"/>
      <c r="BW109" s="66"/>
      <c r="BX109" s="66"/>
      <c r="BY109" s="70"/>
      <c r="BZ109" s="66"/>
      <c r="CA109" s="66"/>
      <c r="CB109" s="66"/>
      <c r="CC109" s="66"/>
      <c r="CD109" s="66"/>
      <c r="CE109" s="66"/>
      <c r="CF109" s="66"/>
      <c r="CG109" s="70"/>
      <c r="CH109" s="123"/>
      <c r="CI109" s="66"/>
      <c r="CJ109" s="66"/>
      <c r="CK109" s="70"/>
      <c r="CL109" s="70"/>
      <c r="CM109" s="66"/>
      <c r="CN109" s="66"/>
      <c r="CO109" s="70"/>
      <c r="CP109" s="123"/>
      <c r="CQ109" s="66"/>
      <c r="CR109" s="66"/>
      <c r="CS109" s="66"/>
    </row>
    <row r="110" spans="1:97" x14ac:dyDescent="0.25">
      <c r="A110" s="104" t="s">
        <v>246</v>
      </c>
      <c r="B110" s="82">
        <f t="shared" si="256"/>
        <v>96</v>
      </c>
      <c r="C110" s="82">
        <f t="shared" si="257"/>
        <v>105.4</v>
      </c>
      <c r="D110" s="82">
        <f t="shared" si="258"/>
        <v>105.4</v>
      </c>
      <c r="E110" s="66">
        <f t="shared" si="347"/>
        <v>100</v>
      </c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70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>
        <v>96</v>
      </c>
      <c r="BO110" s="66">
        <v>105.4</v>
      </c>
      <c r="BP110" s="66">
        <v>105.4</v>
      </c>
      <c r="BQ110" s="66">
        <f t="shared" si="339"/>
        <v>100</v>
      </c>
      <c r="BR110" s="66"/>
      <c r="BS110" s="66"/>
      <c r="BT110" s="66"/>
      <c r="BU110" s="66"/>
      <c r="BV110" s="66"/>
      <c r="BW110" s="66"/>
      <c r="BX110" s="66"/>
      <c r="BY110" s="70"/>
      <c r="BZ110" s="66"/>
      <c r="CA110" s="66"/>
      <c r="CB110" s="66"/>
      <c r="CC110" s="66"/>
      <c r="CD110" s="66"/>
      <c r="CE110" s="66"/>
      <c r="CF110" s="66"/>
      <c r="CG110" s="70"/>
      <c r="CH110" s="123"/>
      <c r="CI110" s="66"/>
      <c r="CJ110" s="66"/>
      <c r="CK110" s="70"/>
      <c r="CL110" s="70"/>
      <c r="CM110" s="66"/>
      <c r="CN110" s="66"/>
      <c r="CO110" s="70"/>
      <c r="CP110" s="123"/>
      <c r="CQ110" s="66"/>
      <c r="CR110" s="66"/>
      <c r="CS110" s="66"/>
    </row>
    <row r="111" spans="1:97" x14ac:dyDescent="0.25">
      <c r="A111" s="104" t="s">
        <v>260</v>
      </c>
      <c r="B111" s="82">
        <f t="shared" si="256"/>
        <v>96</v>
      </c>
      <c r="C111" s="82">
        <f t="shared" si="257"/>
        <v>105.4</v>
      </c>
      <c r="D111" s="82">
        <f t="shared" si="258"/>
        <v>105.4</v>
      </c>
      <c r="E111" s="66">
        <f t="shared" si="347"/>
        <v>100</v>
      </c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70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>
        <v>96</v>
      </c>
      <c r="BO111" s="66">
        <v>105.4</v>
      </c>
      <c r="BP111" s="66">
        <v>105.4</v>
      </c>
      <c r="BQ111" s="66">
        <f t="shared" si="339"/>
        <v>100</v>
      </c>
      <c r="BR111" s="66"/>
      <c r="BS111" s="66"/>
      <c r="BT111" s="66"/>
      <c r="BU111" s="66"/>
      <c r="BV111" s="66"/>
      <c r="BW111" s="66"/>
      <c r="BX111" s="66"/>
      <c r="BY111" s="70"/>
      <c r="BZ111" s="66"/>
      <c r="CA111" s="66"/>
      <c r="CB111" s="66"/>
      <c r="CC111" s="66"/>
      <c r="CD111" s="66"/>
      <c r="CE111" s="66"/>
      <c r="CF111" s="66"/>
      <c r="CG111" s="70"/>
      <c r="CH111" s="123"/>
      <c r="CI111" s="66"/>
      <c r="CJ111" s="66"/>
      <c r="CK111" s="70"/>
      <c r="CL111" s="70"/>
      <c r="CM111" s="66"/>
      <c r="CN111" s="66"/>
      <c r="CO111" s="70"/>
      <c r="CP111" s="123"/>
      <c r="CQ111" s="66"/>
      <c r="CR111" s="66"/>
      <c r="CS111" s="66"/>
    </row>
    <row r="112" spans="1:97" x14ac:dyDescent="0.25">
      <c r="A112" s="104" t="s">
        <v>439</v>
      </c>
      <c r="B112" s="82">
        <f t="shared" si="256"/>
        <v>96</v>
      </c>
      <c r="C112" s="82">
        <f t="shared" si="257"/>
        <v>105.4</v>
      </c>
      <c r="D112" s="82">
        <f t="shared" si="258"/>
        <v>105.4</v>
      </c>
      <c r="E112" s="66">
        <f t="shared" si="347"/>
        <v>100</v>
      </c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70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>
        <v>96</v>
      </c>
      <c r="BO112" s="66">
        <v>105.4</v>
      </c>
      <c r="BP112" s="66">
        <v>105.4</v>
      </c>
      <c r="BQ112" s="66">
        <f t="shared" si="339"/>
        <v>100</v>
      </c>
      <c r="BR112" s="66"/>
      <c r="BS112" s="66"/>
      <c r="BT112" s="66"/>
      <c r="BU112" s="66"/>
      <c r="BV112" s="66"/>
      <c r="BW112" s="66"/>
      <c r="BX112" s="66"/>
      <c r="BY112" s="70"/>
      <c r="BZ112" s="66"/>
      <c r="CA112" s="66"/>
      <c r="CB112" s="66"/>
      <c r="CC112" s="66"/>
      <c r="CD112" s="66"/>
      <c r="CE112" s="66"/>
      <c r="CF112" s="66"/>
      <c r="CG112" s="70"/>
      <c r="CH112" s="123"/>
      <c r="CI112" s="66"/>
      <c r="CJ112" s="66"/>
      <c r="CK112" s="70"/>
      <c r="CL112" s="70"/>
      <c r="CM112" s="66"/>
      <c r="CN112" s="66"/>
      <c r="CO112" s="70"/>
      <c r="CP112" s="123"/>
      <c r="CQ112" s="66"/>
      <c r="CR112" s="66"/>
      <c r="CS112" s="66"/>
    </row>
    <row r="113" spans="1:97" x14ac:dyDescent="0.25">
      <c r="A113" s="104" t="s">
        <v>368</v>
      </c>
      <c r="B113" s="82">
        <f t="shared" si="256"/>
        <v>96</v>
      </c>
      <c r="C113" s="82">
        <f t="shared" si="257"/>
        <v>105.4</v>
      </c>
      <c r="D113" s="82">
        <f t="shared" si="258"/>
        <v>105.4</v>
      </c>
      <c r="E113" s="66">
        <f t="shared" si="347"/>
        <v>100</v>
      </c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70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>
        <v>96</v>
      </c>
      <c r="BO113" s="66">
        <v>105.4</v>
      </c>
      <c r="BP113" s="66">
        <v>105.4</v>
      </c>
      <c r="BQ113" s="66">
        <f t="shared" si="339"/>
        <v>100</v>
      </c>
      <c r="BR113" s="66"/>
      <c r="BS113" s="66"/>
      <c r="BT113" s="66"/>
      <c r="BU113" s="66"/>
      <c r="BV113" s="66"/>
      <c r="BW113" s="66"/>
      <c r="BX113" s="66"/>
      <c r="BY113" s="70"/>
      <c r="BZ113" s="66"/>
      <c r="CA113" s="66"/>
      <c r="CB113" s="66"/>
      <c r="CC113" s="66"/>
      <c r="CD113" s="66"/>
      <c r="CE113" s="66"/>
      <c r="CF113" s="66"/>
      <c r="CG113" s="70"/>
      <c r="CH113" s="123"/>
      <c r="CI113" s="66"/>
      <c r="CJ113" s="66"/>
      <c r="CK113" s="70"/>
      <c r="CL113" s="70"/>
      <c r="CM113" s="66"/>
      <c r="CN113" s="66"/>
      <c r="CO113" s="70"/>
      <c r="CP113" s="123"/>
      <c r="CQ113" s="66"/>
      <c r="CR113" s="66"/>
      <c r="CS113" s="66"/>
    </row>
    <row r="114" spans="1:97" s="92" customFormat="1" ht="31.5" x14ac:dyDescent="0.25">
      <c r="A114" s="106" t="s">
        <v>268</v>
      </c>
      <c r="B114" s="198">
        <f t="shared" si="256"/>
        <v>149447.79999999993</v>
      </c>
      <c r="C114" s="198">
        <f t="shared" si="257"/>
        <v>147656.66</v>
      </c>
      <c r="D114" s="198">
        <f t="shared" si="258"/>
        <v>147571.19844000001</v>
      </c>
      <c r="E114" s="80">
        <f t="shared" si="347"/>
        <v>99.94212143224695</v>
      </c>
      <c r="F114" s="80">
        <f>SUM(F115:F122)</f>
        <v>459.8</v>
      </c>
      <c r="G114" s="80">
        <f>SUM(G115:G122)</f>
        <v>527.6</v>
      </c>
      <c r="H114" s="80">
        <f t="shared" ref="H114:CF114" si="348">SUM(H115:H122)</f>
        <v>527.6</v>
      </c>
      <c r="I114" s="80">
        <f t="shared" si="71"/>
        <v>100</v>
      </c>
      <c r="J114" s="80">
        <f t="shared" ref="J114" si="349">SUM(J115:J122)</f>
        <v>105</v>
      </c>
      <c r="K114" s="80">
        <f t="shared" si="348"/>
        <v>105</v>
      </c>
      <c r="L114" s="80">
        <f t="shared" si="348"/>
        <v>105</v>
      </c>
      <c r="M114" s="80">
        <f t="shared" si="100"/>
        <v>100</v>
      </c>
      <c r="N114" s="80">
        <f t="shared" ref="N114" si="350">SUM(N115:N122)</f>
        <v>1199.9000000000001</v>
      </c>
      <c r="O114" s="80">
        <f t="shared" si="348"/>
        <v>875</v>
      </c>
      <c r="P114" s="80">
        <f t="shared" si="348"/>
        <v>874.99099999999999</v>
      </c>
      <c r="Q114" s="80">
        <f t="shared" si="101"/>
        <v>99.998971428571423</v>
      </c>
      <c r="R114" s="80">
        <f t="shared" ref="R114" si="351">SUM(R115:R122)</f>
        <v>21476.400000000001</v>
      </c>
      <c r="S114" s="80">
        <f t="shared" si="348"/>
        <v>23596.3</v>
      </c>
      <c r="T114" s="80">
        <f t="shared" si="348"/>
        <v>23596.3</v>
      </c>
      <c r="U114" s="80">
        <f t="shared" si="39"/>
        <v>100</v>
      </c>
      <c r="V114" s="80">
        <f t="shared" ref="V114" si="352">SUM(V115:V122)</f>
        <v>2027.8</v>
      </c>
      <c r="W114" s="80">
        <f t="shared" si="348"/>
        <v>1740.1</v>
      </c>
      <c r="X114" s="80">
        <f t="shared" si="348"/>
        <v>1740.1</v>
      </c>
      <c r="Y114" s="80">
        <f t="shared" si="76"/>
        <v>100</v>
      </c>
      <c r="Z114" s="80">
        <f t="shared" ref="Z114" si="353">SUM(Z115:Z122)</f>
        <v>56</v>
      </c>
      <c r="AA114" s="80">
        <f t="shared" si="348"/>
        <v>56.3</v>
      </c>
      <c r="AB114" s="80">
        <f t="shared" si="348"/>
        <v>56.3</v>
      </c>
      <c r="AC114" s="80">
        <f t="shared" si="348"/>
        <v>100</v>
      </c>
      <c r="AD114" s="80">
        <f t="shared" ref="AD114" si="354">SUM(AD115:AD122)</f>
        <v>108228.5</v>
      </c>
      <c r="AE114" s="80">
        <f t="shared" si="348"/>
        <v>106828.4</v>
      </c>
      <c r="AF114" s="80">
        <f t="shared" si="348"/>
        <v>106828.4</v>
      </c>
      <c r="AG114" s="80">
        <f t="shared" si="102"/>
        <v>100</v>
      </c>
      <c r="AH114" s="80">
        <f t="shared" ref="AH114" si="355">SUM(AH115:AH122)</f>
        <v>330.3</v>
      </c>
      <c r="AI114" s="80">
        <f t="shared" si="348"/>
        <v>356.6</v>
      </c>
      <c r="AJ114" s="80">
        <f t="shared" si="348"/>
        <v>356.6</v>
      </c>
      <c r="AK114" s="79">
        <f t="shared" si="268"/>
        <v>100</v>
      </c>
      <c r="AL114" s="80">
        <f t="shared" ref="AL114" si="356">SUM(AL115:AL122)</f>
        <v>0</v>
      </c>
      <c r="AM114" s="80">
        <f t="shared" si="348"/>
        <v>0</v>
      </c>
      <c r="AN114" s="80">
        <f t="shared" si="348"/>
        <v>0</v>
      </c>
      <c r="AO114" s="80">
        <f t="shared" si="348"/>
        <v>0</v>
      </c>
      <c r="AP114" s="80">
        <f t="shared" ref="AP114" si="357">SUM(AP115:AP122)</f>
        <v>330.3</v>
      </c>
      <c r="AQ114" s="80">
        <f t="shared" si="348"/>
        <v>356.6</v>
      </c>
      <c r="AR114" s="80">
        <f t="shared" si="348"/>
        <v>356.6</v>
      </c>
      <c r="AS114" s="80">
        <f t="shared" si="348"/>
        <v>100</v>
      </c>
      <c r="AT114" s="80">
        <f t="shared" ref="AT114" si="358">SUM(AT115:AT122)</f>
        <v>3766</v>
      </c>
      <c r="AU114" s="80">
        <f t="shared" si="348"/>
        <v>2344.5</v>
      </c>
      <c r="AV114" s="80">
        <f t="shared" si="348"/>
        <v>2344.5</v>
      </c>
      <c r="AW114" s="80">
        <f t="shared" si="348"/>
        <v>100</v>
      </c>
      <c r="AX114" s="80">
        <f t="shared" ref="AX114" si="359">SUM(AX115:AX122)</f>
        <v>330.3</v>
      </c>
      <c r="AY114" s="80">
        <f t="shared" si="348"/>
        <v>356.6</v>
      </c>
      <c r="AZ114" s="80">
        <f t="shared" si="348"/>
        <v>356.6</v>
      </c>
      <c r="BA114" s="80">
        <f t="shared" si="348"/>
        <v>100</v>
      </c>
      <c r="BB114" s="80">
        <f t="shared" ref="BB114" si="360">SUM(BB115:BB122)</f>
        <v>330.3</v>
      </c>
      <c r="BC114" s="80">
        <f t="shared" si="348"/>
        <v>356.6</v>
      </c>
      <c r="BD114" s="80">
        <f t="shared" ref="BD114" si="361">SUM(BD115:BD122)</f>
        <v>356.6</v>
      </c>
      <c r="BE114" s="80">
        <f t="shared" si="348"/>
        <v>100</v>
      </c>
      <c r="BF114" s="80">
        <f t="shared" ref="BF114" si="362">SUM(BF115:BF122)</f>
        <v>608.6</v>
      </c>
      <c r="BG114" s="80">
        <f t="shared" si="348"/>
        <v>594.13499999999999</v>
      </c>
      <c r="BH114" s="80">
        <f t="shared" si="348"/>
        <v>594.13499999999999</v>
      </c>
      <c r="BI114" s="80">
        <f t="shared" si="107"/>
        <v>100</v>
      </c>
      <c r="BJ114" s="80">
        <f t="shared" ref="BJ114" si="363">SUM(BJ115:BJ122)</f>
        <v>0</v>
      </c>
      <c r="BK114" s="80">
        <f t="shared" si="348"/>
        <v>0</v>
      </c>
      <c r="BL114" s="80">
        <f t="shared" ref="BL114" si="364">SUM(BL115:BL122)</f>
        <v>0</v>
      </c>
      <c r="BM114" s="80">
        <f t="shared" si="348"/>
        <v>0</v>
      </c>
      <c r="BN114" s="80">
        <f t="shared" ref="BN114" si="365">SUM(BN115:BN122)</f>
        <v>815.9</v>
      </c>
      <c r="BO114" s="80">
        <f t="shared" si="348"/>
        <v>896</v>
      </c>
      <c r="BP114" s="80">
        <f t="shared" si="348"/>
        <v>896</v>
      </c>
      <c r="BQ114" s="79">
        <f t="shared" ref="BQ114:BQ122" si="366">BP114/BO114*100</f>
        <v>100</v>
      </c>
      <c r="BR114" s="80">
        <f t="shared" ref="BR114" si="367">SUM(BR115:BR122)</f>
        <v>330.3</v>
      </c>
      <c r="BS114" s="80">
        <f t="shared" si="348"/>
        <v>167.8</v>
      </c>
      <c r="BT114" s="80">
        <f t="shared" si="348"/>
        <v>167.72569000000001</v>
      </c>
      <c r="BU114" s="80">
        <f t="shared" si="348"/>
        <v>99.955715137067941</v>
      </c>
      <c r="BV114" s="80">
        <f t="shared" ref="BV114" si="368">SUM(BV115:BV122)</f>
        <v>330.3</v>
      </c>
      <c r="BW114" s="80">
        <f t="shared" si="348"/>
        <v>356.6</v>
      </c>
      <c r="BX114" s="80">
        <f t="shared" si="348"/>
        <v>356.6</v>
      </c>
      <c r="BY114" s="80">
        <f t="shared" si="282"/>
        <v>100</v>
      </c>
      <c r="BZ114" s="80">
        <f t="shared" ref="BZ114" si="369">SUM(BZ115:BZ122)</f>
        <v>8629.9</v>
      </c>
      <c r="CA114" s="80">
        <f t="shared" si="348"/>
        <v>7927.2250000000004</v>
      </c>
      <c r="CB114" s="80">
        <f t="shared" si="348"/>
        <v>7844.77675</v>
      </c>
      <c r="CC114" s="80">
        <f t="shared" si="60"/>
        <v>98.959935538602721</v>
      </c>
      <c r="CD114" s="80">
        <f t="shared" ref="CD114" si="370">SUM(CD115:CD122)</f>
        <v>92.2</v>
      </c>
      <c r="CE114" s="80">
        <f t="shared" si="348"/>
        <v>197.6</v>
      </c>
      <c r="CF114" s="80">
        <f t="shared" si="348"/>
        <v>194.67</v>
      </c>
      <c r="CG114" s="80">
        <f t="shared" si="285"/>
        <v>98.517206477732785</v>
      </c>
      <c r="CH114" s="122"/>
      <c r="CI114" s="80">
        <f t="shared" ref="CI114" si="371">SUM(CI115:CI122)</f>
        <v>6.9</v>
      </c>
      <c r="CJ114" s="80">
        <f t="shared" ref="CJ114" si="372">SUM(CJ115:CJ122)</f>
        <v>6.9</v>
      </c>
      <c r="CK114" s="80">
        <f t="shared" ref="CK114:CK115" si="373">CJ114/CI114*100</f>
        <v>100</v>
      </c>
      <c r="CL114" s="80"/>
      <c r="CM114" s="80"/>
      <c r="CN114" s="80"/>
      <c r="CO114" s="80"/>
      <c r="CP114" s="122"/>
      <c r="CQ114" s="80">
        <f>SUM(CQ115:CQ122)</f>
        <v>10.8</v>
      </c>
      <c r="CR114" s="80">
        <f t="shared" ref="CR114" si="374">SUM(CR115:CR122)</f>
        <v>10.8</v>
      </c>
      <c r="CS114" s="80">
        <f t="shared" ref="CS114:CS115" si="375">CR114/CQ114*100</f>
        <v>100</v>
      </c>
    </row>
    <row r="115" spans="1:97" ht="16.5" customHeight="1" x14ac:dyDescent="0.25">
      <c r="A115" s="104" t="s">
        <v>267</v>
      </c>
      <c r="B115" s="82">
        <f t="shared" si="256"/>
        <v>148631.89999999994</v>
      </c>
      <c r="C115" s="82">
        <f t="shared" si="257"/>
        <v>146760.66</v>
      </c>
      <c r="D115" s="82">
        <f t="shared" si="258"/>
        <v>146675.19844000001</v>
      </c>
      <c r="E115" s="70">
        <f t="shared" si="0"/>
        <v>99.94176807326977</v>
      </c>
      <c r="F115" s="70">
        <v>459.8</v>
      </c>
      <c r="G115" s="70">
        <v>527.6</v>
      </c>
      <c r="H115" s="70">
        <v>527.6</v>
      </c>
      <c r="I115" s="70">
        <f t="shared" si="71"/>
        <v>100</v>
      </c>
      <c r="J115" s="70">
        <v>105</v>
      </c>
      <c r="K115" s="70">
        <v>105</v>
      </c>
      <c r="L115" s="70">
        <v>105</v>
      </c>
      <c r="M115" s="70">
        <f t="shared" si="100"/>
        <v>100</v>
      </c>
      <c r="N115" s="70">
        <v>1199.9000000000001</v>
      </c>
      <c r="O115" s="70">
        <v>875</v>
      </c>
      <c r="P115" s="70">
        <v>874.99099999999999</v>
      </c>
      <c r="Q115" s="70">
        <f t="shared" si="101"/>
        <v>99.998971428571423</v>
      </c>
      <c r="R115" s="70">
        <v>21476.400000000001</v>
      </c>
      <c r="S115" s="70">
        <v>23596.3</v>
      </c>
      <c r="T115" s="70">
        <v>23596.3</v>
      </c>
      <c r="U115" s="70">
        <f t="shared" si="39"/>
        <v>100</v>
      </c>
      <c r="V115" s="70">
        <v>2027.8</v>
      </c>
      <c r="W115" s="70">
        <v>1740.1</v>
      </c>
      <c r="X115" s="70">
        <v>1740.1</v>
      </c>
      <c r="Y115" s="70">
        <f t="shared" si="76"/>
        <v>100</v>
      </c>
      <c r="Z115" s="70">
        <v>56</v>
      </c>
      <c r="AA115" s="70">
        <v>56.3</v>
      </c>
      <c r="AB115" s="70">
        <v>56.3</v>
      </c>
      <c r="AC115" s="70">
        <f t="shared" si="78"/>
        <v>100</v>
      </c>
      <c r="AD115" s="70">
        <v>108228.5</v>
      </c>
      <c r="AE115" s="70">
        <v>106828.4</v>
      </c>
      <c r="AF115" s="70">
        <v>106828.4</v>
      </c>
      <c r="AG115" s="70">
        <f t="shared" si="102"/>
        <v>100</v>
      </c>
      <c r="AH115" s="70">
        <v>330.3</v>
      </c>
      <c r="AI115" s="70">
        <v>356.6</v>
      </c>
      <c r="AJ115" s="70">
        <v>356.6</v>
      </c>
      <c r="AK115" s="66">
        <f t="shared" si="268"/>
        <v>100</v>
      </c>
      <c r="AL115" s="66"/>
      <c r="AM115" s="66"/>
      <c r="AN115" s="70"/>
      <c r="AO115" s="70"/>
      <c r="AP115" s="70">
        <v>330.3</v>
      </c>
      <c r="AQ115" s="70">
        <v>356.6</v>
      </c>
      <c r="AR115" s="70">
        <v>356.6</v>
      </c>
      <c r="AS115" s="70">
        <f t="shared" si="103"/>
        <v>100</v>
      </c>
      <c r="AT115" s="70">
        <v>3766</v>
      </c>
      <c r="AU115" s="70">
        <v>2344.5</v>
      </c>
      <c r="AV115" s="70">
        <v>2344.5</v>
      </c>
      <c r="AW115" s="70">
        <f t="shared" si="104"/>
        <v>100</v>
      </c>
      <c r="AX115" s="70">
        <v>330.3</v>
      </c>
      <c r="AY115" s="70">
        <v>356.6</v>
      </c>
      <c r="AZ115" s="70">
        <v>356.6</v>
      </c>
      <c r="BA115" s="70">
        <f t="shared" si="105"/>
        <v>100</v>
      </c>
      <c r="BB115" s="70">
        <v>330.3</v>
      </c>
      <c r="BC115" s="70">
        <v>356.6</v>
      </c>
      <c r="BD115" s="70">
        <v>356.6</v>
      </c>
      <c r="BE115" s="70">
        <f t="shared" si="106"/>
        <v>100</v>
      </c>
      <c r="BF115" s="70">
        <v>608.6</v>
      </c>
      <c r="BG115" s="70">
        <v>594.13499999999999</v>
      </c>
      <c r="BH115" s="70">
        <v>594.13499999999999</v>
      </c>
      <c r="BI115" s="70">
        <f t="shared" si="107"/>
        <v>100</v>
      </c>
      <c r="BJ115" s="70"/>
      <c r="BK115" s="70"/>
      <c r="BL115" s="70"/>
      <c r="BM115" s="70"/>
      <c r="BN115" s="70"/>
      <c r="BO115" s="70"/>
      <c r="BP115" s="70"/>
      <c r="BQ115" s="66"/>
      <c r="BR115" s="70">
        <v>330.3</v>
      </c>
      <c r="BS115" s="70">
        <v>167.8</v>
      </c>
      <c r="BT115" s="70">
        <v>167.72569000000001</v>
      </c>
      <c r="BU115" s="70">
        <f t="shared" si="108"/>
        <v>99.955715137067941</v>
      </c>
      <c r="BV115" s="70">
        <v>330.3</v>
      </c>
      <c r="BW115" s="70">
        <v>356.6</v>
      </c>
      <c r="BX115" s="70">
        <v>356.6</v>
      </c>
      <c r="BY115" s="70">
        <f t="shared" si="282"/>
        <v>100</v>
      </c>
      <c r="BZ115" s="70">
        <v>8629.9</v>
      </c>
      <c r="CA115" s="70">
        <v>7927.2250000000004</v>
      </c>
      <c r="CB115" s="70">
        <v>7844.77675</v>
      </c>
      <c r="CC115" s="70">
        <f t="shared" si="60"/>
        <v>98.959935538602721</v>
      </c>
      <c r="CD115" s="70">
        <v>92.2</v>
      </c>
      <c r="CE115" s="70">
        <v>197.6</v>
      </c>
      <c r="CF115" s="70">
        <v>194.67</v>
      </c>
      <c r="CG115" s="70">
        <f t="shared" si="285"/>
        <v>98.517206477732785</v>
      </c>
      <c r="CH115" s="124"/>
      <c r="CI115" s="70">
        <v>6.9</v>
      </c>
      <c r="CJ115" s="70">
        <v>6.9</v>
      </c>
      <c r="CK115" s="70">
        <f t="shared" si="373"/>
        <v>100</v>
      </c>
      <c r="CL115" s="70"/>
      <c r="CM115" s="70"/>
      <c r="CN115" s="70"/>
      <c r="CO115" s="70"/>
      <c r="CP115" s="124"/>
      <c r="CQ115" s="70">
        <v>10.8</v>
      </c>
      <c r="CR115" s="70">
        <v>10.8</v>
      </c>
      <c r="CS115" s="70">
        <f t="shared" si="375"/>
        <v>100</v>
      </c>
    </row>
    <row r="116" spans="1:97" x14ac:dyDescent="0.25">
      <c r="A116" s="104" t="s">
        <v>264</v>
      </c>
      <c r="B116" s="82">
        <f t="shared" si="256"/>
        <v>96</v>
      </c>
      <c r="C116" s="82">
        <f t="shared" si="257"/>
        <v>105.4</v>
      </c>
      <c r="D116" s="82">
        <f t="shared" si="258"/>
        <v>105.4</v>
      </c>
      <c r="E116" s="66">
        <f t="shared" ref="E116:E118" si="376">D116/C116*100</f>
        <v>100</v>
      </c>
      <c r="F116" s="66"/>
      <c r="G116" s="66"/>
      <c r="H116" s="66"/>
      <c r="I116" s="66"/>
      <c r="J116" s="66"/>
      <c r="K116" s="66"/>
      <c r="L116" s="66"/>
      <c r="M116" s="70"/>
      <c r="N116" s="66"/>
      <c r="O116" s="66"/>
      <c r="P116" s="66"/>
      <c r="Q116" s="7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70"/>
      <c r="BJ116" s="66"/>
      <c r="BK116" s="66"/>
      <c r="BL116" s="66"/>
      <c r="BM116" s="66"/>
      <c r="BN116" s="66">
        <v>96</v>
      </c>
      <c r="BO116" s="66">
        <v>105.4</v>
      </c>
      <c r="BP116" s="66">
        <v>105.4</v>
      </c>
      <c r="BQ116" s="66">
        <f t="shared" si="366"/>
        <v>100</v>
      </c>
      <c r="BR116" s="66"/>
      <c r="BS116" s="66"/>
      <c r="BT116" s="66"/>
      <c r="BU116" s="66"/>
      <c r="BV116" s="66"/>
      <c r="BW116" s="66"/>
      <c r="BX116" s="66"/>
      <c r="BY116" s="70"/>
      <c r="BZ116" s="66"/>
      <c r="CA116" s="66"/>
      <c r="CB116" s="66"/>
      <c r="CC116" s="66"/>
      <c r="CD116" s="66"/>
      <c r="CE116" s="66"/>
      <c r="CF116" s="66"/>
      <c r="CG116" s="70"/>
      <c r="CH116" s="123"/>
      <c r="CI116" s="66"/>
      <c r="CJ116" s="66"/>
      <c r="CK116" s="70"/>
      <c r="CL116" s="70"/>
      <c r="CM116" s="66"/>
      <c r="CN116" s="66"/>
      <c r="CO116" s="70"/>
      <c r="CP116" s="123"/>
      <c r="CQ116" s="66"/>
      <c r="CR116" s="66"/>
      <c r="CS116" s="66"/>
    </row>
    <row r="117" spans="1:97" x14ac:dyDescent="0.25">
      <c r="A117" s="104" t="s">
        <v>440</v>
      </c>
      <c r="B117" s="82">
        <f t="shared" si="256"/>
        <v>96</v>
      </c>
      <c r="C117" s="82">
        <f t="shared" si="257"/>
        <v>105.4</v>
      </c>
      <c r="D117" s="82">
        <f t="shared" si="258"/>
        <v>105.4</v>
      </c>
      <c r="E117" s="66">
        <f t="shared" si="376"/>
        <v>100</v>
      </c>
      <c r="F117" s="66"/>
      <c r="G117" s="66"/>
      <c r="H117" s="66"/>
      <c r="I117" s="66"/>
      <c r="J117" s="66"/>
      <c r="K117" s="66"/>
      <c r="L117" s="66"/>
      <c r="M117" s="70"/>
      <c r="N117" s="66"/>
      <c r="O117" s="66"/>
      <c r="P117" s="66"/>
      <c r="Q117" s="70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70"/>
      <c r="BJ117" s="66"/>
      <c r="BK117" s="66"/>
      <c r="BL117" s="66"/>
      <c r="BM117" s="66"/>
      <c r="BN117" s="66">
        <v>96</v>
      </c>
      <c r="BO117" s="66">
        <v>105.4</v>
      </c>
      <c r="BP117" s="66">
        <v>105.4</v>
      </c>
      <c r="BQ117" s="66">
        <f t="shared" si="366"/>
        <v>100</v>
      </c>
      <c r="BR117" s="66"/>
      <c r="BS117" s="66"/>
      <c r="BT117" s="66"/>
      <c r="BU117" s="66"/>
      <c r="BV117" s="66"/>
      <c r="BW117" s="66"/>
      <c r="BX117" s="66"/>
      <c r="BY117" s="70"/>
      <c r="BZ117" s="66"/>
      <c r="CA117" s="66"/>
      <c r="CB117" s="66"/>
      <c r="CC117" s="66"/>
      <c r="CD117" s="66"/>
      <c r="CE117" s="66"/>
      <c r="CF117" s="66"/>
      <c r="CG117" s="70"/>
      <c r="CH117" s="123"/>
      <c r="CI117" s="66"/>
      <c r="CJ117" s="66"/>
      <c r="CK117" s="70"/>
      <c r="CL117" s="70"/>
      <c r="CM117" s="66"/>
      <c r="CN117" s="66"/>
      <c r="CO117" s="70"/>
      <c r="CP117" s="123"/>
      <c r="CQ117" s="66"/>
      <c r="CR117" s="66"/>
      <c r="CS117" s="66"/>
    </row>
    <row r="118" spans="1:97" x14ac:dyDescent="0.25">
      <c r="A118" s="104" t="s">
        <v>265</v>
      </c>
      <c r="B118" s="82">
        <f t="shared" si="256"/>
        <v>96</v>
      </c>
      <c r="C118" s="82">
        <f t="shared" si="257"/>
        <v>105.4</v>
      </c>
      <c r="D118" s="82">
        <f t="shared" si="258"/>
        <v>105.4</v>
      </c>
      <c r="E118" s="66">
        <f t="shared" si="376"/>
        <v>100</v>
      </c>
      <c r="F118" s="66"/>
      <c r="G118" s="66"/>
      <c r="H118" s="66"/>
      <c r="I118" s="66"/>
      <c r="J118" s="66"/>
      <c r="K118" s="66"/>
      <c r="L118" s="66"/>
      <c r="M118" s="70"/>
      <c r="N118" s="66"/>
      <c r="O118" s="66"/>
      <c r="P118" s="66"/>
      <c r="Q118" s="7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70"/>
      <c r="BJ118" s="66"/>
      <c r="BK118" s="66"/>
      <c r="BL118" s="66"/>
      <c r="BM118" s="66"/>
      <c r="BN118" s="66">
        <v>96</v>
      </c>
      <c r="BO118" s="66">
        <v>105.4</v>
      </c>
      <c r="BP118" s="66">
        <v>105.4</v>
      </c>
      <c r="BQ118" s="66">
        <f t="shared" si="366"/>
        <v>100</v>
      </c>
      <c r="BR118" s="66"/>
      <c r="BS118" s="66"/>
      <c r="BT118" s="66"/>
      <c r="BU118" s="66"/>
      <c r="BV118" s="66"/>
      <c r="BW118" s="66"/>
      <c r="BX118" s="66"/>
      <c r="BY118" s="70"/>
      <c r="BZ118" s="66"/>
      <c r="CA118" s="66"/>
      <c r="CB118" s="66"/>
      <c r="CC118" s="66"/>
      <c r="CD118" s="66"/>
      <c r="CE118" s="66"/>
      <c r="CF118" s="66"/>
      <c r="CG118" s="70"/>
      <c r="CH118" s="123"/>
      <c r="CI118" s="66"/>
      <c r="CJ118" s="66"/>
      <c r="CK118" s="70"/>
      <c r="CL118" s="70"/>
      <c r="CM118" s="66"/>
      <c r="CN118" s="66"/>
      <c r="CO118" s="70"/>
      <c r="CP118" s="123"/>
      <c r="CQ118" s="66"/>
      <c r="CR118" s="66"/>
      <c r="CS118" s="66"/>
    </row>
    <row r="119" spans="1:97" x14ac:dyDescent="0.25">
      <c r="A119" s="104" t="s">
        <v>513</v>
      </c>
      <c r="B119" s="82">
        <f t="shared" si="256"/>
        <v>96</v>
      </c>
      <c r="C119" s="82">
        <f t="shared" si="257"/>
        <v>105.4</v>
      </c>
      <c r="D119" s="82">
        <f t="shared" si="258"/>
        <v>105.4</v>
      </c>
      <c r="E119" s="66">
        <f>D119/C119*100</f>
        <v>100</v>
      </c>
      <c r="F119" s="66"/>
      <c r="G119" s="66"/>
      <c r="H119" s="66"/>
      <c r="I119" s="66"/>
      <c r="J119" s="66"/>
      <c r="K119" s="66"/>
      <c r="L119" s="66"/>
      <c r="M119" s="70"/>
      <c r="N119" s="66"/>
      <c r="O119" s="66"/>
      <c r="P119" s="66"/>
      <c r="Q119" s="70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70"/>
      <c r="BJ119" s="66"/>
      <c r="BK119" s="66"/>
      <c r="BL119" s="66"/>
      <c r="BM119" s="66"/>
      <c r="BN119" s="66">
        <v>96</v>
      </c>
      <c r="BO119" s="66">
        <v>105.4</v>
      </c>
      <c r="BP119" s="66">
        <v>105.4</v>
      </c>
      <c r="BQ119" s="66">
        <f t="shared" si="366"/>
        <v>100</v>
      </c>
      <c r="BR119" s="66"/>
      <c r="BS119" s="66"/>
      <c r="BT119" s="66"/>
      <c r="BU119" s="66"/>
      <c r="BV119" s="66"/>
      <c r="BW119" s="66"/>
      <c r="BX119" s="66"/>
      <c r="BY119" s="70"/>
      <c r="BZ119" s="66"/>
      <c r="CA119" s="66"/>
      <c r="CB119" s="66"/>
      <c r="CC119" s="66"/>
      <c r="CD119" s="66"/>
      <c r="CE119" s="66"/>
      <c r="CF119" s="66"/>
      <c r="CG119" s="70"/>
      <c r="CH119" s="123"/>
      <c r="CI119" s="66"/>
      <c r="CJ119" s="66"/>
      <c r="CK119" s="70"/>
      <c r="CL119" s="70"/>
      <c r="CM119" s="66"/>
      <c r="CN119" s="66"/>
      <c r="CO119" s="70"/>
      <c r="CP119" s="123"/>
      <c r="CQ119" s="66"/>
      <c r="CR119" s="66"/>
      <c r="CS119" s="66"/>
    </row>
    <row r="120" spans="1:97" x14ac:dyDescent="0.25">
      <c r="A120" s="104" t="s">
        <v>266</v>
      </c>
      <c r="B120" s="82">
        <f t="shared" si="256"/>
        <v>239.9</v>
      </c>
      <c r="C120" s="82">
        <f t="shared" si="257"/>
        <v>263.60000000000002</v>
      </c>
      <c r="D120" s="82">
        <f t="shared" si="258"/>
        <v>263.60000000000002</v>
      </c>
      <c r="E120" s="66">
        <f>D120/C120*100</f>
        <v>100</v>
      </c>
      <c r="F120" s="66"/>
      <c r="G120" s="66"/>
      <c r="H120" s="66"/>
      <c r="I120" s="66"/>
      <c r="J120" s="66"/>
      <c r="K120" s="66"/>
      <c r="L120" s="66"/>
      <c r="M120" s="70"/>
      <c r="N120" s="66"/>
      <c r="O120" s="66"/>
      <c r="P120" s="66"/>
      <c r="Q120" s="70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70"/>
      <c r="BJ120" s="66"/>
      <c r="BK120" s="66"/>
      <c r="BL120" s="66"/>
      <c r="BM120" s="66"/>
      <c r="BN120" s="66">
        <v>239.9</v>
      </c>
      <c r="BO120" s="66">
        <v>263.60000000000002</v>
      </c>
      <c r="BP120" s="66">
        <v>263.60000000000002</v>
      </c>
      <c r="BQ120" s="66">
        <f t="shared" si="366"/>
        <v>100</v>
      </c>
      <c r="BR120" s="66"/>
      <c r="BS120" s="66"/>
      <c r="BT120" s="66"/>
      <c r="BU120" s="66"/>
      <c r="BV120" s="66"/>
      <c r="BW120" s="66"/>
      <c r="BX120" s="66"/>
      <c r="BY120" s="70"/>
      <c r="BZ120" s="66"/>
      <c r="CA120" s="66"/>
      <c r="CB120" s="66"/>
      <c r="CC120" s="66"/>
      <c r="CD120" s="66"/>
      <c r="CE120" s="66"/>
      <c r="CF120" s="66"/>
      <c r="CG120" s="70"/>
      <c r="CH120" s="123"/>
      <c r="CI120" s="66"/>
      <c r="CJ120" s="66"/>
      <c r="CK120" s="70"/>
      <c r="CL120" s="70"/>
      <c r="CM120" s="66"/>
      <c r="CN120" s="66"/>
      <c r="CO120" s="70"/>
      <c r="CP120" s="123"/>
      <c r="CQ120" s="66"/>
      <c r="CR120" s="66"/>
      <c r="CS120" s="66"/>
    </row>
    <row r="121" spans="1:97" x14ac:dyDescent="0.25">
      <c r="A121" s="104" t="s">
        <v>325</v>
      </c>
      <c r="B121" s="82">
        <f t="shared" si="256"/>
        <v>96</v>
      </c>
      <c r="C121" s="82">
        <f t="shared" si="257"/>
        <v>105.4</v>
      </c>
      <c r="D121" s="82">
        <f t="shared" si="258"/>
        <v>105.4</v>
      </c>
      <c r="E121" s="66">
        <f>D121/C121*100</f>
        <v>100</v>
      </c>
      <c r="F121" s="66"/>
      <c r="G121" s="66"/>
      <c r="H121" s="66"/>
      <c r="I121" s="66"/>
      <c r="J121" s="66"/>
      <c r="K121" s="66"/>
      <c r="L121" s="66"/>
      <c r="M121" s="70"/>
      <c r="N121" s="66"/>
      <c r="O121" s="66"/>
      <c r="P121" s="66"/>
      <c r="Q121" s="70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70"/>
      <c r="BJ121" s="66"/>
      <c r="BK121" s="66"/>
      <c r="BL121" s="66"/>
      <c r="BM121" s="66"/>
      <c r="BN121" s="66">
        <v>96</v>
      </c>
      <c r="BO121" s="66">
        <v>105.4</v>
      </c>
      <c r="BP121" s="66">
        <v>105.4</v>
      </c>
      <c r="BQ121" s="66">
        <f t="shared" si="366"/>
        <v>100</v>
      </c>
      <c r="BR121" s="66"/>
      <c r="BS121" s="66"/>
      <c r="BT121" s="66"/>
      <c r="BU121" s="66"/>
      <c r="BV121" s="66"/>
      <c r="BW121" s="66"/>
      <c r="BX121" s="66"/>
      <c r="BY121" s="70"/>
      <c r="BZ121" s="66"/>
      <c r="CA121" s="66"/>
      <c r="CB121" s="66"/>
      <c r="CC121" s="66"/>
      <c r="CD121" s="66"/>
      <c r="CE121" s="66"/>
      <c r="CF121" s="66"/>
      <c r="CG121" s="70"/>
      <c r="CH121" s="123"/>
      <c r="CI121" s="66"/>
      <c r="CJ121" s="66"/>
      <c r="CK121" s="70"/>
      <c r="CL121" s="70"/>
      <c r="CM121" s="66"/>
      <c r="CN121" s="66"/>
      <c r="CO121" s="70"/>
      <c r="CP121" s="123"/>
      <c r="CQ121" s="66"/>
      <c r="CR121" s="66"/>
      <c r="CS121" s="66"/>
    </row>
    <row r="122" spans="1:97" x14ac:dyDescent="0.25">
      <c r="A122" s="104" t="s">
        <v>443</v>
      </c>
      <c r="B122" s="82">
        <f t="shared" si="256"/>
        <v>96</v>
      </c>
      <c r="C122" s="82">
        <f t="shared" si="257"/>
        <v>105.4</v>
      </c>
      <c r="D122" s="82">
        <f t="shared" si="258"/>
        <v>105.4</v>
      </c>
      <c r="E122" s="66">
        <f>D122/C122*100</f>
        <v>100</v>
      </c>
      <c r="F122" s="66"/>
      <c r="G122" s="66"/>
      <c r="H122" s="66"/>
      <c r="I122" s="66"/>
      <c r="J122" s="66"/>
      <c r="K122" s="66"/>
      <c r="L122" s="66"/>
      <c r="M122" s="70"/>
      <c r="N122" s="66"/>
      <c r="O122" s="66"/>
      <c r="P122" s="66"/>
      <c r="Q122" s="70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70"/>
      <c r="BJ122" s="66"/>
      <c r="BK122" s="66"/>
      <c r="BL122" s="66"/>
      <c r="BM122" s="66"/>
      <c r="BN122" s="66">
        <v>96</v>
      </c>
      <c r="BO122" s="66">
        <v>105.4</v>
      </c>
      <c r="BP122" s="66">
        <v>105.4</v>
      </c>
      <c r="BQ122" s="66">
        <f t="shared" si="366"/>
        <v>100</v>
      </c>
      <c r="BR122" s="66"/>
      <c r="BS122" s="66"/>
      <c r="BT122" s="66"/>
      <c r="BU122" s="66"/>
      <c r="BV122" s="66"/>
      <c r="BW122" s="66"/>
      <c r="BX122" s="66"/>
      <c r="BY122" s="70"/>
      <c r="BZ122" s="66"/>
      <c r="CA122" s="66"/>
      <c r="CB122" s="66"/>
      <c r="CC122" s="66"/>
      <c r="CD122" s="66"/>
      <c r="CE122" s="66"/>
      <c r="CF122" s="66"/>
      <c r="CG122" s="70"/>
      <c r="CH122" s="123"/>
      <c r="CI122" s="66"/>
      <c r="CJ122" s="66"/>
      <c r="CK122" s="70"/>
      <c r="CL122" s="70"/>
      <c r="CM122" s="66"/>
      <c r="CN122" s="66"/>
      <c r="CO122" s="70"/>
      <c r="CP122" s="123"/>
      <c r="CQ122" s="66"/>
      <c r="CR122" s="66"/>
      <c r="CS122" s="66"/>
    </row>
    <row r="123" spans="1:97" s="92" customFormat="1" ht="31.5" x14ac:dyDescent="0.25">
      <c r="A123" s="106" t="s">
        <v>271</v>
      </c>
      <c r="B123" s="198">
        <f t="shared" si="256"/>
        <v>232294.39999999991</v>
      </c>
      <c r="C123" s="198">
        <f t="shared" si="257"/>
        <v>230134.67400000003</v>
      </c>
      <c r="D123" s="198">
        <f t="shared" si="258"/>
        <v>230053.08689000004</v>
      </c>
      <c r="E123" s="80">
        <f t="shared" ref="E123" si="377">D123/C123*100</f>
        <v>99.96454810195182</v>
      </c>
      <c r="F123" s="80">
        <f>SUM(F124:F136)</f>
        <v>544</v>
      </c>
      <c r="G123" s="80">
        <f>SUM(G124:G136)</f>
        <v>580.20000000000005</v>
      </c>
      <c r="H123" s="80">
        <f t="shared" ref="H123:CF123" si="378">SUM(H124:H136)</f>
        <v>580.20000000000005</v>
      </c>
      <c r="I123" s="80">
        <f t="shared" si="71"/>
        <v>100</v>
      </c>
      <c r="J123" s="80">
        <f t="shared" ref="J123" si="379">SUM(J124:J136)</f>
        <v>78.7</v>
      </c>
      <c r="K123" s="80">
        <f t="shared" si="378"/>
        <v>78.7</v>
      </c>
      <c r="L123" s="80">
        <f t="shared" si="378"/>
        <v>78.7</v>
      </c>
      <c r="M123" s="80">
        <f t="shared" si="100"/>
        <v>100</v>
      </c>
      <c r="N123" s="80">
        <f t="shared" ref="N123" si="380">SUM(N124:N136)</f>
        <v>1585.8</v>
      </c>
      <c r="O123" s="80">
        <f t="shared" si="378"/>
        <v>1249.3910000000001</v>
      </c>
      <c r="P123" s="80">
        <f t="shared" si="378"/>
        <v>1249.3499999999999</v>
      </c>
      <c r="Q123" s="80">
        <f t="shared" si="101"/>
        <v>99.996718401205058</v>
      </c>
      <c r="R123" s="80">
        <f t="shared" ref="R123" si="381">SUM(R124:R136)</f>
        <v>25252.1</v>
      </c>
      <c r="S123" s="80">
        <f t="shared" si="378"/>
        <v>23684.9</v>
      </c>
      <c r="T123" s="80">
        <f t="shared" si="378"/>
        <v>23684.9</v>
      </c>
      <c r="U123" s="80">
        <f t="shared" si="39"/>
        <v>100</v>
      </c>
      <c r="V123" s="80">
        <f t="shared" ref="V123" si="382">SUM(V124:V136)</f>
        <v>2624.8</v>
      </c>
      <c r="W123" s="80">
        <f t="shared" si="378"/>
        <v>1396.6</v>
      </c>
      <c r="X123" s="80">
        <f t="shared" si="378"/>
        <v>1396.6</v>
      </c>
      <c r="Y123" s="80">
        <f t="shared" si="76"/>
        <v>100</v>
      </c>
      <c r="Z123" s="80">
        <f t="shared" ref="Z123" si="383">SUM(Z124:Z136)</f>
        <v>111.9</v>
      </c>
      <c r="AA123" s="80">
        <f t="shared" si="378"/>
        <v>112</v>
      </c>
      <c r="AB123" s="80">
        <f t="shared" si="378"/>
        <v>112</v>
      </c>
      <c r="AC123" s="80">
        <f t="shared" si="78"/>
        <v>100</v>
      </c>
      <c r="AD123" s="80">
        <f t="shared" ref="AD123" si="384">SUM(AD124:AD136)</f>
        <v>182328.6</v>
      </c>
      <c r="AE123" s="80">
        <f t="shared" si="378"/>
        <v>184156.6</v>
      </c>
      <c r="AF123" s="80">
        <f t="shared" si="378"/>
        <v>184156.6</v>
      </c>
      <c r="AG123" s="80">
        <f t="shared" si="102"/>
        <v>100</v>
      </c>
      <c r="AH123" s="80">
        <f t="shared" ref="AH123" si="385">SUM(AH124:AH136)</f>
        <v>330.3</v>
      </c>
      <c r="AI123" s="80">
        <f t="shared" si="378"/>
        <v>356.6</v>
      </c>
      <c r="AJ123" s="80">
        <f t="shared" si="378"/>
        <v>356.6</v>
      </c>
      <c r="AK123" s="79">
        <f t="shared" si="268"/>
        <v>100</v>
      </c>
      <c r="AL123" s="80">
        <f t="shared" ref="AL123" si="386">SUM(AL124:AL136)</f>
        <v>0</v>
      </c>
      <c r="AM123" s="80">
        <f t="shared" si="378"/>
        <v>0</v>
      </c>
      <c r="AN123" s="80">
        <f t="shared" si="378"/>
        <v>0</v>
      </c>
      <c r="AO123" s="80">
        <f t="shared" si="378"/>
        <v>0</v>
      </c>
      <c r="AP123" s="80">
        <f t="shared" ref="AP123" si="387">SUM(AP124:AP136)</f>
        <v>330.3</v>
      </c>
      <c r="AQ123" s="80">
        <f t="shared" si="378"/>
        <v>356.6</v>
      </c>
      <c r="AR123" s="80">
        <f t="shared" si="378"/>
        <v>356.6</v>
      </c>
      <c r="AS123" s="80">
        <f t="shared" si="378"/>
        <v>100</v>
      </c>
      <c r="AT123" s="80">
        <f t="shared" ref="AT123" si="388">SUM(AT124:AT136)</f>
        <v>1059.3</v>
      </c>
      <c r="AU123" s="80">
        <f t="shared" si="378"/>
        <v>651.70000000000005</v>
      </c>
      <c r="AV123" s="80">
        <f t="shared" si="378"/>
        <v>570.69309999999996</v>
      </c>
      <c r="AW123" s="80">
        <f t="shared" si="378"/>
        <v>87.56990946754641</v>
      </c>
      <c r="AX123" s="80">
        <f t="shared" ref="AX123" si="389">SUM(AX124:AX136)</f>
        <v>330.3</v>
      </c>
      <c r="AY123" s="80">
        <f t="shared" si="378"/>
        <v>356.6</v>
      </c>
      <c r="AZ123" s="80">
        <f t="shared" si="378"/>
        <v>356.6</v>
      </c>
      <c r="BA123" s="80">
        <f t="shared" si="378"/>
        <v>100</v>
      </c>
      <c r="BB123" s="80">
        <f t="shared" ref="BB123" si="390">SUM(BB124:BB136)</f>
        <v>330.3</v>
      </c>
      <c r="BC123" s="80">
        <f t="shared" si="378"/>
        <v>356.6</v>
      </c>
      <c r="BD123" s="80">
        <f t="shared" ref="BD123" si="391">SUM(BD124:BD136)</f>
        <v>356.6</v>
      </c>
      <c r="BE123" s="80">
        <f t="shared" si="378"/>
        <v>100</v>
      </c>
      <c r="BF123" s="80">
        <f t="shared" ref="BF123" si="392">SUM(BF124:BF136)</f>
        <v>967.5</v>
      </c>
      <c r="BG123" s="80">
        <f t="shared" si="378"/>
        <v>967.5</v>
      </c>
      <c r="BH123" s="80">
        <f t="shared" si="378"/>
        <v>967.5</v>
      </c>
      <c r="BI123" s="80">
        <f t="shared" si="107"/>
        <v>100</v>
      </c>
      <c r="BJ123" s="80">
        <f t="shared" ref="BJ123" si="393">SUM(BJ124:BJ136)</f>
        <v>0</v>
      </c>
      <c r="BK123" s="80">
        <f t="shared" si="378"/>
        <v>0</v>
      </c>
      <c r="BL123" s="80">
        <f t="shared" ref="BL123" si="394">SUM(BL124:BL136)</f>
        <v>0</v>
      </c>
      <c r="BM123" s="80">
        <f t="shared" si="378"/>
        <v>0</v>
      </c>
      <c r="BN123" s="80">
        <f t="shared" ref="BN123" si="395">SUM(BN124:BN136)</f>
        <v>1343.8</v>
      </c>
      <c r="BO123" s="80">
        <f t="shared" si="378"/>
        <v>1475.8000000000004</v>
      </c>
      <c r="BP123" s="80">
        <f t="shared" si="378"/>
        <v>1475.8000000000004</v>
      </c>
      <c r="BQ123" s="79">
        <f t="shared" ref="BQ123:BQ134" si="396">BP123/BO123*100</f>
        <v>100</v>
      </c>
      <c r="BR123" s="80">
        <f t="shared" ref="BR123" si="397">SUM(BR124:BR136)</f>
        <v>330.3</v>
      </c>
      <c r="BS123" s="80">
        <f t="shared" si="378"/>
        <v>166.1</v>
      </c>
      <c r="BT123" s="80">
        <f t="shared" si="378"/>
        <v>166.01579000000001</v>
      </c>
      <c r="BU123" s="80">
        <f t="shared" si="378"/>
        <v>99.9493016255268</v>
      </c>
      <c r="BV123" s="80">
        <f t="shared" ref="BV123" si="398">SUM(BV124:BV136)</f>
        <v>330.3</v>
      </c>
      <c r="BW123" s="80">
        <f t="shared" si="378"/>
        <v>356.6</v>
      </c>
      <c r="BX123" s="80">
        <f t="shared" si="378"/>
        <v>356.6</v>
      </c>
      <c r="BY123" s="80">
        <f t="shared" si="282"/>
        <v>100</v>
      </c>
      <c r="BZ123" s="80">
        <f t="shared" ref="BZ123" si="399">SUM(BZ124:BZ136)</f>
        <v>14383.2</v>
      </c>
      <c r="CA123" s="80">
        <f t="shared" si="378"/>
        <v>13780.883</v>
      </c>
      <c r="CB123" s="80">
        <f t="shared" si="378"/>
        <v>13780.883</v>
      </c>
      <c r="CC123" s="80">
        <f t="shared" si="60"/>
        <v>100</v>
      </c>
      <c r="CD123" s="80">
        <f t="shared" ref="CD123" si="400">SUM(CD124:CD136)</f>
        <v>32.9</v>
      </c>
      <c r="CE123" s="80">
        <f t="shared" si="378"/>
        <v>32.9</v>
      </c>
      <c r="CF123" s="80">
        <f t="shared" si="378"/>
        <v>32.445</v>
      </c>
      <c r="CG123" s="80">
        <f t="shared" si="285"/>
        <v>98.61702127659575</v>
      </c>
      <c r="CH123" s="122"/>
      <c r="CI123" s="80">
        <f t="shared" ref="CI123" si="401">SUM(CI124:CI136)</f>
        <v>13</v>
      </c>
      <c r="CJ123" s="80">
        <f t="shared" ref="CJ123" si="402">SUM(CJ124:CJ136)</f>
        <v>13</v>
      </c>
      <c r="CK123" s="80">
        <f t="shared" ref="CK123:CK124" si="403">CJ123/CI123*100</f>
        <v>100</v>
      </c>
      <c r="CL123" s="80"/>
      <c r="CM123" s="80"/>
      <c r="CN123" s="80"/>
      <c r="CO123" s="80"/>
      <c r="CP123" s="122"/>
      <c r="CQ123" s="80">
        <f>SUM(CQ124:CQ136)</f>
        <v>5.4</v>
      </c>
      <c r="CR123" s="80">
        <f t="shared" ref="CR123" si="404">SUM(CR124:CR136)</f>
        <v>5.4</v>
      </c>
      <c r="CS123" s="80">
        <f t="shared" ref="CS123:CS124" si="405">CR123/CQ123*100</f>
        <v>100</v>
      </c>
    </row>
    <row r="124" spans="1:97" ht="31.5" x14ac:dyDescent="0.25">
      <c r="A124" s="104" t="s">
        <v>270</v>
      </c>
      <c r="B124" s="82">
        <f t="shared" si="256"/>
        <v>230950.59999999992</v>
      </c>
      <c r="C124" s="82">
        <f t="shared" si="257"/>
        <v>228658.87400000004</v>
      </c>
      <c r="D124" s="82">
        <f t="shared" si="258"/>
        <v>228577.28689000005</v>
      </c>
      <c r="E124" s="70">
        <f t="shared" si="0"/>
        <v>99.964319289878077</v>
      </c>
      <c r="F124" s="70">
        <v>544</v>
      </c>
      <c r="G124" s="70">
        <v>580.20000000000005</v>
      </c>
      <c r="H124" s="70">
        <v>580.20000000000005</v>
      </c>
      <c r="I124" s="70">
        <f t="shared" si="71"/>
        <v>100</v>
      </c>
      <c r="J124" s="70">
        <v>78.7</v>
      </c>
      <c r="K124" s="70">
        <v>78.7</v>
      </c>
      <c r="L124" s="70">
        <v>78.7</v>
      </c>
      <c r="M124" s="70">
        <f t="shared" si="100"/>
        <v>100</v>
      </c>
      <c r="N124" s="70">
        <v>1585.8</v>
      </c>
      <c r="O124" s="70">
        <v>1249.3910000000001</v>
      </c>
      <c r="P124" s="70">
        <v>1249.3499999999999</v>
      </c>
      <c r="Q124" s="70">
        <f t="shared" si="101"/>
        <v>99.996718401205058</v>
      </c>
      <c r="R124" s="70">
        <v>25252.1</v>
      </c>
      <c r="S124" s="70">
        <v>23684.9</v>
      </c>
      <c r="T124" s="70">
        <v>23684.9</v>
      </c>
      <c r="U124" s="70">
        <f t="shared" si="39"/>
        <v>100</v>
      </c>
      <c r="V124" s="70">
        <v>2624.8</v>
      </c>
      <c r="W124" s="70">
        <v>1396.6</v>
      </c>
      <c r="X124" s="70">
        <v>1396.6</v>
      </c>
      <c r="Y124" s="70">
        <f t="shared" si="76"/>
        <v>100</v>
      </c>
      <c r="Z124" s="70">
        <v>111.9</v>
      </c>
      <c r="AA124" s="70">
        <v>112</v>
      </c>
      <c r="AB124" s="70">
        <v>112</v>
      </c>
      <c r="AC124" s="70">
        <f t="shared" si="78"/>
        <v>100</v>
      </c>
      <c r="AD124" s="70">
        <v>182328.6</v>
      </c>
      <c r="AE124" s="70">
        <v>184156.6</v>
      </c>
      <c r="AF124" s="70">
        <v>184156.6</v>
      </c>
      <c r="AG124" s="70">
        <f t="shared" si="102"/>
        <v>100</v>
      </c>
      <c r="AH124" s="70">
        <v>330.3</v>
      </c>
      <c r="AI124" s="70">
        <v>356.6</v>
      </c>
      <c r="AJ124" s="70">
        <v>356.6</v>
      </c>
      <c r="AK124" s="66">
        <f t="shared" si="268"/>
        <v>100</v>
      </c>
      <c r="AL124" s="66"/>
      <c r="AM124" s="66"/>
      <c r="AN124" s="70"/>
      <c r="AO124" s="70"/>
      <c r="AP124" s="70">
        <v>330.3</v>
      </c>
      <c r="AQ124" s="70">
        <v>356.6</v>
      </c>
      <c r="AR124" s="70">
        <v>356.6</v>
      </c>
      <c r="AS124" s="70">
        <f t="shared" si="103"/>
        <v>100</v>
      </c>
      <c r="AT124" s="70">
        <v>1059.3</v>
      </c>
      <c r="AU124" s="70">
        <v>651.70000000000005</v>
      </c>
      <c r="AV124" s="70">
        <v>570.69309999999996</v>
      </c>
      <c r="AW124" s="70">
        <f t="shared" si="104"/>
        <v>87.56990946754641</v>
      </c>
      <c r="AX124" s="70">
        <v>330.3</v>
      </c>
      <c r="AY124" s="70">
        <v>356.6</v>
      </c>
      <c r="AZ124" s="70">
        <v>356.6</v>
      </c>
      <c r="BA124" s="70">
        <f t="shared" si="105"/>
        <v>100</v>
      </c>
      <c r="BB124" s="70">
        <v>330.3</v>
      </c>
      <c r="BC124" s="70">
        <v>356.6</v>
      </c>
      <c r="BD124" s="70">
        <v>356.6</v>
      </c>
      <c r="BE124" s="70">
        <f t="shared" si="106"/>
        <v>100</v>
      </c>
      <c r="BF124" s="70">
        <v>967.5</v>
      </c>
      <c r="BG124" s="70">
        <v>967.5</v>
      </c>
      <c r="BH124" s="70">
        <v>967.5</v>
      </c>
      <c r="BI124" s="70">
        <f t="shared" si="107"/>
        <v>100</v>
      </c>
      <c r="BJ124" s="70"/>
      <c r="BK124" s="70"/>
      <c r="BL124" s="70"/>
      <c r="BM124" s="70"/>
      <c r="BN124" s="70"/>
      <c r="BO124" s="70"/>
      <c r="BP124" s="70"/>
      <c r="BQ124" s="66"/>
      <c r="BR124" s="70">
        <v>330.3</v>
      </c>
      <c r="BS124" s="70">
        <v>166.1</v>
      </c>
      <c r="BT124" s="70">
        <v>166.01579000000001</v>
      </c>
      <c r="BU124" s="70">
        <f t="shared" si="108"/>
        <v>99.9493016255268</v>
      </c>
      <c r="BV124" s="70">
        <v>330.3</v>
      </c>
      <c r="BW124" s="70">
        <v>356.6</v>
      </c>
      <c r="BX124" s="70">
        <v>356.6</v>
      </c>
      <c r="BY124" s="70">
        <f t="shared" si="282"/>
        <v>100</v>
      </c>
      <c r="BZ124" s="70">
        <v>14383.2</v>
      </c>
      <c r="CA124" s="70">
        <v>13780.883</v>
      </c>
      <c r="CB124" s="70">
        <v>13780.883</v>
      </c>
      <c r="CC124" s="70">
        <f t="shared" si="60"/>
        <v>100</v>
      </c>
      <c r="CD124" s="70">
        <v>32.9</v>
      </c>
      <c r="CE124" s="70">
        <v>32.9</v>
      </c>
      <c r="CF124" s="70">
        <v>32.445</v>
      </c>
      <c r="CG124" s="70">
        <f t="shared" si="285"/>
        <v>98.61702127659575</v>
      </c>
      <c r="CH124" s="124"/>
      <c r="CI124" s="70">
        <v>13</v>
      </c>
      <c r="CJ124" s="70">
        <v>13</v>
      </c>
      <c r="CK124" s="70">
        <f t="shared" si="403"/>
        <v>100</v>
      </c>
      <c r="CL124" s="70"/>
      <c r="CM124" s="70"/>
      <c r="CN124" s="70"/>
      <c r="CO124" s="70"/>
      <c r="CP124" s="124"/>
      <c r="CQ124" s="70">
        <v>5.4</v>
      </c>
      <c r="CR124" s="70">
        <v>5.4</v>
      </c>
      <c r="CS124" s="70">
        <f t="shared" si="405"/>
        <v>100</v>
      </c>
    </row>
    <row r="125" spans="1:97" x14ac:dyDescent="0.25">
      <c r="A125" s="104" t="s">
        <v>444</v>
      </c>
      <c r="B125" s="82">
        <f t="shared" si="256"/>
        <v>96</v>
      </c>
      <c r="C125" s="82">
        <f t="shared" si="257"/>
        <v>105.4</v>
      </c>
      <c r="D125" s="82">
        <f t="shared" si="258"/>
        <v>105.4</v>
      </c>
      <c r="E125" s="66">
        <f t="shared" ref="E125:E134" si="406">D125/C125*100</f>
        <v>100</v>
      </c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70"/>
      <c r="V125" s="66"/>
      <c r="W125" s="66"/>
      <c r="X125" s="66"/>
      <c r="Y125" s="66"/>
      <c r="Z125" s="66"/>
      <c r="AA125" s="66"/>
      <c r="AB125" s="66"/>
      <c r="AC125" s="70"/>
      <c r="AD125" s="66"/>
      <c r="AE125" s="66"/>
      <c r="AF125" s="66"/>
      <c r="AG125" s="70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>
        <v>96</v>
      </c>
      <c r="BO125" s="66">
        <v>105.4</v>
      </c>
      <c r="BP125" s="66">
        <v>105.4</v>
      </c>
      <c r="BQ125" s="66">
        <f t="shared" si="396"/>
        <v>100</v>
      </c>
      <c r="BR125" s="66"/>
      <c r="BS125" s="66"/>
      <c r="BT125" s="66"/>
      <c r="BU125" s="66"/>
      <c r="BV125" s="66"/>
      <c r="BW125" s="66"/>
      <c r="BX125" s="66"/>
      <c r="BY125" s="70"/>
      <c r="BZ125" s="66"/>
      <c r="CA125" s="66"/>
      <c r="CB125" s="66"/>
      <c r="CC125" s="70"/>
      <c r="CD125" s="66"/>
      <c r="CE125" s="66"/>
      <c r="CF125" s="66"/>
      <c r="CG125" s="70"/>
      <c r="CH125" s="123"/>
      <c r="CI125" s="66"/>
      <c r="CJ125" s="66"/>
      <c r="CK125" s="70"/>
      <c r="CL125" s="70"/>
      <c r="CM125" s="66"/>
      <c r="CN125" s="66"/>
      <c r="CO125" s="70"/>
      <c r="CP125" s="123"/>
      <c r="CQ125" s="66"/>
      <c r="CR125" s="66"/>
      <c r="CS125" s="66"/>
    </row>
    <row r="126" spans="1:97" x14ac:dyDescent="0.25">
      <c r="A126" s="104" t="s">
        <v>445</v>
      </c>
      <c r="B126" s="82">
        <f t="shared" si="256"/>
        <v>96</v>
      </c>
      <c r="C126" s="82">
        <f t="shared" si="257"/>
        <v>105.4</v>
      </c>
      <c r="D126" s="82">
        <f t="shared" si="258"/>
        <v>105.4</v>
      </c>
      <c r="E126" s="66">
        <f t="shared" si="406"/>
        <v>100</v>
      </c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70"/>
      <c r="V126" s="66"/>
      <c r="W126" s="66"/>
      <c r="X126" s="66"/>
      <c r="Y126" s="66"/>
      <c r="Z126" s="66"/>
      <c r="AA126" s="66"/>
      <c r="AB126" s="66"/>
      <c r="AC126" s="70"/>
      <c r="AD126" s="66"/>
      <c r="AE126" s="66"/>
      <c r="AF126" s="66"/>
      <c r="AG126" s="70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>
        <v>96</v>
      </c>
      <c r="BO126" s="66">
        <v>105.4</v>
      </c>
      <c r="BP126" s="66">
        <v>105.4</v>
      </c>
      <c r="BQ126" s="66">
        <f t="shared" si="396"/>
        <v>100</v>
      </c>
      <c r="BR126" s="66"/>
      <c r="BS126" s="66"/>
      <c r="BT126" s="66"/>
      <c r="BU126" s="66"/>
      <c r="BV126" s="66"/>
      <c r="BW126" s="66"/>
      <c r="BX126" s="66"/>
      <c r="BY126" s="70"/>
      <c r="BZ126" s="66"/>
      <c r="CA126" s="66"/>
      <c r="CB126" s="66"/>
      <c r="CC126" s="70"/>
      <c r="CD126" s="66"/>
      <c r="CE126" s="66"/>
      <c r="CF126" s="66"/>
      <c r="CG126" s="70"/>
      <c r="CH126" s="123"/>
      <c r="CI126" s="66"/>
      <c r="CJ126" s="66"/>
      <c r="CK126" s="70"/>
      <c r="CL126" s="70"/>
      <c r="CM126" s="66"/>
      <c r="CN126" s="66"/>
      <c r="CO126" s="70"/>
      <c r="CP126" s="123"/>
      <c r="CQ126" s="66"/>
      <c r="CR126" s="66"/>
      <c r="CS126" s="66"/>
    </row>
    <row r="127" spans="1:97" x14ac:dyDescent="0.25">
      <c r="A127" s="104" t="s">
        <v>446</v>
      </c>
      <c r="B127" s="82">
        <f t="shared" si="256"/>
        <v>239.9</v>
      </c>
      <c r="C127" s="82">
        <f t="shared" si="257"/>
        <v>263.60000000000002</v>
      </c>
      <c r="D127" s="82">
        <f t="shared" si="258"/>
        <v>263.60000000000002</v>
      </c>
      <c r="E127" s="66">
        <f t="shared" si="406"/>
        <v>100</v>
      </c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70"/>
      <c r="V127" s="66"/>
      <c r="W127" s="66"/>
      <c r="X127" s="66"/>
      <c r="Y127" s="66"/>
      <c r="Z127" s="66"/>
      <c r="AA127" s="66"/>
      <c r="AB127" s="66"/>
      <c r="AC127" s="70"/>
      <c r="AD127" s="66"/>
      <c r="AE127" s="66"/>
      <c r="AF127" s="66"/>
      <c r="AG127" s="70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66"/>
      <c r="BK127" s="66"/>
      <c r="BL127" s="66"/>
      <c r="BM127" s="66"/>
      <c r="BN127" s="66">
        <v>239.9</v>
      </c>
      <c r="BO127" s="66">
        <v>263.60000000000002</v>
      </c>
      <c r="BP127" s="66">
        <v>263.60000000000002</v>
      </c>
      <c r="BQ127" s="66">
        <f t="shared" si="396"/>
        <v>100</v>
      </c>
      <c r="BR127" s="66"/>
      <c r="BS127" s="66"/>
      <c r="BT127" s="66"/>
      <c r="BU127" s="66"/>
      <c r="BV127" s="66"/>
      <c r="BW127" s="66"/>
      <c r="BX127" s="66"/>
      <c r="BY127" s="70"/>
      <c r="BZ127" s="66"/>
      <c r="CA127" s="66"/>
      <c r="CB127" s="66"/>
      <c r="CC127" s="70"/>
      <c r="CD127" s="66"/>
      <c r="CE127" s="66"/>
      <c r="CF127" s="66"/>
      <c r="CG127" s="70"/>
      <c r="CH127" s="123"/>
      <c r="CI127" s="66"/>
      <c r="CJ127" s="66"/>
      <c r="CK127" s="70"/>
      <c r="CL127" s="70"/>
      <c r="CM127" s="66"/>
      <c r="CN127" s="66"/>
      <c r="CO127" s="70"/>
      <c r="CP127" s="123"/>
      <c r="CQ127" s="66"/>
      <c r="CR127" s="66"/>
      <c r="CS127" s="66"/>
    </row>
    <row r="128" spans="1:97" x14ac:dyDescent="0.25">
      <c r="A128" s="104" t="s">
        <v>447</v>
      </c>
      <c r="B128" s="82">
        <f t="shared" si="256"/>
        <v>96</v>
      </c>
      <c r="C128" s="82">
        <f t="shared" si="257"/>
        <v>105.4</v>
      </c>
      <c r="D128" s="82">
        <f t="shared" si="258"/>
        <v>105.4</v>
      </c>
      <c r="E128" s="66">
        <f t="shared" si="406"/>
        <v>100</v>
      </c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70"/>
      <c r="V128" s="66"/>
      <c r="W128" s="66"/>
      <c r="X128" s="66"/>
      <c r="Y128" s="66"/>
      <c r="Z128" s="66"/>
      <c r="AA128" s="66"/>
      <c r="AB128" s="66"/>
      <c r="AC128" s="70"/>
      <c r="AD128" s="66"/>
      <c r="AE128" s="66"/>
      <c r="AF128" s="66"/>
      <c r="AG128" s="70"/>
      <c r="AH128" s="66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>
        <v>96</v>
      </c>
      <c r="BO128" s="66">
        <v>105.4</v>
      </c>
      <c r="BP128" s="66">
        <v>105.4</v>
      </c>
      <c r="BQ128" s="66">
        <f t="shared" si="396"/>
        <v>100</v>
      </c>
      <c r="BR128" s="66"/>
      <c r="BS128" s="66"/>
      <c r="BT128" s="66"/>
      <c r="BU128" s="66"/>
      <c r="BV128" s="66"/>
      <c r="BW128" s="66"/>
      <c r="BX128" s="66"/>
      <c r="BY128" s="70"/>
      <c r="BZ128" s="66"/>
      <c r="CA128" s="66"/>
      <c r="CB128" s="66"/>
      <c r="CC128" s="70"/>
      <c r="CD128" s="66"/>
      <c r="CE128" s="66"/>
      <c r="CF128" s="66"/>
      <c r="CG128" s="70"/>
      <c r="CH128" s="123"/>
      <c r="CI128" s="66"/>
      <c r="CJ128" s="66"/>
      <c r="CK128" s="70"/>
      <c r="CL128" s="70"/>
      <c r="CM128" s="66"/>
      <c r="CN128" s="66"/>
      <c r="CO128" s="70"/>
      <c r="CP128" s="123"/>
      <c r="CQ128" s="66"/>
      <c r="CR128" s="66"/>
      <c r="CS128" s="66"/>
    </row>
    <row r="129" spans="1:97" x14ac:dyDescent="0.25">
      <c r="A129" s="104" t="s">
        <v>269</v>
      </c>
      <c r="B129" s="82">
        <f t="shared" si="256"/>
        <v>239.9</v>
      </c>
      <c r="C129" s="82">
        <f t="shared" si="257"/>
        <v>263.60000000000002</v>
      </c>
      <c r="D129" s="82">
        <f t="shared" si="258"/>
        <v>263.60000000000002</v>
      </c>
      <c r="E129" s="66">
        <f t="shared" si="406"/>
        <v>100</v>
      </c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70"/>
      <c r="V129" s="66"/>
      <c r="W129" s="66"/>
      <c r="X129" s="66"/>
      <c r="Y129" s="66"/>
      <c r="Z129" s="66"/>
      <c r="AA129" s="66"/>
      <c r="AB129" s="66"/>
      <c r="AC129" s="70"/>
      <c r="AD129" s="66"/>
      <c r="AE129" s="66"/>
      <c r="AF129" s="66"/>
      <c r="AG129" s="70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6"/>
      <c r="BN129" s="66">
        <v>239.9</v>
      </c>
      <c r="BO129" s="66">
        <v>263.60000000000002</v>
      </c>
      <c r="BP129" s="66">
        <v>263.60000000000002</v>
      </c>
      <c r="BQ129" s="66">
        <f t="shared" si="396"/>
        <v>100</v>
      </c>
      <c r="BR129" s="66"/>
      <c r="BS129" s="66"/>
      <c r="BT129" s="66"/>
      <c r="BU129" s="66"/>
      <c r="BV129" s="66"/>
      <c r="BW129" s="66"/>
      <c r="BX129" s="66"/>
      <c r="BY129" s="70"/>
      <c r="BZ129" s="66"/>
      <c r="CA129" s="66"/>
      <c r="CB129" s="66"/>
      <c r="CC129" s="70"/>
      <c r="CD129" s="66"/>
      <c r="CE129" s="66"/>
      <c r="CF129" s="66"/>
      <c r="CG129" s="70"/>
      <c r="CH129" s="123"/>
      <c r="CI129" s="66"/>
      <c r="CJ129" s="66"/>
      <c r="CK129" s="70"/>
      <c r="CL129" s="70"/>
      <c r="CM129" s="66"/>
      <c r="CN129" s="66"/>
      <c r="CO129" s="70"/>
      <c r="CP129" s="123"/>
      <c r="CQ129" s="66"/>
      <c r="CR129" s="66"/>
      <c r="CS129" s="66"/>
    </row>
    <row r="130" spans="1:97" x14ac:dyDescent="0.25">
      <c r="A130" s="104" t="s">
        <v>448</v>
      </c>
      <c r="B130" s="82">
        <f t="shared" si="256"/>
        <v>96</v>
      </c>
      <c r="C130" s="82">
        <f t="shared" si="257"/>
        <v>105.4</v>
      </c>
      <c r="D130" s="82">
        <f t="shared" si="258"/>
        <v>105.4</v>
      </c>
      <c r="E130" s="66">
        <f t="shared" si="406"/>
        <v>100</v>
      </c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70"/>
      <c r="V130" s="66"/>
      <c r="W130" s="66"/>
      <c r="X130" s="66"/>
      <c r="Y130" s="66"/>
      <c r="Z130" s="66"/>
      <c r="AA130" s="66"/>
      <c r="AB130" s="66"/>
      <c r="AC130" s="70"/>
      <c r="AD130" s="66"/>
      <c r="AE130" s="66"/>
      <c r="AF130" s="66"/>
      <c r="AG130" s="70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66"/>
      <c r="BK130" s="66"/>
      <c r="BL130" s="66"/>
      <c r="BM130" s="66"/>
      <c r="BN130" s="66">
        <v>96</v>
      </c>
      <c r="BO130" s="66">
        <v>105.4</v>
      </c>
      <c r="BP130" s="66">
        <v>105.4</v>
      </c>
      <c r="BQ130" s="66">
        <f t="shared" si="396"/>
        <v>100</v>
      </c>
      <c r="BR130" s="66"/>
      <c r="BS130" s="66"/>
      <c r="BT130" s="66"/>
      <c r="BU130" s="66"/>
      <c r="BV130" s="66"/>
      <c r="BW130" s="66"/>
      <c r="BX130" s="66"/>
      <c r="BY130" s="70"/>
      <c r="BZ130" s="66"/>
      <c r="CA130" s="66"/>
      <c r="CB130" s="66"/>
      <c r="CC130" s="70"/>
      <c r="CD130" s="66"/>
      <c r="CE130" s="66"/>
      <c r="CF130" s="66"/>
      <c r="CG130" s="70"/>
      <c r="CH130" s="123"/>
      <c r="CI130" s="66"/>
      <c r="CJ130" s="66"/>
      <c r="CK130" s="70"/>
      <c r="CL130" s="70"/>
      <c r="CM130" s="66"/>
      <c r="CN130" s="66"/>
      <c r="CO130" s="70"/>
      <c r="CP130" s="123"/>
      <c r="CQ130" s="66"/>
      <c r="CR130" s="66"/>
      <c r="CS130" s="66"/>
    </row>
    <row r="131" spans="1:97" x14ac:dyDescent="0.25">
      <c r="A131" s="104" t="s">
        <v>590</v>
      </c>
      <c r="B131" s="82">
        <f t="shared" si="256"/>
        <v>96</v>
      </c>
      <c r="C131" s="82">
        <f t="shared" si="257"/>
        <v>105.4</v>
      </c>
      <c r="D131" s="82">
        <f t="shared" si="258"/>
        <v>105.4</v>
      </c>
      <c r="E131" s="66">
        <f t="shared" si="406"/>
        <v>100</v>
      </c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70"/>
      <c r="V131" s="66"/>
      <c r="W131" s="66"/>
      <c r="X131" s="66"/>
      <c r="Y131" s="66"/>
      <c r="Z131" s="66"/>
      <c r="AA131" s="66"/>
      <c r="AB131" s="66"/>
      <c r="AC131" s="70"/>
      <c r="AD131" s="66"/>
      <c r="AE131" s="66"/>
      <c r="AF131" s="66"/>
      <c r="AG131" s="70"/>
      <c r="AH131" s="66"/>
      <c r="AI131" s="66"/>
      <c r="AJ131" s="66"/>
      <c r="AK131" s="66"/>
      <c r="AL131" s="66"/>
      <c r="AM131" s="66"/>
      <c r="AN131" s="66"/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>
        <v>96</v>
      </c>
      <c r="BO131" s="66">
        <v>105.4</v>
      </c>
      <c r="BP131" s="66">
        <v>105.4</v>
      </c>
      <c r="BQ131" s="66">
        <f t="shared" si="396"/>
        <v>100</v>
      </c>
      <c r="BR131" s="66"/>
      <c r="BS131" s="66"/>
      <c r="BT131" s="66"/>
      <c r="BU131" s="66"/>
      <c r="BV131" s="66"/>
      <c r="BW131" s="66"/>
      <c r="BX131" s="66"/>
      <c r="BY131" s="70"/>
      <c r="BZ131" s="66"/>
      <c r="CA131" s="66"/>
      <c r="CB131" s="66"/>
      <c r="CC131" s="70"/>
      <c r="CD131" s="66"/>
      <c r="CE131" s="66"/>
      <c r="CF131" s="66"/>
      <c r="CG131" s="70"/>
      <c r="CH131" s="123"/>
      <c r="CI131" s="66"/>
      <c r="CJ131" s="66"/>
      <c r="CK131" s="70"/>
      <c r="CL131" s="70"/>
      <c r="CM131" s="66"/>
      <c r="CN131" s="66"/>
      <c r="CO131" s="70"/>
      <c r="CP131" s="123"/>
      <c r="CQ131" s="66"/>
      <c r="CR131" s="66"/>
      <c r="CS131" s="66"/>
    </row>
    <row r="132" spans="1:97" x14ac:dyDescent="0.25">
      <c r="A132" s="104" t="s">
        <v>449</v>
      </c>
      <c r="B132" s="82">
        <f t="shared" si="256"/>
        <v>96</v>
      </c>
      <c r="C132" s="82">
        <f t="shared" si="257"/>
        <v>105.4</v>
      </c>
      <c r="D132" s="82">
        <f t="shared" si="258"/>
        <v>105.4</v>
      </c>
      <c r="E132" s="66">
        <f t="shared" si="406"/>
        <v>100</v>
      </c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70"/>
      <c r="V132" s="66"/>
      <c r="W132" s="66"/>
      <c r="X132" s="66"/>
      <c r="Y132" s="66"/>
      <c r="Z132" s="66"/>
      <c r="AA132" s="66"/>
      <c r="AB132" s="66"/>
      <c r="AC132" s="70"/>
      <c r="AD132" s="66"/>
      <c r="AE132" s="66"/>
      <c r="AF132" s="66"/>
      <c r="AG132" s="70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6"/>
      <c r="BN132" s="66">
        <v>96</v>
      </c>
      <c r="BO132" s="66">
        <v>105.4</v>
      </c>
      <c r="BP132" s="66">
        <v>105.4</v>
      </c>
      <c r="BQ132" s="66">
        <f t="shared" si="396"/>
        <v>100</v>
      </c>
      <c r="BR132" s="66"/>
      <c r="BS132" s="66"/>
      <c r="BT132" s="66"/>
      <c r="BU132" s="66"/>
      <c r="BV132" s="66"/>
      <c r="BW132" s="66"/>
      <c r="BX132" s="66"/>
      <c r="BY132" s="70"/>
      <c r="BZ132" s="66"/>
      <c r="CA132" s="66"/>
      <c r="CB132" s="66"/>
      <c r="CC132" s="70"/>
      <c r="CD132" s="66"/>
      <c r="CE132" s="66"/>
      <c r="CF132" s="66"/>
      <c r="CG132" s="70"/>
      <c r="CH132" s="123"/>
      <c r="CI132" s="66"/>
      <c r="CJ132" s="66"/>
      <c r="CK132" s="70"/>
      <c r="CL132" s="70"/>
      <c r="CM132" s="66"/>
      <c r="CN132" s="66"/>
      <c r="CO132" s="70"/>
      <c r="CP132" s="123"/>
      <c r="CQ132" s="66"/>
      <c r="CR132" s="66"/>
      <c r="CS132" s="66"/>
    </row>
    <row r="133" spans="1:97" x14ac:dyDescent="0.25">
      <c r="A133" s="104" t="s">
        <v>450</v>
      </c>
      <c r="B133" s="82">
        <f t="shared" si="256"/>
        <v>96</v>
      </c>
      <c r="C133" s="82">
        <f t="shared" si="257"/>
        <v>105.4</v>
      </c>
      <c r="D133" s="82">
        <f t="shared" si="258"/>
        <v>105.4</v>
      </c>
      <c r="E133" s="66">
        <f t="shared" si="406"/>
        <v>100</v>
      </c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70"/>
      <c r="V133" s="66"/>
      <c r="W133" s="66"/>
      <c r="X133" s="66"/>
      <c r="Y133" s="66"/>
      <c r="Z133" s="66"/>
      <c r="AA133" s="66"/>
      <c r="AB133" s="66"/>
      <c r="AC133" s="70"/>
      <c r="AD133" s="66"/>
      <c r="AE133" s="66"/>
      <c r="AF133" s="66"/>
      <c r="AG133" s="70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>
        <v>96</v>
      </c>
      <c r="BO133" s="66">
        <v>105.4</v>
      </c>
      <c r="BP133" s="66">
        <v>105.4</v>
      </c>
      <c r="BQ133" s="66">
        <f t="shared" si="396"/>
        <v>100</v>
      </c>
      <c r="BR133" s="66"/>
      <c r="BS133" s="66"/>
      <c r="BT133" s="66"/>
      <c r="BU133" s="66"/>
      <c r="BV133" s="66"/>
      <c r="BW133" s="66"/>
      <c r="BX133" s="66"/>
      <c r="BY133" s="70"/>
      <c r="BZ133" s="66"/>
      <c r="CA133" s="66"/>
      <c r="CB133" s="66"/>
      <c r="CC133" s="70"/>
      <c r="CD133" s="66"/>
      <c r="CE133" s="66"/>
      <c r="CF133" s="66"/>
      <c r="CG133" s="70"/>
      <c r="CH133" s="123"/>
      <c r="CI133" s="66"/>
      <c r="CJ133" s="66"/>
      <c r="CK133" s="70"/>
      <c r="CL133" s="70"/>
      <c r="CM133" s="66"/>
      <c r="CN133" s="66"/>
      <c r="CO133" s="70"/>
      <c r="CP133" s="123"/>
      <c r="CQ133" s="66"/>
      <c r="CR133" s="66"/>
      <c r="CS133" s="66"/>
    </row>
    <row r="134" spans="1:97" x14ac:dyDescent="0.25">
      <c r="A134" s="104" t="s">
        <v>451</v>
      </c>
      <c r="B134" s="82">
        <f t="shared" si="256"/>
        <v>96</v>
      </c>
      <c r="C134" s="82">
        <f t="shared" si="257"/>
        <v>105.4</v>
      </c>
      <c r="D134" s="82">
        <f t="shared" si="258"/>
        <v>105.4</v>
      </c>
      <c r="E134" s="66">
        <f t="shared" si="406"/>
        <v>100</v>
      </c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70"/>
      <c r="V134" s="66"/>
      <c r="W134" s="66"/>
      <c r="X134" s="66"/>
      <c r="Y134" s="66"/>
      <c r="Z134" s="66"/>
      <c r="AA134" s="66"/>
      <c r="AB134" s="66"/>
      <c r="AC134" s="70"/>
      <c r="AD134" s="66"/>
      <c r="AE134" s="66"/>
      <c r="AF134" s="66"/>
      <c r="AG134" s="70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>
        <v>96</v>
      </c>
      <c r="BO134" s="66">
        <v>105.4</v>
      </c>
      <c r="BP134" s="66">
        <v>105.4</v>
      </c>
      <c r="BQ134" s="66">
        <f t="shared" si="396"/>
        <v>100</v>
      </c>
      <c r="BR134" s="66"/>
      <c r="BS134" s="66"/>
      <c r="BT134" s="66"/>
      <c r="BU134" s="66"/>
      <c r="BV134" s="66"/>
      <c r="BW134" s="66"/>
      <c r="BX134" s="66"/>
      <c r="BY134" s="70"/>
      <c r="BZ134" s="66"/>
      <c r="CA134" s="66"/>
      <c r="CB134" s="66"/>
      <c r="CC134" s="70"/>
      <c r="CD134" s="66"/>
      <c r="CE134" s="66"/>
      <c r="CF134" s="66"/>
      <c r="CG134" s="70"/>
      <c r="CH134" s="123"/>
      <c r="CI134" s="66"/>
      <c r="CJ134" s="66"/>
      <c r="CK134" s="70"/>
      <c r="CL134" s="70"/>
      <c r="CM134" s="66"/>
      <c r="CN134" s="66"/>
      <c r="CO134" s="70"/>
      <c r="CP134" s="123"/>
      <c r="CQ134" s="66"/>
      <c r="CR134" s="66"/>
      <c r="CS134" s="66"/>
    </row>
    <row r="135" spans="1:97" x14ac:dyDescent="0.25">
      <c r="A135" s="104" t="s">
        <v>589</v>
      </c>
      <c r="B135" s="82">
        <f t="shared" si="256"/>
        <v>0</v>
      </c>
      <c r="C135" s="82">
        <f t="shared" si="257"/>
        <v>0</v>
      </c>
      <c r="D135" s="82">
        <f t="shared" si="258"/>
        <v>0</v>
      </c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70"/>
      <c r="V135" s="66"/>
      <c r="W135" s="66"/>
      <c r="X135" s="66"/>
      <c r="Y135" s="66"/>
      <c r="Z135" s="66"/>
      <c r="AA135" s="66"/>
      <c r="AB135" s="66"/>
      <c r="AC135" s="70"/>
      <c r="AD135" s="66"/>
      <c r="AE135" s="66"/>
      <c r="AF135" s="66"/>
      <c r="AG135" s="70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70"/>
      <c r="BZ135" s="66"/>
      <c r="CA135" s="66"/>
      <c r="CB135" s="66"/>
      <c r="CC135" s="70"/>
      <c r="CD135" s="66"/>
      <c r="CE135" s="66"/>
      <c r="CF135" s="66"/>
      <c r="CG135" s="70"/>
      <c r="CH135" s="123"/>
      <c r="CI135" s="66"/>
      <c r="CJ135" s="66"/>
      <c r="CK135" s="70"/>
      <c r="CL135" s="70"/>
      <c r="CM135" s="66"/>
      <c r="CN135" s="66"/>
      <c r="CO135" s="70"/>
      <c r="CP135" s="123"/>
      <c r="CQ135" s="66"/>
      <c r="CR135" s="66"/>
      <c r="CS135" s="66"/>
    </row>
    <row r="136" spans="1:97" x14ac:dyDescent="0.25">
      <c r="A136" s="104" t="s">
        <v>452</v>
      </c>
      <c r="B136" s="82">
        <f t="shared" si="256"/>
        <v>96</v>
      </c>
      <c r="C136" s="82">
        <f t="shared" si="257"/>
        <v>105.4</v>
      </c>
      <c r="D136" s="82">
        <f t="shared" si="258"/>
        <v>105.4</v>
      </c>
      <c r="E136" s="66">
        <f>D136/C136*100</f>
        <v>100</v>
      </c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70"/>
      <c r="V136" s="66"/>
      <c r="W136" s="66"/>
      <c r="X136" s="66"/>
      <c r="Y136" s="66"/>
      <c r="Z136" s="66"/>
      <c r="AA136" s="66"/>
      <c r="AB136" s="66"/>
      <c r="AC136" s="70"/>
      <c r="AD136" s="66"/>
      <c r="AE136" s="66"/>
      <c r="AF136" s="66"/>
      <c r="AG136" s="70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>
        <v>96</v>
      </c>
      <c r="BO136" s="66">
        <v>105.4</v>
      </c>
      <c r="BP136" s="66">
        <v>105.4</v>
      </c>
      <c r="BQ136" s="66">
        <f>BP136/BO136*100</f>
        <v>100</v>
      </c>
      <c r="BR136" s="66"/>
      <c r="BS136" s="66"/>
      <c r="BT136" s="66"/>
      <c r="BU136" s="66"/>
      <c r="BV136" s="66"/>
      <c r="BW136" s="66"/>
      <c r="BX136" s="66"/>
      <c r="BY136" s="70"/>
      <c r="BZ136" s="66"/>
      <c r="CA136" s="66"/>
      <c r="CB136" s="66"/>
      <c r="CC136" s="70"/>
      <c r="CD136" s="66"/>
      <c r="CE136" s="66"/>
      <c r="CF136" s="66"/>
      <c r="CG136" s="70"/>
      <c r="CH136" s="123"/>
      <c r="CI136" s="66"/>
      <c r="CJ136" s="66"/>
      <c r="CK136" s="70"/>
      <c r="CL136" s="70"/>
      <c r="CM136" s="66"/>
      <c r="CN136" s="66"/>
      <c r="CO136" s="70"/>
      <c r="CP136" s="123"/>
      <c r="CQ136" s="66"/>
      <c r="CR136" s="66"/>
      <c r="CS136" s="66"/>
    </row>
    <row r="137" spans="1:97" s="92" customFormat="1" ht="31.5" x14ac:dyDescent="0.25">
      <c r="A137" s="105" t="s">
        <v>274</v>
      </c>
      <c r="B137" s="198">
        <f t="shared" si="256"/>
        <v>484534.99999999994</v>
      </c>
      <c r="C137" s="198">
        <f t="shared" si="257"/>
        <v>517801.91199999989</v>
      </c>
      <c r="D137" s="198">
        <f t="shared" si="258"/>
        <v>507659.61240999989</v>
      </c>
      <c r="E137" s="80">
        <f t="shared" ref="E137" si="407">D137/C137*100</f>
        <v>98.04127807276231</v>
      </c>
      <c r="F137" s="80">
        <f>SUM(F138:F148)</f>
        <v>525</v>
      </c>
      <c r="G137" s="80">
        <f>SUM(G138:G148)</f>
        <v>525</v>
      </c>
      <c r="H137" s="80">
        <f t="shared" ref="H137:CF137" si="408">SUM(H138:H148)</f>
        <v>525</v>
      </c>
      <c r="I137" s="80">
        <f t="shared" si="71"/>
        <v>100</v>
      </c>
      <c r="J137" s="80">
        <f t="shared" ref="J137" si="409">SUM(J138:J148)</f>
        <v>342.8</v>
      </c>
      <c r="K137" s="80">
        <f t="shared" si="408"/>
        <v>342.8</v>
      </c>
      <c r="L137" s="80">
        <f t="shared" si="408"/>
        <v>327.66748999999999</v>
      </c>
      <c r="M137" s="80">
        <f t="shared" si="100"/>
        <v>95.585615519253196</v>
      </c>
      <c r="N137" s="80">
        <f t="shared" ref="N137" si="410">SUM(N138:N148)</f>
        <v>7757.4</v>
      </c>
      <c r="O137" s="80">
        <f t="shared" si="408"/>
        <v>7757.4</v>
      </c>
      <c r="P137" s="80">
        <f t="shared" si="408"/>
        <v>7401.1111200000005</v>
      </c>
      <c r="Q137" s="80">
        <f t="shared" si="101"/>
        <v>95.407109598576852</v>
      </c>
      <c r="R137" s="80">
        <f t="shared" ref="R137" si="411">SUM(R138:R148)</f>
        <v>91969.4</v>
      </c>
      <c r="S137" s="80">
        <f t="shared" si="408"/>
        <v>92085.7</v>
      </c>
      <c r="T137" s="80">
        <f t="shared" si="408"/>
        <v>90263.110339999999</v>
      </c>
      <c r="U137" s="80">
        <f t="shared" si="39"/>
        <v>98.020767980261866</v>
      </c>
      <c r="V137" s="80">
        <f t="shared" ref="V137" si="412">SUM(V138:V148)</f>
        <v>6022.8</v>
      </c>
      <c r="W137" s="80">
        <f t="shared" si="408"/>
        <v>5569.8</v>
      </c>
      <c r="X137" s="80">
        <f t="shared" si="408"/>
        <v>4895.3505599999999</v>
      </c>
      <c r="Y137" s="80">
        <f t="shared" si="76"/>
        <v>87.890957664548097</v>
      </c>
      <c r="Z137" s="80">
        <f t="shared" ref="Z137" si="413">SUM(Z138:Z148)</f>
        <v>279.8</v>
      </c>
      <c r="AA137" s="80">
        <f t="shared" si="408"/>
        <v>280.2</v>
      </c>
      <c r="AB137" s="80">
        <f t="shared" si="408"/>
        <v>260.57121000000001</v>
      </c>
      <c r="AC137" s="80">
        <f t="shared" si="78"/>
        <v>92.994721627409007</v>
      </c>
      <c r="AD137" s="80">
        <f t="shared" ref="AD137" si="414">SUM(AD138:AD148)</f>
        <v>337117.1</v>
      </c>
      <c r="AE137" s="80">
        <f t="shared" si="408"/>
        <v>372890.2</v>
      </c>
      <c r="AF137" s="80">
        <f t="shared" si="408"/>
        <v>366059.05894000002</v>
      </c>
      <c r="AG137" s="80">
        <f t="shared" si="102"/>
        <v>98.168055620662599</v>
      </c>
      <c r="AH137" s="80">
        <f t="shared" ref="AH137" si="415">SUM(AH138:AH148)</f>
        <v>990.8</v>
      </c>
      <c r="AI137" s="80">
        <f t="shared" si="408"/>
        <v>1069.7</v>
      </c>
      <c r="AJ137" s="80">
        <f t="shared" si="408"/>
        <v>1069.7</v>
      </c>
      <c r="AK137" s="79">
        <f t="shared" si="268"/>
        <v>100</v>
      </c>
      <c r="AL137" s="80">
        <f t="shared" ref="AL137" si="416">SUM(AL138:AL148)</f>
        <v>271.10000000000002</v>
      </c>
      <c r="AM137" s="80">
        <f t="shared" si="408"/>
        <v>229.2</v>
      </c>
      <c r="AN137" s="80">
        <f t="shared" si="408"/>
        <v>229.2</v>
      </c>
      <c r="AO137" s="80">
        <f>AN137/AM137*100</f>
        <v>100</v>
      </c>
      <c r="AP137" s="80">
        <f t="shared" ref="AP137" si="417">SUM(AP138:AP148)</f>
        <v>660.6</v>
      </c>
      <c r="AQ137" s="80">
        <f t="shared" si="408"/>
        <v>713.1</v>
      </c>
      <c r="AR137" s="80">
        <f t="shared" si="408"/>
        <v>713.1</v>
      </c>
      <c r="AS137" s="80">
        <f t="shared" si="408"/>
        <v>100</v>
      </c>
      <c r="AT137" s="80">
        <f t="shared" ref="AT137" si="418">SUM(AT138:AT148)</f>
        <v>5955.4</v>
      </c>
      <c r="AU137" s="80">
        <f t="shared" si="408"/>
        <v>4638.7</v>
      </c>
      <c r="AV137" s="80">
        <f t="shared" si="408"/>
        <v>4599.5089200000002</v>
      </c>
      <c r="AW137" s="80">
        <f t="shared" si="408"/>
        <v>99.155127945329525</v>
      </c>
      <c r="AX137" s="80">
        <f t="shared" ref="AX137" si="419">SUM(AX138:AX148)</f>
        <v>660.6</v>
      </c>
      <c r="AY137" s="80">
        <f t="shared" si="408"/>
        <v>713.1</v>
      </c>
      <c r="AZ137" s="80">
        <f t="shared" si="408"/>
        <v>713.1</v>
      </c>
      <c r="BA137" s="80">
        <f t="shared" si="408"/>
        <v>100</v>
      </c>
      <c r="BB137" s="80">
        <f t="shared" ref="BB137" si="420">SUM(BB138:BB148)</f>
        <v>330.3</v>
      </c>
      <c r="BC137" s="80">
        <f t="shared" si="408"/>
        <v>356.6</v>
      </c>
      <c r="BD137" s="80">
        <f t="shared" ref="BD137" si="421">SUM(BD138:BD148)</f>
        <v>356.6</v>
      </c>
      <c r="BE137" s="80">
        <f t="shared" si="408"/>
        <v>100</v>
      </c>
      <c r="BF137" s="80">
        <f t="shared" ref="BF137" si="422">SUM(BF138:BF148)</f>
        <v>1910.7</v>
      </c>
      <c r="BG137" s="80">
        <f t="shared" si="408"/>
        <v>1898.1</v>
      </c>
      <c r="BH137" s="80">
        <f t="shared" si="408"/>
        <v>1898.1</v>
      </c>
      <c r="BI137" s="80">
        <f t="shared" si="107"/>
        <v>100</v>
      </c>
      <c r="BJ137" s="80">
        <f t="shared" ref="BJ137" si="423">SUM(BJ138:BJ148)</f>
        <v>1321.2</v>
      </c>
      <c r="BK137" s="80">
        <f t="shared" si="408"/>
        <v>1426.3</v>
      </c>
      <c r="BL137" s="80">
        <f t="shared" ref="BL137" si="424">SUM(BL138:BL148)</f>
        <v>1426.3</v>
      </c>
      <c r="BM137" s="80">
        <f>BL137/BK137*100</f>
        <v>100</v>
      </c>
      <c r="BN137" s="80">
        <f t="shared" ref="BN137" si="425">SUM(BN138:BN148)</f>
        <v>1343.6000000000001</v>
      </c>
      <c r="BO137" s="80">
        <f t="shared" si="408"/>
        <v>1476</v>
      </c>
      <c r="BP137" s="80">
        <f t="shared" si="408"/>
        <v>1476</v>
      </c>
      <c r="BQ137" s="79">
        <f t="shared" ref="BQ137" si="426">BP137/BO137*100</f>
        <v>100</v>
      </c>
      <c r="BR137" s="80">
        <f t="shared" ref="BR137" si="427">SUM(BR138:BR148)</f>
        <v>330.3</v>
      </c>
      <c r="BS137" s="80">
        <f t="shared" si="408"/>
        <v>167.4</v>
      </c>
      <c r="BT137" s="80">
        <f t="shared" si="408"/>
        <v>167.375</v>
      </c>
      <c r="BU137" s="80">
        <f t="shared" si="408"/>
        <v>99.985065710872163</v>
      </c>
      <c r="BV137" s="80">
        <f t="shared" ref="BV137" si="428">SUM(BV138:BV148)</f>
        <v>330.3</v>
      </c>
      <c r="BW137" s="80">
        <f t="shared" si="408"/>
        <v>356.6</v>
      </c>
      <c r="BX137" s="80">
        <f t="shared" si="408"/>
        <v>356.6</v>
      </c>
      <c r="BY137" s="80">
        <f t="shared" si="282"/>
        <v>100</v>
      </c>
      <c r="BZ137" s="80">
        <f t="shared" ref="BZ137" si="429">SUM(BZ138:BZ148)</f>
        <v>26382.9</v>
      </c>
      <c r="CA137" s="80">
        <f t="shared" si="408"/>
        <v>24516.212</v>
      </c>
      <c r="CB137" s="80">
        <f t="shared" si="408"/>
        <v>24159.635730000002</v>
      </c>
      <c r="CC137" s="80">
        <f t="shared" si="60"/>
        <v>98.545549084010204</v>
      </c>
      <c r="CD137" s="80">
        <f t="shared" ref="CD137" si="430">SUM(CD138:CD148)</f>
        <v>32.9</v>
      </c>
      <c r="CE137" s="80">
        <f t="shared" si="408"/>
        <v>724.4</v>
      </c>
      <c r="CF137" s="80">
        <f t="shared" si="408"/>
        <v>724.4</v>
      </c>
      <c r="CG137" s="80">
        <f t="shared" si="285"/>
        <v>100</v>
      </c>
      <c r="CH137" s="122"/>
      <c r="CI137" s="80">
        <f t="shared" ref="CI137" si="431">SUM(CI138:CI148)</f>
        <v>31.8</v>
      </c>
      <c r="CJ137" s="80">
        <f t="shared" ref="CJ137" si="432">SUM(CJ138:CJ148)</f>
        <v>31.8</v>
      </c>
      <c r="CK137" s="80">
        <f t="shared" ref="CK137:CK138" si="433">CJ137/CI137*100</f>
        <v>100</v>
      </c>
      <c r="CL137" s="80"/>
      <c r="CM137" s="80"/>
      <c r="CN137" s="80"/>
      <c r="CO137" s="80"/>
      <c r="CP137" s="122"/>
      <c r="CQ137" s="80">
        <f>SUM(CQ138:CQ148)</f>
        <v>33.6</v>
      </c>
      <c r="CR137" s="80">
        <f t="shared" ref="CR137" si="434">SUM(CR138:CR148)</f>
        <v>6.3231000000000002</v>
      </c>
      <c r="CS137" s="80">
        <f t="shared" ref="CS137:CS138" si="435">CR137/CQ137*100</f>
        <v>18.818750000000001</v>
      </c>
    </row>
    <row r="138" spans="1:97" x14ac:dyDescent="0.25">
      <c r="A138" s="104" t="s">
        <v>273</v>
      </c>
      <c r="B138" s="82">
        <f t="shared" si="256"/>
        <v>483191.39999999997</v>
      </c>
      <c r="C138" s="82">
        <f t="shared" si="257"/>
        <v>516325.91199999989</v>
      </c>
      <c r="D138" s="82">
        <f t="shared" si="258"/>
        <v>506183.61240999989</v>
      </c>
      <c r="E138" s="70">
        <f t="shared" si="0"/>
        <v>98.035678753616367</v>
      </c>
      <c r="F138" s="70">
        <v>525</v>
      </c>
      <c r="G138" s="70">
        <v>525</v>
      </c>
      <c r="H138" s="70">
        <v>525</v>
      </c>
      <c r="I138" s="70">
        <f t="shared" si="71"/>
        <v>100</v>
      </c>
      <c r="J138" s="70">
        <v>342.8</v>
      </c>
      <c r="K138" s="70">
        <v>342.8</v>
      </c>
      <c r="L138" s="70">
        <v>327.66748999999999</v>
      </c>
      <c r="M138" s="70">
        <f t="shared" si="100"/>
        <v>95.585615519253196</v>
      </c>
      <c r="N138" s="70">
        <v>7757.4</v>
      </c>
      <c r="O138" s="70">
        <v>7757.4</v>
      </c>
      <c r="P138" s="70">
        <v>7401.1111200000005</v>
      </c>
      <c r="Q138" s="70">
        <f t="shared" si="101"/>
        <v>95.407109598576852</v>
      </c>
      <c r="R138" s="70">
        <v>91969.4</v>
      </c>
      <c r="S138" s="70">
        <v>92085.7</v>
      </c>
      <c r="T138" s="70">
        <v>90263.110339999999</v>
      </c>
      <c r="U138" s="70">
        <f t="shared" si="39"/>
        <v>98.020767980261866</v>
      </c>
      <c r="V138" s="70">
        <v>6022.8</v>
      </c>
      <c r="W138" s="70">
        <v>5569.8</v>
      </c>
      <c r="X138" s="70">
        <v>4895.3505599999999</v>
      </c>
      <c r="Y138" s="70">
        <f t="shared" si="76"/>
        <v>87.890957664548097</v>
      </c>
      <c r="Z138" s="70">
        <v>279.8</v>
      </c>
      <c r="AA138" s="70">
        <v>280.2</v>
      </c>
      <c r="AB138" s="70">
        <v>260.57121000000001</v>
      </c>
      <c r="AC138" s="70">
        <f t="shared" si="78"/>
        <v>92.994721627409007</v>
      </c>
      <c r="AD138" s="70">
        <v>337117.1</v>
      </c>
      <c r="AE138" s="70">
        <v>372890.2</v>
      </c>
      <c r="AF138" s="70">
        <v>366059.05894000002</v>
      </c>
      <c r="AG138" s="70">
        <f t="shared" si="102"/>
        <v>98.168055620662599</v>
      </c>
      <c r="AH138" s="70">
        <v>990.8</v>
      </c>
      <c r="AI138" s="70">
        <v>1069.7</v>
      </c>
      <c r="AJ138" s="70">
        <v>1069.7</v>
      </c>
      <c r="AK138" s="66">
        <f t="shared" si="268"/>
        <v>100</v>
      </c>
      <c r="AL138" s="66">
        <v>271.10000000000002</v>
      </c>
      <c r="AM138" s="66">
        <v>229.2</v>
      </c>
      <c r="AN138" s="70">
        <v>229.2</v>
      </c>
      <c r="AO138" s="70">
        <f>AN138/AM138*100</f>
        <v>100</v>
      </c>
      <c r="AP138" s="70">
        <v>660.6</v>
      </c>
      <c r="AQ138" s="70">
        <v>713.1</v>
      </c>
      <c r="AR138" s="70">
        <v>713.1</v>
      </c>
      <c r="AS138" s="70">
        <f t="shared" si="103"/>
        <v>100</v>
      </c>
      <c r="AT138" s="70">
        <v>5955.4</v>
      </c>
      <c r="AU138" s="70">
        <v>4638.7</v>
      </c>
      <c r="AV138" s="70">
        <v>4599.5089200000002</v>
      </c>
      <c r="AW138" s="70">
        <f t="shared" si="104"/>
        <v>99.155127945329525</v>
      </c>
      <c r="AX138" s="70">
        <v>660.6</v>
      </c>
      <c r="AY138" s="70">
        <v>713.1</v>
      </c>
      <c r="AZ138" s="70">
        <v>713.1</v>
      </c>
      <c r="BA138" s="70">
        <f t="shared" si="105"/>
        <v>100</v>
      </c>
      <c r="BB138" s="70">
        <v>330.3</v>
      </c>
      <c r="BC138" s="70">
        <v>356.6</v>
      </c>
      <c r="BD138" s="70">
        <v>356.6</v>
      </c>
      <c r="BE138" s="70">
        <f t="shared" si="106"/>
        <v>100</v>
      </c>
      <c r="BF138" s="70">
        <v>1910.7</v>
      </c>
      <c r="BG138" s="70">
        <v>1898.1</v>
      </c>
      <c r="BH138" s="70">
        <v>1898.1</v>
      </c>
      <c r="BI138" s="70">
        <f t="shared" si="107"/>
        <v>100</v>
      </c>
      <c r="BJ138" s="70">
        <v>1321.2</v>
      </c>
      <c r="BK138" s="70">
        <v>1426.3</v>
      </c>
      <c r="BL138" s="70">
        <v>1426.3</v>
      </c>
      <c r="BM138" s="70">
        <f>BL138/BK138*100</f>
        <v>100</v>
      </c>
      <c r="BN138" s="70"/>
      <c r="BO138" s="70"/>
      <c r="BP138" s="70"/>
      <c r="BQ138" s="66"/>
      <c r="BR138" s="70">
        <v>330.3</v>
      </c>
      <c r="BS138" s="70">
        <v>167.4</v>
      </c>
      <c r="BT138" s="70">
        <v>167.375</v>
      </c>
      <c r="BU138" s="70">
        <f t="shared" si="108"/>
        <v>99.985065710872163</v>
      </c>
      <c r="BV138" s="70">
        <v>330.3</v>
      </c>
      <c r="BW138" s="70">
        <v>356.6</v>
      </c>
      <c r="BX138" s="70">
        <v>356.6</v>
      </c>
      <c r="BY138" s="70">
        <f t="shared" si="282"/>
        <v>100</v>
      </c>
      <c r="BZ138" s="70">
        <v>26382.9</v>
      </c>
      <c r="CA138" s="70">
        <v>24516.212</v>
      </c>
      <c r="CB138" s="70">
        <v>24159.635730000002</v>
      </c>
      <c r="CC138" s="70">
        <f t="shared" si="60"/>
        <v>98.545549084010204</v>
      </c>
      <c r="CD138" s="70">
        <v>32.9</v>
      </c>
      <c r="CE138" s="70">
        <v>724.4</v>
      </c>
      <c r="CF138" s="70">
        <v>724.4</v>
      </c>
      <c r="CG138" s="70">
        <f t="shared" si="285"/>
        <v>100</v>
      </c>
      <c r="CH138" s="124"/>
      <c r="CI138" s="70">
        <v>31.8</v>
      </c>
      <c r="CJ138" s="70">
        <v>31.8</v>
      </c>
      <c r="CK138" s="70">
        <f t="shared" si="433"/>
        <v>100</v>
      </c>
      <c r="CL138" s="70"/>
      <c r="CM138" s="70"/>
      <c r="CN138" s="70"/>
      <c r="CO138" s="70"/>
      <c r="CP138" s="124"/>
      <c r="CQ138" s="70">
        <v>33.6</v>
      </c>
      <c r="CR138" s="70">
        <v>6.3231000000000002</v>
      </c>
      <c r="CS138" s="70">
        <f t="shared" si="435"/>
        <v>18.818750000000001</v>
      </c>
    </row>
    <row r="139" spans="1:97" x14ac:dyDescent="0.25">
      <c r="A139" s="104" t="s">
        <v>454</v>
      </c>
      <c r="B139" s="82">
        <f t="shared" si="256"/>
        <v>96</v>
      </c>
      <c r="C139" s="82">
        <f t="shared" si="257"/>
        <v>105.4</v>
      </c>
      <c r="D139" s="82">
        <f t="shared" si="258"/>
        <v>105.4</v>
      </c>
      <c r="E139" s="66">
        <f>D139/C139*100</f>
        <v>100</v>
      </c>
      <c r="F139" s="66"/>
      <c r="G139" s="66"/>
      <c r="H139" s="66"/>
      <c r="I139" s="66"/>
      <c r="J139" s="66"/>
      <c r="K139" s="66"/>
      <c r="L139" s="66"/>
      <c r="M139" s="70"/>
      <c r="N139" s="66"/>
      <c r="O139" s="66"/>
      <c r="P139" s="66"/>
      <c r="Q139" s="70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70"/>
      <c r="BJ139" s="66"/>
      <c r="BK139" s="66"/>
      <c r="BL139" s="66"/>
      <c r="BM139" s="66"/>
      <c r="BN139" s="66">
        <v>96</v>
      </c>
      <c r="BO139" s="66">
        <v>105.4</v>
      </c>
      <c r="BP139" s="66">
        <v>105.4</v>
      </c>
      <c r="BQ139" s="66">
        <f>BP139/BO139*100</f>
        <v>100</v>
      </c>
      <c r="BR139" s="66"/>
      <c r="BS139" s="66"/>
      <c r="BT139" s="66"/>
      <c r="BU139" s="66"/>
      <c r="BV139" s="66"/>
      <c r="BW139" s="66"/>
      <c r="BX139" s="66"/>
      <c r="BY139" s="70"/>
      <c r="BZ139" s="66"/>
      <c r="CA139" s="66"/>
      <c r="CB139" s="66"/>
      <c r="CC139" s="66"/>
      <c r="CD139" s="66"/>
      <c r="CE139" s="66"/>
      <c r="CF139" s="66"/>
      <c r="CG139" s="70"/>
      <c r="CH139" s="123"/>
      <c r="CI139" s="66"/>
      <c r="CJ139" s="66"/>
      <c r="CK139" s="70"/>
      <c r="CL139" s="70"/>
      <c r="CM139" s="66"/>
      <c r="CN139" s="66"/>
      <c r="CO139" s="70"/>
      <c r="CP139" s="123"/>
      <c r="CQ139" s="66"/>
      <c r="CR139" s="66"/>
      <c r="CS139" s="66"/>
    </row>
    <row r="140" spans="1:97" x14ac:dyDescent="0.25">
      <c r="A140" s="104" t="s">
        <v>455</v>
      </c>
      <c r="B140" s="82">
        <f t="shared" si="256"/>
        <v>239.9</v>
      </c>
      <c r="C140" s="82">
        <f t="shared" si="257"/>
        <v>263.60000000000002</v>
      </c>
      <c r="D140" s="82">
        <f t="shared" si="258"/>
        <v>263.60000000000002</v>
      </c>
      <c r="E140" s="66">
        <f>D140/C140*100</f>
        <v>100</v>
      </c>
      <c r="F140" s="66"/>
      <c r="G140" s="66"/>
      <c r="H140" s="66"/>
      <c r="I140" s="66"/>
      <c r="J140" s="66"/>
      <c r="K140" s="66"/>
      <c r="L140" s="66"/>
      <c r="M140" s="70"/>
      <c r="N140" s="66"/>
      <c r="O140" s="66"/>
      <c r="P140" s="66"/>
      <c r="Q140" s="70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70"/>
      <c r="BJ140" s="66"/>
      <c r="BK140" s="66"/>
      <c r="BL140" s="66"/>
      <c r="BM140" s="66"/>
      <c r="BN140" s="66">
        <v>239.9</v>
      </c>
      <c r="BO140" s="66">
        <v>263.60000000000002</v>
      </c>
      <c r="BP140" s="66">
        <v>263.60000000000002</v>
      </c>
      <c r="BQ140" s="66">
        <f>BP140/BO140*100</f>
        <v>100</v>
      </c>
      <c r="BR140" s="66"/>
      <c r="BS140" s="66"/>
      <c r="BT140" s="66"/>
      <c r="BU140" s="66"/>
      <c r="BV140" s="66"/>
      <c r="BW140" s="66"/>
      <c r="BX140" s="66"/>
      <c r="BY140" s="70"/>
      <c r="BZ140" s="66"/>
      <c r="CA140" s="66"/>
      <c r="CB140" s="66"/>
      <c r="CC140" s="66"/>
      <c r="CD140" s="66"/>
      <c r="CE140" s="66"/>
      <c r="CF140" s="66"/>
      <c r="CG140" s="70"/>
      <c r="CH140" s="123"/>
      <c r="CI140" s="66"/>
      <c r="CJ140" s="66"/>
      <c r="CK140" s="70"/>
      <c r="CL140" s="70"/>
      <c r="CM140" s="66"/>
      <c r="CN140" s="66"/>
      <c r="CO140" s="70"/>
      <c r="CP140" s="123"/>
      <c r="CQ140" s="66"/>
      <c r="CR140" s="66"/>
      <c r="CS140" s="66"/>
    </row>
    <row r="141" spans="1:97" x14ac:dyDescent="0.25">
      <c r="A141" s="104" t="s">
        <v>591</v>
      </c>
      <c r="B141" s="82">
        <f t="shared" si="256"/>
        <v>0</v>
      </c>
      <c r="C141" s="82">
        <f t="shared" si="257"/>
        <v>0</v>
      </c>
      <c r="D141" s="82">
        <f t="shared" si="258"/>
        <v>0</v>
      </c>
      <c r="E141" s="66"/>
      <c r="F141" s="66"/>
      <c r="G141" s="66"/>
      <c r="H141" s="66"/>
      <c r="I141" s="66"/>
      <c r="J141" s="66"/>
      <c r="K141" s="66"/>
      <c r="L141" s="66"/>
      <c r="M141" s="70"/>
      <c r="N141" s="66"/>
      <c r="O141" s="66"/>
      <c r="P141" s="66"/>
      <c r="Q141" s="70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70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70"/>
      <c r="BZ141" s="66"/>
      <c r="CA141" s="66"/>
      <c r="CB141" s="66"/>
      <c r="CC141" s="66"/>
      <c r="CD141" s="66"/>
      <c r="CE141" s="66"/>
      <c r="CF141" s="66"/>
      <c r="CG141" s="70"/>
      <c r="CH141" s="123"/>
      <c r="CI141" s="66"/>
      <c r="CJ141" s="66"/>
      <c r="CK141" s="70"/>
      <c r="CL141" s="70"/>
      <c r="CM141" s="66"/>
      <c r="CN141" s="66"/>
      <c r="CO141" s="70"/>
      <c r="CP141" s="123"/>
      <c r="CQ141" s="66"/>
      <c r="CR141" s="66"/>
      <c r="CS141" s="66"/>
    </row>
    <row r="142" spans="1:97" x14ac:dyDescent="0.25">
      <c r="A142" s="104" t="s">
        <v>456</v>
      </c>
      <c r="B142" s="82">
        <f t="shared" ref="B142:B205" si="436">F142+J142+N142+R142+V142+Z142+AD142+AH142+AL142+AP142+AT142+AX142+BB142+BF142+BJ142+BN142+BR142+BV142+BZ142+CD142+CH142+CL142+CP142</f>
        <v>96</v>
      </c>
      <c r="C142" s="82">
        <f t="shared" ref="C142:C205" si="437">G142+K142+O142+S142+W142+AA142+AE142+AI142+AM142+AQ142+AU142+AY142+BC142+BG142+BK142+BO142+BS142+BW142+CA142+CE142+CI142+CM142+CQ142</f>
        <v>105.4</v>
      </c>
      <c r="D142" s="82">
        <f t="shared" ref="D142:D205" si="438">H142+L142+P142+T142+X142+AB142+AF142+AJ142+AN142+AR142+AV142+AZ142+BD142+BH142+BL142+BP142+BT142+BX142+CB142+CF142+CJ142+CN142+CR142</f>
        <v>105.4</v>
      </c>
      <c r="E142" s="66">
        <f t="shared" ref="E142:E147" si="439">D142/C142*100</f>
        <v>100</v>
      </c>
      <c r="F142" s="66"/>
      <c r="G142" s="66"/>
      <c r="H142" s="66"/>
      <c r="I142" s="66"/>
      <c r="J142" s="66"/>
      <c r="K142" s="66"/>
      <c r="L142" s="66"/>
      <c r="M142" s="70"/>
      <c r="N142" s="66"/>
      <c r="O142" s="66"/>
      <c r="P142" s="66"/>
      <c r="Q142" s="70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70"/>
      <c r="BJ142" s="66"/>
      <c r="BK142" s="66"/>
      <c r="BL142" s="66"/>
      <c r="BM142" s="66"/>
      <c r="BN142" s="66">
        <v>96</v>
      </c>
      <c r="BO142" s="66">
        <v>105.4</v>
      </c>
      <c r="BP142" s="66">
        <v>105.4</v>
      </c>
      <c r="BQ142" s="66">
        <f t="shared" ref="BQ142:BQ147" si="440">BP142/BO142*100</f>
        <v>100</v>
      </c>
      <c r="BR142" s="66"/>
      <c r="BS142" s="66"/>
      <c r="BT142" s="66"/>
      <c r="BU142" s="66"/>
      <c r="BV142" s="66"/>
      <c r="BW142" s="66"/>
      <c r="BX142" s="66"/>
      <c r="BY142" s="70"/>
      <c r="BZ142" s="66"/>
      <c r="CA142" s="66"/>
      <c r="CB142" s="66"/>
      <c r="CC142" s="66"/>
      <c r="CD142" s="66"/>
      <c r="CE142" s="66"/>
      <c r="CF142" s="66"/>
      <c r="CG142" s="70"/>
      <c r="CH142" s="123"/>
      <c r="CI142" s="66"/>
      <c r="CJ142" s="66"/>
      <c r="CK142" s="70"/>
      <c r="CL142" s="70"/>
      <c r="CM142" s="66"/>
      <c r="CN142" s="66"/>
      <c r="CO142" s="70"/>
      <c r="CP142" s="123"/>
      <c r="CQ142" s="66"/>
      <c r="CR142" s="66"/>
      <c r="CS142" s="66"/>
    </row>
    <row r="143" spans="1:97" x14ac:dyDescent="0.25">
      <c r="A143" s="104" t="s">
        <v>457</v>
      </c>
      <c r="B143" s="82">
        <f t="shared" si="436"/>
        <v>96</v>
      </c>
      <c r="C143" s="82">
        <f t="shared" si="437"/>
        <v>105.4</v>
      </c>
      <c r="D143" s="82">
        <f t="shared" si="438"/>
        <v>105.4</v>
      </c>
      <c r="E143" s="66">
        <f t="shared" si="439"/>
        <v>100</v>
      </c>
      <c r="F143" s="66"/>
      <c r="G143" s="66"/>
      <c r="H143" s="66"/>
      <c r="I143" s="66"/>
      <c r="J143" s="66"/>
      <c r="K143" s="66"/>
      <c r="L143" s="66"/>
      <c r="M143" s="70"/>
      <c r="N143" s="66"/>
      <c r="O143" s="66"/>
      <c r="P143" s="66"/>
      <c r="Q143" s="70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70"/>
      <c r="BJ143" s="66"/>
      <c r="BK143" s="66"/>
      <c r="BL143" s="66"/>
      <c r="BM143" s="66"/>
      <c r="BN143" s="66">
        <v>96</v>
      </c>
      <c r="BO143" s="66">
        <v>105.4</v>
      </c>
      <c r="BP143" s="66">
        <v>105.4</v>
      </c>
      <c r="BQ143" s="66">
        <f t="shared" si="440"/>
        <v>100</v>
      </c>
      <c r="BR143" s="66"/>
      <c r="BS143" s="66"/>
      <c r="BT143" s="66"/>
      <c r="BU143" s="66"/>
      <c r="BV143" s="66"/>
      <c r="BW143" s="66"/>
      <c r="BX143" s="66"/>
      <c r="BY143" s="70"/>
      <c r="BZ143" s="66"/>
      <c r="CA143" s="66"/>
      <c r="CB143" s="66"/>
      <c r="CC143" s="66"/>
      <c r="CD143" s="66"/>
      <c r="CE143" s="66"/>
      <c r="CF143" s="66"/>
      <c r="CG143" s="70"/>
      <c r="CH143" s="123"/>
      <c r="CI143" s="66"/>
      <c r="CJ143" s="66"/>
      <c r="CK143" s="70"/>
      <c r="CL143" s="70"/>
      <c r="CM143" s="66"/>
      <c r="CN143" s="66"/>
      <c r="CO143" s="70"/>
      <c r="CP143" s="123"/>
      <c r="CQ143" s="66"/>
      <c r="CR143" s="66"/>
      <c r="CS143" s="66"/>
    </row>
    <row r="144" spans="1:97" x14ac:dyDescent="0.25">
      <c r="A144" s="104" t="s">
        <v>458</v>
      </c>
      <c r="B144" s="82">
        <f t="shared" si="436"/>
        <v>96</v>
      </c>
      <c r="C144" s="82">
        <f t="shared" si="437"/>
        <v>105.4</v>
      </c>
      <c r="D144" s="82">
        <f t="shared" si="438"/>
        <v>105.4</v>
      </c>
      <c r="E144" s="66">
        <f t="shared" si="439"/>
        <v>100</v>
      </c>
      <c r="F144" s="66"/>
      <c r="G144" s="66"/>
      <c r="H144" s="66"/>
      <c r="I144" s="66"/>
      <c r="J144" s="66"/>
      <c r="K144" s="66"/>
      <c r="L144" s="66"/>
      <c r="M144" s="70"/>
      <c r="N144" s="66"/>
      <c r="O144" s="66"/>
      <c r="P144" s="66"/>
      <c r="Q144" s="70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70"/>
      <c r="BJ144" s="66"/>
      <c r="BK144" s="66"/>
      <c r="BL144" s="66"/>
      <c r="BM144" s="66"/>
      <c r="BN144" s="66">
        <v>96</v>
      </c>
      <c r="BO144" s="66">
        <v>105.4</v>
      </c>
      <c r="BP144" s="66">
        <v>105.4</v>
      </c>
      <c r="BQ144" s="66">
        <f t="shared" si="440"/>
        <v>100</v>
      </c>
      <c r="BR144" s="66"/>
      <c r="BS144" s="66"/>
      <c r="BT144" s="66"/>
      <c r="BU144" s="66"/>
      <c r="BV144" s="66"/>
      <c r="BW144" s="66"/>
      <c r="BX144" s="66"/>
      <c r="BY144" s="70"/>
      <c r="BZ144" s="66"/>
      <c r="CA144" s="66"/>
      <c r="CB144" s="66"/>
      <c r="CC144" s="66"/>
      <c r="CD144" s="66"/>
      <c r="CE144" s="66"/>
      <c r="CF144" s="66"/>
      <c r="CG144" s="70"/>
      <c r="CH144" s="123"/>
      <c r="CI144" s="66"/>
      <c r="CJ144" s="66"/>
      <c r="CK144" s="70"/>
      <c r="CL144" s="70"/>
      <c r="CM144" s="66"/>
      <c r="CN144" s="66"/>
      <c r="CO144" s="70"/>
      <c r="CP144" s="123"/>
      <c r="CQ144" s="66"/>
      <c r="CR144" s="66"/>
      <c r="CS144" s="66"/>
    </row>
    <row r="145" spans="1:97" x14ac:dyDescent="0.25">
      <c r="A145" s="104" t="s">
        <v>459</v>
      </c>
      <c r="B145" s="82">
        <f t="shared" si="436"/>
        <v>239.9</v>
      </c>
      <c r="C145" s="82">
        <f t="shared" si="437"/>
        <v>263.60000000000002</v>
      </c>
      <c r="D145" s="82">
        <f t="shared" si="438"/>
        <v>263.60000000000002</v>
      </c>
      <c r="E145" s="66">
        <f t="shared" si="439"/>
        <v>100</v>
      </c>
      <c r="F145" s="66"/>
      <c r="G145" s="66"/>
      <c r="H145" s="66"/>
      <c r="I145" s="66"/>
      <c r="J145" s="66"/>
      <c r="K145" s="66"/>
      <c r="L145" s="66"/>
      <c r="M145" s="70"/>
      <c r="N145" s="66"/>
      <c r="O145" s="66"/>
      <c r="P145" s="66"/>
      <c r="Q145" s="70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70"/>
      <c r="BJ145" s="66"/>
      <c r="BK145" s="66"/>
      <c r="BL145" s="66"/>
      <c r="BM145" s="66"/>
      <c r="BN145" s="66">
        <v>239.9</v>
      </c>
      <c r="BO145" s="66">
        <v>263.60000000000002</v>
      </c>
      <c r="BP145" s="66">
        <v>263.60000000000002</v>
      </c>
      <c r="BQ145" s="66">
        <f t="shared" si="440"/>
        <v>100</v>
      </c>
      <c r="BR145" s="66"/>
      <c r="BS145" s="66"/>
      <c r="BT145" s="66"/>
      <c r="BU145" s="66"/>
      <c r="BV145" s="66"/>
      <c r="BW145" s="66"/>
      <c r="BX145" s="66"/>
      <c r="BY145" s="70"/>
      <c r="BZ145" s="66"/>
      <c r="CA145" s="66"/>
      <c r="CB145" s="66"/>
      <c r="CC145" s="66"/>
      <c r="CD145" s="66"/>
      <c r="CE145" s="66"/>
      <c r="CF145" s="66"/>
      <c r="CG145" s="70"/>
      <c r="CH145" s="123"/>
      <c r="CI145" s="66"/>
      <c r="CJ145" s="66"/>
      <c r="CK145" s="70"/>
      <c r="CL145" s="70"/>
      <c r="CM145" s="66"/>
      <c r="CN145" s="66"/>
      <c r="CO145" s="70"/>
      <c r="CP145" s="123"/>
      <c r="CQ145" s="66"/>
      <c r="CR145" s="66"/>
      <c r="CS145" s="66"/>
    </row>
    <row r="146" spans="1:97" x14ac:dyDescent="0.25">
      <c r="A146" s="104" t="s">
        <v>460</v>
      </c>
      <c r="B146" s="82">
        <f t="shared" si="436"/>
        <v>239.9</v>
      </c>
      <c r="C146" s="82">
        <f t="shared" si="437"/>
        <v>263.60000000000002</v>
      </c>
      <c r="D146" s="82">
        <f t="shared" si="438"/>
        <v>263.60000000000002</v>
      </c>
      <c r="E146" s="66">
        <f t="shared" si="439"/>
        <v>100</v>
      </c>
      <c r="F146" s="66"/>
      <c r="G146" s="66"/>
      <c r="H146" s="66"/>
      <c r="I146" s="66"/>
      <c r="J146" s="66"/>
      <c r="K146" s="66"/>
      <c r="L146" s="66"/>
      <c r="M146" s="70"/>
      <c r="N146" s="66"/>
      <c r="O146" s="66"/>
      <c r="P146" s="66"/>
      <c r="Q146" s="70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/>
      <c r="BH146" s="66"/>
      <c r="BI146" s="70"/>
      <c r="BJ146" s="66"/>
      <c r="BK146" s="66"/>
      <c r="BL146" s="66"/>
      <c r="BM146" s="66"/>
      <c r="BN146" s="66">
        <v>239.9</v>
      </c>
      <c r="BO146" s="66">
        <v>263.60000000000002</v>
      </c>
      <c r="BP146" s="66">
        <v>263.60000000000002</v>
      </c>
      <c r="BQ146" s="66">
        <f t="shared" si="440"/>
        <v>100</v>
      </c>
      <c r="BR146" s="66"/>
      <c r="BS146" s="66"/>
      <c r="BT146" s="66"/>
      <c r="BU146" s="66"/>
      <c r="BV146" s="66"/>
      <c r="BW146" s="66"/>
      <c r="BX146" s="66"/>
      <c r="BY146" s="70"/>
      <c r="BZ146" s="66"/>
      <c r="CA146" s="66"/>
      <c r="CB146" s="66"/>
      <c r="CC146" s="66"/>
      <c r="CD146" s="66"/>
      <c r="CE146" s="66"/>
      <c r="CF146" s="66"/>
      <c r="CG146" s="70"/>
      <c r="CH146" s="123"/>
      <c r="CI146" s="66"/>
      <c r="CJ146" s="66"/>
      <c r="CK146" s="70"/>
      <c r="CL146" s="70"/>
      <c r="CM146" s="66"/>
      <c r="CN146" s="66"/>
      <c r="CO146" s="70"/>
      <c r="CP146" s="123"/>
      <c r="CQ146" s="66"/>
      <c r="CR146" s="66"/>
      <c r="CS146" s="66"/>
    </row>
    <row r="147" spans="1:97" x14ac:dyDescent="0.25">
      <c r="A147" s="104" t="s">
        <v>461</v>
      </c>
      <c r="B147" s="82">
        <f t="shared" si="436"/>
        <v>239.9</v>
      </c>
      <c r="C147" s="82">
        <f t="shared" si="437"/>
        <v>263.60000000000002</v>
      </c>
      <c r="D147" s="82">
        <f t="shared" si="438"/>
        <v>263.60000000000002</v>
      </c>
      <c r="E147" s="66">
        <f t="shared" si="439"/>
        <v>100</v>
      </c>
      <c r="F147" s="66"/>
      <c r="G147" s="66"/>
      <c r="H147" s="66"/>
      <c r="I147" s="66"/>
      <c r="J147" s="66"/>
      <c r="K147" s="66"/>
      <c r="L147" s="66"/>
      <c r="M147" s="70"/>
      <c r="N147" s="66"/>
      <c r="O147" s="66"/>
      <c r="P147" s="66"/>
      <c r="Q147" s="70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66"/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70"/>
      <c r="BJ147" s="66"/>
      <c r="BK147" s="66"/>
      <c r="BL147" s="66"/>
      <c r="BM147" s="66"/>
      <c r="BN147" s="66">
        <v>239.9</v>
      </c>
      <c r="BO147" s="66">
        <v>263.60000000000002</v>
      </c>
      <c r="BP147" s="66">
        <v>263.60000000000002</v>
      </c>
      <c r="BQ147" s="66">
        <f t="shared" si="440"/>
        <v>100</v>
      </c>
      <c r="BR147" s="66"/>
      <c r="BS147" s="66"/>
      <c r="BT147" s="66"/>
      <c r="BU147" s="66"/>
      <c r="BV147" s="66"/>
      <c r="BW147" s="66"/>
      <c r="BX147" s="66"/>
      <c r="BY147" s="70"/>
      <c r="BZ147" s="66"/>
      <c r="CA147" s="66"/>
      <c r="CB147" s="66"/>
      <c r="CC147" s="66"/>
      <c r="CD147" s="66"/>
      <c r="CE147" s="66"/>
      <c r="CF147" s="66"/>
      <c r="CG147" s="70"/>
      <c r="CH147" s="123"/>
      <c r="CI147" s="66"/>
      <c r="CJ147" s="66"/>
      <c r="CK147" s="70"/>
      <c r="CL147" s="70"/>
      <c r="CM147" s="66"/>
      <c r="CN147" s="66"/>
      <c r="CO147" s="70"/>
      <c r="CP147" s="123"/>
      <c r="CQ147" s="66"/>
      <c r="CR147" s="66"/>
      <c r="CS147" s="66"/>
    </row>
    <row r="148" spans="1:97" x14ac:dyDescent="0.25">
      <c r="A148" s="104" t="s">
        <v>592</v>
      </c>
      <c r="B148" s="82">
        <f t="shared" si="436"/>
        <v>0</v>
      </c>
      <c r="C148" s="82">
        <f t="shared" si="437"/>
        <v>0</v>
      </c>
      <c r="D148" s="82">
        <f t="shared" si="438"/>
        <v>0</v>
      </c>
      <c r="E148" s="66"/>
      <c r="F148" s="66"/>
      <c r="G148" s="66"/>
      <c r="H148" s="66"/>
      <c r="I148" s="66"/>
      <c r="J148" s="66"/>
      <c r="K148" s="66"/>
      <c r="L148" s="66"/>
      <c r="M148" s="70"/>
      <c r="N148" s="66"/>
      <c r="O148" s="66"/>
      <c r="P148" s="66"/>
      <c r="Q148" s="70"/>
      <c r="R148" s="66"/>
      <c r="S148" s="66"/>
      <c r="T148" s="66"/>
      <c r="U148" s="66"/>
      <c r="V148" s="66"/>
      <c r="W148" s="66"/>
      <c r="X148" s="66"/>
      <c r="Y148" s="70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70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70"/>
      <c r="BZ148" s="66"/>
      <c r="CA148" s="66"/>
      <c r="CB148" s="66"/>
      <c r="CC148" s="66"/>
      <c r="CD148" s="66"/>
      <c r="CE148" s="66"/>
      <c r="CF148" s="66"/>
      <c r="CG148" s="70"/>
      <c r="CH148" s="123"/>
      <c r="CI148" s="66"/>
      <c r="CJ148" s="66"/>
      <c r="CK148" s="70"/>
      <c r="CL148" s="70"/>
      <c r="CM148" s="66"/>
      <c r="CN148" s="66"/>
      <c r="CO148" s="70"/>
      <c r="CP148" s="123"/>
      <c r="CQ148" s="66"/>
      <c r="CR148" s="66"/>
      <c r="CS148" s="66"/>
    </row>
    <row r="149" spans="1:97" s="92" customFormat="1" ht="31.5" x14ac:dyDescent="0.25">
      <c r="A149" s="106" t="s">
        <v>278</v>
      </c>
      <c r="B149" s="198">
        <f t="shared" si="436"/>
        <v>240246.89999999997</v>
      </c>
      <c r="C149" s="198">
        <f t="shared" si="437"/>
        <v>242499.31400000001</v>
      </c>
      <c r="D149" s="198">
        <f t="shared" si="438"/>
        <v>241585.74476000003</v>
      </c>
      <c r="E149" s="80">
        <f t="shared" ref="E149" si="441">D149/C149*100</f>
        <v>99.623269350774336</v>
      </c>
      <c r="F149" s="80">
        <f>SUM(F150:F159)</f>
        <v>881.9</v>
      </c>
      <c r="G149" s="80">
        <f>SUM(G150:G159)</f>
        <v>781.9</v>
      </c>
      <c r="H149" s="80">
        <f t="shared" ref="H149:CF149" si="442">SUM(H150:H159)</f>
        <v>689.75288999999998</v>
      </c>
      <c r="I149" s="80">
        <f t="shared" si="71"/>
        <v>88.214975060749452</v>
      </c>
      <c r="J149" s="80">
        <f t="shared" ref="J149" si="443">SUM(J150:J159)</f>
        <v>140.9</v>
      </c>
      <c r="K149" s="80">
        <f t="shared" si="442"/>
        <v>140.9</v>
      </c>
      <c r="L149" s="80">
        <f t="shared" si="442"/>
        <v>140.9</v>
      </c>
      <c r="M149" s="80">
        <f t="shared" si="100"/>
        <v>100</v>
      </c>
      <c r="N149" s="80">
        <f t="shared" ref="N149" si="444">SUM(N150:N159)</f>
        <v>2802.8</v>
      </c>
      <c r="O149" s="80">
        <f t="shared" si="442"/>
        <v>2610</v>
      </c>
      <c r="P149" s="80">
        <f t="shared" si="442"/>
        <v>2514.6792500000001</v>
      </c>
      <c r="Q149" s="80">
        <f t="shared" si="101"/>
        <v>96.347863984674333</v>
      </c>
      <c r="R149" s="80">
        <f t="shared" ref="R149" si="445">SUM(R150:R159)</f>
        <v>41187</v>
      </c>
      <c r="S149" s="80">
        <f t="shared" si="442"/>
        <v>38978.300000000003</v>
      </c>
      <c r="T149" s="80">
        <f t="shared" si="442"/>
        <v>38978.300000000003</v>
      </c>
      <c r="U149" s="80">
        <f t="shared" si="39"/>
        <v>100</v>
      </c>
      <c r="V149" s="80">
        <f t="shared" ref="V149" si="446">SUM(V150:V159)</f>
        <v>3023.1</v>
      </c>
      <c r="W149" s="80">
        <f t="shared" si="442"/>
        <v>2882.4</v>
      </c>
      <c r="X149" s="80">
        <f t="shared" si="442"/>
        <v>2287.8566800000003</v>
      </c>
      <c r="Y149" s="80">
        <f t="shared" si="76"/>
        <v>79.373323619206232</v>
      </c>
      <c r="Z149" s="80">
        <f t="shared" ref="Z149" si="447">SUM(Z150:Z159)</f>
        <v>111.9</v>
      </c>
      <c r="AA149" s="80">
        <f t="shared" si="442"/>
        <v>112</v>
      </c>
      <c r="AB149" s="80">
        <f t="shared" si="442"/>
        <v>112</v>
      </c>
      <c r="AC149" s="80">
        <f t="shared" si="78"/>
        <v>100</v>
      </c>
      <c r="AD149" s="80">
        <f t="shared" ref="AD149" si="448">SUM(AD150:AD159)</f>
        <v>176079.9</v>
      </c>
      <c r="AE149" s="80">
        <f t="shared" si="442"/>
        <v>181498.1</v>
      </c>
      <c r="AF149" s="80">
        <f t="shared" si="442"/>
        <v>181498.1</v>
      </c>
      <c r="AG149" s="80">
        <f t="shared" si="102"/>
        <v>100</v>
      </c>
      <c r="AH149" s="80">
        <f t="shared" ref="AH149" si="449">SUM(AH150:AH159)</f>
        <v>330.3</v>
      </c>
      <c r="AI149" s="80">
        <f t="shared" si="442"/>
        <v>356.6</v>
      </c>
      <c r="AJ149" s="80">
        <f t="shared" si="442"/>
        <v>356.6</v>
      </c>
      <c r="AK149" s="79">
        <f t="shared" ref="AK149:AK202" si="450">AJ149/AI149*100</f>
        <v>100</v>
      </c>
      <c r="AL149" s="80">
        <f t="shared" ref="AL149" si="451">SUM(AL150:AL159)</f>
        <v>0</v>
      </c>
      <c r="AM149" s="80">
        <f t="shared" si="442"/>
        <v>0</v>
      </c>
      <c r="AN149" s="80">
        <f t="shared" si="442"/>
        <v>0</v>
      </c>
      <c r="AO149" s="80">
        <f t="shared" si="442"/>
        <v>0</v>
      </c>
      <c r="AP149" s="80">
        <f t="shared" ref="AP149" si="452">SUM(AP150:AP159)</f>
        <v>330.3</v>
      </c>
      <c r="AQ149" s="80">
        <f t="shared" si="442"/>
        <v>356.6</v>
      </c>
      <c r="AR149" s="80">
        <f t="shared" si="442"/>
        <v>356.6</v>
      </c>
      <c r="AS149" s="80">
        <f t="shared" si="442"/>
        <v>100</v>
      </c>
      <c r="AT149" s="80">
        <f t="shared" ref="AT149" si="453">SUM(AT150:AT159)</f>
        <v>281.2</v>
      </c>
      <c r="AU149" s="80">
        <f t="shared" si="442"/>
        <v>411.2</v>
      </c>
      <c r="AV149" s="80">
        <f t="shared" si="442"/>
        <v>375.69723999999997</v>
      </c>
      <c r="AW149" s="80">
        <f t="shared" si="442"/>
        <v>91.366060311284031</v>
      </c>
      <c r="AX149" s="80">
        <f t="shared" ref="AX149" si="454">SUM(AX150:AX159)</f>
        <v>330.3</v>
      </c>
      <c r="AY149" s="80">
        <f t="shared" si="442"/>
        <v>356.6</v>
      </c>
      <c r="AZ149" s="80">
        <f t="shared" si="442"/>
        <v>356.6</v>
      </c>
      <c r="BA149" s="80">
        <f t="shared" si="442"/>
        <v>100</v>
      </c>
      <c r="BB149" s="80">
        <f t="shared" ref="BB149" si="455">SUM(BB150:BB159)</f>
        <v>330.3</v>
      </c>
      <c r="BC149" s="80">
        <f t="shared" si="442"/>
        <v>356.6</v>
      </c>
      <c r="BD149" s="80">
        <f t="shared" ref="BD149" si="456">SUM(BD150:BD159)</f>
        <v>356.6</v>
      </c>
      <c r="BE149" s="80">
        <f t="shared" si="442"/>
        <v>100</v>
      </c>
      <c r="BF149" s="80">
        <f t="shared" ref="BF149" si="457">SUM(BF150:BF159)</f>
        <v>723.3</v>
      </c>
      <c r="BG149" s="80">
        <f t="shared" si="442"/>
        <v>718.995</v>
      </c>
      <c r="BH149" s="80">
        <f t="shared" si="442"/>
        <v>718.995</v>
      </c>
      <c r="BI149" s="80">
        <f t="shared" si="107"/>
        <v>100</v>
      </c>
      <c r="BJ149" s="80">
        <f t="shared" ref="BJ149" si="458">SUM(BJ150:BJ159)</f>
        <v>0</v>
      </c>
      <c r="BK149" s="80">
        <f t="shared" si="442"/>
        <v>0</v>
      </c>
      <c r="BL149" s="80">
        <f t="shared" ref="BL149" si="459">SUM(BL150:BL159)</f>
        <v>0</v>
      </c>
      <c r="BM149" s="80">
        <f t="shared" si="442"/>
        <v>0</v>
      </c>
      <c r="BN149" s="80">
        <f t="shared" ref="BN149" si="460">SUM(BN150:BN159)</f>
        <v>1391.7</v>
      </c>
      <c r="BO149" s="80">
        <f t="shared" si="442"/>
        <v>1528.9000000000003</v>
      </c>
      <c r="BP149" s="80">
        <f t="shared" si="442"/>
        <v>1528.9000000000003</v>
      </c>
      <c r="BQ149" s="79">
        <f t="shared" ref="BQ149:BQ157" si="461">BP149/BO149*100</f>
        <v>100</v>
      </c>
      <c r="BR149" s="80">
        <f t="shared" ref="BR149" si="462">SUM(BR150:BR159)</f>
        <v>330.3</v>
      </c>
      <c r="BS149" s="80">
        <f t="shared" si="442"/>
        <v>142.80000000000001</v>
      </c>
      <c r="BT149" s="80">
        <f t="shared" si="442"/>
        <v>142.76238000000001</v>
      </c>
      <c r="BU149" s="80">
        <f t="shared" si="442"/>
        <v>99.97365546218488</v>
      </c>
      <c r="BV149" s="80">
        <f t="shared" ref="BV149" si="463">SUM(BV150:BV159)</f>
        <v>330.3</v>
      </c>
      <c r="BW149" s="80">
        <f t="shared" si="442"/>
        <v>356.6</v>
      </c>
      <c r="BX149" s="80">
        <f t="shared" si="442"/>
        <v>356.6</v>
      </c>
      <c r="BY149" s="80">
        <f t="shared" ref="BY149:BY202" si="464">BX149/BW149*100</f>
        <v>100</v>
      </c>
      <c r="BZ149" s="80">
        <f t="shared" ref="BZ149" si="465">SUM(BZ150:BZ159)</f>
        <v>11588.7</v>
      </c>
      <c r="CA149" s="80">
        <f t="shared" si="442"/>
        <v>10837.319</v>
      </c>
      <c r="CB149" s="80">
        <f t="shared" si="442"/>
        <v>10750.957420000001</v>
      </c>
      <c r="CC149" s="80">
        <f t="shared" si="60"/>
        <v>99.203109366809272</v>
      </c>
      <c r="CD149" s="80">
        <f t="shared" ref="CD149" si="466">SUM(CD150:CD159)</f>
        <v>52.7</v>
      </c>
      <c r="CE149" s="80">
        <f t="shared" si="442"/>
        <v>52.7</v>
      </c>
      <c r="CF149" s="80">
        <f t="shared" si="442"/>
        <v>51.911999999999999</v>
      </c>
      <c r="CG149" s="80">
        <f t="shared" ref="CG149:CG202" si="467">CF149/CE149*100</f>
        <v>98.504743833017073</v>
      </c>
      <c r="CH149" s="122"/>
      <c r="CI149" s="80">
        <f t="shared" ref="CI149" si="468">SUM(CI150:CI159)</f>
        <v>7.5</v>
      </c>
      <c r="CJ149" s="80">
        <f t="shared" ref="CJ149" si="469">SUM(CJ150:CJ159)</f>
        <v>7.5</v>
      </c>
      <c r="CK149" s="80">
        <f t="shared" ref="CK149:CK150" si="470">CJ149/CI149*100</f>
        <v>100</v>
      </c>
      <c r="CL149" s="80"/>
      <c r="CM149" s="80"/>
      <c r="CN149" s="80"/>
      <c r="CO149" s="80"/>
      <c r="CP149" s="122"/>
      <c r="CQ149" s="80">
        <f>SUM(CQ150:CQ159)</f>
        <v>13.3</v>
      </c>
      <c r="CR149" s="80">
        <f t="shared" ref="CR149" si="471">SUM(CR150:CR159)</f>
        <v>4.4318999999999997</v>
      </c>
      <c r="CS149" s="80">
        <f t="shared" ref="CS149:CS150" si="472">CR149/CQ149*100</f>
        <v>33.322556390977439</v>
      </c>
    </row>
    <row r="150" spans="1:97" ht="21.75" customHeight="1" x14ac:dyDescent="0.25">
      <c r="A150" s="104" t="s">
        <v>277</v>
      </c>
      <c r="B150" s="82">
        <f t="shared" si="436"/>
        <v>238855.19999999995</v>
      </c>
      <c r="C150" s="82">
        <f t="shared" si="437"/>
        <v>240970.41400000002</v>
      </c>
      <c r="D150" s="82">
        <f t="shared" si="438"/>
        <v>240056.84476000004</v>
      </c>
      <c r="E150" s="70">
        <f t="shared" si="0"/>
        <v>99.620879084351003</v>
      </c>
      <c r="F150" s="70">
        <v>881.9</v>
      </c>
      <c r="G150" s="70">
        <v>781.9</v>
      </c>
      <c r="H150" s="70">
        <v>689.75288999999998</v>
      </c>
      <c r="I150" s="70">
        <f t="shared" si="71"/>
        <v>88.214975060749452</v>
      </c>
      <c r="J150" s="70">
        <v>140.9</v>
      </c>
      <c r="K150" s="70">
        <v>140.9</v>
      </c>
      <c r="L150" s="70">
        <v>140.9</v>
      </c>
      <c r="M150" s="70">
        <f t="shared" si="100"/>
        <v>100</v>
      </c>
      <c r="N150" s="70">
        <v>2802.8</v>
      </c>
      <c r="O150" s="70">
        <v>2610</v>
      </c>
      <c r="P150" s="70">
        <v>2514.6792500000001</v>
      </c>
      <c r="Q150" s="70">
        <f t="shared" si="101"/>
        <v>96.347863984674333</v>
      </c>
      <c r="R150" s="70">
        <v>41187</v>
      </c>
      <c r="S150" s="70">
        <v>38978.300000000003</v>
      </c>
      <c r="T150" s="70">
        <v>38978.300000000003</v>
      </c>
      <c r="U150" s="70">
        <f t="shared" si="39"/>
        <v>100</v>
      </c>
      <c r="V150" s="70">
        <v>3023.1</v>
      </c>
      <c r="W150" s="70">
        <v>2882.4</v>
      </c>
      <c r="X150" s="70">
        <v>2287.8566800000003</v>
      </c>
      <c r="Y150" s="70">
        <f t="shared" si="76"/>
        <v>79.373323619206232</v>
      </c>
      <c r="Z150" s="70">
        <v>111.9</v>
      </c>
      <c r="AA150" s="70">
        <v>112</v>
      </c>
      <c r="AB150" s="70">
        <v>112</v>
      </c>
      <c r="AC150" s="70">
        <f t="shared" si="78"/>
        <v>100</v>
      </c>
      <c r="AD150" s="70">
        <v>176079.9</v>
      </c>
      <c r="AE150" s="70">
        <v>181498.1</v>
      </c>
      <c r="AF150" s="70">
        <v>181498.1</v>
      </c>
      <c r="AG150" s="70">
        <f t="shared" si="102"/>
        <v>100</v>
      </c>
      <c r="AH150" s="70">
        <v>330.3</v>
      </c>
      <c r="AI150" s="70">
        <v>356.6</v>
      </c>
      <c r="AJ150" s="70">
        <v>356.6</v>
      </c>
      <c r="AK150" s="66">
        <f t="shared" si="450"/>
        <v>100</v>
      </c>
      <c r="AL150" s="66"/>
      <c r="AM150" s="66"/>
      <c r="AN150" s="70"/>
      <c r="AO150" s="70"/>
      <c r="AP150" s="70">
        <v>330.3</v>
      </c>
      <c r="AQ150" s="70">
        <v>356.6</v>
      </c>
      <c r="AR150" s="70">
        <v>356.6</v>
      </c>
      <c r="AS150" s="70">
        <f t="shared" si="103"/>
        <v>100</v>
      </c>
      <c r="AT150" s="70">
        <v>281.2</v>
      </c>
      <c r="AU150" s="70">
        <v>411.2</v>
      </c>
      <c r="AV150" s="70">
        <v>375.69723999999997</v>
      </c>
      <c r="AW150" s="70">
        <f t="shared" si="104"/>
        <v>91.366060311284031</v>
      </c>
      <c r="AX150" s="70">
        <v>330.3</v>
      </c>
      <c r="AY150" s="70">
        <v>356.6</v>
      </c>
      <c r="AZ150" s="70">
        <v>356.6</v>
      </c>
      <c r="BA150" s="70">
        <f t="shared" si="105"/>
        <v>100</v>
      </c>
      <c r="BB150" s="70">
        <v>330.3</v>
      </c>
      <c r="BC150" s="70">
        <v>356.6</v>
      </c>
      <c r="BD150" s="70">
        <v>356.6</v>
      </c>
      <c r="BE150" s="70">
        <f t="shared" si="106"/>
        <v>100</v>
      </c>
      <c r="BF150" s="70">
        <v>723.3</v>
      </c>
      <c r="BG150" s="70">
        <v>718.995</v>
      </c>
      <c r="BH150" s="70">
        <v>718.995</v>
      </c>
      <c r="BI150" s="70">
        <f t="shared" si="107"/>
        <v>100</v>
      </c>
      <c r="BJ150" s="70"/>
      <c r="BK150" s="70"/>
      <c r="BL150" s="70"/>
      <c r="BM150" s="70"/>
      <c r="BN150" s="70"/>
      <c r="BO150" s="70"/>
      <c r="BP150" s="70"/>
      <c r="BQ150" s="66"/>
      <c r="BR150" s="70">
        <v>330.3</v>
      </c>
      <c r="BS150" s="70">
        <v>142.80000000000001</v>
      </c>
      <c r="BT150" s="70">
        <v>142.76238000000001</v>
      </c>
      <c r="BU150" s="70">
        <f t="shared" si="108"/>
        <v>99.97365546218488</v>
      </c>
      <c r="BV150" s="70">
        <v>330.3</v>
      </c>
      <c r="BW150" s="70">
        <v>356.6</v>
      </c>
      <c r="BX150" s="70">
        <v>356.6</v>
      </c>
      <c r="BY150" s="70">
        <f t="shared" si="464"/>
        <v>100</v>
      </c>
      <c r="BZ150" s="70">
        <v>11588.7</v>
      </c>
      <c r="CA150" s="70">
        <v>10837.319</v>
      </c>
      <c r="CB150" s="70">
        <v>10750.957420000001</v>
      </c>
      <c r="CC150" s="70">
        <f t="shared" si="60"/>
        <v>99.203109366809272</v>
      </c>
      <c r="CD150" s="70">
        <v>52.7</v>
      </c>
      <c r="CE150" s="70">
        <v>52.7</v>
      </c>
      <c r="CF150" s="70">
        <v>51.911999999999999</v>
      </c>
      <c r="CG150" s="70">
        <f t="shared" si="467"/>
        <v>98.504743833017073</v>
      </c>
      <c r="CH150" s="124"/>
      <c r="CI150" s="70">
        <v>7.5</v>
      </c>
      <c r="CJ150" s="70">
        <v>7.5</v>
      </c>
      <c r="CK150" s="70">
        <f t="shared" si="470"/>
        <v>100</v>
      </c>
      <c r="CL150" s="70"/>
      <c r="CM150" s="70"/>
      <c r="CN150" s="70"/>
      <c r="CO150" s="70"/>
      <c r="CP150" s="124"/>
      <c r="CQ150" s="70">
        <v>13.3</v>
      </c>
      <c r="CR150" s="70">
        <v>4.4318999999999997</v>
      </c>
      <c r="CS150" s="70">
        <f t="shared" si="472"/>
        <v>33.322556390977439</v>
      </c>
    </row>
    <row r="151" spans="1:97" x14ac:dyDescent="0.25">
      <c r="A151" s="104" t="s">
        <v>462</v>
      </c>
      <c r="B151" s="82">
        <f t="shared" si="436"/>
        <v>96</v>
      </c>
      <c r="C151" s="82">
        <f t="shared" si="437"/>
        <v>105.4</v>
      </c>
      <c r="D151" s="82">
        <f t="shared" si="438"/>
        <v>105.4</v>
      </c>
      <c r="E151" s="66">
        <f t="shared" ref="E151:E159" si="473">D151/C151*100</f>
        <v>100</v>
      </c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70"/>
      <c r="V151" s="66"/>
      <c r="W151" s="66"/>
      <c r="X151" s="66"/>
      <c r="Y151" s="66"/>
      <c r="Z151" s="66"/>
      <c r="AA151" s="66"/>
      <c r="AB151" s="66"/>
      <c r="AC151" s="70"/>
      <c r="AD151" s="66"/>
      <c r="AE151" s="66"/>
      <c r="AF151" s="66"/>
      <c r="AG151" s="70"/>
      <c r="AH151" s="66"/>
      <c r="AI151" s="66"/>
      <c r="AJ151" s="66"/>
      <c r="AK151" s="66"/>
      <c r="AL151" s="66"/>
      <c r="AM151" s="66"/>
      <c r="AN151" s="66"/>
      <c r="AO151" s="66"/>
      <c r="AP151" s="66"/>
      <c r="AQ151" s="66"/>
      <c r="AR151" s="66"/>
      <c r="AS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6"/>
      <c r="BN151" s="66">
        <v>96</v>
      </c>
      <c r="BO151" s="66">
        <v>105.4</v>
      </c>
      <c r="BP151" s="66">
        <v>105.4</v>
      </c>
      <c r="BQ151" s="66">
        <f t="shared" si="461"/>
        <v>100</v>
      </c>
      <c r="BR151" s="66"/>
      <c r="BS151" s="66"/>
      <c r="BT151" s="66"/>
      <c r="BU151" s="66"/>
      <c r="BV151" s="66"/>
      <c r="BW151" s="66"/>
      <c r="BX151" s="66"/>
      <c r="BY151" s="70"/>
      <c r="BZ151" s="66"/>
      <c r="CA151" s="66"/>
      <c r="CB151" s="66"/>
      <c r="CC151" s="70"/>
      <c r="CD151" s="66"/>
      <c r="CE151" s="66"/>
      <c r="CF151" s="66"/>
      <c r="CG151" s="70"/>
      <c r="CH151" s="123"/>
      <c r="CI151" s="66"/>
      <c r="CJ151" s="66"/>
      <c r="CK151" s="70"/>
      <c r="CL151" s="70"/>
      <c r="CM151" s="66"/>
      <c r="CN151" s="66"/>
      <c r="CO151" s="70"/>
      <c r="CP151" s="123"/>
      <c r="CQ151" s="66"/>
      <c r="CR151" s="66"/>
      <c r="CS151" s="66"/>
    </row>
    <row r="152" spans="1:97" x14ac:dyDescent="0.25">
      <c r="A152" s="104" t="s">
        <v>463</v>
      </c>
      <c r="B152" s="82">
        <f t="shared" si="436"/>
        <v>239.9</v>
      </c>
      <c r="C152" s="82">
        <f t="shared" si="437"/>
        <v>263.60000000000002</v>
      </c>
      <c r="D152" s="82">
        <f t="shared" si="438"/>
        <v>263.60000000000002</v>
      </c>
      <c r="E152" s="66">
        <f t="shared" si="473"/>
        <v>100</v>
      </c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70"/>
      <c r="V152" s="66"/>
      <c r="W152" s="66"/>
      <c r="X152" s="66"/>
      <c r="Y152" s="66"/>
      <c r="Z152" s="66"/>
      <c r="AA152" s="66"/>
      <c r="AB152" s="66"/>
      <c r="AC152" s="70"/>
      <c r="AD152" s="66"/>
      <c r="AE152" s="66"/>
      <c r="AF152" s="66"/>
      <c r="AG152" s="70"/>
      <c r="AH152" s="66"/>
      <c r="AI152" s="66"/>
      <c r="AJ152" s="66"/>
      <c r="AK152" s="66"/>
      <c r="AL152" s="66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>
        <v>239.9</v>
      </c>
      <c r="BO152" s="66">
        <v>263.60000000000002</v>
      </c>
      <c r="BP152" s="66">
        <v>263.60000000000002</v>
      </c>
      <c r="BQ152" s="66">
        <f t="shared" si="461"/>
        <v>100</v>
      </c>
      <c r="BR152" s="66"/>
      <c r="BS152" s="66"/>
      <c r="BT152" s="66"/>
      <c r="BU152" s="66"/>
      <c r="BV152" s="66"/>
      <c r="BW152" s="66"/>
      <c r="BX152" s="66"/>
      <c r="BY152" s="70"/>
      <c r="BZ152" s="66"/>
      <c r="CA152" s="66"/>
      <c r="CB152" s="66"/>
      <c r="CC152" s="70"/>
      <c r="CD152" s="66"/>
      <c r="CE152" s="66"/>
      <c r="CF152" s="66"/>
      <c r="CG152" s="70"/>
      <c r="CH152" s="123"/>
      <c r="CI152" s="66"/>
      <c r="CJ152" s="66"/>
      <c r="CK152" s="70"/>
      <c r="CL152" s="70"/>
      <c r="CM152" s="66"/>
      <c r="CN152" s="66"/>
      <c r="CO152" s="70"/>
      <c r="CP152" s="123"/>
      <c r="CQ152" s="66"/>
      <c r="CR152" s="66"/>
      <c r="CS152" s="66"/>
    </row>
    <row r="153" spans="1:97" x14ac:dyDescent="0.25">
      <c r="A153" s="104" t="s">
        <v>464</v>
      </c>
      <c r="B153" s="82">
        <f t="shared" si="436"/>
        <v>96</v>
      </c>
      <c r="C153" s="82">
        <f t="shared" si="437"/>
        <v>105.4</v>
      </c>
      <c r="D153" s="82">
        <f t="shared" si="438"/>
        <v>105.4</v>
      </c>
      <c r="E153" s="66">
        <f t="shared" si="473"/>
        <v>100</v>
      </c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70"/>
      <c r="V153" s="66"/>
      <c r="W153" s="66"/>
      <c r="X153" s="66"/>
      <c r="Y153" s="66"/>
      <c r="Z153" s="66"/>
      <c r="AA153" s="66"/>
      <c r="AB153" s="66"/>
      <c r="AC153" s="70"/>
      <c r="AD153" s="66"/>
      <c r="AE153" s="66"/>
      <c r="AF153" s="66"/>
      <c r="AG153" s="70"/>
      <c r="AH153" s="66"/>
      <c r="AI153" s="66"/>
      <c r="AJ153" s="66"/>
      <c r="AK153" s="66"/>
      <c r="AL153" s="66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66"/>
      <c r="BK153" s="66"/>
      <c r="BL153" s="66"/>
      <c r="BM153" s="66"/>
      <c r="BN153" s="66">
        <v>96</v>
      </c>
      <c r="BO153" s="66">
        <v>105.4</v>
      </c>
      <c r="BP153" s="66">
        <v>105.4</v>
      </c>
      <c r="BQ153" s="66">
        <f t="shared" si="461"/>
        <v>100</v>
      </c>
      <c r="BR153" s="66"/>
      <c r="BS153" s="66"/>
      <c r="BT153" s="66"/>
      <c r="BU153" s="66"/>
      <c r="BV153" s="66"/>
      <c r="BW153" s="66"/>
      <c r="BX153" s="66"/>
      <c r="BY153" s="70"/>
      <c r="BZ153" s="66"/>
      <c r="CA153" s="66"/>
      <c r="CB153" s="66"/>
      <c r="CC153" s="70"/>
      <c r="CD153" s="66"/>
      <c r="CE153" s="66"/>
      <c r="CF153" s="66"/>
      <c r="CG153" s="70"/>
      <c r="CH153" s="123"/>
      <c r="CI153" s="66"/>
      <c r="CJ153" s="66"/>
      <c r="CK153" s="70"/>
      <c r="CL153" s="70"/>
      <c r="CM153" s="66"/>
      <c r="CN153" s="66"/>
      <c r="CO153" s="70"/>
      <c r="CP153" s="123"/>
      <c r="CQ153" s="66"/>
      <c r="CR153" s="66"/>
      <c r="CS153" s="66"/>
    </row>
    <row r="154" spans="1:97" x14ac:dyDescent="0.25">
      <c r="A154" s="104" t="s">
        <v>275</v>
      </c>
      <c r="B154" s="82">
        <f t="shared" si="436"/>
        <v>479.8</v>
      </c>
      <c r="C154" s="82">
        <f t="shared" si="437"/>
        <v>527.5</v>
      </c>
      <c r="D154" s="82">
        <f t="shared" si="438"/>
        <v>527.5</v>
      </c>
      <c r="E154" s="66">
        <f t="shared" si="473"/>
        <v>100</v>
      </c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70"/>
      <c r="V154" s="66"/>
      <c r="W154" s="66"/>
      <c r="X154" s="66"/>
      <c r="Y154" s="66"/>
      <c r="Z154" s="66"/>
      <c r="AA154" s="66"/>
      <c r="AB154" s="66"/>
      <c r="AC154" s="70"/>
      <c r="AD154" s="66"/>
      <c r="AE154" s="66"/>
      <c r="AF154" s="66"/>
      <c r="AG154" s="70"/>
      <c r="AH154" s="66"/>
      <c r="AI154" s="66"/>
      <c r="AJ154" s="66"/>
      <c r="AK154" s="66"/>
      <c r="AL154" s="66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66"/>
      <c r="BK154" s="66"/>
      <c r="BL154" s="66"/>
      <c r="BM154" s="66"/>
      <c r="BN154" s="66">
        <v>479.8</v>
      </c>
      <c r="BO154" s="66">
        <v>527.5</v>
      </c>
      <c r="BP154" s="66">
        <v>527.5</v>
      </c>
      <c r="BQ154" s="66">
        <f t="shared" si="461"/>
        <v>100</v>
      </c>
      <c r="BR154" s="66"/>
      <c r="BS154" s="66"/>
      <c r="BT154" s="66"/>
      <c r="BU154" s="66"/>
      <c r="BV154" s="66"/>
      <c r="BW154" s="66"/>
      <c r="BX154" s="66"/>
      <c r="BY154" s="70"/>
      <c r="BZ154" s="66"/>
      <c r="CA154" s="66"/>
      <c r="CB154" s="66"/>
      <c r="CC154" s="70"/>
      <c r="CD154" s="66"/>
      <c r="CE154" s="66"/>
      <c r="CF154" s="66"/>
      <c r="CG154" s="70"/>
      <c r="CH154" s="123"/>
      <c r="CI154" s="66"/>
      <c r="CJ154" s="66"/>
      <c r="CK154" s="70"/>
      <c r="CL154" s="70"/>
      <c r="CM154" s="66"/>
      <c r="CN154" s="66"/>
      <c r="CO154" s="70"/>
      <c r="CP154" s="123"/>
      <c r="CQ154" s="66"/>
      <c r="CR154" s="66"/>
      <c r="CS154" s="66"/>
    </row>
    <row r="155" spans="1:97" x14ac:dyDescent="0.25">
      <c r="A155" s="104" t="s">
        <v>465</v>
      </c>
      <c r="B155" s="82">
        <f t="shared" si="436"/>
        <v>96</v>
      </c>
      <c r="C155" s="82">
        <f t="shared" si="437"/>
        <v>105.4</v>
      </c>
      <c r="D155" s="82">
        <f t="shared" si="438"/>
        <v>105.4</v>
      </c>
      <c r="E155" s="66">
        <f t="shared" si="473"/>
        <v>100</v>
      </c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70"/>
      <c r="V155" s="66"/>
      <c r="W155" s="66"/>
      <c r="X155" s="66"/>
      <c r="Y155" s="66"/>
      <c r="Z155" s="66"/>
      <c r="AA155" s="66"/>
      <c r="AB155" s="66"/>
      <c r="AC155" s="70"/>
      <c r="AD155" s="66"/>
      <c r="AE155" s="66"/>
      <c r="AF155" s="66"/>
      <c r="AG155" s="70"/>
      <c r="AH155" s="66"/>
      <c r="AI155" s="66"/>
      <c r="AJ155" s="66"/>
      <c r="AK155" s="66"/>
      <c r="AL155" s="66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  <c r="BJ155" s="66"/>
      <c r="BK155" s="66"/>
      <c r="BL155" s="66"/>
      <c r="BM155" s="66"/>
      <c r="BN155" s="66">
        <v>96</v>
      </c>
      <c r="BO155" s="66">
        <v>105.4</v>
      </c>
      <c r="BP155" s="66">
        <v>105.4</v>
      </c>
      <c r="BQ155" s="66">
        <f t="shared" si="461"/>
        <v>100</v>
      </c>
      <c r="BR155" s="66"/>
      <c r="BS155" s="66"/>
      <c r="BT155" s="66"/>
      <c r="BU155" s="66"/>
      <c r="BV155" s="66"/>
      <c r="BW155" s="66"/>
      <c r="BX155" s="66"/>
      <c r="BY155" s="70"/>
      <c r="BZ155" s="66"/>
      <c r="CA155" s="66"/>
      <c r="CB155" s="66"/>
      <c r="CC155" s="70"/>
      <c r="CD155" s="66"/>
      <c r="CE155" s="66"/>
      <c r="CF155" s="66"/>
      <c r="CG155" s="70"/>
      <c r="CH155" s="123"/>
      <c r="CI155" s="66"/>
      <c r="CJ155" s="66"/>
      <c r="CK155" s="70"/>
      <c r="CL155" s="70"/>
      <c r="CM155" s="66"/>
      <c r="CN155" s="66"/>
      <c r="CO155" s="70"/>
      <c r="CP155" s="123"/>
      <c r="CQ155" s="66"/>
      <c r="CR155" s="66"/>
      <c r="CS155" s="66"/>
    </row>
    <row r="156" spans="1:97" x14ac:dyDescent="0.25">
      <c r="A156" s="104" t="s">
        <v>466</v>
      </c>
      <c r="B156" s="82">
        <f t="shared" si="436"/>
        <v>96</v>
      </c>
      <c r="C156" s="82">
        <f t="shared" si="437"/>
        <v>105.4</v>
      </c>
      <c r="D156" s="82">
        <f t="shared" si="438"/>
        <v>105.4</v>
      </c>
      <c r="E156" s="66">
        <f t="shared" si="473"/>
        <v>100</v>
      </c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70"/>
      <c r="V156" s="66"/>
      <c r="W156" s="66"/>
      <c r="X156" s="66"/>
      <c r="Y156" s="66"/>
      <c r="Z156" s="66"/>
      <c r="AA156" s="66"/>
      <c r="AB156" s="66"/>
      <c r="AC156" s="70"/>
      <c r="AD156" s="66"/>
      <c r="AE156" s="66"/>
      <c r="AF156" s="66"/>
      <c r="AG156" s="70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6"/>
      <c r="BM156" s="66"/>
      <c r="BN156" s="66">
        <v>96</v>
      </c>
      <c r="BO156" s="66">
        <v>105.4</v>
      </c>
      <c r="BP156" s="66">
        <v>105.4</v>
      </c>
      <c r="BQ156" s="66">
        <f t="shared" si="461"/>
        <v>100</v>
      </c>
      <c r="BR156" s="66"/>
      <c r="BS156" s="66"/>
      <c r="BT156" s="66"/>
      <c r="BU156" s="66"/>
      <c r="BV156" s="66"/>
      <c r="BW156" s="66"/>
      <c r="BX156" s="66"/>
      <c r="BY156" s="70"/>
      <c r="BZ156" s="66"/>
      <c r="CA156" s="66"/>
      <c r="CB156" s="66"/>
      <c r="CC156" s="70"/>
      <c r="CD156" s="66"/>
      <c r="CE156" s="66"/>
      <c r="CF156" s="66"/>
      <c r="CG156" s="70"/>
      <c r="CH156" s="123"/>
      <c r="CI156" s="66"/>
      <c r="CJ156" s="66"/>
      <c r="CK156" s="70"/>
      <c r="CL156" s="70"/>
      <c r="CM156" s="66"/>
      <c r="CN156" s="66"/>
      <c r="CO156" s="70"/>
      <c r="CP156" s="123"/>
      <c r="CQ156" s="66"/>
      <c r="CR156" s="66"/>
      <c r="CS156" s="66"/>
    </row>
    <row r="157" spans="1:97" x14ac:dyDescent="0.25">
      <c r="A157" s="104" t="s">
        <v>468</v>
      </c>
      <c r="B157" s="82">
        <f t="shared" si="436"/>
        <v>96</v>
      </c>
      <c r="C157" s="82">
        <f t="shared" si="437"/>
        <v>105.4</v>
      </c>
      <c r="D157" s="82">
        <f t="shared" si="438"/>
        <v>105.4</v>
      </c>
      <c r="E157" s="66">
        <f t="shared" si="473"/>
        <v>100</v>
      </c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70"/>
      <c r="V157" s="66"/>
      <c r="W157" s="66"/>
      <c r="X157" s="66"/>
      <c r="Y157" s="66"/>
      <c r="Z157" s="66"/>
      <c r="AA157" s="66"/>
      <c r="AB157" s="66"/>
      <c r="AC157" s="70"/>
      <c r="AD157" s="66"/>
      <c r="AE157" s="66"/>
      <c r="AF157" s="66"/>
      <c r="AG157" s="70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>
        <v>96</v>
      </c>
      <c r="BO157" s="66">
        <v>105.4</v>
      </c>
      <c r="BP157" s="66">
        <v>105.4</v>
      </c>
      <c r="BQ157" s="66">
        <f t="shared" si="461"/>
        <v>100</v>
      </c>
      <c r="BR157" s="66"/>
      <c r="BS157" s="66"/>
      <c r="BT157" s="66"/>
      <c r="BU157" s="66"/>
      <c r="BV157" s="66"/>
      <c r="BW157" s="66"/>
      <c r="BX157" s="66"/>
      <c r="BY157" s="70"/>
      <c r="BZ157" s="66"/>
      <c r="CA157" s="66"/>
      <c r="CB157" s="66"/>
      <c r="CC157" s="70"/>
      <c r="CD157" s="66"/>
      <c r="CE157" s="66"/>
      <c r="CF157" s="66"/>
      <c r="CG157" s="70"/>
      <c r="CH157" s="123"/>
      <c r="CI157" s="66"/>
      <c r="CJ157" s="66"/>
      <c r="CK157" s="70"/>
      <c r="CL157" s="70"/>
      <c r="CM157" s="66"/>
      <c r="CN157" s="66"/>
      <c r="CO157" s="70"/>
      <c r="CP157" s="123"/>
      <c r="CQ157" s="66"/>
      <c r="CR157" s="66"/>
      <c r="CS157" s="66"/>
    </row>
    <row r="158" spans="1:97" x14ac:dyDescent="0.25">
      <c r="A158" s="104" t="s">
        <v>467</v>
      </c>
      <c r="B158" s="82">
        <f t="shared" si="436"/>
        <v>96</v>
      </c>
      <c r="C158" s="82">
        <f t="shared" si="437"/>
        <v>105.4</v>
      </c>
      <c r="D158" s="82">
        <f t="shared" si="438"/>
        <v>105.4</v>
      </c>
      <c r="E158" s="66">
        <f t="shared" si="473"/>
        <v>100</v>
      </c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70"/>
      <c r="V158" s="66"/>
      <c r="W158" s="66"/>
      <c r="X158" s="66"/>
      <c r="Y158" s="66"/>
      <c r="Z158" s="66"/>
      <c r="AA158" s="66"/>
      <c r="AB158" s="66"/>
      <c r="AC158" s="70"/>
      <c r="AD158" s="66"/>
      <c r="AE158" s="66"/>
      <c r="AF158" s="66"/>
      <c r="AG158" s="70"/>
      <c r="AH158" s="66"/>
      <c r="AI158" s="66"/>
      <c r="AJ158" s="66"/>
      <c r="AK158" s="66"/>
      <c r="AL158" s="66"/>
      <c r="AM158" s="66"/>
      <c r="AN158" s="66"/>
      <c r="AO158" s="66"/>
      <c r="AP158" s="66"/>
      <c r="AQ158" s="66"/>
      <c r="AR158" s="66"/>
      <c r="AS158" s="66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/>
      <c r="BH158" s="66"/>
      <c r="BI158" s="66"/>
      <c r="BJ158" s="66"/>
      <c r="BK158" s="66"/>
      <c r="BL158" s="66"/>
      <c r="BM158" s="66"/>
      <c r="BN158" s="66">
        <v>96</v>
      </c>
      <c r="BO158" s="66">
        <v>105.4</v>
      </c>
      <c r="BP158" s="66">
        <v>105.4</v>
      </c>
      <c r="BQ158" s="66">
        <f>BP158/BO158*100</f>
        <v>100</v>
      </c>
      <c r="BR158" s="66"/>
      <c r="BS158" s="66"/>
      <c r="BT158" s="66"/>
      <c r="BU158" s="66"/>
      <c r="BV158" s="66"/>
      <c r="BW158" s="66"/>
      <c r="BX158" s="66"/>
      <c r="BY158" s="70"/>
      <c r="BZ158" s="66"/>
      <c r="CA158" s="66"/>
      <c r="CB158" s="66"/>
      <c r="CC158" s="70"/>
      <c r="CD158" s="66"/>
      <c r="CE158" s="66"/>
      <c r="CF158" s="66"/>
      <c r="CG158" s="70"/>
      <c r="CH158" s="123"/>
      <c r="CI158" s="66"/>
      <c r="CJ158" s="66"/>
      <c r="CK158" s="70"/>
      <c r="CL158" s="70"/>
      <c r="CM158" s="66"/>
      <c r="CN158" s="66"/>
      <c r="CO158" s="70"/>
      <c r="CP158" s="123"/>
      <c r="CQ158" s="66"/>
      <c r="CR158" s="66"/>
      <c r="CS158" s="66"/>
    </row>
    <row r="159" spans="1:97" x14ac:dyDescent="0.25">
      <c r="A159" s="104" t="s">
        <v>276</v>
      </c>
      <c r="B159" s="82">
        <f t="shared" si="436"/>
        <v>96</v>
      </c>
      <c r="C159" s="82">
        <f t="shared" si="437"/>
        <v>105.4</v>
      </c>
      <c r="D159" s="82">
        <f t="shared" si="438"/>
        <v>105.4</v>
      </c>
      <c r="E159" s="66">
        <f t="shared" si="473"/>
        <v>100</v>
      </c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70"/>
      <c r="V159" s="66"/>
      <c r="W159" s="66"/>
      <c r="X159" s="66"/>
      <c r="Y159" s="66"/>
      <c r="Z159" s="66"/>
      <c r="AA159" s="66"/>
      <c r="AB159" s="66"/>
      <c r="AC159" s="70"/>
      <c r="AD159" s="66"/>
      <c r="AE159" s="66"/>
      <c r="AF159" s="66"/>
      <c r="AG159" s="70"/>
      <c r="AH159" s="66"/>
      <c r="AI159" s="66"/>
      <c r="AJ159" s="66"/>
      <c r="AK159" s="66"/>
      <c r="AL159" s="66"/>
      <c r="AM159" s="66"/>
      <c r="AN159" s="66"/>
      <c r="AO159" s="66"/>
      <c r="AP159" s="66"/>
      <c r="AQ159" s="66"/>
      <c r="AR159" s="66"/>
      <c r="AS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66"/>
      <c r="BK159" s="66"/>
      <c r="BL159" s="66"/>
      <c r="BM159" s="66"/>
      <c r="BN159" s="66">
        <v>96</v>
      </c>
      <c r="BO159" s="66">
        <v>105.4</v>
      </c>
      <c r="BP159" s="66">
        <v>105.4</v>
      </c>
      <c r="BQ159" s="66">
        <f>BP159/BO159*100</f>
        <v>100</v>
      </c>
      <c r="BR159" s="66"/>
      <c r="BS159" s="66"/>
      <c r="BT159" s="66"/>
      <c r="BU159" s="66"/>
      <c r="BV159" s="66"/>
      <c r="BW159" s="66"/>
      <c r="BX159" s="66"/>
      <c r="BY159" s="70"/>
      <c r="BZ159" s="66"/>
      <c r="CA159" s="66"/>
      <c r="CB159" s="66"/>
      <c r="CC159" s="70"/>
      <c r="CD159" s="66"/>
      <c r="CE159" s="66"/>
      <c r="CF159" s="66"/>
      <c r="CG159" s="70"/>
      <c r="CH159" s="123"/>
      <c r="CI159" s="66"/>
      <c r="CJ159" s="66"/>
      <c r="CK159" s="70"/>
      <c r="CL159" s="70"/>
      <c r="CM159" s="66"/>
      <c r="CN159" s="66"/>
      <c r="CO159" s="70"/>
      <c r="CP159" s="123"/>
      <c r="CQ159" s="66"/>
      <c r="CR159" s="66"/>
      <c r="CS159" s="66"/>
    </row>
    <row r="160" spans="1:97" s="92" customFormat="1" ht="31.5" x14ac:dyDescent="0.25">
      <c r="A160" s="106" t="s">
        <v>282</v>
      </c>
      <c r="B160" s="198">
        <f t="shared" si="436"/>
        <v>357871.49999999988</v>
      </c>
      <c r="C160" s="198">
        <f t="shared" si="437"/>
        <v>367961.52099999989</v>
      </c>
      <c r="D160" s="198">
        <f t="shared" si="438"/>
        <v>367164.84871999989</v>
      </c>
      <c r="E160" s="80">
        <f t="shared" ref="E160" si="474">D160/C160*100</f>
        <v>99.783490328598788</v>
      </c>
      <c r="F160" s="80">
        <f>SUM(F161:F171)</f>
        <v>843.4</v>
      </c>
      <c r="G160" s="80">
        <f>SUM(G161:G171)</f>
        <v>693.4</v>
      </c>
      <c r="H160" s="80">
        <f t="shared" ref="H160:CF160" si="475">SUM(H161:H171)</f>
        <v>693.4</v>
      </c>
      <c r="I160" s="80">
        <f t="shared" si="71"/>
        <v>100</v>
      </c>
      <c r="J160" s="80">
        <f t="shared" ref="J160" si="476">SUM(J161:J171)</f>
        <v>175.5</v>
      </c>
      <c r="K160" s="80">
        <f t="shared" si="475"/>
        <v>175.5</v>
      </c>
      <c r="L160" s="80">
        <f t="shared" si="475"/>
        <v>175.5</v>
      </c>
      <c r="M160" s="80">
        <f t="shared" si="100"/>
        <v>100</v>
      </c>
      <c r="N160" s="80">
        <f t="shared" ref="N160" si="477">SUM(N161:N171)</f>
        <v>2804.6</v>
      </c>
      <c r="O160" s="80">
        <f t="shared" si="475"/>
        <v>2260.7860000000001</v>
      </c>
      <c r="P160" s="80">
        <f t="shared" si="475"/>
        <v>2260.7860000000001</v>
      </c>
      <c r="Q160" s="80">
        <f t="shared" si="101"/>
        <v>100</v>
      </c>
      <c r="R160" s="80">
        <f t="shared" ref="R160" si="478">SUM(R161:R171)</f>
        <v>34513.300000000003</v>
      </c>
      <c r="S160" s="80">
        <f t="shared" si="475"/>
        <v>36181.800000000003</v>
      </c>
      <c r="T160" s="80">
        <f t="shared" si="475"/>
        <v>36181.800000000003</v>
      </c>
      <c r="U160" s="80">
        <f t="shared" si="39"/>
        <v>100</v>
      </c>
      <c r="V160" s="80">
        <f t="shared" ref="V160" si="479">SUM(V161:V171)</f>
        <v>4668.7</v>
      </c>
      <c r="W160" s="80">
        <f t="shared" si="475"/>
        <v>3841.9</v>
      </c>
      <c r="X160" s="80">
        <f t="shared" si="475"/>
        <v>3319.7434399999997</v>
      </c>
      <c r="Y160" s="80">
        <f t="shared" si="76"/>
        <v>86.408897680834997</v>
      </c>
      <c r="Z160" s="80">
        <f t="shared" ref="Z160" si="480">SUM(Z161:Z171)</f>
        <v>223.8</v>
      </c>
      <c r="AA160" s="80">
        <f t="shared" si="475"/>
        <v>223.8</v>
      </c>
      <c r="AB160" s="80">
        <f t="shared" si="475"/>
        <v>223.8</v>
      </c>
      <c r="AC160" s="80">
        <f t="shared" si="78"/>
        <v>100</v>
      </c>
      <c r="AD160" s="80">
        <f t="shared" ref="AD160" si="481">SUM(AD161:AD171)</f>
        <v>284272.8</v>
      </c>
      <c r="AE160" s="80">
        <f t="shared" si="475"/>
        <v>295830.90000000002</v>
      </c>
      <c r="AF160" s="80">
        <f t="shared" si="475"/>
        <v>295575.55645999999</v>
      </c>
      <c r="AG160" s="80">
        <f t="shared" si="102"/>
        <v>99.913685980741022</v>
      </c>
      <c r="AH160" s="80">
        <f t="shared" ref="AH160" si="482">SUM(AH161:AH171)</f>
        <v>990.8</v>
      </c>
      <c r="AI160" s="80">
        <f t="shared" si="475"/>
        <v>1069.7</v>
      </c>
      <c r="AJ160" s="80">
        <f t="shared" si="475"/>
        <v>1069.7</v>
      </c>
      <c r="AK160" s="79">
        <f t="shared" si="450"/>
        <v>100</v>
      </c>
      <c r="AL160" s="80">
        <f t="shared" ref="AL160" si="483">SUM(AL161:AL171)</f>
        <v>0</v>
      </c>
      <c r="AM160" s="80">
        <f t="shared" si="475"/>
        <v>0</v>
      </c>
      <c r="AN160" s="80">
        <f t="shared" si="475"/>
        <v>0</v>
      </c>
      <c r="AO160" s="80">
        <f t="shared" si="475"/>
        <v>0</v>
      </c>
      <c r="AP160" s="80">
        <f t="shared" ref="AP160" si="484">SUM(AP161:AP171)</f>
        <v>330.3</v>
      </c>
      <c r="AQ160" s="80">
        <f t="shared" si="475"/>
        <v>356.6</v>
      </c>
      <c r="AR160" s="80">
        <f t="shared" si="475"/>
        <v>356.6</v>
      </c>
      <c r="AS160" s="80">
        <f t="shared" si="475"/>
        <v>100</v>
      </c>
      <c r="AT160" s="80">
        <f t="shared" ref="AT160" si="485">SUM(AT161:AT171)</f>
        <v>3046.3</v>
      </c>
      <c r="AU160" s="80">
        <f t="shared" si="475"/>
        <v>1915.2</v>
      </c>
      <c r="AV160" s="80">
        <f t="shared" si="475"/>
        <v>1915.1278200000002</v>
      </c>
      <c r="AW160" s="80">
        <f t="shared" si="475"/>
        <v>99.996231203007525</v>
      </c>
      <c r="AX160" s="80">
        <f t="shared" ref="AX160" si="486">SUM(AX161:AX171)</f>
        <v>660.6</v>
      </c>
      <c r="AY160" s="80">
        <f t="shared" si="475"/>
        <v>713.1</v>
      </c>
      <c r="AZ160" s="80">
        <f t="shared" si="475"/>
        <v>713.1</v>
      </c>
      <c r="BA160" s="80">
        <f t="shared" si="475"/>
        <v>100</v>
      </c>
      <c r="BB160" s="80">
        <f t="shared" ref="BB160" si="487">SUM(BB161:BB171)</f>
        <v>330.3</v>
      </c>
      <c r="BC160" s="80">
        <f t="shared" si="475"/>
        <v>356.6</v>
      </c>
      <c r="BD160" s="80">
        <f t="shared" ref="BD160" si="488">SUM(BD161:BD171)</f>
        <v>356.6</v>
      </c>
      <c r="BE160" s="80">
        <f t="shared" si="475"/>
        <v>100</v>
      </c>
      <c r="BF160" s="80">
        <f t="shared" ref="BF160" si="489">SUM(BF161:BF171)</f>
        <v>1605.8</v>
      </c>
      <c r="BG160" s="80">
        <f t="shared" si="475"/>
        <v>1602.9849999999999</v>
      </c>
      <c r="BH160" s="80">
        <f t="shared" si="475"/>
        <v>1602.9849999999999</v>
      </c>
      <c r="BI160" s="80">
        <f t="shared" si="107"/>
        <v>100</v>
      </c>
      <c r="BJ160" s="80">
        <f t="shared" ref="BJ160" si="490">SUM(BJ161:BJ171)</f>
        <v>0</v>
      </c>
      <c r="BK160" s="80">
        <f t="shared" si="475"/>
        <v>0</v>
      </c>
      <c r="BL160" s="80">
        <f t="shared" ref="BL160" si="491">SUM(BL161:BL171)</f>
        <v>0</v>
      </c>
      <c r="BM160" s="80">
        <f t="shared" si="475"/>
        <v>0</v>
      </c>
      <c r="BN160" s="80">
        <f t="shared" ref="BN160" si="492">SUM(BN161:BN171)</f>
        <v>1391.7</v>
      </c>
      <c r="BO160" s="80">
        <f t="shared" si="475"/>
        <v>1528.6000000000004</v>
      </c>
      <c r="BP160" s="80">
        <f t="shared" si="475"/>
        <v>1528.6000000000004</v>
      </c>
      <c r="BQ160" s="79">
        <f t="shared" ref="BQ160:BQ171" si="493">BP160/BO160*100</f>
        <v>100</v>
      </c>
      <c r="BR160" s="80">
        <f t="shared" ref="BR160" si="494">SUM(BR161:BR171)</f>
        <v>330.3</v>
      </c>
      <c r="BS160" s="80">
        <f t="shared" si="475"/>
        <v>168.5</v>
      </c>
      <c r="BT160" s="80">
        <f t="shared" si="475"/>
        <v>168.5</v>
      </c>
      <c r="BU160" s="80">
        <f t="shared" si="475"/>
        <v>100</v>
      </c>
      <c r="BV160" s="80">
        <f t="shared" ref="BV160" si="495">SUM(BV161:BV171)</f>
        <v>330.3</v>
      </c>
      <c r="BW160" s="80">
        <f t="shared" si="475"/>
        <v>356.6</v>
      </c>
      <c r="BX160" s="80">
        <f t="shared" si="475"/>
        <v>356.6</v>
      </c>
      <c r="BY160" s="80">
        <f t="shared" si="464"/>
        <v>100</v>
      </c>
      <c r="BZ160" s="80">
        <f t="shared" ref="BZ160" si="496">SUM(BZ161:BZ171)</f>
        <v>21287.1</v>
      </c>
      <c r="CA160" s="80">
        <f t="shared" si="475"/>
        <v>20326.849999999999</v>
      </c>
      <c r="CB160" s="80">
        <f t="shared" si="475"/>
        <v>20312.599999999999</v>
      </c>
      <c r="CC160" s="80">
        <f t="shared" si="60"/>
        <v>99.929895679852024</v>
      </c>
      <c r="CD160" s="80">
        <f t="shared" ref="CD160" si="497">SUM(CD161:CD171)</f>
        <v>65.900000000000006</v>
      </c>
      <c r="CE160" s="80">
        <f t="shared" si="475"/>
        <v>329.3</v>
      </c>
      <c r="CF160" s="80">
        <f t="shared" si="475"/>
        <v>324.45</v>
      </c>
      <c r="CG160" s="80">
        <f t="shared" si="467"/>
        <v>98.527178864257507</v>
      </c>
      <c r="CH160" s="122"/>
      <c r="CI160" s="80">
        <f t="shared" ref="CI160" si="498">SUM(CI161:CI171)</f>
        <v>29.4</v>
      </c>
      <c r="CJ160" s="80">
        <f t="shared" ref="CJ160" si="499">SUM(CJ161:CJ171)</f>
        <v>29.4</v>
      </c>
      <c r="CK160" s="80">
        <f t="shared" ref="CK160:CK161" si="500">CJ160/CI160*100</f>
        <v>100</v>
      </c>
      <c r="CL160" s="80"/>
      <c r="CM160" s="80"/>
      <c r="CN160" s="80"/>
      <c r="CO160" s="80"/>
      <c r="CP160" s="122"/>
      <c r="CQ160" s="80"/>
      <c r="CR160" s="80"/>
      <c r="CS160" s="80"/>
    </row>
    <row r="161" spans="1:97" ht="17.25" customHeight="1" x14ac:dyDescent="0.25">
      <c r="A161" s="104" t="s">
        <v>280</v>
      </c>
      <c r="B161" s="82">
        <f t="shared" si="436"/>
        <v>356479.79999999987</v>
      </c>
      <c r="C161" s="82">
        <f t="shared" si="437"/>
        <v>366432.92099999991</v>
      </c>
      <c r="D161" s="82">
        <f t="shared" si="438"/>
        <v>365636.24871999992</v>
      </c>
      <c r="E161" s="70">
        <f t="shared" si="0"/>
        <v>99.782587143691714</v>
      </c>
      <c r="F161" s="70">
        <v>843.4</v>
      </c>
      <c r="G161" s="70">
        <v>693.4</v>
      </c>
      <c r="H161" s="70">
        <v>693.4</v>
      </c>
      <c r="I161" s="70">
        <f t="shared" si="71"/>
        <v>100</v>
      </c>
      <c r="J161" s="70">
        <v>175.5</v>
      </c>
      <c r="K161" s="70">
        <v>175.5</v>
      </c>
      <c r="L161" s="70">
        <v>175.5</v>
      </c>
      <c r="M161" s="70">
        <f t="shared" si="100"/>
        <v>100</v>
      </c>
      <c r="N161" s="70">
        <v>2804.6</v>
      </c>
      <c r="O161" s="70">
        <v>2260.7860000000001</v>
      </c>
      <c r="P161" s="70">
        <v>2260.7860000000001</v>
      </c>
      <c r="Q161" s="70">
        <f t="shared" si="101"/>
        <v>100</v>
      </c>
      <c r="R161" s="70">
        <v>34513.300000000003</v>
      </c>
      <c r="S161" s="70">
        <v>36181.800000000003</v>
      </c>
      <c r="T161" s="70">
        <v>36181.800000000003</v>
      </c>
      <c r="U161" s="70">
        <f t="shared" si="39"/>
        <v>100</v>
      </c>
      <c r="V161" s="70">
        <v>4668.7</v>
      </c>
      <c r="W161" s="70">
        <v>3841.9</v>
      </c>
      <c r="X161" s="70">
        <v>3319.7434399999997</v>
      </c>
      <c r="Y161" s="70">
        <f t="shared" si="76"/>
        <v>86.408897680834997</v>
      </c>
      <c r="Z161" s="70">
        <v>223.8</v>
      </c>
      <c r="AA161" s="70">
        <v>223.8</v>
      </c>
      <c r="AB161" s="70">
        <v>223.8</v>
      </c>
      <c r="AC161" s="70">
        <f t="shared" si="78"/>
        <v>100</v>
      </c>
      <c r="AD161" s="70">
        <v>284272.8</v>
      </c>
      <c r="AE161" s="70">
        <v>295830.90000000002</v>
      </c>
      <c r="AF161" s="70">
        <v>295575.55645999999</v>
      </c>
      <c r="AG161" s="70">
        <f t="shared" si="102"/>
        <v>99.913685980741022</v>
      </c>
      <c r="AH161" s="70">
        <v>990.8</v>
      </c>
      <c r="AI161" s="70">
        <v>1069.7</v>
      </c>
      <c r="AJ161" s="70">
        <v>1069.7</v>
      </c>
      <c r="AK161" s="66">
        <f t="shared" si="450"/>
        <v>100</v>
      </c>
      <c r="AL161" s="66"/>
      <c r="AM161" s="66"/>
      <c r="AN161" s="70"/>
      <c r="AO161" s="70"/>
      <c r="AP161" s="70">
        <v>330.3</v>
      </c>
      <c r="AQ161" s="70">
        <v>356.6</v>
      </c>
      <c r="AR161" s="70">
        <v>356.6</v>
      </c>
      <c r="AS161" s="70">
        <f t="shared" si="103"/>
        <v>100</v>
      </c>
      <c r="AT161" s="70">
        <v>3046.3</v>
      </c>
      <c r="AU161" s="70">
        <v>1915.2</v>
      </c>
      <c r="AV161" s="70">
        <v>1915.1278200000002</v>
      </c>
      <c r="AW161" s="70">
        <f t="shared" si="104"/>
        <v>99.996231203007525</v>
      </c>
      <c r="AX161" s="70">
        <v>660.6</v>
      </c>
      <c r="AY161" s="70">
        <v>713.1</v>
      </c>
      <c r="AZ161" s="70">
        <v>713.1</v>
      </c>
      <c r="BA161" s="70">
        <f t="shared" si="105"/>
        <v>100</v>
      </c>
      <c r="BB161" s="70">
        <v>330.3</v>
      </c>
      <c r="BC161" s="70">
        <v>356.6</v>
      </c>
      <c r="BD161" s="70">
        <v>356.6</v>
      </c>
      <c r="BE161" s="70">
        <f t="shared" si="106"/>
        <v>100</v>
      </c>
      <c r="BF161" s="70">
        <v>1605.8</v>
      </c>
      <c r="BG161" s="70">
        <v>1602.9849999999999</v>
      </c>
      <c r="BH161" s="70">
        <v>1602.9849999999999</v>
      </c>
      <c r="BI161" s="70">
        <f t="shared" si="107"/>
        <v>100</v>
      </c>
      <c r="BJ161" s="70"/>
      <c r="BK161" s="70"/>
      <c r="BL161" s="70"/>
      <c r="BM161" s="70"/>
      <c r="BN161" s="70"/>
      <c r="BO161" s="70"/>
      <c r="BP161" s="70"/>
      <c r="BQ161" s="66"/>
      <c r="BR161" s="70">
        <v>330.3</v>
      </c>
      <c r="BS161" s="70">
        <v>168.5</v>
      </c>
      <c r="BT161" s="70">
        <v>168.5</v>
      </c>
      <c r="BU161" s="70">
        <f t="shared" si="108"/>
        <v>100</v>
      </c>
      <c r="BV161" s="70">
        <v>330.3</v>
      </c>
      <c r="BW161" s="70">
        <v>356.6</v>
      </c>
      <c r="BX161" s="70">
        <v>356.6</v>
      </c>
      <c r="BY161" s="70">
        <f t="shared" si="464"/>
        <v>100</v>
      </c>
      <c r="BZ161" s="70">
        <v>21287.1</v>
      </c>
      <c r="CA161" s="70">
        <v>20326.849999999999</v>
      </c>
      <c r="CB161" s="70">
        <v>20312.599999999999</v>
      </c>
      <c r="CC161" s="70">
        <f t="shared" si="60"/>
        <v>99.929895679852024</v>
      </c>
      <c r="CD161" s="70">
        <v>65.900000000000006</v>
      </c>
      <c r="CE161" s="70">
        <v>329.3</v>
      </c>
      <c r="CF161" s="70">
        <v>324.45</v>
      </c>
      <c r="CG161" s="70">
        <f t="shared" si="467"/>
        <v>98.527178864257507</v>
      </c>
      <c r="CH161" s="124"/>
      <c r="CI161" s="70">
        <v>29.4</v>
      </c>
      <c r="CJ161" s="70">
        <v>29.4</v>
      </c>
      <c r="CK161" s="70">
        <f t="shared" si="500"/>
        <v>100</v>
      </c>
      <c r="CL161" s="70"/>
      <c r="CM161" s="70"/>
      <c r="CN161" s="70"/>
      <c r="CO161" s="70"/>
      <c r="CP161" s="124"/>
      <c r="CQ161" s="70"/>
      <c r="CR161" s="70"/>
      <c r="CS161" s="70"/>
    </row>
    <row r="162" spans="1:97" ht="17.25" customHeight="1" x14ac:dyDescent="0.25">
      <c r="A162" s="104" t="s">
        <v>279</v>
      </c>
      <c r="B162" s="82">
        <f t="shared" si="436"/>
        <v>239.9</v>
      </c>
      <c r="C162" s="82">
        <f t="shared" si="437"/>
        <v>263.60000000000002</v>
      </c>
      <c r="D162" s="82">
        <f t="shared" si="438"/>
        <v>263.60000000000002</v>
      </c>
      <c r="E162" s="66">
        <f t="shared" ref="E162:E171" si="501">D162/C162*100</f>
        <v>100</v>
      </c>
      <c r="F162" s="66"/>
      <c r="G162" s="66"/>
      <c r="H162" s="66"/>
      <c r="I162" s="66"/>
      <c r="J162" s="66"/>
      <c r="K162" s="66"/>
      <c r="L162" s="66"/>
      <c r="M162" s="70"/>
      <c r="N162" s="66"/>
      <c r="O162" s="66"/>
      <c r="P162" s="66"/>
      <c r="Q162" s="70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70"/>
      <c r="BJ162" s="66"/>
      <c r="BK162" s="66"/>
      <c r="BL162" s="66"/>
      <c r="BM162" s="66"/>
      <c r="BN162" s="66">
        <v>239.9</v>
      </c>
      <c r="BO162" s="66">
        <v>263.60000000000002</v>
      </c>
      <c r="BP162" s="66">
        <v>263.60000000000002</v>
      </c>
      <c r="BQ162" s="66">
        <f t="shared" si="493"/>
        <v>100</v>
      </c>
      <c r="BR162" s="66"/>
      <c r="BS162" s="66"/>
      <c r="BT162" s="66"/>
      <c r="BU162" s="66"/>
      <c r="BV162" s="66"/>
      <c r="BW162" s="66"/>
      <c r="BX162" s="66"/>
      <c r="BY162" s="70"/>
      <c r="BZ162" s="66"/>
      <c r="CA162" s="66"/>
      <c r="CB162" s="66"/>
      <c r="CC162" s="66"/>
      <c r="CD162" s="66"/>
      <c r="CE162" s="66"/>
      <c r="CF162" s="66"/>
      <c r="CG162" s="70"/>
      <c r="CH162" s="123"/>
      <c r="CI162" s="66"/>
      <c r="CJ162" s="66"/>
      <c r="CK162" s="70"/>
      <c r="CL162" s="70"/>
      <c r="CM162" s="66"/>
      <c r="CN162" s="66"/>
      <c r="CO162" s="70"/>
      <c r="CP162" s="123"/>
      <c r="CQ162" s="66"/>
      <c r="CR162" s="66"/>
      <c r="CS162" s="66"/>
    </row>
    <row r="163" spans="1:97" ht="17.25" customHeight="1" x14ac:dyDescent="0.25">
      <c r="A163" s="104" t="s">
        <v>470</v>
      </c>
      <c r="B163" s="82">
        <f t="shared" si="436"/>
        <v>239.9</v>
      </c>
      <c r="C163" s="82">
        <f t="shared" si="437"/>
        <v>263.60000000000002</v>
      </c>
      <c r="D163" s="82">
        <f t="shared" si="438"/>
        <v>263.60000000000002</v>
      </c>
      <c r="E163" s="66">
        <f t="shared" si="501"/>
        <v>100</v>
      </c>
      <c r="F163" s="66"/>
      <c r="G163" s="66"/>
      <c r="H163" s="66"/>
      <c r="I163" s="66"/>
      <c r="J163" s="66"/>
      <c r="K163" s="66"/>
      <c r="L163" s="66"/>
      <c r="M163" s="70"/>
      <c r="N163" s="66"/>
      <c r="O163" s="66"/>
      <c r="P163" s="66"/>
      <c r="Q163" s="70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70"/>
      <c r="BJ163" s="66"/>
      <c r="BK163" s="66"/>
      <c r="BL163" s="66"/>
      <c r="BM163" s="66"/>
      <c r="BN163" s="66">
        <v>239.9</v>
      </c>
      <c r="BO163" s="66">
        <v>263.60000000000002</v>
      </c>
      <c r="BP163" s="66">
        <v>263.60000000000002</v>
      </c>
      <c r="BQ163" s="66">
        <f t="shared" si="493"/>
        <v>100</v>
      </c>
      <c r="BR163" s="66"/>
      <c r="BS163" s="66"/>
      <c r="BT163" s="66"/>
      <c r="BU163" s="66"/>
      <c r="BV163" s="66"/>
      <c r="BW163" s="66"/>
      <c r="BX163" s="66"/>
      <c r="BY163" s="70"/>
      <c r="BZ163" s="66"/>
      <c r="CA163" s="66"/>
      <c r="CB163" s="66"/>
      <c r="CC163" s="66"/>
      <c r="CD163" s="66"/>
      <c r="CE163" s="66"/>
      <c r="CF163" s="66"/>
      <c r="CG163" s="70"/>
      <c r="CH163" s="123"/>
      <c r="CI163" s="66"/>
      <c r="CJ163" s="66"/>
      <c r="CK163" s="70"/>
      <c r="CL163" s="70"/>
      <c r="CM163" s="66"/>
      <c r="CN163" s="66"/>
      <c r="CO163" s="70"/>
      <c r="CP163" s="123"/>
      <c r="CQ163" s="66"/>
      <c r="CR163" s="66"/>
      <c r="CS163" s="66"/>
    </row>
    <row r="164" spans="1:97" ht="17.25" customHeight="1" x14ac:dyDescent="0.25">
      <c r="A164" s="104" t="s">
        <v>471</v>
      </c>
      <c r="B164" s="82">
        <f t="shared" si="436"/>
        <v>96</v>
      </c>
      <c r="C164" s="82">
        <f t="shared" si="437"/>
        <v>105.4</v>
      </c>
      <c r="D164" s="82">
        <f t="shared" si="438"/>
        <v>105.4</v>
      </c>
      <c r="E164" s="66">
        <f t="shared" si="501"/>
        <v>100</v>
      </c>
      <c r="F164" s="66"/>
      <c r="G164" s="66"/>
      <c r="H164" s="66"/>
      <c r="I164" s="66"/>
      <c r="J164" s="66"/>
      <c r="K164" s="66"/>
      <c r="L164" s="66"/>
      <c r="M164" s="70"/>
      <c r="N164" s="66"/>
      <c r="O164" s="66"/>
      <c r="P164" s="66"/>
      <c r="Q164" s="70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70"/>
      <c r="BJ164" s="66"/>
      <c r="BK164" s="66"/>
      <c r="BL164" s="66"/>
      <c r="BM164" s="66"/>
      <c r="BN164" s="66">
        <v>96</v>
      </c>
      <c r="BO164" s="66">
        <v>105.4</v>
      </c>
      <c r="BP164" s="66">
        <v>105.4</v>
      </c>
      <c r="BQ164" s="66">
        <f t="shared" si="493"/>
        <v>100</v>
      </c>
      <c r="BR164" s="66"/>
      <c r="BS164" s="66"/>
      <c r="BT164" s="66"/>
      <c r="BU164" s="66"/>
      <c r="BV164" s="66"/>
      <c r="BW164" s="66"/>
      <c r="BX164" s="66"/>
      <c r="BY164" s="70"/>
      <c r="BZ164" s="66"/>
      <c r="CA164" s="66"/>
      <c r="CB164" s="66"/>
      <c r="CC164" s="66"/>
      <c r="CD164" s="66"/>
      <c r="CE164" s="66"/>
      <c r="CF164" s="66"/>
      <c r="CG164" s="70"/>
      <c r="CH164" s="123"/>
      <c r="CI164" s="66"/>
      <c r="CJ164" s="66"/>
      <c r="CK164" s="70"/>
      <c r="CL164" s="70"/>
      <c r="CM164" s="66"/>
      <c r="CN164" s="66"/>
      <c r="CO164" s="70"/>
      <c r="CP164" s="123"/>
      <c r="CQ164" s="66"/>
      <c r="CR164" s="66"/>
      <c r="CS164" s="66"/>
    </row>
    <row r="165" spans="1:97" ht="17.25" customHeight="1" x14ac:dyDescent="0.25">
      <c r="A165" s="104" t="s">
        <v>472</v>
      </c>
      <c r="B165" s="82">
        <f t="shared" si="436"/>
        <v>96</v>
      </c>
      <c r="C165" s="82">
        <f t="shared" si="437"/>
        <v>105.4</v>
      </c>
      <c r="D165" s="82">
        <f t="shared" si="438"/>
        <v>105.4</v>
      </c>
      <c r="E165" s="66">
        <f t="shared" si="501"/>
        <v>100</v>
      </c>
      <c r="F165" s="66"/>
      <c r="G165" s="66"/>
      <c r="H165" s="66"/>
      <c r="I165" s="66"/>
      <c r="J165" s="66"/>
      <c r="K165" s="66"/>
      <c r="L165" s="66"/>
      <c r="M165" s="70"/>
      <c r="N165" s="66"/>
      <c r="O165" s="66"/>
      <c r="P165" s="66"/>
      <c r="Q165" s="70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70"/>
      <c r="BJ165" s="66"/>
      <c r="BK165" s="66"/>
      <c r="BL165" s="66"/>
      <c r="BM165" s="66"/>
      <c r="BN165" s="66">
        <v>96</v>
      </c>
      <c r="BO165" s="66">
        <v>105.4</v>
      </c>
      <c r="BP165" s="66">
        <v>105.4</v>
      </c>
      <c r="BQ165" s="66">
        <f t="shared" si="493"/>
        <v>100</v>
      </c>
      <c r="BR165" s="66"/>
      <c r="BS165" s="66"/>
      <c r="BT165" s="66"/>
      <c r="BU165" s="66"/>
      <c r="BV165" s="66"/>
      <c r="BW165" s="66"/>
      <c r="BX165" s="66"/>
      <c r="BY165" s="70"/>
      <c r="BZ165" s="66"/>
      <c r="CA165" s="66"/>
      <c r="CB165" s="66"/>
      <c r="CC165" s="66"/>
      <c r="CD165" s="66"/>
      <c r="CE165" s="66"/>
      <c r="CF165" s="66"/>
      <c r="CG165" s="70"/>
      <c r="CH165" s="123"/>
      <c r="CI165" s="66"/>
      <c r="CJ165" s="66"/>
      <c r="CK165" s="70"/>
      <c r="CL165" s="70"/>
      <c r="CM165" s="66"/>
      <c r="CN165" s="66"/>
      <c r="CO165" s="70"/>
      <c r="CP165" s="123"/>
      <c r="CQ165" s="66"/>
      <c r="CR165" s="66"/>
      <c r="CS165" s="66"/>
    </row>
    <row r="166" spans="1:97" ht="17.25" customHeight="1" x14ac:dyDescent="0.25">
      <c r="A166" s="104" t="s">
        <v>473</v>
      </c>
      <c r="B166" s="82">
        <f t="shared" si="436"/>
        <v>96</v>
      </c>
      <c r="C166" s="82">
        <f t="shared" si="437"/>
        <v>105.4</v>
      </c>
      <c r="D166" s="82">
        <f t="shared" si="438"/>
        <v>105.4</v>
      </c>
      <c r="E166" s="66">
        <f t="shared" si="501"/>
        <v>100</v>
      </c>
      <c r="F166" s="66"/>
      <c r="G166" s="66"/>
      <c r="H166" s="66"/>
      <c r="I166" s="66"/>
      <c r="J166" s="66"/>
      <c r="K166" s="66"/>
      <c r="L166" s="66"/>
      <c r="M166" s="70"/>
      <c r="N166" s="66"/>
      <c r="O166" s="66"/>
      <c r="P166" s="66"/>
      <c r="Q166" s="70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  <c r="AP166" s="66"/>
      <c r="AQ166" s="66"/>
      <c r="AR166" s="66"/>
      <c r="AS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70"/>
      <c r="BJ166" s="66"/>
      <c r="BK166" s="66"/>
      <c r="BL166" s="66"/>
      <c r="BM166" s="66"/>
      <c r="BN166" s="66">
        <v>96</v>
      </c>
      <c r="BO166" s="66">
        <v>105.4</v>
      </c>
      <c r="BP166" s="66">
        <v>105.4</v>
      </c>
      <c r="BQ166" s="66">
        <f t="shared" si="493"/>
        <v>100</v>
      </c>
      <c r="BR166" s="66"/>
      <c r="BS166" s="66"/>
      <c r="BT166" s="66"/>
      <c r="BU166" s="66"/>
      <c r="BV166" s="66"/>
      <c r="BW166" s="66"/>
      <c r="BX166" s="66"/>
      <c r="BY166" s="70"/>
      <c r="BZ166" s="66"/>
      <c r="CA166" s="66"/>
      <c r="CB166" s="66"/>
      <c r="CC166" s="66"/>
      <c r="CD166" s="66"/>
      <c r="CE166" s="66"/>
      <c r="CF166" s="66"/>
      <c r="CG166" s="70"/>
      <c r="CH166" s="123"/>
      <c r="CI166" s="66"/>
      <c r="CJ166" s="66"/>
      <c r="CK166" s="70"/>
      <c r="CL166" s="70"/>
      <c r="CM166" s="66"/>
      <c r="CN166" s="66"/>
      <c r="CO166" s="70"/>
      <c r="CP166" s="123"/>
      <c r="CQ166" s="66"/>
      <c r="CR166" s="66"/>
      <c r="CS166" s="66"/>
    </row>
    <row r="167" spans="1:97" ht="17.25" customHeight="1" x14ac:dyDescent="0.25">
      <c r="A167" s="104" t="s">
        <v>474</v>
      </c>
      <c r="B167" s="82">
        <f t="shared" si="436"/>
        <v>96</v>
      </c>
      <c r="C167" s="82">
        <f t="shared" si="437"/>
        <v>105.4</v>
      </c>
      <c r="D167" s="82">
        <f t="shared" si="438"/>
        <v>105.4</v>
      </c>
      <c r="E167" s="66">
        <f t="shared" si="501"/>
        <v>100</v>
      </c>
      <c r="F167" s="66"/>
      <c r="G167" s="66"/>
      <c r="H167" s="66"/>
      <c r="I167" s="66"/>
      <c r="J167" s="66"/>
      <c r="K167" s="66"/>
      <c r="L167" s="66"/>
      <c r="M167" s="70"/>
      <c r="N167" s="66"/>
      <c r="O167" s="66"/>
      <c r="P167" s="66"/>
      <c r="Q167" s="70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70"/>
      <c r="BJ167" s="66"/>
      <c r="BK167" s="66"/>
      <c r="BL167" s="66"/>
      <c r="BM167" s="66"/>
      <c r="BN167" s="66">
        <v>96</v>
      </c>
      <c r="BO167" s="66">
        <v>105.4</v>
      </c>
      <c r="BP167" s="66">
        <v>105.4</v>
      </c>
      <c r="BQ167" s="66">
        <f t="shared" si="493"/>
        <v>100</v>
      </c>
      <c r="BR167" s="66"/>
      <c r="BS167" s="66"/>
      <c r="BT167" s="66"/>
      <c r="BU167" s="66"/>
      <c r="BV167" s="66"/>
      <c r="BW167" s="66"/>
      <c r="BX167" s="66"/>
      <c r="BY167" s="70"/>
      <c r="BZ167" s="66"/>
      <c r="CA167" s="66"/>
      <c r="CB167" s="66"/>
      <c r="CC167" s="66"/>
      <c r="CD167" s="66"/>
      <c r="CE167" s="66"/>
      <c r="CF167" s="66"/>
      <c r="CG167" s="70"/>
      <c r="CH167" s="123"/>
      <c r="CI167" s="66"/>
      <c r="CJ167" s="66"/>
      <c r="CK167" s="70"/>
      <c r="CL167" s="70"/>
      <c r="CM167" s="66"/>
      <c r="CN167" s="66"/>
      <c r="CO167" s="70"/>
      <c r="CP167" s="123"/>
      <c r="CQ167" s="66"/>
      <c r="CR167" s="66"/>
      <c r="CS167" s="66"/>
    </row>
    <row r="168" spans="1:97" ht="17.25" customHeight="1" x14ac:dyDescent="0.25">
      <c r="A168" s="104" t="s">
        <v>475</v>
      </c>
      <c r="B168" s="82">
        <f t="shared" si="436"/>
        <v>96</v>
      </c>
      <c r="C168" s="82">
        <f t="shared" si="437"/>
        <v>105.4</v>
      </c>
      <c r="D168" s="82">
        <f t="shared" si="438"/>
        <v>105.4</v>
      </c>
      <c r="E168" s="66">
        <f t="shared" si="501"/>
        <v>100</v>
      </c>
      <c r="F168" s="66"/>
      <c r="G168" s="66"/>
      <c r="H168" s="66"/>
      <c r="I168" s="66"/>
      <c r="J168" s="66"/>
      <c r="K168" s="66"/>
      <c r="L168" s="66"/>
      <c r="M168" s="70"/>
      <c r="N168" s="66"/>
      <c r="O168" s="66"/>
      <c r="P168" s="66"/>
      <c r="Q168" s="70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70"/>
      <c r="BJ168" s="66"/>
      <c r="BK168" s="66"/>
      <c r="BL168" s="66"/>
      <c r="BM168" s="66"/>
      <c r="BN168" s="66">
        <v>96</v>
      </c>
      <c r="BO168" s="66">
        <v>105.4</v>
      </c>
      <c r="BP168" s="66">
        <v>105.4</v>
      </c>
      <c r="BQ168" s="66">
        <f t="shared" si="493"/>
        <v>100</v>
      </c>
      <c r="BR168" s="66"/>
      <c r="BS168" s="66"/>
      <c r="BT168" s="66"/>
      <c r="BU168" s="66"/>
      <c r="BV168" s="66"/>
      <c r="BW168" s="66"/>
      <c r="BX168" s="66"/>
      <c r="BY168" s="70"/>
      <c r="BZ168" s="66"/>
      <c r="CA168" s="66"/>
      <c r="CB168" s="66"/>
      <c r="CC168" s="66"/>
      <c r="CD168" s="66"/>
      <c r="CE168" s="66"/>
      <c r="CF168" s="66"/>
      <c r="CG168" s="70"/>
      <c r="CH168" s="123"/>
      <c r="CI168" s="66"/>
      <c r="CJ168" s="66"/>
      <c r="CK168" s="70"/>
      <c r="CL168" s="70"/>
      <c r="CM168" s="66"/>
      <c r="CN168" s="66"/>
      <c r="CO168" s="70"/>
      <c r="CP168" s="123"/>
      <c r="CQ168" s="66"/>
      <c r="CR168" s="66"/>
      <c r="CS168" s="66"/>
    </row>
    <row r="169" spans="1:97" ht="17.25" customHeight="1" x14ac:dyDescent="0.25">
      <c r="A169" s="104" t="s">
        <v>476</v>
      </c>
      <c r="B169" s="82">
        <f t="shared" si="436"/>
        <v>239.9</v>
      </c>
      <c r="C169" s="82">
        <f t="shared" si="437"/>
        <v>263.60000000000002</v>
      </c>
      <c r="D169" s="82">
        <f t="shared" si="438"/>
        <v>263.60000000000002</v>
      </c>
      <c r="E169" s="66">
        <f t="shared" si="501"/>
        <v>100</v>
      </c>
      <c r="F169" s="66"/>
      <c r="G169" s="66"/>
      <c r="H169" s="66"/>
      <c r="I169" s="66"/>
      <c r="J169" s="66"/>
      <c r="K169" s="66"/>
      <c r="L169" s="66"/>
      <c r="M169" s="70"/>
      <c r="N169" s="66"/>
      <c r="O169" s="66"/>
      <c r="P169" s="66"/>
      <c r="Q169" s="70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70"/>
      <c r="BJ169" s="66"/>
      <c r="BK169" s="66"/>
      <c r="BL169" s="66"/>
      <c r="BM169" s="66"/>
      <c r="BN169" s="66">
        <v>239.9</v>
      </c>
      <c r="BO169" s="66">
        <v>263.60000000000002</v>
      </c>
      <c r="BP169" s="66">
        <v>263.60000000000002</v>
      </c>
      <c r="BQ169" s="66">
        <f t="shared" si="493"/>
        <v>100</v>
      </c>
      <c r="BR169" s="66"/>
      <c r="BS169" s="66"/>
      <c r="BT169" s="66"/>
      <c r="BU169" s="66"/>
      <c r="BV169" s="66"/>
      <c r="BW169" s="66"/>
      <c r="BX169" s="66"/>
      <c r="BY169" s="70"/>
      <c r="BZ169" s="66"/>
      <c r="CA169" s="66"/>
      <c r="CB169" s="66"/>
      <c r="CC169" s="66"/>
      <c r="CD169" s="66"/>
      <c r="CE169" s="66"/>
      <c r="CF169" s="66"/>
      <c r="CG169" s="70"/>
      <c r="CH169" s="123"/>
      <c r="CI169" s="66"/>
      <c r="CJ169" s="66"/>
      <c r="CK169" s="70"/>
      <c r="CL169" s="70"/>
      <c r="CM169" s="66"/>
      <c r="CN169" s="66"/>
      <c r="CO169" s="70"/>
      <c r="CP169" s="123"/>
      <c r="CQ169" s="66"/>
      <c r="CR169" s="66"/>
      <c r="CS169" s="66"/>
    </row>
    <row r="170" spans="1:97" ht="17.25" customHeight="1" x14ac:dyDescent="0.25">
      <c r="A170" s="104" t="s">
        <v>593</v>
      </c>
      <c r="B170" s="82">
        <f t="shared" si="436"/>
        <v>96</v>
      </c>
      <c r="C170" s="82">
        <f t="shared" si="437"/>
        <v>105.4</v>
      </c>
      <c r="D170" s="82">
        <f t="shared" si="438"/>
        <v>105.4</v>
      </c>
      <c r="E170" s="66">
        <f t="shared" si="501"/>
        <v>100</v>
      </c>
      <c r="F170" s="66"/>
      <c r="G170" s="66"/>
      <c r="H170" s="66"/>
      <c r="I170" s="66"/>
      <c r="J170" s="66"/>
      <c r="K170" s="66"/>
      <c r="L170" s="66"/>
      <c r="M170" s="70"/>
      <c r="N170" s="66"/>
      <c r="O170" s="66"/>
      <c r="P170" s="66"/>
      <c r="Q170" s="70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70"/>
      <c r="BJ170" s="66"/>
      <c r="BK170" s="66"/>
      <c r="BL170" s="66"/>
      <c r="BM170" s="66"/>
      <c r="BN170" s="66">
        <v>96</v>
      </c>
      <c r="BO170" s="66">
        <v>105.4</v>
      </c>
      <c r="BP170" s="66">
        <v>105.4</v>
      </c>
      <c r="BQ170" s="66">
        <f t="shared" si="493"/>
        <v>100</v>
      </c>
      <c r="BR170" s="66"/>
      <c r="BS170" s="66"/>
      <c r="BT170" s="66"/>
      <c r="BU170" s="66"/>
      <c r="BV170" s="66"/>
      <c r="BW170" s="66"/>
      <c r="BX170" s="66"/>
      <c r="BY170" s="70"/>
      <c r="BZ170" s="66"/>
      <c r="CA170" s="66"/>
      <c r="CB170" s="66"/>
      <c r="CC170" s="66"/>
      <c r="CD170" s="66"/>
      <c r="CE170" s="66"/>
      <c r="CF170" s="66"/>
      <c r="CG170" s="70"/>
      <c r="CH170" s="123"/>
      <c r="CI170" s="66"/>
      <c r="CJ170" s="66"/>
      <c r="CK170" s="70"/>
      <c r="CL170" s="70"/>
      <c r="CM170" s="66"/>
      <c r="CN170" s="66"/>
      <c r="CO170" s="70"/>
      <c r="CP170" s="123"/>
      <c r="CQ170" s="66"/>
      <c r="CR170" s="66"/>
      <c r="CS170" s="66"/>
    </row>
    <row r="171" spans="1:97" ht="17.25" customHeight="1" x14ac:dyDescent="0.25">
      <c r="A171" s="104" t="s">
        <v>477</v>
      </c>
      <c r="B171" s="82">
        <f t="shared" si="436"/>
        <v>96</v>
      </c>
      <c r="C171" s="82">
        <f t="shared" si="437"/>
        <v>105.4</v>
      </c>
      <c r="D171" s="82">
        <f t="shared" si="438"/>
        <v>105.4</v>
      </c>
      <c r="E171" s="66">
        <f t="shared" si="501"/>
        <v>100</v>
      </c>
      <c r="F171" s="66"/>
      <c r="G171" s="66"/>
      <c r="H171" s="66"/>
      <c r="I171" s="66"/>
      <c r="J171" s="66"/>
      <c r="K171" s="66"/>
      <c r="L171" s="66"/>
      <c r="M171" s="70"/>
      <c r="N171" s="66"/>
      <c r="O171" s="66"/>
      <c r="P171" s="66"/>
      <c r="Q171" s="70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70"/>
      <c r="BJ171" s="66"/>
      <c r="BK171" s="66"/>
      <c r="BL171" s="66"/>
      <c r="BM171" s="66"/>
      <c r="BN171" s="66">
        <v>96</v>
      </c>
      <c r="BO171" s="66">
        <v>105.4</v>
      </c>
      <c r="BP171" s="66">
        <v>105.4</v>
      </c>
      <c r="BQ171" s="66">
        <f t="shared" si="493"/>
        <v>100</v>
      </c>
      <c r="BR171" s="66"/>
      <c r="BS171" s="66"/>
      <c r="BT171" s="66"/>
      <c r="BU171" s="66"/>
      <c r="BV171" s="66"/>
      <c r="BW171" s="66"/>
      <c r="BX171" s="66"/>
      <c r="BY171" s="70"/>
      <c r="BZ171" s="66"/>
      <c r="CA171" s="66"/>
      <c r="CB171" s="66"/>
      <c r="CC171" s="66"/>
      <c r="CD171" s="66"/>
      <c r="CE171" s="66"/>
      <c r="CF171" s="66"/>
      <c r="CG171" s="70"/>
      <c r="CH171" s="123"/>
      <c r="CI171" s="66"/>
      <c r="CJ171" s="66"/>
      <c r="CK171" s="70"/>
      <c r="CL171" s="70"/>
      <c r="CM171" s="66"/>
      <c r="CN171" s="66"/>
      <c r="CO171" s="70"/>
      <c r="CP171" s="123"/>
      <c r="CQ171" s="66"/>
      <c r="CR171" s="66"/>
      <c r="CS171" s="66"/>
    </row>
    <row r="172" spans="1:97" s="92" customFormat="1" ht="33.75" customHeight="1" x14ac:dyDescent="0.25">
      <c r="A172" s="106" t="s">
        <v>286</v>
      </c>
      <c r="B172" s="198">
        <f t="shared" si="436"/>
        <v>434896.89999999997</v>
      </c>
      <c r="C172" s="198">
        <f t="shared" si="437"/>
        <v>469029.27999999991</v>
      </c>
      <c r="D172" s="198">
        <f t="shared" si="438"/>
        <v>468231.17164000002</v>
      </c>
      <c r="E172" s="80">
        <f t="shared" ref="E172" si="502">D172/C172*100</f>
        <v>99.829838265107909</v>
      </c>
      <c r="F172" s="80">
        <f>SUM(F173:F183)</f>
        <v>1411.9</v>
      </c>
      <c r="G172" s="80">
        <f>SUM(G173:G183)</f>
        <v>1396.7</v>
      </c>
      <c r="H172" s="80">
        <f t="shared" ref="H172:CF172" si="503">SUM(H173:H183)</f>
        <v>1396.65833</v>
      </c>
      <c r="I172" s="80">
        <f t="shared" si="71"/>
        <v>99.997016538984738</v>
      </c>
      <c r="J172" s="80">
        <f t="shared" ref="J172" si="504">SUM(J173:J183)</f>
        <v>242.5</v>
      </c>
      <c r="K172" s="80">
        <f t="shared" si="503"/>
        <v>242.5</v>
      </c>
      <c r="L172" s="80">
        <f t="shared" si="503"/>
        <v>242.5</v>
      </c>
      <c r="M172" s="80">
        <f t="shared" si="100"/>
        <v>100</v>
      </c>
      <c r="N172" s="80">
        <f t="shared" ref="N172" si="505">SUM(N173:N183)</f>
        <v>5222.5</v>
      </c>
      <c r="O172" s="80">
        <f t="shared" si="503"/>
        <v>5085.3</v>
      </c>
      <c r="P172" s="80">
        <f t="shared" si="503"/>
        <v>5085.2079999999996</v>
      </c>
      <c r="Q172" s="80">
        <f t="shared" si="101"/>
        <v>99.99819086386249</v>
      </c>
      <c r="R172" s="80">
        <f t="shared" ref="R172" si="506">SUM(R173:R183)</f>
        <v>64830</v>
      </c>
      <c r="S172" s="80">
        <f t="shared" si="503"/>
        <v>75812.3</v>
      </c>
      <c r="T172" s="80">
        <f t="shared" si="503"/>
        <v>75812.3</v>
      </c>
      <c r="U172" s="80">
        <f t="shared" si="39"/>
        <v>100</v>
      </c>
      <c r="V172" s="80">
        <f t="shared" ref="V172" si="507">SUM(V173:V183)</f>
        <v>5729.5</v>
      </c>
      <c r="W172" s="80">
        <f t="shared" si="503"/>
        <v>4905</v>
      </c>
      <c r="X172" s="80">
        <f t="shared" si="503"/>
        <v>4904.9983300000004</v>
      </c>
      <c r="Y172" s="80">
        <f t="shared" si="76"/>
        <v>99.999965953109083</v>
      </c>
      <c r="Z172" s="80">
        <f t="shared" ref="Z172" si="508">SUM(Z173:Z183)</f>
        <v>223.8</v>
      </c>
      <c r="AA172" s="80">
        <f t="shared" si="503"/>
        <v>224.1</v>
      </c>
      <c r="AB172" s="80">
        <f t="shared" si="503"/>
        <v>224.1</v>
      </c>
      <c r="AC172" s="80">
        <f t="shared" si="78"/>
        <v>100</v>
      </c>
      <c r="AD172" s="80">
        <f t="shared" ref="AD172" si="509">SUM(AD173:AD183)</f>
        <v>306532.2</v>
      </c>
      <c r="AE172" s="80">
        <f t="shared" si="503"/>
        <v>335554.6</v>
      </c>
      <c r="AF172" s="80">
        <f t="shared" si="503"/>
        <v>335214.95283999998</v>
      </c>
      <c r="AG172" s="80">
        <f t="shared" si="102"/>
        <v>99.898780359440764</v>
      </c>
      <c r="AH172" s="80">
        <f t="shared" ref="AH172" si="510">SUM(AH173:AH183)</f>
        <v>990.8</v>
      </c>
      <c r="AI172" s="80">
        <f t="shared" si="503"/>
        <v>1069.7</v>
      </c>
      <c r="AJ172" s="80">
        <f t="shared" si="503"/>
        <v>1069.7</v>
      </c>
      <c r="AK172" s="79">
        <f t="shared" si="450"/>
        <v>100</v>
      </c>
      <c r="AL172" s="80">
        <f t="shared" ref="AL172" si="511">SUM(AL173:AL183)</f>
        <v>0</v>
      </c>
      <c r="AM172" s="80">
        <f t="shared" si="503"/>
        <v>0</v>
      </c>
      <c r="AN172" s="80">
        <f t="shared" si="503"/>
        <v>0</v>
      </c>
      <c r="AO172" s="80"/>
      <c r="AP172" s="80">
        <f t="shared" ref="AP172" si="512">SUM(AP173:AP183)</f>
        <v>1651.5</v>
      </c>
      <c r="AQ172" s="80">
        <f t="shared" si="503"/>
        <v>1782.9</v>
      </c>
      <c r="AR172" s="80">
        <f t="shared" si="503"/>
        <v>1782.9</v>
      </c>
      <c r="AS172" s="80">
        <f t="shared" si="503"/>
        <v>100</v>
      </c>
      <c r="AT172" s="80">
        <f t="shared" ref="AT172" si="513">SUM(AT173:AT183)</f>
        <v>17678.7</v>
      </c>
      <c r="AU172" s="80">
        <f t="shared" si="503"/>
        <v>13740.8</v>
      </c>
      <c r="AV172" s="80">
        <f t="shared" si="503"/>
        <v>13562.67433</v>
      </c>
      <c r="AW172" s="80">
        <f t="shared" si="503"/>
        <v>98.703673221355388</v>
      </c>
      <c r="AX172" s="80">
        <f t="shared" ref="AX172" si="514">SUM(AX173:AX183)</f>
        <v>660.6</v>
      </c>
      <c r="AY172" s="80">
        <f t="shared" si="503"/>
        <v>713.1</v>
      </c>
      <c r="AZ172" s="80">
        <f t="shared" si="503"/>
        <v>713.1</v>
      </c>
      <c r="BA172" s="80">
        <f t="shared" si="503"/>
        <v>100</v>
      </c>
      <c r="BB172" s="80">
        <f t="shared" ref="BB172" si="515">SUM(BB173:BB183)</f>
        <v>330.3</v>
      </c>
      <c r="BC172" s="80">
        <f t="shared" si="503"/>
        <v>356.6</v>
      </c>
      <c r="BD172" s="80">
        <f t="shared" ref="BD172" si="516">SUM(BD173:BD183)</f>
        <v>356.6</v>
      </c>
      <c r="BE172" s="80">
        <f t="shared" si="503"/>
        <v>100</v>
      </c>
      <c r="BF172" s="80">
        <f t="shared" ref="BF172" si="517">SUM(BF173:BF183)</f>
        <v>2410.3000000000002</v>
      </c>
      <c r="BG172" s="80">
        <f t="shared" si="503"/>
        <v>2405.7600000000002</v>
      </c>
      <c r="BH172" s="80">
        <f t="shared" si="503"/>
        <v>2405.7600000000002</v>
      </c>
      <c r="BI172" s="80">
        <f t="shared" si="107"/>
        <v>100</v>
      </c>
      <c r="BJ172" s="80">
        <f t="shared" ref="BJ172" si="518">SUM(BJ173:BJ183)</f>
        <v>0</v>
      </c>
      <c r="BK172" s="80">
        <f t="shared" si="503"/>
        <v>0</v>
      </c>
      <c r="BL172" s="80">
        <f t="shared" ref="BL172" si="519">SUM(BL173:BL183)</f>
        <v>0</v>
      </c>
      <c r="BM172" s="80">
        <f t="shared" si="503"/>
        <v>0</v>
      </c>
      <c r="BN172" s="80">
        <f t="shared" ref="BN172" si="520">SUM(BN173:BN183)</f>
        <v>1679.5</v>
      </c>
      <c r="BO172" s="80">
        <f t="shared" si="503"/>
        <v>1845.0000000000005</v>
      </c>
      <c r="BP172" s="80">
        <f t="shared" si="503"/>
        <v>1845.0000000000005</v>
      </c>
      <c r="BQ172" s="79">
        <f t="shared" ref="BQ172:BQ175" si="521">BP172/BO172*100</f>
        <v>100</v>
      </c>
      <c r="BR172" s="80">
        <f t="shared" ref="BR172" si="522">SUM(BR173:BR183)</f>
        <v>330.3</v>
      </c>
      <c r="BS172" s="80">
        <f t="shared" si="503"/>
        <v>148.1</v>
      </c>
      <c r="BT172" s="80">
        <f t="shared" si="503"/>
        <v>148.04232000000002</v>
      </c>
      <c r="BU172" s="80">
        <f t="shared" si="503"/>
        <v>99.961053342336271</v>
      </c>
      <c r="BV172" s="80">
        <f t="shared" ref="BV172" si="523">SUM(BV173:BV183)</f>
        <v>660.6</v>
      </c>
      <c r="BW172" s="80">
        <f t="shared" si="503"/>
        <v>713.1</v>
      </c>
      <c r="BX172" s="80">
        <f t="shared" si="503"/>
        <v>713.1</v>
      </c>
      <c r="BY172" s="80">
        <f t="shared" si="464"/>
        <v>100</v>
      </c>
      <c r="BZ172" s="80">
        <f t="shared" ref="BZ172" si="524">SUM(BZ173:BZ183)</f>
        <v>24246</v>
      </c>
      <c r="CA172" s="80">
        <f t="shared" si="503"/>
        <v>22606.42</v>
      </c>
      <c r="CB172" s="80">
        <f t="shared" si="503"/>
        <v>22326.32749</v>
      </c>
      <c r="CC172" s="80">
        <f t="shared" si="60"/>
        <v>98.761004573037226</v>
      </c>
      <c r="CD172" s="80">
        <f t="shared" ref="CD172" si="525">SUM(CD173:CD183)</f>
        <v>65.900000000000006</v>
      </c>
      <c r="CE172" s="80">
        <f t="shared" si="503"/>
        <v>329.3</v>
      </c>
      <c r="CF172" s="80">
        <f t="shared" si="503"/>
        <v>329.25</v>
      </c>
      <c r="CG172" s="80">
        <f t="shared" si="467"/>
        <v>99.984816276951108</v>
      </c>
      <c r="CH172" s="122"/>
      <c r="CI172" s="80">
        <f t="shared" ref="CI172" si="526">SUM(CI173:CI183)</f>
        <v>69</v>
      </c>
      <c r="CJ172" s="80">
        <f t="shared" ref="CJ172" si="527">SUM(CJ173:CJ183)</f>
        <v>69</v>
      </c>
      <c r="CK172" s="80">
        <f t="shared" ref="CK172:CK173" si="528">CJ172/CI172*100</f>
        <v>100</v>
      </c>
      <c r="CL172" s="80"/>
      <c r="CM172" s="80"/>
      <c r="CN172" s="80"/>
      <c r="CO172" s="80"/>
      <c r="CP172" s="122"/>
      <c r="CQ172" s="80">
        <f>SUM(CQ173:CQ183)</f>
        <v>29</v>
      </c>
      <c r="CR172" s="80">
        <f t="shared" ref="CR172" si="529">SUM(CR173:CR183)</f>
        <v>29</v>
      </c>
      <c r="CS172" s="80">
        <f t="shared" ref="CS172:CS173" si="530">CR172/CQ172*100</f>
        <v>100</v>
      </c>
    </row>
    <row r="173" spans="1:97" ht="31.5" x14ac:dyDescent="0.25">
      <c r="A173" s="104" t="s">
        <v>285</v>
      </c>
      <c r="B173" s="82">
        <f t="shared" si="436"/>
        <v>433217.39999999997</v>
      </c>
      <c r="C173" s="82">
        <f t="shared" si="437"/>
        <v>467184.27999999991</v>
      </c>
      <c r="D173" s="82">
        <f t="shared" si="438"/>
        <v>466386.17164000002</v>
      </c>
      <c r="E173" s="70">
        <f t="shared" si="0"/>
        <v>99.82916626389914</v>
      </c>
      <c r="F173" s="70">
        <v>1411.9</v>
      </c>
      <c r="G173" s="70">
        <v>1396.7</v>
      </c>
      <c r="H173" s="70">
        <v>1396.65833</v>
      </c>
      <c r="I173" s="70">
        <f t="shared" si="71"/>
        <v>99.997016538984738</v>
      </c>
      <c r="J173" s="70">
        <v>242.5</v>
      </c>
      <c r="K173" s="70">
        <v>242.5</v>
      </c>
      <c r="L173" s="70">
        <v>242.5</v>
      </c>
      <c r="M173" s="70">
        <f t="shared" si="100"/>
        <v>100</v>
      </c>
      <c r="N173" s="70">
        <v>5222.5</v>
      </c>
      <c r="O173" s="70">
        <v>5085.3</v>
      </c>
      <c r="P173" s="70">
        <v>5085.2079999999996</v>
      </c>
      <c r="Q173" s="70">
        <f t="shared" si="101"/>
        <v>99.99819086386249</v>
      </c>
      <c r="R173" s="70">
        <v>64830</v>
      </c>
      <c r="S173" s="70">
        <v>75812.3</v>
      </c>
      <c r="T173" s="70">
        <v>75812.3</v>
      </c>
      <c r="U173" s="70">
        <f t="shared" si="39"/>
        <v>100</v>
      </c>
      <c r="V173" s="70">
        <v>5729.5</v>
      </c>
      <c r="W173" s="70">
        <v>4905</v>
      </c>
      <c r="X173" s="70">
        <v>4904.9983300000004</v>
      </c>
      <c r="Y173" s="70">
        <f t="shared" si="76"/>
        <v>99.999965953109083</v>
      </c>
      <c r="Z173" s="70">
        <v>223.8</v>
      </c>
      <c r="AA173" s="70">
        <v>224.1</v>
      </c>
      <c r="AB173" s="70">
        <v>224.1</v>
      </c>
      <c r="AC173" s="70">
        <f t="shared" si="78"/>
        <v>100</v>
      </c>
      <c r="AD173" s="70">
        <v>306532.2</v>
      </c>
      <c r="AE173" s="70">
        <v>335554.6</v>
      </c>
      <c r="AF173" s="70">
        <v>335214.95283999998</v>
      </c>
      <c r="AG173" s="70">
        <f t="shared" si="102"/>
        <v>99.898780359440764</v>
      </c>
      <c r="AH173" s="70">
        <v>990.8</v>
      </c>
      <c r="AI173" s="70">
        <v>1069.7</v>
      </c>
      <c r="AJ173" s="70">
        <v>1069.7</v>
      </c>
      <c r="AK173" s="66">
        <f t="shared" si="450"/>
        <v>100</v>
      </c>
      <c r="AL173" s="66"/>
      <c r="AM173" s="66"/>
      <c r="AN173" s="70"/>
      <c r="AO173" s="70"/>
      <c r="AP173" s="70">
        <v>1651.5</v>
      </c>
      <c r="AQ173" s="70">
        <v>1782.9</v>
      </c>
      <c r="AR173" s="70">
        <v>1782.9</v>
      </c>
      <c r="AS173" s="70">
        <f t="shared" si="103"/>
        <v>100</v>
      </c>
      <c r="AT173" s="70">
        <v>17678.7</v>
      </c>
      <c r="AU173" s="70">
        <v>13740.8</v>
      </c>
      <c r="AV173" s="70">
        <v>13562.67433</v>
      </c>
      <c r="AW173" s="70">
        <f t="shared" si="104"/>
        <v>98.703673221355388</v>
      </c>
      <c r="AX173" s="70">
        <v>660.6</v>
      </c>
      <c r="AY173" s="70">
        <v>713.1</v>
      </c>
      <c r="AZ173" s="70">
        <v>713.1</v>
      </c>
      <c r="BA173" s="70">
        <f t="shared" si="105"/>
        <v>100</v>
      </c>
      <c r="BB173" s="70">
        <v>330.3</v>
      </c>
      <c r="BC173" s="70">
        <v>356.6</v>
      </c>
      <c r="BD173" s="70">
        <v>356.6</v>
      </c>
      <c r="BE173" s="70">
        <f t="shared" si="106"/>
        <v>100</v>
      </c>
      <c r="BF173" s="70">
        <v>2410.3000000000002</v>
      </c>
      <c r="BG173" s="70">
        <v>2405.7600000000002</v>
      </c>
      <c r="BH173" s="70">
        <v>2405.7600000000002</v>
      </c>
      <c r="BI173" s="70">
        <f t="shared" si="107"/>
        <v>100</v>
      </c>
      <c r="BJ173" s="70"/>
      <c r="BK173" s="70"/>
      <c r="BL173" s="70"/>
      <c r="BM173" s="70"/>
      <c r="BN173" s="70"/>
      <c r="BO173" s="70"/>
      <c r="BP173" s="70"/>
      <c r="BQ173" s="66"/>
      <c r="BR173" s="70">
        <v>330.3</v>
      </c>
      <c r="BS173" s="70">
        <v>148.1</v>
      </c>
      <c r="BT173" s="70">
        <v>148.04232000000002</v>
      </c>
      <c r="BU173" s="70">
        <f t="shared" si="108"/>
        <v>99.961053342336271</v>
      </c>
      <c r="BV173" s="70">
        <v>660.6</v>
      </c>
      <c r="BW173" s="70">
        <v>713.1</v>
      </c>
      <c r="BX173" s="70">
        <v>713.1</v>
      </c>
      <c r="BY173" s="70">
        <f t="shared" si="464"/>
        <v>100</v>
      </c>
      <c r="BZ173" s="70">
        <v>24246</v>
      </c>
      <c r="CA173" s="70">
        <v>22606.42</v>
      </c>
      <c r="CB173" s="70">
        <v>22326.32749</v>
      </c>
      <c r="CC173" s="70">
        <f t="shared" si="60"/>
        <v>98.761004573037226</v>
      </c>
      <c r="CD173" s="70">
        <v>65.900000000000006</v>
      </c>
      <c r="CE173" s="70">
        <v>329.3</v>
      </c>
      <c r="CF173" s="70">
        <v>329.25</v>
      </c>
      <c r="CG173" s="70">
        <f t="shared" si="467"/>
        <v>99.984816276951108</v>
      </c>
      <c r="CH173" s="124"/>
      <c r="CI173" s="70">
        <v>69</v>
      </c>
      <c r="CJ173" s="70">
        <v>69</v>
      </c>
      <c r="CK173" s="70">
        <f t="shared" si="528"/>
        <v>100</v>
      </c>
      <c r="CL173" s="70"/>
      <c r="CM173" s="70"/>
      <c r="CN173" s="70"/>
      <c r="CO173" s="70"/>
      <c r="CP173" s="124"/>
      <c r="CQ173" s="70">
        <v>29</v>
      </c>
      <c r="CR173" s="70">
        <v>29</v>
      </c>
      <c r="CS173" s="70">
        <f t="shared" si="530"/>
        <v>100</v>
      </c>
    </row>
    <row r="174" spans="1:97" x14ac:dyDescent="0.25">
      <c r="A174" s="104" t="s">
        <v>479</v>
      </c>
      <c r="B174" s="82">
        <f t="shared" si="436"/>
        <v>96</v>
      </c>
      <c r="C174" s="82">
        <f t="shared" si="437"/>
        <v>105.4</v>
      </c>
      <c r="D174" s="82">
        <f t="shared" si="438"/>
        <v>105.4</v>
      </c>
      <c r="E174" s="66">
        <f t="shared" ref="E174:E183" si="531">D174/C174*100</f>
        <v>100</v>
      </c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70"/>
      <c r="V174" s="66"/>
      <c r="W174" s="66"/>
      <c r="X174" s="66"/>
      <c r="Y174" s="66"/>
      <c r="Z174" s="66"/>
      <c r="AA174" s="66"/>
      <c r="AB174" s="66"/>
      <c r="AC174" s="70"/>
      <c r="AD174" s="66"/>
      <c r="AE174" s="66"/>
      <c r="AF174" s="66"/>
      <c r="AG174" s="70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6"/>
      <c r="BN174" s="66">
        <v>96</v>
      </c>
      <c r="BO174" s="66">
        <v>105.4</v>
      </c>
      <c r="BP174" s="66">
        <v>105.4</v>
      </c>
      <c r="BQ174" s="66">
        <f t="shared" si="521"/>
        <v>100</v>
      </c>
      <c r="BR174" s="66"/>
      <c r="BS174" s="66"/>
      <c r="BT174" s="66"/>
      <c r="BU174" s="66"/>
      <c r="BV174" s="66"/>
      <c r="BW174" s="66"/>
      <c r="BX174" s="66"/>
      <c r="BY174" s="70"/>
      <c r="BZ174" s="66"/>
      <c r="CA174" s="66"/>
      <c r="CB174" s="66"/>
      <c r="CC174" s="70"/>
      <c r="CD174" s="66"/>
      <c r="CE174" s="66"/>
      <c r="CF174" s="66"/>
      <c r="CG174" s="70"/>
      <c r="CH174" s="123"/>
      <c r="CI174" s="66"/>
      <c r="CJ174" s="66"/>
      <c r="CK174" s="70"/>
      <c r="CL174" s="70"/>
      <c r="CM174" s="66"/>
      <c r="CN174" s="66"/>
      <c r="CO174" s="70"/>
      <c r="CP174" s="123"/>
      <c r="CQ174" s="66"/>
      <c r="CR174" s="66"/>
      <c r="CS174" s="66"/>
    </row>
    <row r="175" spans="1:97" x14ac:dyDescent="0.25">
      <c r="A175" s="104" t="s">
        <v>594</v>
      </c>
      <c r="B175" s="82">
        <f t="shared" si="436"/>
        <v>96</v>
      </c>
      <c r="C175" s="82">
        <f t="shared" si="437"/>
        <v>105.4</v>
      </c>
      <c r="D175" s="82">
        <f t="shared" si="438"/>
        <v>105.4</v>
      </c>
      <c r="E175" s="66">
        <f t="shared" si="531"/>
        <v>100</v>
      </c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70"/>
      <c r="V175" s="66"/>
      <c r="W175" s="66"/>
      <c r="X175" s="66"/>
      <c r="Y175" s="66"/>
      <c r="Z175" s="66"/>
      <c r="AA175" s="66"/>
      <c r="AB175" s="66"/>
      <c r="AC175" s="70"/>
      <c r="AD175" s="66"/>
      <c r="AE175" s="66"/>
      <c r="AF175" s="66"/>
      <c r="AG175" s="70"/>
      <c r="AH175" s="66"/>
      <c r="AI175" s="66"/>
      <c r="AJ175" s="66"/>
      <c r="AK175" s="66"/>
      <c r="AL175" s="66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66"/>
      <c r="BK175" s="66"/>
      <c r="BL175" s="66"/>
      <c r="BM175" s="66"/>
      <c r="BN175" s="66">
        <v>96</v>
      </c>
      <c r="BO175" s="66">
        <v>105.4</v>
      </c>
      <c r="BP175" s="66">
        <v>105.4</v>
      </c>
      <c r="BQ175" s="66">
        <f t="shared" si="521"/>
        <v>100</v>
      </c>
      <c r="BR175" s="66"/>
      <c r="BS175" s="66"/>
      <c r="BT175" s="66"/>
      <c r="BU175" s="66"/>
      <c r="BV175" s="66"/>
      <c r="BW175" s="66"/>
      <c r="BX175" s="66"/>
      <c r="BY175" s="70"/>
      <c r="BZ175" s="66"/>
      <c r="CA175" s="66"/>
      <c r="CB175" s="66"/>
      <c r="CC175" s="70"/>
      <c r="CD175" s="66"/>
      <c r="CE175" s="66"/>
      <c r="CF175" s="66"/>
      <c r="CG175" s="70"/>
      <c r="CH175" s="123"/>
      <c r="CI175" s="66"/>
      <c r="CJ175" s="66"/>
      <c r="CK175" s="70"/>
      <c r="CL175" s="70"/>
      <c r="CM175" s="66"/>
      <c r="CN175" s="66"/>
      <c r="CO175" s="70"/>
      <c r="CP175" s="123"/>
      <c r="CQ175" s="66"/>
      <c r="CR175" s="66"/>
      <c r="CS175" s="66"/>
    </row>
    <row r="176" spans="1:97" x14ac:dyDescent="0.25">
      <c r="A176" s="104" t="s">
        <v>480</v>
      </c>
      <c r="B176" s="82">
        <f t="shared" si="436"/>
        <v>239.9</v>
      </c>
      <c r="C176" s="82">
        <f t="shared" si="437"/>
        <v>263.60000000000002</v>
      </c>
      <c r="D176" s="82">
        <f t="shared" si="438"/>
        <v>263.60000000000002</v>
      </c>
      <c r="E176" s="66">
        <f t="shared" si="531"/>
        <v>100</v>
      </c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70"/>
      <c r="V176" s="66"/>
      <c r="W176" s="66"/>
      <c r="X176" s="66"/>
      <c r="Y176" s="66"/>
      <c r="Z176" s="66"/>
      <c r="AA176" s="66"/>
      <c r="AB176" s="66"/>
      <c r="AC176" s="70"/>
      <c r="AD176" s="66"/>
      <c r="AE176" s="66"/>
      <c r="AF176" s="66"/>
      <c r="AG176" s="70"/>
      <c r="AH176" s="66"/>
      <c r="AI176" s="66"/>
      <c r="AJ176" s="66"/>
      <c r="AK176" s="66"/>
      <c r="AL176" s="66"/>
      <c r="AM176" s="66"/>
      <c r="AN176" s="66"/>
      <c r="AO176" s="66"/>
      <c r="AP176" s="66"/>
      <c r="AQ176" s="66"/>
      <c r="AR176" s="66"/>
      <c r="AS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66"/>
      <c r="BK176" s="66"/>
      <c r="BL176" s="66"/>
      <c r="BM176" s="66"/>
      <c r="BN176" s="66">
        <v>239.9</v>
      </c>
      <c r="BO176" s="66">
        <v>263.60000000000002</v>
      </c>
      <c r="BP176" s="66">
        <v>263.60000000000002</v>
      </c>
      <c r="BQ176" s="66">
        <f t="shared" ref="BQ176:BQ183" si="532">BP176/BO176*100</f>
        <v>100</v>
      </c>
      <c r="BR176" s="66"/>
      <c r="BS176" s="66"/>
      <c r="BT176" s="66"/>
      <c r="BU176" s="66"/>
      <c r="BV176" s="66"/>
      <c r="BW176" s="66"/>
      <c r="BX176" s="66"/>
      <c r="BY176" s="70"/>
      <c r="BZ176" s="66"/>
      <c r="CA176" s="66"/>
      <c r="CB176" s="66"/>
      <c r="CC176" s="70"/>
      <c r="CD176" s="66"/>
      <c r="CE176" s="66"/>
      <c r="CF176" s="66"/>
      <c r="CG176" s="70"/>
      <c r="CH176" s="123"/>
      <c r="CI176" s="66"/>
      <c r="CJ176" s="66"/>
      <c r="CK176" s="70"/>
      <c r="CL176" s="70"/>
      <c r="CM176" s="66"/>
      <c r="CN176" s="66"/>
      <c r="CO176" s="70"/>
      <c r="CP176" s="123"/>
      <c r="CQ176" s="66"/>
      <c r="CR176" s="66"/>
      <c r="CS176" s="66"/>
    </row>
    <row r="177" spans="1:97" x14ac:dyDescent="0.25">
      <c r="A177" s="104" t="s">
        <v>284</v>
      </c>
      <c r="B177" s="82">
        <f t="shared" si="436"/>
        <v>239.9</v>
      </c>
      <c r="C177" s="82">
        <f t="shared" si="437"/>
        <v>263.60000000000002</v>
      </c>
      <c r="D177" s="82">
        <f t="shared" si="438"/>
        <v>263.60000000000002</v>
      </c>
      <c r="E177" s="66">
        <f t="shared" si="531"/>
        <v>100</v>
      </c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70"/>
      <c r="V177" s="66"/>
      <c r="W177" s="66"/>
      <c r="X177" s="66"/>
      <c r="Y177" s="66"/>
      <c r="Z177" s="66"/>
      <c r="AA177" s="66"/>
      <c r="AB177" s="66"/>
      <c r="AC177" s="70"/>
      <c r="AD177" s="82"/>
      <c r="AE177" s="66"/>
      <c r="AF177" s="66"/>
      <c r="AG177" s="70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6"/>
      <c r="BN177" s="66">
        <v>239.9</v>
      </c>
      <c r="BO177" s="66">
        <v>263.60000000000002</v>
      </c>
      <c r="BP177" s="66">
        <v>263.60000000000002</v>
      </c>
      <c r="BQ177" s="66">
        <f t="shared" si="532"/>
        <v>100</v>
      </c>
      <c r="BR177" s="66"/>
      <c r="BS177" s="66"/>
      <c r="BT177" s="66"/>
      <c r="BU177" s="66"/>
      <c r="BV177" s="66"/>
      <c r="BW177" s="66"/>
      <c r="BX177" s="66"/>
      <c r="BY177" s="70"/>
      <c r="BZ177" s="66"/>
      <c r="CA177" s="66"/>
      <c r="CB177" s="66"/>
      <c r="CC177" s="70"/>
      <c r="CD177" s="66"/>
      <c r="CE177" s="66"/>
      <c r="CF177" s="66"/>
      <c r="CG177" s="70"/>
      <c r="CH177" s="123"/>
      <c r="CI177" s="66"/>
      <c r="CJ177" s="66"/>
      <c r="CK177" s="70"/>
      <c r="CL177" s="70"/>
      <c r="CM177" s="66"/>
      <c r="CN177" s="66"/>
      <c r="CO177" s="70"/>
      <c r="CP177" s="123"/>
      <c r="CQ177" s="66"/>
      <c r="CR177" s="66"/>
      <c r="CS177" s="66"/>
    </row>
    <row r="178" spans="1:97" x14ac:dyDescent="0.25">
      <c r="A178" s="104" t="s">
        <v>481</v>
      </c>
      <c r="B178" s="82">
        <f t="shared" si="436"/>
        <v>239.9</v>
      </c>
      <c r="C178" s="82">
        <f t="shared" si="437"/>
        <v>263.60000000000002</v>
      </c>
      <c r="D178" s="82">
        <f t="shared" si="438"/>
        <v>263.60000000000002</v>
      </c>
      <c r="E178" s="66">
        <f t="shared" si="531"/>
        <v>100</v>
      </c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70"/>
      <c r="V178" s="66"/>
      <c r="W178" s="66"/>
      <c r="X178" s="66"/>
      <c r="Y178" s="66"/>
      <c r="Z178" s="66"/>
      <c r="AA178" s="66"/>
      <c r="AB178" s="66"/>
      <c r="AC178" s="70"/>
      <c r="AD178" s="82"/>
      <c r="AE178" s="66"/>
      <c r="AF178" s="66"/>
      <c r="AG178" s="70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6"/>
      <c r="BN178" s="66">
        <v>239.9</v>
      </c>
      <c r="BO178" s="66">
        <v>263.60000000000002</v>
      </c>
      <c r="BP178" s="66">
        <v>263.60000000000002</v>
      </c>
      <c r="BQ178" s="66">
        <f t="shared" si="532"/>
        <v>100</v>
      </c>
      <c r="BR178" s="66"/>
      <c r="BS178" s="66"/>
      <c r="BT178" s="66"/>
      <c r="BU178" s="66"/>
      <c r="BV178" s="66"/>
      <c r="BW178" s="66"/>
      <c r="BX178" s="66"/>
      <c r="BY178" s="70"/>
      <c r="BZ178" s="66"/>
      <c r="CA178" s="66"/>
      <c r="CB178" s="66"/>
      <c r="CC178" s="70"/>
      <c r="CD178" s="66"/>
      <c r="CE178" s="66"/>
      <c r="CF178" s="66"/>
      <c r="CG178" s="70"/>
      <c r="CH178" s="123"/>
      <c r="CI178" s="66"/>
      <c r="CJ178" s="66"/>
      <c r="CK178" s="70"/>
      <c r="CL178" s="70"/>
      <c r="CM178" s="66"/>
      <c r="CN178" s="66"/>
      <c r="CO178" s="70"/>
      <c r="CP178" s="123"/>
      <c r="CQ178" s="66"/>
      <c r="CR178" s="66"/>
      <c r="CS178" s="66"/>
    </row>
    <row r="179" spans="1:97" x14ac:dyDescent="0.25">
      <c r="A179" s="104" t="s">
        <v>482</v>
      </c>
      <c r="B179" s="82">
        <f t="shared" si="436"/>
        <v>239.9</v>
      </c>
      <c r="C179" s="82">
        <f t="shared" si="437"/>
        <v>263.60000000000002</v>
      </c>
      <c r="D179" s="82">
        <f t="shared" si="438"/>
        <v>263.60000000000002</v>
      </c>
      <c r="E179" s="66">
        <f t="shared" si="531"/>
        <v>100</v>
      </c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70"/>
      <c r="V179" s="66"/>
      <c r="W179" s="66"/>
      <c r="X179" s="66"/>
      <c r="Y179" s="66"/>
      <c r="Z179" s="66"/>
      <c r="AA179" s="66"/>
      <c r="AB179" s="66"/>
      <c r="AC179" s="70"/>
      <c r="AD179" s="82"/>
      <c r="AE179" s="66"/>
      <c r="AF179" s="66"/>
      <c r="AG179" s="70"/>
      <c r="AH179" s="66"/>
      <c r="AI179" s="66"/>
      <c r="AJ179" s="66"/>
      <c r="AK179" s="66"/>
      <c r="AL179" s="66"/>
      <c r="AM179" s="66"/>
      <c r="AN179" s="66"/>
      <c r="AO179" s="66"/>
      <c r="AP179" s="66"/>
      <c r="AQ179" s="66"/>
      <c r="AR179" s="66"/>
      <c r="AS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66"/>
      <c r="BK179" s="66"/>
      <c r="BL179" s="66"/>
      <c r="BM179" s="66"/>
      <c r="BN179" s="66">
        <v>239.9</v>
      </c>
      <c r="BO179" s="66">
        <v>263.60000000000002</v>
      </c>
      <c r="BP179" s="66">
        <v>263.60000000000002</v>
      </c>
      <c r="BQ179" s="66">
        <f t="shared" si="532"/>
        <v>100</v>
      </c>
      <c r="BR179" s="66"/>
      <c r="BS179" s="66"/>
      <c r="BT179" s="66"/>
      <c r="BU179" s="66"/>
      <c r="BV179" s="66"/>
      <c r="BW179" s="66"/>
      <c r="BX179" s="66"/>
      <c r="BY179" s="70"/>
      <c r="BZ179" s="66"/>
      <c r="CA179" s="66"/>
      <c r="CB179" s="66"/>
      <c r="CC179" s="70"/>
      <c r="CD179" s="66"/>
      <c r="CE179" s="66"/>
      <c r="CF179" s="66"/>
      <c r="CG179" s="70"/>
      <c r="CH179" s="123"/>
      <c r="CI179" s="66"/>
      <c r="CJ179" s="66"/>
      <c r="CK179" s="70"/>
      <c r="CL179" s="70"/>
      <c r="CM179" s="66"/>
      <c r="CN179" s="66"/>
      <c r="CO179" s="70"/>
      <c r="CP179" s="123"/>
      <c r="CQ179" s="66"/>
      <c r="CR179" s="66"/>
      <c r="CS179" s="66"/>
    </row>
    <row r="180" spans="1:97" x14ac:dyDescent="0.25">
      <c r="A180" s="104" t="s">
        <v>595</v>
      </c>
      <c r="B180" s="82">
        <f t="shared" si="436"/>
        <v>96</v>
      </c>
      <c r="C180" s="82">
        <f t="shared" si="437"/>
        <v>105.4</v>
      </c>
      <c r="D180" s="82">
        <f t="shared" si="438"/>
        <v>105.4</v>
      </c>
      <c r="E180" s="66">
        <f t="shared" si="531"/>
        <v>100</v>
      </c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70"/>
      <c r="V180" s="66"/>
      <c r="W180" s="66"/>
      <c r="X180" s="66"/>
      <c r="Y180" s="66"/>
      <c r="Z180" s="66"/>
      <c r="AA180" s="66"/>
      <c r="AB180" s="66"/>
      <c r="AC180" s="70"/>
      <c r="AD180" s="82"/>
      <c r="AE180" s="66"/>
      <c r="AF180" s="66"/>
      <c r="AG180" s="70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66"/>
      <c r="BK180" s="66"/>
      <c r="BL180" s="66"/>
      <c r="BM180" s="66"/>
      <c r="BN180" s="66">
        <v>96</v>
      </c>
      <c r="BO180" s="66">
        <v>105.4</v>
      </c>
      <c r="BP180" s="66">
        <v>105.4</v>
      </c>
      <c r="BQ180" s="66">
        <f t="shared" si="532"/>
        <v>100</v>
      </c>
      <c r="BR180" s="66"/>
      <c r="BS180" s="66"/>
      <c r="BT180" s="66"/>
      <c r="BU180" s="66"/>
      <c r="BV180" s="66"/>
      <c r="BW180" s="66"/>
      <c r="BX180" s="66"/>
      <c r="BY180" s="70"/>
      <c r="BZ180" s="66"/>
      <c r="CA180" s="66"/>
      <c r="CB180" s="66"/>
      <c r="CC180" s="70"/>
      <c r="CD180" s="66"/>
      <c r="CE180" s="66"/>
      <c r="CF180" s="66"/>
      <c r="CG180" s="70"/>
      <c r="CH180" s="123"/>
      <c r="CI180" s="66"/>
      <c r="CJ180" s="66"/>
      <c r="CK180" s="70"/>
      <c r="CL180" s="70"/>
      <c r="CM180" s="66"/>
      <c r="CN180" s="66"/>
      <c r="CO180" s="70"/>
      <c r="CP180" s="123"/>
      <c r="CQ180" s="66"/>
      <c r="CR180" s="66"/>
      <c r="CS180" s="66"/>
    </row>
    <row r="181" spans="1:97" x14ac:dyDescent="0.25">
      <c r="A181" s="104" t="s">
        <v>484</v>
      </c>
      <c r="B181" s="82">
        <f t="shared" si="436"/>
        <v>96</v>
      </c>
      <c r="C181" s="82">
        <f t="shared" si="437"/>
        <v>105.4</v>
      </c>
      <c r="D181" s="82">
        <f t="shared" si="438"/>
        <v>105.4</v>
      </c>
      <c r="E181" s="66">
        <f t="shared" si="531"/>
        <v>100</v>
      </c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70"/>
      <c r="V181" s="66"/>
      <c r="W181" s="66"/>
      <c r="X181" s="66"/>
      <c r="Y181" s="66"/>
      <c r="Z181" s="66"/>
      <c r="AA181" s="66"/>
      <c r="AB181" s="66"/>
      <c r="AC181" s="70"/>
      <c r="AD181" s="82"/>
      <c r="AE181" s="66"/>
      <c r="AF181" s="66"/>
      <c r="AG181" s="70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>
        <v>96</v>
      </c>
      <c r="BO181" s="66">
        <v>105.4</v>
      </c>
      <c r="BP181" s="66">
        <v>105.4</v>
      </c>
      <c r="BQ181" s="66">
        <f t="shared" si="532"/>
        <v>100</v>
      </c>
      <c r="BR181" s="66"/>
      <c r="BS181" s="66"/>
      <c r="BT181" s="66"/>
      <c r="BU181" s="66"/>
      <c r="BV181" s="66"/>
      <c r="BW181" s="66"/>
      <c r="BX181" s="66"/>
      <c r="BY181" s="70"/>
      <c r="BZ181" s="66"/>
      <c r="CA181" s="66"/>
      <c r="CB181" s="66"/>
      <c r="CC181" s="70"/>
      <c r="CD181" s="66"/>
      <c r="CE181" s="66"/>
      <c r="CF181" s="66"/>
      <c r="CG181" s="70"/>
      <c r="CH181" s="123"/>
      <c r="CI181" s="66"/>
      <c r="CJ181" s="66"/>
      <c r="CK181" s="70"/>
      <c r="CL181" s="70"/>
      <c r="CM181" s="66"/>
      <c r="CN181" s="66"/>
      <c r="CO181" s="70"/>
      <c r="CP181" s="123"/>
      <c r="CQ181" s="66"/>
      <c r="CR181" s="66"/>
      <c r="CS181" s="66"/>
    </row>
    <row r="182" spans="1:97" x14ac:dyDescent="0.25">
      <c r="A182" s="104" t="s">
        <v>483</v>
      </c>
      <c r="B182" s="82">
        <f t="shared" si="436"/>
        <v>96</v>
      </c>
      <c r="C182" s="82">
        <f t="shared" si="437"/>
        <v>105.4</v>
      </c>
      <c r="D182" s="82">
        <f t="shared" si="438"/>
        <v>105.4</v>
      </c>
      <c r="E182" s="66">
        <f t="shared" si="531"/>
        <v>100</v>
      </c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70"/>
      <c r="V182" s="66"/>
      <c r="W182" s="66"/>
      <c r="X182" s="66"/>
      <c r="Y182" s="66"/>
      <c r="Z182" s="66"/>
      <c r="AA182" s="66"/>
      <c r="AB182" s="66"/>
      <c r="AC182" s="70"/>
      <c r="AD182" s="82"/>
      <c r="AE182" s="66"/>
      <c r="AF182" s="66"/>
      <c r="AG182" s="70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>
        <v>96</v>
      </c>
      <c r="BO182" s="66">
        <v>105.4</v>
      </c>
      <c r="BP182" s="66">
        <v>105.4</v>
      </c>
      <c r="BQ182" s="66">
        <f t="shared" si="532"/>
        <v>100</v>
      </c>
      <c r="BR182" s="66"/>
      <c r="BS182" s="66"/>
      <c r="BT182" s="66"/>
      <c r="BU182" s="66"/>
      <c r="BV182" s="66"/>
      <c r="BW182" s="66"/>
      <c r="BX182" s="66"/>
      <c r="BY182" s="70"/>
      <c r="BZ182" s="66"/>
      <c r="CA182" s="66"/>
      <c r="CB182" s="66"/>
      <c r="CC182" s="70"/>
      <c r="CD182" s="66"/>
      <c r="CE182" s="66"/>
      <c r="CF182" s="66"/>
      <c r="CG182" s="70"/>
      <c r="CH182" s="123"/>
      <c r="CI182" s="66"/>
      <c r="CJ182" s="66"/>
      <c r="CK182" s="70"/>
      <c r="CL182" s="70"/>
      <c r="CM182" s="66"/>
      <c r="CN182" s="66"/>
      <c r="CO182" s="70"/>
      <c r="CP182" s="123"/>
      <c r="CQ182" s="66"/>
      <c r="CR182" s="66"/>
      <c r="CS182" s="66"/>
    </row>
    <row r="183" spans="1:97" x14ac:dyDescent="0.25">
      <c r="A183" s="104" t="s">
        <v>485</v>
      </c>
      <c r="B183" s="82">
        <f t="shared" si="436"/>
        <v>239.9</v>
      </c>
      <c r="C183" s="82">
        <f t="shared" si="437"/>
        <v>263.60000000000002</v>
      </c>
      <c r="D183" s="82">
        <f t="shared" si="438"/>
        <v>263.60000000000002</v>
      </c>
      <c r="E183" s="66">
        <f t="shared" si="531"/>
        <v>100</v>
      </c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70"/>
      <c r="V183" s="66"/>
      <c r="W183" s="66"/>
      <c r="X183" s="66"/>
      <c r="Y183" s="66"/>
      <c r="Z183" s="66"/>
      <c r="AA183" s="66"/>
      <c r="AB183" s="66"/>
      <c r="AC183" s="70"/>
      <c r="AD183" s="82"/>
      <c r="AE183" s="66"/>
      <c r="AF183" s="66"/>
      <c r="AG183" s="70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>
        <v>239.9</v>
      </c>
      <c r="BO183" s="66">
        <v>263.60000000000002</v>
      </c>
      <c r="BP183" s="66">
        <v>263.60000000000002</v>
      </c>
      <c r="BQ183" s="66">
        <f t="shared" si="532"/>
        <v>100</v>
      </c>
      <c r="BR183" s="66"/>
      <c r="BS183" s="66"/>
      <c r="BT183" s="66"/>
      <c r="BU183" s="66"/>
      <c r="BV183" s="66"/>
      <c r="BW183" s="66"/>
      <c r="BX183" s="66"/>
      <c r="BY183" s="70"/>
      <c r="BZ183" s="66"/>
      <c r="CA183" s="66"/>
      <c r="CB183" s="66"/>
      <c r="CC183" s="70"/>
      <c r="CD183" s="66"/>
      <c r="CE183" s="66"/>
      <c r="CF183" s="66"/>
      <c r="CG183" s="70"/>
      <c r="CH183" s="123"/>
      <c r="CI183" s="66"/>
      <c r="CJ183" s="66"/>
      <c r="CK183" s="70"/>
      <c r="CL183" s="70"/>
      <c r="CM183" s="66"/>
      <c r="CN183" s="66"/>
      <c r="CO183" s="70"/>
      <c r="CP183" s="123"/>
      <c r="CQ183" s="66"/>
      <c r="CR183" s="66"/>
      <c r="CS183" s="66"/>
    </row>
    <row r="184" spans="1:97" s="92" customFormat="1" ht="31.5" x14ac:dyDescent="0.25">
      <c r="A184" s="106" t="s">
        <v>317</v>
      </c>
      <c r="B184" s="198">
        <f t="shared" si="436"/>
        <v>374727.99999999988</v>
      </c>
      <c r="C184" s="198">
        <f t="shared" si="437"/>
        <v>367920.95849999983</v>
      </c>
      <c r="D184" s="198">
        <f t="shared" si="438"/>
        <v>364694.56608999986</v>
      </c>
      <c r="E184" s="80">
        <f t="shared" ref="E184" si="533">D184/C184*100</f>
        <v>99.1230745801615</v>
      </c>
      <c r="F184" s="79">
        <f>SUM(F185:F196)</f>
        <v>1991.2</v>
      </c>
      <c r="G184" s="79">
        <f>SUM(G185:G196)</f>
        <v>1176</v>
      </c>
      <c r="H184" s="79">
        <f t="shared" ref="H184:CF184" si="534">SUM(H185:H196)</f>
        <v>1032.79584</v>
      </c>
      <c r="I184" s="80">
        <f t="shared" si="71"/>
        <v>87.822775510204082</v>
      </c>
      <c r="J184" s="79">
        <f t="shared" ref="J184" si="535">SUM(J185:J196)</f>
        <v>328.2</v>
      </c>
      <c r="K184" s="79">
        <f t="shared" si="534"/>
        <v>328.2</v>
      </c>
      <c r="L184" s="79">
        <f t="shared" si="534"/>
        <v>328.2</v>
      </c>
      <c r="M184" s="80">
        <f t="shared" si="100"/>
        <v>100</v>
      </c>
      <c r="N184" s="79">
        <f t="shared" ref="N184" si="536">SUM(N185:N196)</f>
        <v>5723.3</v>
      </c>
      <c r="O184" s="79">
        <f t="shared" si="534"/>
        <v>5077</v>
      </c>
      <c r="P184" s="79">
        <f t="shared" si="534"/>
        <v>5077</v>
      </c>
      <c r="Q184" s="80">
        <f t="shared" si="101"/>
        <v>100</v>
      </c>
      <c r="R184" s="79">
        <f t="shared" ref="R184" si="537">SUM(R185:R196)</f>
        <v>88153.600000000006</v>
      </c>
      <c r="S184" s="79">
        <f t="shared" si="534"/>
        <v>83739.399999999994</v>
      </c>
      <c r="T184" s="79">
        <f t="shared" si="534"/>
        <v>81839.399999999994</v>
      </c>
      <c r="U184" s="80">
        <f t="shared" si="39"/>
        <v>97.731056109788227</v>
      </c>
      <c r="V184" s="79">
        <f t="shared" ref="V184" si="538">SUM(V185:V196)</f>
        <v>5980.4</v>
      </c>
      <c r="W184" s="79">
        <f t="shared" si="534"/>
        <v>5551.6</v>
      </c>
      <c r="X184" s="79">
        <f t="shared" si="534"/>
        <v>5197.2180399999997</v>
      </c>
      <c r="Y184" s="80">
        <f t="shared" si="76"/>
        <v>93.616579724764023</v>
      </c>
      <c r="Z184" s="79">
        <f t="shared" ref="Z184" si="539">SUM(Z185:Z196)</f>
        <v>223.8</v>
      </c>
      <c r="AA184" s="79">
        <f t="shared" si="534"/>
        <v>223.8</v>
      </c>
      <c r="AB184" s="79">
        <f t="shared" si="534"/>
        <v>223.8</v>
      </c>
      <c r="AC184" s="80">
        <f t="shared" si="78"/>
        <v>100</v>
      </c>
      <c r="AD184" s="198">
        <f t="shared" ref="AD184" si="540">SUM(AD185:AD196)</f>
        <v>243358.6</v>
      </c>
      <c r="AE184" s="79">
        <f t="shared" si="534"/>
        <v>247490.8</v>
      </c>
      <c r="AF184" s="79">
        <f t="shared" si="534"/>
        <v>247216.64757</v>
      </c>
      <c r="AG184" s="80">
        <f t="shared" si="102"/>
        <v>99.889227223799836</v>
      </c>
      <c r="AH184" s="79">
        <f t="shared" ref="AH184" si="541">SUM(AH185:AH196)</f>
        <v>990.8</v>
      </c>
      <c r="AI184" s="79">
        <f t="shared" si="534"/>
        <v>1069.7</v>
      </c>
      <c r="AJ184" s="79">
        <f t="shared" si="534"/>
        <v>1069.7</v>
      </c>
      <c r="AK184" s="79">
        <f t="shared" si="450"/>
        <v>100</v>
      </c>
      <c r="AL184" s="79">
        <f t="shared" ref="AL184" si="542">SUM(AL185:AL196)</f>
        <v>13.7</v>
      </c>
      <c r="AM184" s="79">
        <f t="shared" si="534"/>
        <v>13.7</v>
      </c>
      <c r="AN184" s="79">
        <f t="shared" si="534"/>
        <v>13.7</v>
      </c>
      <c r="AO184" s="80">
        <f t="shared" si="177"/>
        <v>100</v>
      </c>
      <c r="AP184" s="79">
        <f t="shared" ref="AP184" si="543">SUM(AP185:AP196)</f>
        <v>330.3</v>
      </c>
      <c r="AQ184" s="79">
        <f t="shared" si="534"/>
        <v>356.6</v>
      </c>
      <c r="AR184" s="79">
        <f t="shared" si="534"/>
        <v>356.6</v>
      </c>
      <c r="AS184" s="79">
        <f t="shared" si="534"/>
        <v>100</v>
      </c>
      <c r="AT184" s="79">
        <f t="shared" ref="AT184" si="544">SUM(AT185:AT196)</f>
        <v>3402.6</v>
      </c>
      <c r="AU184" s="79">
        <f t="shared" si="534"/>
        <v>1897.6</v>
      </c>
      <c r="AV184" s="79">
        <f t="shared" si="534"/>
        <v>1838.1554099999998</v>
      </c>
      <c r="AW184" s="79">
        <f t="shared" si="534"/>
        <v>96.867380375210786</v>
      </c>
      <c r="AX184" s="79">
        <f t="shared" ref="AX184" si="545">SUM(AX185:AX196)</f>
        <v>660.6</v>
      </c>
      <c r="AY184" s="79">
        <f t="shared" si="534"/>
        <v>713.1</v>
      </c>
      <c r="AZ184" s="79">
        <f t="shared" si="534"/>
        <v>713.1</v>
      </c>
      <c r="BA184" s="79">
        <f t="shared" si="534"/>
        <v>100</v>
      </c>
      <c r="BB184" s="79">
        <f t="shared" ref="BB184" si="546">SUM(BB185:BB196)</f>
        <v>330.3</v>
      </c>
      <c r="BC184" s="79">
        <f t="shared" si="534"/>
        <v>356.6</v>
      </c>
      <c r="BD184" s="79">
        <f t="shared" ref="BD184" si="547">SUM(BD185:BD196)</f>
        <v>356.6</v>
      </c>
      <c r="BE184" s="79">
        <f t="shared" si="534"/>
        <v>100</v>
      </c>
      <c r="BF184" s="79">
        <f t="shared" ref="BF184" si="548">SUM(BF185:BF196)</f>
        <v>1772.8</v>
      </c>
      <c r="BG184" s="79">
        <f t="shared" si="534"/>
        <v>1651.4745</v>
      </c>
      <c r="BH184" s="79">
        <f t="shared" si="534"/>
        <v>1651.4745</v>
      </c>
      <c r="BI184" s="80">
        <f t="shared" si="107"/>
        <v>100</v>
      </c>
      <c r="BJ184" s="79">
        <f t="shared" ref="BJ184" si="549">SUM(BJ185:BJ196)</f>
        <v>0</v>
      </c>
      <c r="BK184" s="79">
        <f t="shared" si="534"/>
        <v>0</v>
      </c>
      <c r="BL184" s="79">
        <f t="shared" ref="BL184" si="550">SUM(BL185:BL196)</f>
        <v>0</v>
      </c>
      <c r="BM184" s="79">
        <f t="shared" si="534"/>
        <v>0</v>
      </c>
      <c r="BN184" s="79">
        <f t="shared" ref="BN184" si="551">SUM(BN185:BN196)</f>
        <v>1199.9000000000001</v>
      </c>
      <c r="BO184" s="79">
        <f t="shared" si="534"/>
        <v>1317.6000000000001</v>
      </c>
      <c r="BP184" s="79">
        <f t="shared" si="534"/>
        <v>1317.6000000000001</v>
      </c>
      <c r="BQ184" s="79">
        <f t="shared" ref="BQ184:BQ197" si="552">BP184/BO184*100</f>
        <v>100</v>
      </c>
      <c r="BR184" s="79">
        <f t="shared" ref="BR184" si="553">SUM(BR185:BR196)</f>
        <v>330.3</v>
      </c>
      <c r="BS184" s="79">
        <f t="shared" si="534"/>
        <v>171.9</v>
      </c>
      <c r="BT184" s="79">
        <f t="shared" si="534"/>
        <v>171.85</v>
      </c>
      <c r="BU184" s="79">
        <f t="shared" si="534"/>
        <v>99.970913321698646</v>
      </c>
      <c r="BV184" s="79">
        <f t="shared" ref="BV184" si="554">SUM(BV185:BV196)</f>
        <v>330.3</v>
      </c>
      <c r="BW184" s="79">
        <f t="shared" si="534"/>
        <v>356.6</v>
      </c>
      <c r="BX184" s="79">
        <f t="shared" si="534"/>
        <v>338.67500000000001</v>
      </c>
      <c r="BY184" s="80">
        <f t="shared" si="464"/>
        <v>94.97335950644981</v>
      </c>
      <c r="BZ184" s="79">
        <f t="shared" ref="BZ184" si="555">SUM(BZ185:BZ196)</f>
        <v>19561.2</v>
      </c>
      <c r="CA184" s="79">
        <f t="shared" si="534"/>
        <v>16369.084000000001</v>
      </c>
      <c r="CB184" s="79">
        <f t="shared" si="534"/>
        <v>15892.52673</v>
      </c>
      <c r="CC184" s="80">
        <f t="shared" si="60"/>
        <v>97.088674784734437</v>
      </c>
      <c r="CD184" s="79">
        <f t="shared" ref="CD184" si="556">SUM(CD185:CD196)</f>
        <v>46.1</v>
      </c>
      <c r="CE184" s="79">
        <f t="shared" si="534"/>
        <v>46.1</v>
      </c>
      <c r="CF184" s="79">
        <f t="shared" si="534"/>
        <v>45.423000000000002</v>
      </c>
      <c r="CG184" s="80">
        <f t="shared" si="467"/>
        <v>98.531453362255959</v>
      </c>
      <c r="CH184" s="121"/>
      <c r="CI184" s="79">
        <f t="shared" ref="CI184" si="557">SUM(CI185:CI196)</f>
        <v>14.1</v>
      </c>
      <c r="CJ184" s="79">
        <f t="shared" ref="CJ184" si="558">SUM(CJ185:CJ196)</f>
        <v>14.1</v>
      </c>
      <c r="CK184" s="80">
        <f t="shared" ref="CK184:CK185" si="559">CJ184/CI184*100</f>
        <v>100</v>
      </c>
      <c r="CL184" s="80"/>
      <c r="CM184" s="79"/>
      <c r="CN184" s="79"/>
      <c r="CO184" s="80"/>
      <c r="CP184" s="121"/>
      <c r="CQ184" s="79"/>
      <c r="CR184" s="79"/>
      <c r="CS184" s="80"/>
    </row>
    <row r="185" spans="1:97" ht="31.5" customHeight="1" x14ac:dyDescent="0.25">
      <c r="A185" s="104" t="s">
        <v>292</v>
      </c>
      <c r="B185" s="82">
        <f t="shared" si="436"/>
        <v>373528.09999999986</v>
      </c>
      <c r="C185" s="82">
        <f t="shared" si="437"/>
        <v>366603.35849999986</v>
      </c>
      <c r="D185" s="82">
        <f t="shared" si="438"/>
        <v>363376.96608999989</v>
      </c>
      <c r="E185" s="70">
        <f t="shared" si="0"/>
        <v>99.119922844351152</v>
      </c>
      <c r="F185" s="70">
        <v>1991.2</v>
      </c>
      <c r="G185" s="70">
        <v>1176</v>
      </c>
      <c r="H185" s="70">
        <v>1032.79584</v>
      </c>
      <c r="I185" s="70">
        <f t="shared" si="71"/>
        <v>87.822775510204082</v>
      </c>
      <c r="J185" s="70">
        <v>328.2</v>
      </c>
      <c r="K185" s="70">
        <v>328.2</v>
      </c>
      <c r="L185" s="70">
        <v>328.2</v>
      </c>
      <c r="M185" s="70">
        <f t="shared" si="100"/>
        <v>100</v>
      </c>
      <c r="N185" s="70">
        <v>5723.3</v>
      </c>
      <c r="O185" s="70">
        <v>5077</v>
      </c>
      <c r="P185" s="70">
        <v>5077</v>
      </c>
      <c r="Q185" s="70">
        <f t="shared" si="101"/>
        <v>100</v>
      </c>
      <c r="R185" s="70">
        <v>88153.600000000006</v>
      </c>
      <c r="S185" s="70">
        <v>83739.399999999994</v>
      </c>
      <c r="T185" s="70">
        <v>81839.399999999994</v>
      </c>
      <c r="U185" s="70">
        <f t="shared" si="39"/>
        <v>97.731056109788227</v>
      </c>
      <c r="V185" s="70">
        <v>5980.4</v>
      </c>
      <c r="W185" s="70">
        <v>5551.6</v>
      </c>
      <c r="X185" s="70">
        <v>5197.2180399999997</v>
      </c>
      <c r="Y185" s="70">
        <f t="shared" si="76"/>
        <v>93.616579724764023</v>
      </c>
      <c r="Z185" s="70">
        <v>223.8</v>
      </c>
      <c r="AA185" s="70">
        <v>223.8</v>
      </c>
      <c r="AB185" s="70">
        <v>223.8</v>
      </c>
      <c r="AC185" s="70">
        <f t="shared" si="78"/>
        <v>100</v>
      </c>
      <c r="AD185" s="82">
        <v>243358.6</v>
      </c>
      <c r="AE185" s="70">
        <v>247490.8</v>
      </c>
      <c r="AF185" s="70">
        <v>247216.64757</v>
      </c>
      <c r="AG185" s="70">
        <f t="shared" si="102"/>
        <v>99.889227223799836</v>
      </c>
      <c r="AH185" s="70">
        <v>990.8</v>
      </c>
      <c r="AI185" s="70">
        <v>1069.7</v>
      </c>
      <c r="AJ185" s="70">
        <v>1069.7</v>
      </c>
      <c r="AK185" s="66">
        <f t="shared" si="450"/>
        <v>100</v>
      </c>
      <c r="AL185" s="66">
        <v>13.7</v>
      </c>
      <c r="AM185" s="66">
        <v>13.7</v>
      </c>
      <c r="AN185" s="70">
        <v>13.7</v>
      </c>
      <c r="AO185" s="70">
        <f t="shared" si="177"/>
        <v>100</v>
      </c>
      <c r="AP185" s="70">
        <v>330.3</v>
      </c>
      <c r="AQ185" s="70">
        <v>356.6</v>
      </c>
      <c r="AR185" s="70">
        <v>356.6</v>
      </c>
      <c r="AS185" s="70">
        <f t="shared" si="103"/>
        <v>100</v>
      </c>
      <c r="AT185" s="70">
        <v>3402.6</v>
      </c>
      <c r="AU185" s="70">
        <v>1897.6</v>
      </c>
      <c r="AV185" s="70">
        <v>1838.1554099999998</v>
      </c>
      <c r="AW185" s="70">
        <f t="shared" si="104"/>
        <v>96.867380375210786</v>
      </c>
      <c r="AX185" s="70">
        <v>660.6</v>
      </c>
      <c r="AY185" s="70">
        <v>713.1</v>
      </c>
      <c r="AZ185" s="70">
        <v>713.1</v>
      </c>
      <c r="BA185" s="70">
        <f t="shared" si="105"/>
        <v>100</v>
      </c>
      <c r="BB185" s="70">
        <v>330.3</v>
      </c>
      <c r="BC185" s="70">
        <v>356.6</v>
      </c>
      <c r="BD185" s="70">
        <v>356.6</v>
      </c>
      <c r="BE185" s="70">
        <f t="shared" si="106"/>
        <v>100</v>
      </c>
      <c r="BF185" s="70">
        <v>1772.8</v>
      </c>
      <c r="BG185" s="70">
        <v>1651.4745</v>
      </c>
      <c r="BH185" s="70">
        <v>1651.4745</v>
      </c>
      <c r="BI185" s="70">
        <f t="shared" si="107"/>
        <v>100</v>
      </c>
      <c r="BJ185" s="70"/>
      <c r="BK185" s="70"/>
      <c r="BL185" s="70"/>
      <c r="BM185" s="70"/>
      <c r="BN185" s="70"/>
      <c r="BO185" s="70"/>
      <c r="BP185" s="70"/>
      <c r="BQ185" s="66"/>
      <c r="BR185" s="70">
        <v>330.3</v>
      </c>
      <c r="BS185" s="70">
        <v>171.9</v>
      </c>
      <c r="BT185" s="70">
        <v>171.85</v>
      </c>
      <c r="BU185" s="70">
        <f t="shared" si="108"/>
        <v>99.970913321698646</v>
      </c>
      <c r="BV185" s="70">
        <v>330.3</v>
      </c>
      <c r="BW185" s="70">
        <v>356.6</v>
      </c>
      <c r="BX185" s="70">
        <v>338.67500000000001</v>
      </c>
      <c r="BY185" s="70">
        <f t="shared" si="464"/>
        <v>94.97335950644981</v>
      </c>
      <c r="BZ185" s="70">
        <v>19561.2</v>
      </c>
      <c r="CA185" s="70">
        <v>16369.084000000001</v>
      </c>
      <c r="CB185" s="70">
        <v>15892.52673</v>
      </c>
      <c r="CC185" s="70">
        <f t="shared" si="60"/>
        <v>97.088674784734437</v>
      </c>
      <c r="CD185" s="70">
        <v>46.1</v>
      </c>
      <c r="CE185" s="70">
        <v>46.1</v>
      </c>
      <c r="CF185" s="70">
        <v>45.423000000000002</v>
      </c>
      <c r="CG185" s="70">
        <f t="shared" si="467"/>
        <v>98.531453362255959</v>
      </c>
      <c r="CH185" s="124"/>
      <c r="CI185" s="70">
        <v>14.1</v>
      </c>
      <c r="CJ185" s="70">
        <v>14.1</v>
      </c>
      <c r="CK185" s="70">
        <f t="shared" si="559"/>
        <v>100</v>
      </c>
      <c r="CL185" s="70"/>
      <c r="CM185" s="70"/>
      <c r="CN185" s="70"/>
      <c r="CO185" s="70"/>
      <c r="CP185" s="124"/>
      <c r="CQ185" s="70"/>
      <c r="CR185" s="70"/>
      <c r="CS185" s="70"/>
    </row>
    <row r="186" spans="1:97" ht="15.75" customHeight="1" x14ac:dyDescent="0.25">
      <c r="A186" s="104" t="s">
        <v>487</v>
      </c>
      <c r="B186" s="82">
        <f t="shared" si="436"/>
        <v>96</v>
      </c>
      <c r="C186" s="82">
        <f t="shared" si="437"/>
        <v>105.4</v>
      </c>
      <c r="D186" s="82">
        <f t="shared" si="438"/>
        <v>105.4</v>
      </c>
      <c r="E186" s="66">
        <f t="shared" ref="E186:E196" si="560">D186/C186*100</f>
        <v>100</v>
      </c>
      <c r="F186" s="66"/>
      <c r="G186" s="66"/>
      <c r="H186" s="66"/>
      <c r="I186" s="66"/>
      <c r="J186" s="66"/>
      <c r="K186" s="66"/>
      <c r="L186" s="66"/>
      <c r="M186" s="70"/>
      <c r="N186" s="66"/>
      <c r="O186" s="66"/>
      <c r="P186" s="66"/>
      <c r="Q186" s="70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82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70"/>
      <c r="BJ186" s="66"/>
      <c r="BK186" s="66"/>
      <c r="BL186" s="66"/>
      <c r="BM186" s="66"/>
      <c r="BN186" s="66">
        <v>96</v>
      </c>
      <c r="BO186" s="66">
        <v>105.4</v>
      </c>
      <c r="BP186" s="66">
        <v>105.4</v>
      </c>
      <c r="BQ186" s="66">
        <f t="shared" si="552"/>
        <v>100</v>
      </c>
      <c r="BR186" s="66"/>
      <c r="BS186" s="66"/>
      <c r="BT186" s="66"/>
      <c r="BU186" s="66"/>
      <c r="BV186" s="66"/>
      <c r="BW186" s="66"/>
      <c r="BX186" s="66"/>
      <c r="BY186" s="70"/>
      <c r="BZ186" s="66"/>
      <c r="CA186" s="66"/>
      <c r="CB186" s="66"/>
      <c r="CC186" s="66"/>
      <c r="CD186" s="66"/>
      <c r="CE186" s="66"/>
      <c r="CF186" s="66"/>
      <c r="CG186" s="70"/>
      <c r="CH186" s="123"/>
      <c r="CI186" s="66"/>
      <c r="CJ186" s="66"/>
      <c r="CK186" s="70"/>
      <c r="CL186" s="70"/>
      <c r="CM186" s="66"/>
      <c r="CN186" s="66"/>
      <c r="CO186" s="70"/>
      <c r="CP186" s="123"/>
      <c r="CQ186" s="66"/>
      <c r="CR186" s="66"/>
      <c r="CS186" s="66"/>
    </row>
    <row r="187" spans="1:97" ht="15.75" customHeight="1" x14ac:dyDescent="0.25">
      <c r="A187" s="104" t="s">
        <v>488</v>
      </c>
      <c r="B187" s="82">
        <f t="shared" si="436"/>
        <v>96</v>
      </c>
      <c r="C187" s="82">
        <f t="shared" si="437"/>
        <v>105.4</v>
      </c>
      <c r="D187" s="82">
        <f t="shared" si="438"/>
        <v>105.4</v>
      </c>
      <c r="E187" s="66">
        <f t="shared" si="560"/>
        <v>100</v>
      </c>
      <c r="F187" s="66"/>
      <c r="G187" s="66"/>
      <c r="H187" s="66"/>
      <c r="I187" s="66"/>
      <c r="J187" s="66"/>
      <c r="K187" s="66"/>
      <c r="L187" s="66"/>
      <c r="M187" s="70"/>
      <c r="N187" s="66"/>
      <c r="O187" s="66"/>
      <c r="P187" s="66"/>
      <c r="Q187" s="70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82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70"/>
      <c r="BJ187" s="66"/>
      <c r="BK187" s="66"/>
      <c r="BL187" s="66"/>
      <c r="BM187" s="66"/>
      <c r="BN187" s="66">
        <v>96</v>
      </c>
      <c r="BO187" s="66">
        <v>105.4</v>
      </c>
      <c r="BP187" s="66">
        <v>105.4</v>
      </c>
      <c r="BQ187" s="66">
        <f t="shared" si="552"/>
        <v>100</v>
      </c>
      <c r="BR187" s="66"/>
      <c r="BS187" s="66"/>
      <c r="BT187" s="66"/>
      <c r="BU187" s="66"/>
      <c r="BV187" s="66"/>
      <c r="BW187" s="66"/>
      <c r="BX187" s="66"/>
      <c r="BY187" s="70"/>
      <c r="BZ187" s="66"/>
      <c r="CA187" s="66"/>
      <c r="CB187" s="66"/>
      <c r="CC187" s="66"/>
      <c r="CD187" s="66"/>
      <c r="CE187" s="66"/>
      <c r="CF187" s="66"/>
      <c r="CG187" s="70"/>
      <c r="CH187" s="123"/>
      <c r="CI187" s="66"/>
      <c r="CJ187" s="66"/>
      <c r="CK187" s="70"/>
      <c r="CL187" s="70"/>
      <c r="CM187" s="66"/>
      <c r="CN187" s="66"/>
      <c r="CO187" s="70"/>
      <c r="CP187" s="123"/>
      <c r="CQ187" s="66"/>
      <c r="CR187" s="66"/>
      <c r="CS187" s="66"/>
    </row>
    <row r="188" spans="1:97" ht="15.75" customHeight="1" x14ac:dyDescent="0.25">
      <c r="A188" s="104" t="s">
        <v>489</v>
      </c>
      <c r="B188" s="82">
        <f t="shared" si="436"/>
        <v>96</v>
      </c>
      <c r="C188" s="82">
        <f t="shared" si="437"/>
        <v>105.4</v>
      </c>
      <c r="D188" s="82">
        <f t="shared" si="438"/>
        <v>105.4</v>
      </c>
      <c r="E188" s="66">
        <f t="shared" si="560"/>
        <v>100</v>
      </c>
      <c r="F188" s="66"/>
      <c r="G188" s="66"/>
      <c r="H188" s="66"/>
      <c r="I188" s="66"/>
      <c r="J188" s="66"/>
      <c r="K188" s="66"/>
      <c r="L188" s="66"/>
      <c r="M188" s="70"/>
      <c r="N188" s="66"/>
      <c r="O188" s="66"/>
      <c r="P188" s="66"/>
      <c r="Q188" s="70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82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70"/>
      <c r="BJ188" s="66"/>
      <c r="BK188" s="66"/>
      <c r="BL188" s="66"/>
      <c r="BM188" s="66"/>
      <c r="BN188" s="66">
        <v>96</v>
      </c>
      <c r="BO188" s="66">
        <v>105.4</v>
      </c>
      <c r="BP188" s="66">
        <v>105.4</v>
      </c>
      <c r="BQ188" s="66">
        <f t="shared" si="552"/>
        <v>100</v>
      </c>
      <c r="BR188" s="66"/>
      <c r="BS188" s="66"/>
      <c r="BT188" s="66"/>
      <c r="BU188" s="66"/>
      <c r="BV188" s="66"/>
      <c r="BW188" s="66"/>
      <c r="BX188" s="66"/>
      <c r="BY188" s="70"/>
      <c r="BZ188" s="66"/>
      <c r="CA188" s="66"/>
      <c r="CB188" s="66"/>
      <c r="CC188" s="66"/>
      <c r="CD188" s="66"/>
      <c r="CE188" s="66"/>
      <c r="CF188" s="66"/>
      <c r="CG188" s="70"/>
      <c r="CH188" s="123"/>
      <c r="CI188" s="66"/>
      <c r="CJ188" s="66"/>
      <c r="CK188" s="70"/>
      <c r="CL188" s="70"/>
      <c r="CM188" s="66"/>
      <c r="CN188" s="66"/>
      <c r="CO188" s="70"/>
      <c r="CP188" s="123"/>
      <c r="CQ188" s="66"/>
      <c r="CR188" s="66"/>
      <c r="CS188" s="66"/>
    </row>
    <row r="189" spans="1:97" ht="15.75" customHeight="1" x14ac:dyDescent="0.25">
      <c r="A189" s="104" t="s">
        <v>490</v>
      </c>
      <c r="B189" s="82">
        <f t="shared" si="436"/>
        <v>96</v>
      </c>
      <c r="C189" s="82">
        <f t="shared" si="437"/>
        <v>105.4</v>
      </c>
      <c r="D189" s="82">
        <f t="shared" si="438"/>
        <v>105.4</v>
      </c>
      <c r="E189" s="66">
        <f t="shared" si="560"/>
        <v>100</v>
      </c>
      <c r="F189" s="66"/>
      <c r="G189" s="66"/>
      <c r="H189" s="66"/>
      <c r="I189" s="66"/>
      <c r="J189" s="66"/>
      <c r="K189" s="66"/>
      <c r="L189" s="66"/>
      <c r="M189" s="70"/>
      <c r="N189" s="66"/>
      <c r="O189" s="66"/>
      <c r="P189" s="66"/>
      <c r="Q189" s="70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82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70"/>
      <c r="BJ189" s="66"/>
      <c r="BK189" s="66"/>
      <c r="BL189" s="66"/>
      <c r="BM189" s="66"/>
      <c r="BN189" s="66">
        <v>96</v>
      </c>
      <c r="BO189" s="66">
        <v>105.4</v>
      </c>
      <c r="BP189" s="66">
        <v>105.4</v>
      </c>
      <c r="BQ189" s="66">
        <f t="shared" si="552"/>
        <v>100</v>
      </c>
      <c r="BR189" s="66"/>
      <c r="BS189" s="66"/>
      <c r="BT189" s="66"/>
      <c r="BU189" s="66"/>
      <c r="BV189" s="66"/>
      <c r="BW189" s="66"/>
      <c r="BX189" s="66"/>
      <c r="BY189" s="70"/>
      <c r="BZ189" s="66"/>
      <c r="CA189" s="66"/>
      <c r="CB189" s="66"/>
      <c r="CC189" s="66"/>
      <c r="CD189" s="66"/>
      <c r="CE189" s="66"/>
      <c r="CF189" s="66"/>
      <c r="CG189" s="70"/>
      <c r="CH189" s="123"/>
      <c r="CI189" s="66"/>
      <c r="CJ189" s="66"/>
      <c r="CK189" s="70"/>
      <c r="CL189" s="70"/>
      <c r="CM189" s="66"/>
      <c r="CN189" s="66"/>
      <c r="CO189" s="70"/>
      <c r="CP189" s="123"/>
      <c r="CQ189" s="66"/>
      <c r="CR189" s="66"/>
      <c r="CS189" s="66"/>
    </row>
    <row r="190" spans="1:97" ht="15.75" customHeight="1" x14ac:dyDescent="0.25">
      <c r="A190" s="104" t="s">
        <v>491</v>
      </c>
      <c r="B190" s="82">
        <f t="shared" si="436"/>
        <v>96</v>
      </c>
      <c r="C190" s="82">
        <f t="shared" si="437"/>
        <v>105.4</v>
      </c>
      <c r="D190" s="82">
        <f t="shared" si="438"/>
        <v>105.4</v>
      </c>
      <c r="E190" s="66">
        <f t="shared" si="560"/>
        <v>100</v>
      </c>
      <c r="F190" s="66"/>
      <c r="G190" s="66"/>
      <c r="H190" s="66"/>
      <c r="I190" s="66"/>
      <c r="J190" s="66"/>
      <c r="K190" s="66"/>
      <c r="L190" s="66"/>
      <c r="M190" s="70"/>
      <c r="N190" s="66"/>
      <c r="O190" s="66"/>
      <c r="P190" s="66"/>
      <c r="Q190" s="70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82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70"/>
      <c r="BJ190" s="66"/>
      <c r="BK190" s="66"/>
      <c r="BL190" s="66"/>
      <c r="BM190" s="66"/>
      <c r="BN190" s="66">
        <v>96</v>
      </c>
      <c r="BO190" s="66">
        <v>105.4</v>
      </c>
      <c r="BP190" s="66">
        <v>105.4</v>
      </c>
      <c r="BQ190" s="66">
        <f t="shared" si="552"/>
        <v>100</v>
      </c>
      <c r="BR190" s="66"/>
      <c r="BS190" s="66"/>
      <c r="BT190" s="66"/>
      <c r="BU190" s="66"/>
      <c r="BV190" s="66"/>
      <c r="BW190" s="66"/>
      <c r="BX190" s="66"/>
      <c r="BY190" s="70"/>
      <c r="BZ190" s="66"/>
      <c r="CA190" s="66"/>
      <c r="CB190" s="66"/>
      <c r="CC190" s="66"/>
      <c r="CD190" s="66"/>
      <c r="CE190" s="66"/>
      <c r="CF190" s="66"/>
      <c r="CG190" s="70"/>
      <c r="CH190" s="123"/>
      <c r="CI190" s="66"/>
      <c r="CJ190" s="66"/>
      <c r="CK190" s="70"/>
      <c r="CL190" s="70"/>
      <c r="CM190" s="66"/>
      <c r="CN190" s="66"/>
      <c r="CO190" s="70"/>
      <c r="CP190" s="123"/>
      <c r="CQ190" s="66"/>
      <c r="CR190" s="66"/>
      <c r="CS190" s="66"/>
    </row>
    <row r="191" spans="1:97" ht="15.75" customHeight="1" x14ac:dyDescent="0.25">
      <c r="A191" s="104" t="s">
        <v>492</v>
      </c>
      <c r="B191" s="82">
        <f t="shared" si="436"/>
        <v>96</v>
      </c>
      <c r="C191" s="82">
        <f t="shared" si="437"/>
        <v>105.4</v>
      </c>
      <c r="D191" s="82">
        <f t="shared" si="438"/>
        <v>105.4</v>
      </c>
      <c r="E191" s="66">
        <f t="shared" si="560"/>
        <v>100</v>
      </c>
      <c r="F191" s="66"/>
      <c r="G191" s="66"/>
      <c r="H191" s="66"/>
      <c r="I191" s="66"/>
      <c r="J191" s="66"/>
      <c r="K191" s="66"/>
      <c r="L191" s="66"/>
      <c r="M191" s="70"/>
      <c r="N191" s="66"/>
      <c r="O191" s="66"/>
      <c r="P191" s="66"/>
      <c r="Q191" s="70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82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70"/>
      <c r="BJ191" s="66"/>
      <c r="BK191" s="66"/>
      <c r="BL191" s="66"/>
      <c r="BM191" s="66"/>
      <c r="BN191" s="66">
        <v>96</v>
      </c>
      <c r="BO191" s="66">
        <v>105.4</v>
      </c>
      <c r="BP191" s="66">
        <v>105.4</v>
      </c>
      <c r="BQ191" s="66">
        <f t="shared" si="552"/>
        <v>100</v>
      </c>
      <c r="BR191" s="66"/>
      <c r="BS191" s="66"/>
      <c r="BT191" s="66"/>
      <c r="BU191" s="66"/>
      <c r="BV191" s="66"/>
      <c r="BW191" s="66"/>
      <c r="BX191" s="66"/>
      <c r="BY191" s="70"/>
      <c r="BZ191" s="66"/>
      <c r="CA191" s="66"/>
      <c r="CB191" s="66"/>
      <c r="CC191" s="66"/>
      <c r="CD191" s="66"/>
      <c r="CE191" s="66"/>
      <c r="CF191" s="66"/>
      <c r="CG191" s="70"/>
      <c r="CH191" s="123"/>
      <c r="CI191" s="66"/>
      <c r="CJ191" s="66"/>
      <c r="CK191" s="70"/>
      <c r="CL191" s="70"/>
      <c r="CM191" s="66"/>
      <c r="CN191" s="66"/>
      <c r="CO191" s="70"/>
      <c r="CP191" s="123"/>
      <c r="CQ191" s="66"/>
      <c r="CR191" s="66"/>
      <c r="CS191" s="66"/>
    </row>
    <row r="192" spans="1:97" ht="15.75" customHeight="1" x14ac:dyDescent="0.25">
      <c r="A192" s="104" t="s">
        <v>493</v>
      </c>
      <c r="B192" s="82">
        <f t="shared" si="436"/>
        <v>96</v>
      </c>
      <c r="C192" s="82">
        <f t="shared" si="437"/>
        <v>105.4</v>
      </c>
      <c r="D192" s="82">
        <f t="shared" si="438"/>
        <v>105.4</v>
      </c>
      <c r="E192" s="66">
        <f t="shared" si="560"/>
        <v>100</v>
      </c>
      <c r="F192" s="66"/>
      <c r="G192" s="66"/>
      <c r="H192" s="66"/>
      <c r="I192" s="66"/>
      <c r="J192" s="66"/>
      <c r="K192" s="66"/>
      <c r="L192" s="66"/>
      <c r="M192" s="70"/>
      <c r="N192" s="66"/>
      <c r="O192" s="66"/>
      <c r="P192" s="66"/>
      <c r="Q192" s="70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70"/>
      <c r="BJ192" s="66"/>
      <c r="BK192" s="66"/>
      <c r="BL192" s="66"/>
      <c r="BM192" s="66"/>
      <c r="BN192" s="66">
        <v>96</v>
      </c>
      <c r="BO192" s="66">
        <v>105.4</v>
      </c>
      <c r="BP192" s="66">
        <v>105.4</v>
      </c>
      <c r="BQ192" s="66">
        <f t="shared" si="552"/>
        <v>100</v>
      </c>
      <c r="BR192" s="66"/>
      <c r="BS192" s="66"/>
      <c r="BT192" s="66"/>
      <c r="BU192" s="66"/>
      <c r="BV192" s="66"/>
      <c r="BW192" s="66"/>
      <c r="BX192" s="66"/>
      <c r="BY192" s="70"/>
      <c r="BZ192" s="66"/>
      <c r="CA192" s="66"/>
      <c r="CB192" s="66"/>
      <c r="CC192" s="66"/>
      <c r="CD192" s="66"/>
      <c r="CE192" s="66"/>
      <c r="CF192" s="66"/>
      <c r="CG192" s="70"/>
      <c r="CH192" s="123"/>
      <c r="CI192" s="66"/>
      <c r="CJ192" s="66"/>
      <c r="CK192" s="70"/>
      <c r="CL192" s="70"/>
      <c r="CM192" s="66"/>
      <c r="CN192" s="66"/>
      <c r="CO192" s="70"/>
      <c r="CP192" s="123"/>
      <c r="CQ192" s="66"/>
      <c r="CR192" s="66"/>
      <c r="CS192" s="66"/>
    </row>
    <row r="193" spans="1:97" ht="15.75" customHeight="1" x14ac:dyDescent="0.25">
      <c r="A193" s="104" t="s">
        <v>494</v>
      </c>
      <c r="B193" s="82">
        <f t="shared" si="436"/>
        <v>96</v>
      </c>
      <c r="C193" s="82">
        <f t="shared" si="437"/>
        <v>105.4</v>
      </c>
      <c r="D193" s="82">
        <f t="shared" si="438"/>
        <v>105.4</v>
      </c>
      <c r="E193" s="66">
        <f t="shared" si="560"/>
        <v>100</v>
      </c>
      <c r="F193" s="66"/>
      <c r="G193" s="66"/>
      <c r="H193" s="66"/>
      <c r="I193" s="66"/>
      <c r="J193" s="66"/>
      <c r="K193" s="66"/>
      <c r="L193" s="66"/>
      <c r="M193" s="70"/>
      <c r="N193" s="66"/>
      <c r="O193" s="66"/>
      <c r="P193" s="66"/>
      <c r="Q193" s="70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70"/>
      <c r="BJ193" s="66"/>
      <c r="BK193" s="66"/>
      <c r="BL193" s="66"/>
      <c r="BM193" s="66"/>
      <c r="BN193" s="66">
        <v>96</v>
      </c>
      <c r="BO193" s="66">
        <v>105.4</v>
      </c>
      <c r="BP193" s="66">
        <v>105.4</v>
      </c>
      <c r="BQ193" s="66">
        <f t="shared" si="552"/>
        <v>100</v>
      </c>
      <c r="BR193" s="66"/>
      <c r="BS193" s="66"/>
      <c r="BT193" s="66"/>
      <c r="BU193" s="66"/>
      <c r="BV193" s="66"/>
      <c r="BW193" s="66"/>
      <c r="BX193" s="66"/>
      <c r="BY193" s="70"/>
      <c r="BZ193" s="66"/>
      <c r="CA193" s="66"/>
      <c r="CB193" s="66"/>
      <c r="CC193" s="66"/>
      <c r="CD193" s="66"/>
      <c r="CE193" s="66"/>
      <c r="CF193" s="66"/>
      <c r="CG193" s="70"/>
      <c r="CH193" s="123"/>
      <c r="CI193" s="66"/>
      <c r="CJ193" s="66"/>
      <c r="CK193" s="70"/>
      <c r="CL193" s="70"/>
      <c r="CM193" s="66"/>
      <c r="CN193" s="66"/>
      <c r="CO193" s="70"/>
      <c r="CP193" s="123"/>
      <c r="CQ193" s="66"/>
      <c r="CR193" s="66"/>
      <c r="CS193" s="66"/>
    </row>
    <row r="194" spans="1:97" ht="15.75" customHeight="1" x14ac:dyDescent="0.25">
      <c r="A194" s="104" t="s">
        <v>343</v>
      </c>
      <c r="B194" s="82">
        <f t="shared" si="436"/>
        <v>239.9</v>
      </c>
      <c r="C194" s="82">
        <f t="shared" si="437"/>
        <v>263.60000000000002</v>
      </c>
      <c r="D194" s="82">
        <f t="shared" si="438"/>
        <v>263.60000000000002</v>
      </c>
      <c r="E194" s="66">
        <f t="shared" si="560"/>
        <v>100</v>
      </c>
      <c r="F194" s="66"/>
      <c r="G194" s="66"/>
      <c r="H194" s="66"/>
      <c r="I194" s="66"/>
      <c r="J194" s="66"/>
      <c r="K194" s="66"/>
      <c r="L194" s="66"/>
      <c r="M194" s="70"/>
      <c r="N194" s="66"/>
      <c r="O194" s="66"/>
      <c r="P194" s="66"/>
      <c r="Q194" s="70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70"/>
      <c r="BJ194" s="66"/>
      <c r="BK194" s="66"/>
      <c r="BL194" s="66"/>
      <c r="BM194" s="66"/>
      <c r="BN194" s="66">
        <v>239.9</v>
      </c>
      <c r="BO194" s="66">
        <v>263.60000000000002</v>
      </c>
      <c r="BP194" s="66">
        <v>263.60000000000002</v>
      </c>
      <c r="BQ194" s="66">
        <f t="shared" si="552"/>
        <v>100</v>
      </c>
      <c r="BR194" s="66"/>
      <c r="BS194" s="66"/>
      <c r="BT194" s="66"/>
      <c r="BU194" s="66"/>
      <c r="BV194" s="66"/>
      <c r="BW194" s="66"/>
      <c r="BX194" s="66"/>
      <c r="BY194" s="70"/>
      <c r="BZ194" s="66"/>
      <c r="CA194" s="66"/>
      <c r="CB194" s="66"/>
      <c r="CC194" s="66"/>
      <c r="CD194" s="66"/>
      <c r="CE194" s="66"/>
      <c r="CF194" s="66"/>
      <c r="CG194" s="70"/>
      <c r="CH194" s="123"/>
      <c r="CI194" s="66"/>
      <c r="CJ194" s="66"/>
      <c r="CK194" s="70"/>
      <c r="CL194" s="70"/>
      <c r="CM194" s="66"/>
      <c r="CN194" s="66"/>
      <c r="CO194" s="70"/>
      <c r="CP194" s="123"/>
      <c r="CQ194" s="66"/>
      <c r="CR194" s="66"/>
      <c r="CS194" s="66"/>
    </row>
    <row r="195" spans="1:97" ht="15.75" customHeight="1" x14ac:dyDescent="0.25">
      <c r="A195" s="104" t="s">
        <v>495</v>
      </c>
      <c r="B195" s="82">
        <f t="shared" si="436"/>
        <v>96</v>
      </c>
      <c r="C195" s="82">
        <f t="shared" si="437"/>
        <v>105.4</v>
      </c>
      <c r="D195" s="82">
        <f t="shared" si="438"/>
        <v>105.4</v>
      </c>
      <c r="E195" s="66">
        <f t="shared" si="560"/>
        <v>100</v>
      </c>
      <c r="F195" s="66"/>
      <c r="G195" s="66"/>
      <c r="H195" s="66"/>
      <c r="I195" s="66"/>
      <c r="J195" s="66"/>
      <c r="K195" s="66"/>
      <c r="L195" s="66"/>
      <c r="M195" s="70"/>
      <c r="N195" s="66"/>
      <c r="O195" s="66"/>
      <c r="P195" s="66"/>
      <c r="Q195" s="70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70"/>
      <c r="BJ195" s="66"/>
      <c r="BK195" s="66"/>
      <c r="BL195" s="66"/>
      <c r="BM195" s="66"/>
      <c r="BN195" s="66">
        <v>96</v>
      </c>
      <c r="BO195" s="66">
        <v>105.4</v>
      </c>
      <c r="BP195" s="66">
        <v>105.4</v>
      </c>
      <c r="BQ195" s="66">
        <f t="shared" si="552"/>
        <v>100</v>
      </c>
      <c r="BR195" s="66"/>
      <c r="BS195" s="66"/>
      <c r="BT195" s="66"/>
      <c r="BU195" s="66"/>
      <c r="BV195" s="66"/>
      <c r="BW195" s="66"/>
      <c r="BX195" s="66"/>
      <c r="BY195" s="70"/>
      <c r="BZ195" s="66"/>
      <c r="CA195" s="66"/>
      <c r="CB195" s="66"/>
      <c r="CC195" s="66"/>
      <c r="CD195" s="66"/>
      <c r="CE195" s="66"/>
      <c r="CF195" s="66"/>
      <c r="CG195" s="70"/>
      <c r="CH195" s="123"/>
      <c r="CI195" s="66"/>
      <c r="CJ195" s="66"/>
      <c r="CK195" s="70"/>
      <c r="CL195" s="70"/>
      <c r="CM195" s="66"/>
      <c r="CN195" s="66"/>
      <c r="CO195" s="70"/>
      <c r="CP195" s="123"/>
      <c r="CQ195" s="66"/>
      <c r="CR195" s="66"/>
      <c r="CS195" s="66"/>
    </row>
    <row r="196" spans="1:97" ht="15.75" customHeight="1" x14ac:dyDescent="0.25">
      <c r="A196" s="104" t="s">
        <v>496</v>
      </c>
      <c r="B196" s="82">
        <f t="shared" si="436"/>
        <v>96</v>
      </c>
      <c r="C196" s="82">
        <f t="shared" si="437"/>
        <v>105.4</v>
      </c>
      <c r="D196" s="82">
        <f t="shared" si="438"/>
        <v>105.4</v>
      </c>
      <c r="E196" s="66">
        <f t="shared" si="560"/>
        <v>100</v>
      </c>
      <c r="F196" s="66"/>
      <c r="G196" s="66"/>
      <c r="H196" s="66"/>
      <c r="I196" s="70"/>
      <c r="J196" s="66"/>
      <c r="K196" s="66"/>
      <c r="L196" s="66"/>
      <c r="M196" s="70"/>
      <c r="N196" s="66"/>
      <c r="O196" s="66"/>
      <c r="P196" s="66"/>
      <c r="Q196" s="70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70"/>
      <c r="BJ196" s="66"/>
      <c r="BK196" s="66"/>
      <c r="BL196" s="66"/>
      <c r="BM196" s="66"/>
      <c r="BN196" s="66">
        <v>96</v>
      </c>
      <c r="BO196" s="66">
        <v>105.4</v>
      </c>
      <c r="BP196" s="66">
        <v>105.4</v>
      </c>
      <c r="BQ196" s="66">
        <f t="shared" si="552"/>
        <v>100</v>
      </c>
      <c r="BR196" s="66"/>
      <c r="BS196" s="66"/>
      <c r="BT196" s="66"/>
      <c r="BU196" s="66"/>
      <c r="BV196" s="66"/>
      <c r="BW196" s="66"/>
      <c r="BX196" s="66"/>
      <c r="BY196" s="70"/>
      <c r="BZ196" s="66"/>
      <c r="CA196" s="66"/>
      <c r="CB196" s="66"/>
      <c r="CC196" s="66"/>
      <c r="CD196" s="66"/>
      <c r="CE196" s="66"/>
      <c r="CF196" s="66"/>
      <c r="CG196" s="70"/>
      <c r="CH196" s="123"/>
      <c r="CI196" s="66"/>
      <c r="CJ196" s="66"/>
      <c r="CK196" s="70"/>
      <c r="CL196" s="70"/>
      <c r="CM196" s="66"/>
      <c r="CN196" s="66"/>
      <c r="CO196" s="70"/>
      <c r="CP196" s="123"/>
      <c r="CQ196" s="66"/>
      <c r="CR196" s="66"/>
      <c r="CS196" s="70"/>
    </row>
    <row r="197" spans="1:97" s="92" customFormat="1" ht="30.75" customHeight="1" x14ac:dyDescent="0.25">
      <c r="A197" s="106" t="s">
        <v>319</v>
      </c>
      <c r="B197" s="198">
        <f t="shared" si="436"/>
        <v>128025.80000000002</v>
      </c>
      <c r="C197" s="198">
        <f t="shared" si="437"/>
        <v>133082.56500000006</v>
      </c>
      <c r="D197" s="198">
        <f t="shared" si="438"/>
        <v>131261.64709000004</v>
      </c>
      <c r="E197" s="80">
        <f t="shared" ref="E197" si="561">D197/C197*100</f>
        <v>98.631738192001322</v>
      </c>
      <c r="F197" s="80">
        <f>SUM(F198:F200)</f>
        <v>283.39999999999998</v>
      </c>
      <c r="G197" s="80">
        <f>SUM(G198:G200)</f>
        <v>283.39999999999998</v>
      </c>
      <c r="H197" s="80">
        <f t="shared" ref="H197:CF197" si="562">SUM(H198:H200)</f>
        <v>283.39999999999998</v>
      </c>
      <c r="I197" s="80">
        <f t="shared" si="71"/>
        <v>100</v>
      </c>
      <c r="J197" s="80">
        <f t="shared" ref="J197" si="563">SUM(J198:J200)</f>
        <v>107.7</v>
      </c>
      <c r="K197" s="80">
        <f t="shared" si="562"/>
        <v>107.7</v>
      </c>
      <c r="L197" s="80">
        <f t="shared" si="562"/>
        <v>107.7</v>
      </c>
      <c r="M197" s="80">
        <f t="shared" si="100"/>
        <v>100</v>
      </c>
      <c r="N197" s="80">
        <f t="shared" ref="N197" si="564">SUM(N198:N200)</f>
        <v>1462.1</v>
      </c>
      <c r="O197" s="80">
        <f t="shared" si="562"/>
        <v>1218.3</v>
      </c>
      <c r="P197" s="80">
        <f t="shared" si="562"/>
        <v>889.42620999999997</v>
      </c>
      <c r="Q197" s="80">
        <f t="shared" si="101"/>
        <v>73.005516703603377</v>
      </c>
      <c r="R197" s="80">
        <f t="shared" ref="R197" si="565">SUM(R198:R200)</f>
        <v>17434.099999999999</v>
      </c>
      <c r="S197" s="80">
        <f t="shared" si="562"/>
        <v>18130</v>
      </c>
      <c r="T197" s="80">
        <f t="shared" si="562"/>
        <v>16933.881809999999</v>
      </c>
      <c r="U197" s="80">
        <f t="shared" si="39"/>
        <v>93.402547214561494</v>
      </c>
      <c r="V197" s="80">
        <f t="shared" ref="V197" si="566">SUM(V198:V200)</f>
        <v>1710.2</v>
      </c>
      <c r="W197" s="80">
        <f t="shared" si="562"/>
        <v>1931.4</v>
      </c>
      <c r="X197" s="80">
        <f t="shared" si="562"/>
        <v>1931.4</v>
      </c>
      <c r="Y197" s="80">
        <f t="shared" si="76"/>
        <v>100</v>
      </c>
      <c r="Z197" s="80">
        <f t="shared" ref="Z197" si="567">SUM(Z198:Z200)</f>
        <v>56</v>
      </c>
      <c r="AA197" s="80">
        <f t="shared" si="562"/>
        <v>56</v>
      </c>
      <c r="AB197" s="80">
        <f t="shared" si="562"/>
        <v>56</v>
      </c>
      <c r="AC197" s="80">
        <f t="shared" si="78"/>
        <v>100</v>
      </c>
      <c r="AD197" s="80">
        <f t="shared" ref="AD197" si="568">SUM(AD198:AD200)</f>
        <v>94880.4</v>
      </c>
      <c r="AE197" s="80">
        <f t="shared" si="562"/>
        <v>100295.6</v>
      </c>
      <c r="AF197" s="80">
        <f t="shared" si="562"/>
        <v>100214.77184</v>
      </c>
      <c r="AG197" s="80">
        <f t="shared" si="102"/>
        <v>99.919410063851259</v>
      </c>
      <c r="AH197" s="80">
        <f t="shared" ref="AH197" si="569">SUM(AH198:AH200)</f>
        <v>330.3</v>
      </c>
      <c r="AI197" s="80">
        <f t="shared" si="562"/>
        <v>356.6</v>
      </c>
      <c r="AJ197" s="80">
        <f t="shared" si="562"/>
        <v>356.6</v>
      </c>
      <c r="AK197" s="79">
        <f t="shared" si="450"/>
        <v>100</v>
      </c>
      <c r="AL197" s="80">
        <f t="shared" ref="AL197" si="570">SUM(AL198:AL200)</f>
        <v>0</v>
      </c>
      <c r="AM197" s="80">
        <f t="shared" si="562"/>
        <v>0</v>
      </c>
      <c r="AN197" s="80">
        <f t="shared" si="562"/>
        <v>0</v>
      </c>
      <c r="AO197" s="80">
        <f t="shared" si="562"/>
        <v>0</v>
      </c>
      <c r="AP197" s="80">
        <f t="shared" ref="AP197" si="571">SUM(AP198:AP200)</f>
        <v>330.3</v>
      </c>
      <c r="AQ197" s="80">
        <f t="shared" si="562"/>
        <v>356.6</v>
      </c>
      <c r="AR197" s="80">
        <f t="shared" si="562"/>
        <v>356.6</v>
      </c>
      <c r="AS197" s="80">
        <f t="shared" si="562"/>
        <v>100</v>
      </c>
      <c r="AT197" s="80">
        <f t="shared" ref="AT197" si="572">SUM(AT198:AT200)</f>
        <v>1742.1</v>
      </c>
      <c r="AU197" s="80">
        <f t="shared" si="562"/>
        <v>1108.2</v>
      </c>
      <c r="AV197" s="80">
        <f t="shared" si="562"/>
        <v>1066.7756000000002</v>
      </c>
      <c r="AW197" s="80">
        <f t="shared" si="562"/>
        <v>96.262010467424659</v>
      </c>
      <c r="AX197" s="80">
        <f t="shared" ref="AX197" si="573">SUM(AX198:AX200)</f>
        <v>330.3</v>
      </c>
      <c r="AY197" s="80">
        <f t="shared" si="562"/>
        <v>356.6</v>
      </c>
      <c r="AZ197" s="80">
        <f t="shared" si="562"/>
        <v>356.6</v>
      </c>
      <c r="BA197" s="80">
        <f t="shared" si="562"/>
        <v>100</v>
      </c>
      <c r="BB197" s="80">
        <f t="shared" ref="BB197" si="574">SUM(BB198:BB200)</f>
        <v>330.3</v>
      </c>
      <c r="BC197" s="80">
        <f t="shared" si="562"/>
        <v>356.6</v>
      </c>
      <c r="BD197" s="80">
        <f t="shared" ref="BD197" si="575">SUM(BD198:BD200)</f>
        <v>356.6</v>
      </c>
      <c r="BE197" s="80">
        <f t="shared" si="562"/>
        <v>100</v>
      </c>
      <c r="BF197" s="80">
        <f t="shared" ref="BF197" si="576">SUM(BF198:BF200)</f>
        <v>556.79999999999995</v>
      </c>
      <c r="BG197" s="80">
        <f t="shared" si="562"/>
        <v>556.79999999999995</v>
      </c>
      <c r="BH197" s="80">
        <f t="shared" si="562"/>
        <v>556.79999999999995</v>
      </c>
      <c r="BI197" s="80">
        <f t="shared" si="107"/>
        <v>100</v>
      </c>
      <c r="BJ197" s="80">
        <f t="shared" ref="BJ197" si="577">SUM(BJ198:BJ200)</f>
        <v>0</v>
      </c>
      <c r="BK197" s="80">
        <f t="shared" si="562"/>
        <v>0</v>
      </c>
      <c r="BL197" s="80">
        <f t="shared" ref="BL197" si="578">SUM(BL198:BL200)</f>
        <v>0</v>
      </c>
      <c r="BM197" s="80">
        <f t="shared" si="562"/>
        <v>0</v>
      </c>
      <c r="BN197" s="80">
        <f t="shared" ref="BN197" si="579">SUM(BN198:BN200)</f>
        <v>719.7</v>
      </c>
      <c r="BO197" s="80">
        <f t="shared" si="562"/>
        <v>791.1</v>
      </c>
      <c r="BP197" s="80">
        <f t="shared" si="562"/>
        <v>791.1</v>
      </c>
      <c r="BQ197" s="79">
        <f t="shared" si="552"/>
        <v>100</v>
      </c>
      <c r="BR197" s="80">
        <f t="shared" ref="BR197" si="580">SUM(BR198:BR200)</f>
        <v>330.3</v>
      </c>
      <c r="BS197" s="80">
        <f t="shared" si="562"/>
        <v>168.5</v>
      </c>
      <c r="BT197" s="80">
        <f t="shared" si="562"/>
        <v>168.5</v>
      </c>
      <c r="BU197" s="80">
        <f t="shared" si="562"/>
        <v>100</v>
      </c>
      <c r="BV197" s="80">
        <f t="shared" ref="BV197" si="581">SUM(BV198:BV200)</f>
        <v>330.3</v>
      </c>
      <c r="BW197" s="80">
        <f t="shared" si="562"/>
        <v>356.6</v>
      </c>
      <c r="BX197" s="80">
        <f t="shared" si="562"/>
        <v>356.6</v>
      </c>
      <c r="BY197" s="80">
        <f t="shared" si="464"/>
        <v>100</v>
      </c>
      <c r="BZ197" s="80">
        <f t="shared" ref="BZ197" si="582">SUM(BZ198:BZ200)</f>
        <v>6986.1</v>
      </c>
      <c r="CA197" s="80">
        <f t="shared" si="562"/>
        <v>6540.9650000000001</v>
      </c>
      <c r="CB197" s="80">
        <f t="shared" si="562"/>
        <v>6368.8676299999997</v>
      </c>
      <c r="CC197" s="80">
        <f t="shared" si="60"/>
        <v>97.368929966755672</v>
      </c>
      <c r="CD197" s="80">
        <f t="shared" ref="CD197" si="583">SUM(CD198:CD200)</f>
        <v>105.4</v>
      </c>
      <c r="CE197" s="80">
        <f t="shared" si="562"/>
        <v>105.4</v>
      </c>
      <c r="CF197" s="80">
        <f t="shared" si="562"/>
        <v>103.824</v>
      </c>
      <c r="CG197" s="80">
        <f t="shared" si="467"/>
        <v>98.504743833017073</v>
      </c>
      <c r="CH197" s="122"/>
      <c r="CI197" s="80">
        <f t="shared" ref="CI197" si="584">SUM(CI198:CI200)</f>
        <v>6.2</v>
      </c>
      <c r="CJ197" s="80">
        <f t="shared" ref="CJ197" si="585">SUM(CJ198:CJ200)</f>
        <v>6.2</v>
      </c>
      <c r="CK197" s="80">
        <f t="shared" ref="CK197:CK198" si="586">CJ197/CI197*100</f>
        <v>100</v>
      </c>
      <c r="CL197" s="80"/>
      <c r="CM197" s="80"/>
      <c r="CN197" s="80"/>
      <c r="CO197" s="80"/>
      <c r="CP197" s="122"/>
      <c r="CQ197" s="80"/>
      <c r="CR197" s="80"/>
      <c r="CS197" s="80"/>
    </row>
    <row r="198" spans="1:97" ht="31.5" x14ac:dyDescent="0.25">
      <c r="A198" s="104" t="s">
        <v>293</v>
      </c>
      <c r="B198" s="82">
        <f t="shared" si="436"/>
        <v>127306.10000000002</v>
      </c>
      <c r="C198" s="82">
        <f t="shared" si="437"/>
        <v>132291.46500000005</v>
      </c>
      <c r="D198" s="82">
        <f t="shared" si="438"/>
        <v>130470.54709000001</v>
      </c>
      <c r="E198" s="70">
        <f t="shared" si="0"/>
        <v>98.623556017011339</v>
      </c>
      <c r="F198" s="70">
        <v>283.39999999999998</v>
      </c>
      <c r="G198" s="70">
        <v>283.39999999999998</v>
      </c>
      <c r="H198" s="70">
        <v>283.39999999999998</v>
      </c>
      <c r="I198" s="70">
        <f t="shared" si="71"/>
        <v>100</v>
      </c>
      <c r="J198" s="70">
        <v>107.7</v>
      </c>
      <c r="K198" s="70">
        <v>107.7</v>
      </c>
      <c r="L198" s="70">
        <v>107.7</v>
      </c>
      <c r="M198" s="70">
        <f t="shared" si="100"/>
        <v>100</v>
      </c>
      <c r="N198" s="70">
        <v>1462.1</v>
      </c>
      <c r="O198" s="70">
        <v>1218.3</v>
      </c>
      <c r="P198" s="70">
        <v>889.42620999999997</v>
      </c>
      <c r="Q198" s="70">
        <f t="shared" si="101"/>
        <v>73.005516703603377</v>
      </c>
      <c r="R198" s="70">
        <v>17434.099999999999</v>
      </c>
      <c r="S198" s="70">
        <v>18130</v>
      </c>
      <c r="T198" s="70">
        <v>16933.881809999999</v>
      </c>
      <c r="U198" s="70">
        <f t="shared" si="39"/>
        <v>93.402547214561494</v>
      </c>
      <c r="V198" s="70">
        <v>1710.2</v>
      </c>
      <c r="W198" s="70">
        <v>1931.4</v>
      </c>
      <c r="X198" s="70">
        <v>1931.4</v>
      </c>
      <c r="Y198" s="70">
        <f t="shared" si="76"/>
        <v>100</v>
      </c>
      <c r="Z198" s="70">
        <v>56</v>
      </c>
      <c r="AA198" s="70">
        <v>56</v>
      </c>
      <c r="AB198" s="70">
        <v>56</v>
      </c>
      <c r="AC198" s="70">
        <f t="shared" si="78"/>
        <v>100</v>
      </c>
      <c r="AD198" s="70">
        <v>94880.4</v>
      </c>
      <c r="AE198" s="70">
        <v>100295.6</v>
      </c>
      <c r="AF198" s="70">
        <v>100214.77184</v>
      </c>
      <c r="AG198" s="70">
        <f t="shared" si="102"/>
        <v>99.919410063851259</v>
      </c>
      <c r="AH198" s="70">
        <v>330.3</v>
      </c>
      <c r="AI198" s="70">
        <v>356.6</v>
      </c>
      <c r="AJ198" s="70">
        <v>356.6</v>
      </c>
      <c r="AK198" s="66">
        <f t="shared" si="450"/>
        <v>100</v>
      </c>
      <c r="AL198" s="70"/>
      <c r="AM198" s="70"/>
      <c r="AN198" s="70"/>
      <c r="AO198" s="70"/>
      <c r="AP198" s="70">
        <v>330.3</v>
      </c>
      <c r="AQ198" s="70">
        <v>356.6</v>
      </c>
      <c r="AR198" s="70">
        <v>356.6</v>
      </c>
      <c r="AS198" s="70">
        <f t="shared" si="103"/>
        <v>100</v>
      </c>
      <c r="AT198" s="70">
        <v>1742.1</v>
      </c>
      <c r="AU198" s="70">
        <v>1108.2</v>
      </c>
      <c r="AV198" s="70">
        <v>1066.7756000000002</v>
      </c>
      <c r="AW198" s="70">
        <f t="shared" si="104"/>
        <v>96.262010467424659</v>
      </c>
      <c r="AX198" s="70">
        <v>330.3</v>
      </c>
      <c r="AY198" s="70">
        <v>356.6</v>
      </c>
      <c r="AZ198" s="70">
        <v>356.6</v>
      </c>
      <c r="BA198" s="70">
        <f t="shared" si="105"/>
        <v>100</v>
      </c>
      <c r="BB198" s="70">
        <v>330.3</v>
      </c>
      <c r="BC198" s="70">
        <v>356.6</v>
      </c>
      <c r="BD198" s="70">
        <v>356.6</v>
      </c>
      <c r="BE198" s="70">
        <f t="shared" si="106"/>
        <v>100</v>
      </c>
      <c r="BF198" s="70">
        <v>556.79999999999995</v>
      </c>
      <c r="BG198" s="70">
        <v>556.79999999999995</v>
      </c>
      <c r="BH198" s="70">
        <v>556.79999999999995</v>
      </c>
      <c r="BI198" s="70">
        <f t="shared" si="107"/>
        <v>100</v>
      </c>
      <c r="BJ198" s="70"/>
      <c r="BK198" s="70"/>
      <c r="BL198" s="70"/>
      <c r="BM198" s="70"/>
      <c r="BN198" s="70"/>
      <c r="BO198" s="70"/>
      <c r="BP198" s="70"/>
      <c r="BQ198" s="66"/>
      <c r="BR198" s="70">
        <v>330.3</v>
      </c>
      <c r="BS198" s="70">
        <v>168.5</v>
      </c>
      <c r="BT198" s="70">
        <v>168.5</v>
      </c>
      <c r="BU198" s="70">
        <f t="shared" si="108"/>
        <v>100</v>
      </c>
      <c r="BV198" s="70">
        <v>330.3</v>
      </c>
      <c r="BW198" s="70">
        <v>356.6</v>
      </c>
      <c r="BX198" s="70">
        <v>356.6</v>
      </c>
      <c r="BY198" s="70">
        <f t="shared" si="464"/>
        <v>100</v>
      </c>
      <c r="BZ198" s="70">
        <v>6986.1</v>
      </c>
      <c r="CA198" s="70">
        <v>6540.9650000000001</v>
      </c>
      <c r="CB198" s="70">
        <v>6368.8676299999997</v>
      </c>
      <c r="CC198" s="70">
        <f t="shared" si="60"/>
        <v>97.368929966755672</v>
      </c>
      <c r="CD198" s="70">
        <v>105.4</v>
      </c>
      <c r="CE198" s="70">
        <v>105.4</v>
      </c>
      <c r="CF198" s="70">
        <v>103.824</v>
      </c>
      <c r="CG198" s="70">
        <f t="shared" si="467"/>
        <v>98.504743833017073</v>
      </c>
      <c r="CH198" s="124"/>
      <c r="CI198" s="70">
        <v>6.2</v>
      </c>
      <c r="CJ198" s="70">
        <v>6.2</v>
      </c>
      <c r="CK198" s="70">
        <f t="shared" si="586"/>
        <v>100</v>
      </c>
      <c r="CL198" s="70"/>
      <c r="CM198" s="70"/>
      <c r="CN198" s="70"/>
      <c r="CO198" s="70"/>
      <c r="CP198" s="124"/>
      <c r="CQ198" s="70"/>
      <c r="CR198" s="70"/>
      <c r="CS198" s="70"/>
    </row>
    <row r="199" spans="1:97" x14ac:dyDescent="0.25">
      <c r="A199" s="104" t="s">
        <v>318</v>
      </c>
      <c r="B199" s="82">
        <f t="shared" si="436"/>
        <v>479.8</v>
      </c>
      <c r="C199" s="82">
        <f t="shared" si="437"/>
        <v>527.5</v>
      </c>
      <c r="D199" s="82">
        <f t="shared" si="438"/>
        <v>527.5</v>
      </c>
      <c r="E199" s="66">
        <f>D199/C199*100</f>
        <v>100</v>
      </c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70"/>
      <c r="V199" s="66"/>
      <c r="W199" s="66"/>
      <c r="X199" s="66"/>
      <c r="Y199" s="66"/>
      <c r="Z199" s="66"/>
      <c r="AA199" s="66"/>
      <c r="AB199" s="66"/>
      <c r="AC199" s="70"/>
      <c r="AD199" s="66"/>
      <c r="AE199" s="66"/>
      <c r="AF199" s="66"/>
      <c r="AG199" s="70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>
        <v>479.8</v>
      </c>
      <c r="BO199" s="66">
        <v>527.5</v>
      </c>
      <c r="BP199" s="66">
        <v>527.5</v>
      </c>
      <c r="BQ199" s="66">
        <f>BP199/BO199*100</f>
        <v>100</v>
      </c>
      <c r="BR199" s="66"/>
      <c r="BS199" s="66"/>
      <c r="BT199" s="66"/>
      <c r="BU199" s="66"/>
      <c r="BV199" s="66"/>
      <c r="BW199" s="66"/>
      <c r="BX199" s="66"/>
      <c r="BY199" s="70"/>
      <c r="BZ199" s="66"/>
      <c r="CA199" s="66"/>
      <c r="CB199" s="66"/>
      <c r="CC199" s="70"/>
      <c r="CD199" s="66"/>
      <c r="CE199" s="66"/>
      <c r="CF199" s="66"/>
      <c r="CG199" s="70"/>
      <c r="CH199" s="123"/>
      <c r="CI199" s="66"/>
      <c r="CJ199" s="66"/>
      <c r="CK199" s="70"/>
      <c r="CL199" s="70"/>
      <c r="CM199" s="66"/>
      <c r="CN199" s="66"/>
      <c r="CO199" s="70"/>
      <c r="CP199" s="123"/>
      <c r="CQ199" s="66"/>
      <c r="CR199" s="66"/>
      <c r="CS199" s="66"/>
    </row>
    <row r="200" spans="1:97" x14ac:dyDescent="0.25">
      <c r="A200" s="104" t="s">
        <v>497</v>
      </c>
      <c r="B200" s="82">
        <f t="shared" si="436"/>
        <v>239.9</v>
      </c>
      <c r="C200" s="82">
        <f t="shared" si="437"/>
        <v>263.60000000000002</v>
      </c>
      <c r="D200" s="82">
        <f t="shared" si="438"/>
        <v>263.60000000000002</v>
      </c>
      <c r="E200" s="66">
        <f>D200/C200*100</f>
        <v>100</v>
      </c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70"/>
      <c r="V200" s="66"/>
      <c r="W200" s="66"/>
      <c r="X200" s="66"/>
      <c r="Y200" s="66"/>
      <c r="Z200" s="66"/>
      <c r="AA200" s="66"/>
      <c r="AB200" s="66"/>
      <c r="AC200" s="70"/>
      <c r="AD200" s="66"/>
      <c r="AE200" s="66"/>
      <c r="AF200" s="66"/>
      <c r="AG200" s="70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>
        <v>239.9</v>
      </c>
      <c r="BO200" s="66">
        <v>263.60000000000002</v>
      </c>
      <c r="BP200" s="66">
        <v>263.60000000000002</v>
      </c>
      <c r="BQ200" s="66">
        <f>BP200/BO200*100</f>
        <v>100</v>
      </c>
      <c r="BR200" s="66"/>
      <c r="BS200" s="66"/>
      <c r="BT200" s="66"/>
      <c r="BU200" s="66"/>
      <c r="BV200" s="66"/>
      <c r="BW200" s="66"/>
      <c r="BX200" s="66"/>
      <c r="BY200" s="70"/>
      <c r="BZ200" s="66"/>
      <c r="CA200" s="66"/>
      <c r="CB200" s="66"/>
      <c r="CC200" s="70"/>
      <c r="CD200" s="66"/>
      <c r="CE200" s="66"/>
      <c r="CF200" s="66"/>
      <c r="CG200" s="70"/>
      <c r="CH200" s="123"/>
      <c r="CI200" s="66"/>
      <c r="CJ200" s="66"/>
      <c r="CK200" s="70"/>
      <c r="CL200" s="70"/>
      <c r="CM200" s="66"/>
      <c r="CN200" s="66"/>
      <c r="CO200" s="70"/>
      <c r="CP200" s="123"/>
      <c r="CQ200" s="66"/>
      <c r="CR200" s="66"/>
      <c r="CS200" s="66"/>
    </row>
    <row r="201" spans="1:97" s="92" customFormat="1" ht="31.5" x14ac:dyDescent="0.25">
      <c r="A201" s="106" t="s">
        <v>321</v>
      </c>
      <c r="B201" s="198">
        <f t="shared" si="436"/>
        <v>238707.6999999999</v>
      </c>
      <c r="C201" s="198">
        <f t="shared" si="437"/>
        <v>247953.81459999998</v>
      </c>
      <c r="D201" s="198">
        <f t="shared" si="438"/>
        <v>246920.25326999999</v>
      </c>
      <c r="E201" s="80">
        <f t="shared" ref="E201" si="587">D201/C201*100</f>
        <v>99.583163771177567</v>
      </c>
      <c r="F201" s="80">
        <f>SUM(F202:F212)</f>
        <v>444.8</v>
      </c>
      <c r="G201" s="80">
        <f>SUM(G202:G212)</f>
        <v>444.8</v>
      </c>
      <c r="H201" s="80">
        <f t="shared" ref="H201:CF201" si="588">SUM(H202:H212)</f>
        <v>444.8</v>
      </c>
      <c r="I201" s="80">
        <f t="shared" si="71"/>
        <v>100</v>
      </c>
      <c r="J201" s="80">
        <f t="shared" ref="J201" si="589">SUM(J202:J212)</f>
        <v>130.1</v>
      </c>
      <c r="K201" s="80">
        <f t="shared" si="588"/>
        <v>130.1</v>
      </c>
      <c r="L201" s="80">
        <f t="shared" si="588"/>
        <v>130.1</v>
      </c>
      <c r="M201" s="80">
        <f t="shared" si="100"/>
        <v>100</v>
      </c>
      <c r="N201" s="80">
        <f t="shared" ref="N201" si="590">SUM(N202:N212)</f>
        <v>1718.8</v>
      </c>
      <c r="O201" s="80">
        <f t="shared" si="588"/>
        <v>1145.9000000000001</v>
      </c>
      <c r="P201" s="80">
        <f t="shared" si="588"/>
        <v>1145.864</v>
      </c>
      <c r="Q201" s="80">
        <f t="shared" si="101"/>
        <v>99.996858364604236</v>
      </c>
      <c r="R201" s="80">
        <f t="shared" ref="R201" si="591">SUM(R202:R212)</f>
        <v>26807.3</v>
      </c>
      <c r="S201" s="80">
        <f t="shared" si="588"/>
        <v>27971.599999999999</v>
      </c>
      <c r="T201" s="80">
        <f t="shared" si="588"/>
        <v>27971.599999999999</v>
      </c>
      <c r="U201" s="80">
        <f t="shared" si="39"/>
        <v>100</v>
      </c>
      <c r="V201" s="80">
        <f t="shared" ref="V201" si="592">SUM(V202:V212)</f>
        <v>3320.1</v>
      </c>
      <c r="W201" s="80">
        <f t="shared" si="588"/>
        <v>3697.9</v>
      </c>
      <c r="X201" s="80">
        <f t="shared" si="588"/>
        <v>3697.9</v>
      </c>
      <c r="Y201" s="80">
        <f t="shared" si="76"/>
        <v>100</v>
      </c>
      <c r="Z201" s="80">
        <f t="shared" ref="Z201" si="593">SUM(Z202:Z212)</f>
        <v>111.9</v>
      </c>
      <c r="AA201" s="80">
        <f t="shared" si="588"/>
        <v>112</v>
      </c>
      <c r="AB201" s="80">
        <f t="shared" si="588"/>
        <v>112</v>
      </c>
      <c r="AC201" s="80">
        <f t="shared" si="78"/>
        <v>100</v>
      </c>
      <c r="AD201" s="198">
        <f t="shared" ref="AD201" si="594">SUM(AD202:AD212)</f>
        <v>184843.8</v>
      </c>
      <c r="AE201" s="80">
        <f t="shared" si="588"/>
        <v>193974.7</v>
      </c>
      <c r="AF201" s="80">
        <f t="shared" si="588"/>
        <v>193640.81693999999</v>
      </c>
      <c r="AG201" s="80">
        <f t="shared" si="102"/>
        <v>99.827872882391361</v>
      </c>
      <c r="AH201" s="80">
        <f t="shared" ref="AH201" si="595">SUM(AH202:AH212)</f>
        <v>330.3</v>
      </c>
      <c r="AI201" s="80">
        <f t="shared" si="588"/>
        <v>356.6</v>
      </c>
      <c r="AJ201" s="80">
        <f t="shared" si="588"/>
        <v>356.6</v>
      </c>
      <c r="AK201" s="79">
        <f t="shared" si="450"/>
        <v>100</v>
      </c>
      <c r="AL201" s="80">
        <f t="shared" ref="AL201" si="596">SUM(AL202:AL212)</f>
        <v>0</v>
      </c>
      <c r="AM201" s="80">
        <f t="shared" si="588"/>
        <v>0</v>
      </c>
      <c r="AN201" s="80">
        <f t="shared" si="588"/>
        <v>0</v>
      </c>
      <c r="AO201" s="80">
        <f t="shared" si="588"/>
        <v>0</v>
      </c>
      <c r="AP201" s="80">
        <f t="shared" ref="AP201" si="597">SUM(AP202:AP212)</f>
        <v>330.3</v>
      </c>
      <c r="AQ201" s="80">
        <f t="shared" si="588"/>
        <v>356.6</v>
      </c>
      <c r="AR201" s="80">
        <f t="shared" si="588"/>
        <v>356.6</v>
      </c>
      <c r="AS201" s="80">
        <f t="shared" si="588"/>
        <v>100</v>
      </c>
      <c r="AT201" s="80">
        <f t="shared" ref="AT201" si="598">SUM(AT202:AT212)</f>
        <v>860.6</v>
      </c>
      <c r="AU201" s="80">
        <f t="shared" si="588"/>
        <v>749.8</v>
      </c>
      <c r="AV201" s="80">
        <f t="shared" si="588"/>
        <v>713.80507</v>
      </c>
      <c r="AW201" s="80">
        <f t="shared" si="588"/>
        <v>95.199395838890382</v>
      </c>
      <c r="AX201" s="80">
        <f t="shared" ref="AX201" si="599">SUM(AX202:AX212)</f>
        <v>330.3</v>
      </c>
      <c r="AY201" s="80">
        <f t="shared" si="588"/>
        <v>356.6</v>
      </c>
      <c r="AZ201" s="80">
        <f t="shared" si="588"/>
        <v>356.6</v>
      </c>
      <c r="BA201" s="80">
        <f t="shared" si="588"/>
        <v>100</v>
      </c>
      <c r="BB201" s="80">
        <f t="shared" ref="BB201" si="600">SUM(BB202:BB212)</f>
        <v>330.3</v>
      </c>
      <c r="BC201" s="80">
        <f t="shared" si="588"/>
        <v>356.6</v>
      </c>
      <c r="BD201" s="80">
        <f t="shared" ref="BD201" si="601">SUM(BD202:BD212)</f>
        <v>356.6</v>
      </c>
      <c r="BE201" s="80">
        <f t="shared" si="588"/>
        <v>100</v>
      </c>
      <c r="BF201" s="80">
        <f t="shared" ref="BF201" si="602">SUM(BF202:BF212)</f>
        <v>1016.5</v>
      </c>
      <c r="BG201" s="80">
        <f t="shared" si="588"/>
        <v>990.77260000000001</v>
      </c>
      <c r="BH201" s="80">
        <f t="shared" si="588"/>
        <v>990.77260000000001</v>
      </c>
      <c r="BI201" s="80">
        <f t="shared" si="107"/>
        <v>100</v>
      </c>
      <c r="BJ201" s="80">
        <f t="shared" ref="BJ201" si="603">SUM(BJ202:BJ212)</f>
        <v>0</v>
      </c>
      <c r="BK201" s="80">
        <f t="shared" si="588"/>
        <v>0</v>
      </c>
      <c r="BL201" s="80">
        <f t="shared" ref="BL201" si="604">SUM(BL202:BL212)</f>
        <v>0</v>
      </c>
      <c r="BM201" s="80">
        <f t="shared" si="588"/>
        <v>0</v>
      </c>
      <c r="BN201" s="80">
        <f t="shared" ref="BN201" si="605">SUM(BN202:BN212)</f>
        <v>1247.8</v>
      </c>
      <c r="BO201" s="80">
        <f t="shared" si="588"/>
        <v>1370.4</v>
      </c>
      <c r="BP201" s="80">
        <f t="shared" si="588"/>
        <v>1370.4</v>
      </c>
      <c r="BQ201" s="79">
        <f t="shared" ref="BQ201:BQ212" si="606">BP201/BO201*100</f>
        <v>100</v>
      </c>
      <c r="BR201" s="80">
        <f t="shared" ref="BR201" si="607">SUM(BR202:BR212)</f>
        <v>330.3</v>
      </c>
      <c r="BS201" s="80">
        <f t="shared" si="588"/>
        <v>124.1</v>
      </c>
      <c r="BT201" s="80">
        <f t="shared" si="588"/>
        <v>124.09575</v>
      </c>
      <c r="BU201" s="80">
        <f t="shared" si="588"/>
        <v>99.996575342465761</v>
      </c>
      <c r="BV201" s="80">
        <f t="shared" ref="BV201" si="608">SUM(BV202:BV212)</f>
        <v>330.3</v>
      </c>
      <c r="BW201" s="80">
        <f t="shared" si="588"/>
        <v>356.6</v>
      </c>
      <c r="BX201" s="80">
        <f t="shared" si="588"/>
        <v>356.6</v>
      </c>
      <c r="BY201" s="80">
        <f t="shared" si="464"/>
        <v>100</v>
      </c>
      <c r="BZ201" s="80">
        <f t="shared" ref="BZ201" si="609">SUM(BZ202:BZ212)</f>
        <v>16191.3</v>
      </c>
      <c r="CA201" s="80">
        <f t="shared" si="588"/>
        <v>15410.142</v>
      </c>
      <c r="CB201" s="80">
        <f t="shared" si="588"/>
        <v>14779.39891</v>
      </c>
      <c r="CC201" s="80">
        <f t="shared" si="60"/>
        <v>95.906961207755259</v>
      </c>
      <c r="CD201" s="80">
        <f t="shared" ref="CD201" si="610">SUM(CD202:CD212)</f>
        <v>32.9</v>
      </c>
      <c r="CE201" s="80">
        <f t="shared" si="588"/>
        <v>32.9</v>
      </c>
      <c r="CF201" s="80">
        <f t="shared" si="588"/>
        <v>0</v>
      </c>
      <c r="CG201" s="80">
        <f t="shared" si="467"/>
        <v>0</v>
      </c>
      <c r="CH201" s="122"/>
      <c r="CI201" s="80">
        <f t="shared" ref="CI201" si="611">SUM(CI202:CI212)</f>
        <v>10.3</v>
      </c>
      <c r="CJ201" s="80">
        <f t="shared" ref="CJ201" si="612">SUM(CJ202:CJ212)</f>
        <v>10.3</v>
      </c>
      <c r="CK201" s="80">
        <f t="shared" ref="CK201:CK202" si="613">CJ201/CI201*100</f>
        <v>100</v>
      </c>
      <c r="CL201" s="80"/>
      <c r="CM201" s="80"/>
      <c r="CN201" s="80"/>
      <c r="CO201" s="80"/>
      <c r="CP201" s="122"/>
      <c r="CQ201" s="80">
        <f>SUM(CQ202:CQ212)</f>
        <v>5.4</v>
      </c>
      <c r="CR201" s="80">
        <f t="shared" ref="CR201" si="614">SUM(CR202:CR212)</f>
        <v>5.4</v>
      </c>
      <c r="CS201" s="80">
        <f t="shared" ref="CS201:CS202" si="615">CR201/CQ201*100</f>
        <v>100</v>
      </c>
    </row>
    <row r="202" spans="1:97" ht="21" customHeight="1" x14ac:dyDescent="0.25">
      <c r="A202" s="104" t="s">
        <v>294</v>
      </c>
      <c r="B202" s="82">
        <f t="shared" si="436"/>
        <v>237459.89999999991</v>
      </c>
      <c r="C202" s="82">
        <f t="shared" si="437"/>
        <v>246583.41459999999</v>
      </c>
      <c r="D202" s="82">
        <f t="shared" si="438"/>
        <v>245549.85326999999</v>
      </c>
      <c r="E202" s="70">
        <f t="shared" si="0"/>
        <v>99.580847182412242</v>
      </c>
      <c r="F202" s="70">
        <v>444.8</v>
      </c>
      <c r="G202" s="70">
        <v>444.8</v>
      </c>
      <c r="H202" s="70">
        <v>444.8</v>
      </c>
      <c r="I202" s="70">
        <f t="shared" si="71"/>
        <v>100</v>
      </c>
      <c r="J202" s="70">
        <v>130.1</v>
      </c>
      <c r="K202" s="70">
        <v>130.1</v>
      </c>
      <c r="L202" s="70">
        <v>130.1</v>
      </c>
      <c r="M202" s="70">
        <f t="shared" si="100"/>
        <v>100</v>
      </c>
      <c r="N202" s="70">
        <v>1718.8</v>
      </c>
      <c r="O202" s="70">
        <v>1145.9000000000001</v>
      </c>
      <c r="P202" s="70">
        <v>1145.864</v>
      </c>
      <c r="Q202" s="70">
        <f t="shared" si="101"/>
        <v>99.996858364604236</v>
      </c>
      <c r="R202" s="70">
        <v>26807.3</v>
      </c>
      <c r="S202" s="70">
        <v>27971.599999999999</v>
      </c>
      <c r="T202" s="70">
        <v>27971.599999999999</v>
      </c>
      <c r="U202" s="70">
        <f t="shared" si="39"/>
        <v>100</v>
      </c>
      <c r="V202" s="70">
        <v>3320.1</v>
      </c>
      <c r="W202" s="70">
        <v>3697.9</v>
      </c>
      <c r="X202" s="70">
        <v>3697.9</v>
      </c>
      <c r="Y202" s="70">
        <f t="shared" si="76"/>
        <v>100</v>
      </c>
      <c r="Z202" s="70">
        <v>111.9</v>
      </c>
      <c r="AA202" s="70">
        <v>112</v>
      </c>
      <c r="AB202" s="70">
        <v>112</v>
      </c>
      <c r="AC202" s="70">
        <f t="shared" si="78"/>
        <v>100</v>
      </c>
      <c r="AD202" s="82">
        <v>184843.8</v>
      </c>
      <c r="AE202" s="70">
        <v>193974.7</v>
      </c>
      <c r="AF202" s="70">
        <v>193640.81693999999</v>
      </c>
      <c r="AG202" s="70">
        <f t="shared" si="102"/>
        <v>99.827872882391361</v>
      </c>
      <c r="AH202" s="70">
        <v>330.3</v>
      </c>
      <c r="AI202" s="70">
        <v>356.6</v>
      </c>
      <c r="AJ202" s="70">
        <v>356.6</v>
      </c>
      <c r="AK202" s="66">
        <f t="shared" si="450"/>
        <v>100</v>
      </c>
      <c r="AL202" s="70"/>
      <c r="AM202" s="70"/>
      <c r="AN202" s="70"/>
      <c r="AO202" s="70"/>
      <c r="AP202" s="70">
        <v>330.3</v>
      </c>
      <c r="AQ202" s="70">
        <v>356.6</v>
      </c>
      <c r="AR202" s="70">
        <v>356.6</v>
      </c>
      <c r="AS202" s="70">
        <f t="shared" si="103"/>
        <v>100</v>
      </c>
      <c r="AT202" s="70">
        <v>860.6</v>
      </c>
      <c r="AU202" s="70">
        <v>749.8</v>
      </c>
      <c r="AV202" s="70">
        <v>713.80507</v>
      </c>
      <c r="AW202" s="70">
        <f t="shared" si="104"/>
        <v>95.199395838890382</v>
      </c>
      <c r="AX202" s="70">
        <v>330.3</v>
      </c>
      <c r="AY202" s="70">
        <v>356.6</v>
      </c>
      <c r="AZ202" s="70">
        <v>356.6</v>
      </c>
      <c r="BA202" s="70">
        <f t="shared" si="105"/>
        <v>100</v>
      </c>
      <c r="BB202" s="70">
        <v>330.3</v>
      </c>
      <c r="BC202" s="70">
        <v>356.6</v>
      </c>
      <c r="BD202" s="70">
        <v>356.6</v>
      </c>
      <c r="BE202" s="70">
        <f t="shared" si="106"/>
        <v>100</v>
      </c>
      <c r="BF202" s="70">
        <v>1016.5</v>
      </c>
      <c r="BG202" s="70">
        <v>990.77260000000001</v>
      </c>
      <c r="BH202" s="70">
        <v>990.77260000000001</v>
      </c>
      <c r="BI202" s="70">
        <f t="shared" si="107"/>
        <v>100</v>
      </c>
      <c r="BJ202" s="70"/>
      <c r="BK202" s="70"/>
      <c r="BL202" s="70"/>
      <c r="BM202" s="70"/>
      <c r="BN202" s="70"/>
      <c r="BO202" s="70"/>
      <c r="BP202" s="70"/>
      <c r="BQ202" s="66"/>
      <c r="BR202" s="70">
        <v>330.3</v>
      </c>
      <c r="BS202" s="70">
        <v>124.1</v>
      </c>
      <c r="BT202" s="70">
        <v>124.09575</v>
      </c>
      <c r="BU202" s="70">
        <f t="shared" si="108"/>
        <v>99.996575342465761</v>
      </c>
      <c r="BV202" s="70">
        <v>330.3</v>
      </c>
      <c r="BW202" s="70">
        <v>356.6</v>
      </c>
      <c r="BX202" s="70">
        <v>356.6</v>
      </c>
      <c r="BY202" s="70">
        <f t="shared" si="464"/>
        <v>100</v>
      </c>
      <c r="BZ202" s="70">
        <v>16191.3</v>
      </c>
      <c r="CA202" s="70">
        <v>15410.142</v>
      </c>
      <c r="CB202" s="70">
        <v>14779.39891</v>
      </c>
      <c r="CC202" s="70">
        <f t="shared" si="60"/>
        <v>95.906961207755259</v>
      </c>
      <c r="CD202" s="70">
        <v>32.9</v>
      </c>
      <c r="CE202" s="70">
        <v>32.9</v>
      </c>
      <c r="CF202" s="70"/>
      <c r="CG202" s="70">
        <f t="shared" si="467"/>
        <v>0</v>
      </c>
      <c r="CH202" s="124"/>
      <c r="CI202" s="70">
        <v>10.3</v>
      </c>
      <c r="CJ202" s="70">
        <v>10.3</v>
      </c>
      <c r="CK202" s="70">
        <f t="shared" si="613"/>
        <v>100</v>
      </c>
      <c r="CL202" s="70"/>
      <c r="CM202" s="70"/>
      <c r="CN202" s="70"/>
      <c r="CO202" s="70"/>
      <c r="CP202" s="124"/>
      <c r="CQ202" s="70">
        <v>5.4</v>
      </c>
      <c r="CR202" s="70">
        <v>5.4</v>
      </c>
      <c r="CS202" s="70">
        <f t="shared" si="615"/>
        <v>100</v>
      </c>
    </row>
    <row r="203" spans="1:97" x14ac:dyDescent="0.25">
      <c r="A203" s="104" t="s">
        <v>498</v>
      </c>
      <c r="B203" s="82">
        <f t="shared" si="436"/>
        <v>96</v>
      </c>
      <c r="C203" s="82">
        <f t="shared" si="437"/>
        <v>105.4</v>
      </c>
      <c r="D203" s="82">
        <f t="shared" si="438"/>
        <v>105.4</v>
      </c>
      <c r="E203" s="66">
        <f t="shared" ref="E203:E212" si="616">D203/C203*100</f>
        <v>100</v>
      </c>
      <c r="F203" s="66"/>
      <c r="G203" s="66"/>
      <c r="H203" s="66"/>
      <c r="I203" s="66"/>
      <c r="J203" s="66"/>
      <c r="K203" s="66"/>
      <c r="L203" s="66"/>
      <c r="M203" s="70"/>
      <c r="N203" s="66"/>
      <c r="O203" s="66"/>
      <c r="P203" s="66"/>
      <c r="Q203" s="70"/>
      <c r="R203" s="66"/>
      <c r="S203" s="66"/>
      <c r="T203" s="66"/>
      <c r="U203" s="70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/>
      <c r="BH203" s="66"/>
      <c r="BI203" s="70"/>
      <c r="BJ203" s="66"/>
      <c r="BK203" s="66"/>
      <c r="BL203" s="66"/>
      <c r="BM203" s="66"/>
      <c r="BN203" s="66">
        <v>96</v>
      </c>
      <c r="BO203" s="66">
        <v>105.4</v>
      </c>
      <c r="BP203" s="66">
        <v>105.4</v>
      </c>
      <c r="BQ203" s="66">
        <f t="shared" si="606"/>
        <v>100</v>
      </c>
      <c r="BR203" s="66"/>
      <c r="BS203" s="66"/>
      <c r="BT203" s="66"/>
      <c r="BU203" s="66"/>
      <c r="BV203" s="66"/>
      <c r="BW203" s="66"/>
      <c r="BX203" s="66"/>
      <c r="BY203" s="70"/>
      <c r="BZ203" s="66"/>
      <c r="CA203" s="66"/>
      <c r="CB203" s="66"/>
      <c r="CC203" s="66"/>
      <c r="CD203" s="66"/>
      <c r="CE203" s="66"/>
      <c r="CF203" s="66"/>
      <c r="CG203" s="70"/>
      <c r="CH203" s="123"/>
      <c r="CI203" s="66"/>
      <c r="CJ203" s="66"/>
      <c r="CK203" s="70"/>
      <c r="CL203" s="70"/>
      <c r="CM203" s="66"/>
      <c r="CN203" s="66"/>
      <c r="CO203" s="70"/>
      <c r="CP203" s="123"/>
      <c r="CQ203" s="66"/>
      <c r="CR203" s="66"/>
      <c r="CS203" s="66"/>
    </row>
    <row r="204" spans="1:97" x14ac:dyDescent="0.25">
      <c r="A204" s="104" t="s">
        <v>499</v>
      </c>
      <c r="B204" s="82">
        <f t="shared" si="436"/>
        <v>96</v>
      </c>
      <c r="C204" s="82">
        <f t="shared" si="437"/>
        <v>105.4</v>
      </c>
      <c r="D204" s="82">
        <f t="shared" si="438"/>
        <v>105.4</v>
      </c>
      <c r="E204" s="66">
        <f t="shared" si="616"/>
        <v>100</v>
      </c>
      <c r="F204" s="66"/>
      <c r="G204" s="66"/>
      <c r="H204" s="66"/>
      <c r="I204" s="66"/>
      <c r="J204" s="66"/>
      <c r="K204" s="66"/>
      <c r="L204" s="66"/>
      <c r="M204" s="70"/>
      <c r="N204" s="66"/>
      <c r="O204" s="66"/>
      <c r="P204" s="66"/>
      <c r="Q204" s="70"/>
      <c r="R204" s="66"/>
      <c r="S204" s="66"/>
      <c r="T204" s="66"/>
      <c r="U204" s="70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70"/>
      <c r="BJ204" s="66"/>
      <c r="BK204" s="66"/>
      <c r="BL204" s="66"/>
      <c r="BM204" s="66"/>
      <c r="BN204" s="66">
        <v>96</v>
      </c>
      <c r="BO204" s="66">
        <v>105.4</v>
      </c>
      <c r="BP204" s="66">
        <v>105.4</v>
      </c>
      <c r="BQ204" s="66">
        <f t="shared" si="606"/>
        <v>100</v>
      </c>
      <c r="BR204" s="66"/>
      <c r="BS204" s="66"/>
      <c r="BT204" s="66"/>
      <c r="BU204" s="66"/>
      <c r="BV204" s="66"/>
      <c r="BW204" s="66"/>
      <c r="BX204" s="66"/>
      <c r="BY204" s="70"/>
      <c r="BZ204" s="66"/>
      <c r="CA204" s="66"/>
      <c r="CB204" s="66"/>
      <c r="CC204" s="66"/>
      <c r="CD204" s="66"/>
      <c r="CE204" s="66"/>
      <c r="CF204" s="66"/>
      <c r="CG204" s="70"/>
      <c r="CH204" s="123"/>
      <c r="CI204" s="66"/>
      <c r="CJ204" s="66"/>
      <c r="CK204" s="70"/>
      <c r="CL204" s="70"/>
      <c r="CM204" s="66"/>
      <c r="CN204" s="66"/>
      <c r="CO204" s="70"/>
      <c r="CP204" s="123"/>
      <c r="CQ204" s="66"/>
      <c r="CR204" s="66"/>
      <c r="CS204" s="66"/>
    </row>
    <row r="205" spans="1:97" x14ac:dyDescent="0.25">
      <c r="A205" s="104" t="s">
        <v>500</v>
      </c>
      <c r="B205" s="82">
        <f t="shared" si="436"/>
        <v>96</v>
      </c>
      <c r="C205" s="82">
        <f t="shared" si="437"/>
        <v>105.4</v>
      </c>
      <c r="D205" s="82">
        <f t="shared" si="438"/>
        <v>105.4</v>
      </c>
      <c r="E205" s="66">
        <f t="shared" si="616"/>
        <v>100</v>
      </c>
      <c r="F205" s="66"/>
      <c r="G205" s="66"/>
      <c r="H205" s="66"/>
      <c r="I205" s="66"/>
      <c r="J205" s="66"/>
      <c r="K205" s="66"/>
      <c r="L205" s="66"/>
      <c r="M205" s="70"/>
      <c r="N205" s="66"/>
      <c r="O205" s="66"/>
      <c r="P205" s="66"/>
      <c r="Q205" s="70"/>
      <c r="R205" s="66"/>
      <c r="S205" s="66"/>
      <c r="T205" s="66"/>
      <c r="U205" s="70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70"/>
      <c r="BJ205" s="66"/>
      <c r="BK205" s="66"/>
      <c r="BL205" s="66"/>
      <c r="BM205" s="66"/>
      <c r="BN205" s="66">
        <v>96</v>
      </c>
      <c r="BO205" s="66">
        <v>105.4</v>
      </c>
      <c r="BP205" s="66">
        <v>105.4</v>
      </c>
      <c r="BQ205" s="66">
        <f t="shared" si="606"/>
        <v>100</v>
      </c>
      <c r="BR205" s="66"/>
      <c r="BS205" s="66"/>
      <c r="BT205" s="66"/>
      <c r="BU205" s="66"/>
      <c r="BV205" s="66"/>
      <c r="BW205" s="66"/>
      <c r="BX205" s="66"/>
      <c r="BY205" s="70"/>
      <c r="BZ205" s="66"/>
      <c r="CA205" s="66"/>
      <c r="CB205" s="66"/>
      <c r="CC205" s="66"/>
      <c r="CD205" s="66"/>
      <c r="CE205" s="66"/>
      <c r="CF205" s="66"/>
      <c r="CG205" s="70"/>
      <c r="CH205" s="123"/>
      <c r="CI205" s="66"/>
      <c r="CJ205" s="66"/>
      <c r="CK205" s="70"/>
      <c r="CL205" s="70"/>
      <c r="CM205" s="66"/>
      <c r="CN205" s="66"/>
      <c r="CO205" s="70"/>
      <c r="CP205" s="123"/>
      <c r="CQ205" s="66"/>
      <c r="CR205" s="66"/>
      <c r="CS205" s="66"/>
    </row>
    <row r="206" spans="1:97" x14ac:dyDescent="0.25">
      <c r="A206" s="104" t="s">
        <v>501</v>
      </c>
      <c r="B206" s="82">
        <f t="shared" ref="B206:B269" si="617">F206+J206+N206+R206+V206+Z206+AD206+AH206+AL206+AP206+AT206+AX206+BB206+BF206+BJ206+BN206+BR206+BV206+BZ206+CD206+CH206+CL206+CP206</f>
        <v>96</v>
      </c>
      <c r="C206" s="82">
        <f t="shared" ref="C206:C269" si="618">G206+K206+O206+S206+W206+AA206+AE206+AI206+AM206+AQ206+AU206+AY206+BC206+BG206+BK206+BO206+BS206+BW206+CA206+CE206+CI206+CM206+CQ206</f>
        <v>105.4</v>
      </c>
      <c r="D206" s="82">
        <f t="shared" ref="D206:D269" si="619">H206+L206+P206+T206+X206+AB206+AF206+AJ206+AN206+AR206+AV206+AZ206+BD206+BH206+BL206+BP206+BT206+BX206+CB206+CF206+CJ206+CN206+CR206</f>
        <v>105.4</v>
      </c>
      <c r="E206" s="66">
        <f t="shared" si="616"/>
        <v>100</v>
      </c>
      <c r="F206" s="66"/>
      <c r="G206" s="66"/>
      <c r="H206" s="66"/>
      <c r="I206" s="66"/>
      <c r="J206" s="66"/>
      <c r="K206" s="66"/>
      <c r="L206" s="66"/>
      <c r="M206" s="70"/>
      <c r="N206" s="66"/>
      <c r="O206" s="66"/>
      <c r="P206" s="66"/>
      <c r="Q206" s="70"/>
      <c r="R206" s="66"/>
      <c r="S206" s="66"/>
      <c r="T206" s="66"/>
      <c r="U206" s="70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70"/>
      <c r="BJ206" s="66"/>
      <c r="BK206" s="66"/>
      <c r="BL206" s="66"/>
      <c r="BM206" s="66"/>
      <c r="BN206" s="66">
        <v>96</v>
      </c>
      <c r="BO206" s="66">
        <v>105.4</v>
      </c>
      <c r="BP206" s="66">
        <v>105.4</v>
      </c>
      <c r="BQ206" s="66">
        <f t="shared" si="606"/>
        <v>100</v>
      </c>
      <c r="BR206" s="66"/>
      <c r="BS206" s="66"/>
      <c r="BT206" s="66"/>
      <c r="BU206" s="66"/>
      <c r="BV206" s="66"/>
      <c r="BW206" s="66"/>
      <c r="BX206" s="66"/>
      <c r="BY206" s="70"/>
      <c r="BZ206" s="66"/>
      <c r="CA206" s="66"/>
      <c r="CB206" s="66"/>
      <c r="CC206" s="66"/>
      <c r="CD206" s="66"/>
      <c r="CE206" s="66"/>
      <c r="CF206" s="66"/>
      <c r="CG206" s="70"/>
      <c r="CH206" s="123"/>
      <c r="CI206" s="66"/>
      <c r="CJ206" s="66"/>
      <c r="CK206" s="70"/>
      <c r="CL206" s="70"/>
      <c r="CM206" s="66"/>
      <c r="CN206" s="66"/>
      <c r="CO206" s="70"/>
      <c r="CP206" s="123"/>
      <c r="CQ206" s="66"/>
      <c r="CR206" s="66"/>
      <c r="CS206" s="66"/>
    </row>
    <row r="207" spans="1:97" x14ac:dyDescent="0.25">
      <c r="A207" s="104" t="s">
        <v>502</v>
      </c>
      <c r="B207" s="82">
        <f t="shared" si="617"/>
        <v>96</v>
      </c>
      <c r="C207" s="82">
        <f t="shared" si="618"/>
        <v>105.4</v>
      </c>
      <c r="D207" s="82">
        <f t="shared" si="619"/>
        <v>105.4</v>
      </c>
      <c r="E207" s="66">
        <f t="shared" si="616"/>
        <v>100</v>
      </c>
      <c r="F207" s="66"/>
      <c r="G207" s="66"/>
      <c r="H207" s="66"/>
      <c r="I207" s="66"/>
      <c r="J207" s="66"/>
      <c r="K207" s="66"/>
      <c r="L207" s="66"/>
      <c r="M207" s="70"/>
      <c r="N207" s="66"/>
      <c r="O207" s="66"/>
      <c r="P207" s="66"/>
      <c r="Q207" s="70"/>
      <c r="R207" s="66"/>
      <c r="S207" s="66"/>
      <c r="T207" s="66"/>
      <c r="U207" s="70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70"/>
      <c r="BJ207" s="66"/>
      <c r="BK207" s="66"/>
      <c r="BL207" s="66"/>
      <c r="BM207" s="66"/>
      <c r="BN207" s="66">
        <v>96</v>
      </c>
      <c r="BO207" s="66">
        <v>105.4</v>
      </c>
      <c r="BP207" s="66">
        <v>105.4</v>
      </c>
      <c r="BQ207" s="66">
        <f t="shared" si="606"/>
        <v>100</v>
      </c>
      <c r="BR207" s="66"/>
      <c r="BS207" s="66"/>
      <c r="BT207" s="66"/>
      <c r="BU207" s="66"/>
      <c r="BV207" s="66"/>
      <c r="BW207" s="66"/>
      <c r="BX207" s="66"/>
      <c r="BY207" s="70"/>
      <c r="BZ207" s="66"/>
      <c r="CA207" s="66"/>
      <c r="CB207" s="66"/>
      <c r="CC207" s="66"/>
      <c r="CD207" s="66"/>
      <c r="CE207" s="66"/>
      <c r="CF207" s="66"/>
      <c r="CG207" s="70"/>
      <c r="CH207" s="123"/>
      <c r="CI207" s="66"/>
      <c r="CJ207" s="66"/>
      <c r="CK207" s="70"/>
      <c r="CL207" s="70"/>
      <c r="CM207" s="66"/>
      <c r="CN207" s="66"/>
      <c r="CO207" s="70"/>
      <c r="CP207" s="123"/>
      <c r="CQ207" s="66"/>
      <c r="CR207" s="66"/>
      <c r="CS207" s="66"/>
    </row>
    <row r="208" spans="1:97" x14ac:dyDescent="0.25">
      <c r="A208" s="104" t="s">
        <v>320</v>
      </c>
      <c r="B208" s="82">
        <f t="shared" si="617"/>
        <v>239.9</v>
      </c>
      <c r="C208" s="82">
        <f t="shared" si="618"/>
        <v>263.60000000000002</v>
      </c>
      <c r="D208" s="82">
        <f t="shared" si="619"/>
        <v>263.60000000000002</v>
      </c>
      <c r="E208" s="66">
        <f t="shared" si="616"/>
        <v>100</v>
      </c>
      <c r="F208" s="66"/>
      <c r="G208" s="66"/>
      <c r="H208" s="66"/>
      <c r="I208" s="66"/>
      <c r="J208" s="66"/>
      <c r="K208" s="66"/>
      <c r="L208" s="66"/>
      <c r="M208" s="70"/>
      <c r="N208" s="66"/>
      <c r="O208" s="66"/>
      <c r="P208" s="66"/>
      <c r="Q208" s="70"/>
      <c r="R208" s="66"/>
      <c r="S208" s="66"/>
      <c r="T208" s="66"/>
      <c r="U208" s="70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/>
      <c r="BH208" s="66"/>
      <c r="BI208" s="70"/>
      <c r="BJ208" s="66"/>
      <c r="BK208" s="66"/>
      <c r="BL208" s="66"/>
      <c r="BM208" s="66"/>
      <c r="BN208" s="66">
        <v>239.9</v>
      </c>
      <c r="BO208" s="66">
        <v>263.60000000000002</v>
      </c>
      <c r="BP208" s="66">
        <v>263.60000000000002</v>
      </c>
      <c r="BQ208" s="66">
        <f t="shared" si="606"/>
        <v>100</v>
      </c>
      <c r="BR208" s="66"/>
      <c r="BS208" s="66"/>
      <c r="BT208" s="66"/>
      <c r="BU208" s="66"/>
      <c r="BV208" s="66"/>
      <c r="BW208" s="66"/>
      <c r="BX208" s="66"/>
      <c r="BY208" s="70"/>
      <c r="BZ208" s="66"/>
      <c r="CA208" s="66"/>
      <c r="CB208" s="66"/>
      <c r="CC208" s="66"/>
      <c r="CD208" s="66"/>
      <c r="CE208" s="66"/>
      <c r="CF208" s="66"/>
      <c r="CG208" s="70"/>
      <c r="CH208" s="123"/>
      <c r="CI208" s="66"/>
      <c r="CJ208" s="66"/>
      <c r="CK208" s="70"/>
      <c r="CL208" s="70"/>
      <c r="CM208" s="66"/>
      <c r="CN208" s="66"/>
      <c r="CO208" s="70"/>
      <c r="CP208" s="123"/>
      <c r="CQ208" s="66"/>
      <c r="CR208" s="66"/>
      <c r="CS208" s="66"/>
    </row>
    <row r="209" spans="1:97" x14ac:dyDescent="0.25">
      <c r="A209" s="104" t="s">
        <v>503</v>
      </c>
      <c r="B209" s="82">
        <f t="shared" si="617"/>
        <v>96</v>
      </c>
      <c r="C209" s="82">
        <f t="shared" si="618"/>
        <v>105.4</v>
      </c>
      <c r="D209" s="82">
        <f t="shared" si="619"/>
        <v>105.4</v>
      </c>
      <c r="E209" s="66">
        <f t="shared" si="616"/>
        <v>100</v>
      </c>
      <c r="F209" s="66"/>
      <c r="G209" s="66"/>
      <c r="H209" s="66"/>
      <c r="I209" s="66"/>
      <c r="J209" s="66"/>
      <c r="K209" s="66"/>
      <c r="L209" s="66"/>
      <c r="M209" s="70"/>
      <c r="N209" s="66"/>
      <c r="O209" s="66"/>
      <c r="P209" s="66"/>
      <c r="Q209" s="70"/>
      <c r="R209" s="66"/>
      <c r="S209" s="66"/>
      <c r="T209" s="66"/>
      <c r="U209" s="70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70"/>
      <c r="BJ209" s="66"/>
      <c r="BK209" s="66"/>
      <c r="BL209" s="66"/>
      <c r="BM209" s="66"/>
      <c r="BN209" s="66">
        <v>96</v>
      </c>
      <c r="BO209" s="66">
        <v>105.4</v>
      </c>
      <c r="BP209" s="66">
        <v>105.4</v>
      </c>
      <c r="BQ209" s="66">
        <f t="shared" si="606"/>
        <v>100</v>
      </c>
      <c r="BR209" s="66"/>
      <c r="BS209" s="66"/>
      <c r="BT209" s="66"/>
      <c r="BU209" s="66"/>
      <c r="BV209" s="66"/>
      <c r="BW209" s="66"/>
      <c r="BX209" s="66"/>
      <c r="BY209" s="70"/>
      <c r="BZ209" s="66"/>
      <c r="CA209" s="66"/>
      <c r="CB209" s="66"/>
      <c r="CC209" s="66"/>
      <c r="CD209" s="66"/>
      <c r="CE209" s="66"/>
      <c r="CF209" s="66"/>
      <c r="CG209" s="70"/>
      <c r="CH209" s="123"/>
      <c r="CI209" s="66"/>
      <c r="CJ209" s="66"/>
      <c r="CK209" s="70"/>
      <c r="CL209" s="70"/>
      <c r="CM209" s="66"/>
      <c r="CN209" s="66"/>
      <c r="CO209" s="70"/>
      <c r="CP209" s="123"/>
      <c r="CQ209" s="66"/>
      <c r="CR209" s="66"/>
      <c r="CS209" s="66"/>
    </row>
    <row r="210" spans="1:97" x14ac:dyDescent="0.25">
      <c r="A210" s="104" t="s">
        <v>246</v>
      </c>
      <c r="B210" s="82">
        <f t="shared" si="617"/>
        <v>96</v>
      </c>
      <c r="C210" s="82">
        <f t="shared" si="618"/>
        <v>105.4</v>
      </c>
      <c r="D210" s="82">
        <f t="shared" si="619"/>
        <v>105.4</v>
      </c>
      <c r="E210" s="66">
        <f t="shared" si="616"/>
        <v>100</v>
      </c>
      <c r="F210" s="66"/>
      <c r="G210" s="66"/>
      <c r="H210" s="66"/>
      <c r="I210" s="66"/>
      <c r="J210" s="66"/>
      <c r="K210" s="66"/>
      <c r="L210" s="66"/>
      <c r="M210" s="70"/>
      <c r="N210" s="66"/>
      <c r="O210" s="66"/>
      <c r="P210" s="66"/>
      <c r="Q210" s="70"/>
      <c r="R210" s="66"/>
      <c r="S210" s="66"/>
      <c r="T210" s="66"/>
      <c r="U210" s="70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70"/>
      <c r="BJ210" s="66"/>
      <c r="BK210" s="66"/>
      <c r="BL210" s="66"/>
      <c r="BM210" s="66"/>
      <c r="BN210" s="66">
        <v>96</v>
      </c>
      <c r="BO210" s="66">
        <v>105.4</v>
      </c>
      <c r="BP210" s="66">
        <v>105.4</v>
      </c>
      <c r="BQ210" s="66">
        <f t="shared" si="606"/>
        <v>100</v>
      </c>
      <c r="BR210" s="66"/>
      <c r="BS210" s="66"/>
      <c r="BT210" s="66"/>
      <c r="BU210" s="66"/>
      <c r="BV210" s="66"/>
      <c r="BW210" s="66"/>
      <c r="BX210" s="66"/>
      <c r="BY210" s="70"/>
      <c r="BZ210" s="66"/>
      <c r="CA210" s="66"/>
      <c r="CB210" s="66"/>
      <c r="CC210" s="66"/>
      <c r="CD210" s="66"/>
      <c r="CE210" s="66"/>
      <c r="CF210" s="66"/>
      <c r="CG210" s="70"/>
      <c r="CH210" s="123"/>
      <c r="CI210" s="66"/>
      <c r="CJ210" s="66"/>
      <c r="CK210" s="70"/>
      <c r="CL210" s="70"/>
      <c r="CM210" s="66"/>
      <c r="CN210" s="66"/>
      <c r="CO210" s="70"/>
      <c r="CP210" s="123"/>
      <c r="CQ210" s="66"/>
      <c r="CR210" s="66"/>
      <c r="CS210" s="66"/>
    </row>
    <row r="211" spans="1:97" x14ac:dyDescent="0.25">
      <c r="A211" s="104" t="s">
        <v>504</v>
      </c>
      <c r="B211" s="82">
        <f t="shared" si="617"/>
        <v>96</v>
      </c>
      <c r="C211" s="82">
        <f t="shared" si="618"/>
        <v>105.4</v>
      </c>
      <c r="D211" s="82">
        <f t="shared" si="619"/>
        <v>105.4</v>
      </c>
      <c r="E211" s="66">
        <f t="shared" si="616"/>
        <v>100</v>
      </c>
      <c r="F211" s="66"/>
      <c r="G211" s="66"/>
      <c r="H211" s="66"/>
      <c r="I211" s="70"/>
      <c r="J211" s="66"/>
      <c r="K211" s="66"/>
      <c r="L211" s="66"/>
      <c r="M211" s="70"/>
      <c r="N211" s="66"/>
      <c r="O211" s="66"/>
      <c r="P211" s="66"/>
      <c r="Q211" s="70"/>
      <c r="R211" s="66"/>
      <c r="S211" s="66"/>
      <c r="T211" s="66"/>
      <c r="U211" s="70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/>
      <c r="BH211" s="66"/>
      <c r="BI211" s="70"/>
      <c r="BJ211" s="66"/>
      <c r="BK211" s="66"/>
      <c r="BL211" s="66"/>
      <c r="BM211" s="66"/>
      <c r="BN211" s="66">
        <v>96</v>
      </c>
      <c r="BO211" s="66">
        <v>105.4</v>
      </c>
      <c r="BP211" s="66">
        <v>105.4</v>
      </c>
      <c r="BQ211" s="66">
        <f t="shared" si="606"/>
        <v>100</v>
      </c>
      <c r="BR211" s="66"/>
      <c r="BS211" s="66"/>
      <c r="BT211" s="66"/>
      <c r="BU211" s="66"/>
      <c r="BV211" s="66"/>
      <c r="BW211" s="66"/>
      <c r="BX211" s="66"/>
      <c r="BY211" s="70"/>
      <c r="BZ211" s="66"/>
      <c r="CA211" s="66"/>
      <c r="CB211" s="66"/>
      <c r="CC211" s="66"/>
      <c r="CD211" s="66"/>
      <c r="CE211" s="66"/>
      <c r="CF211" s="66"/>
      <c r="CG211" s="70"/>
      <c r="CH211" s="123"/>
      <c r="CI211" s="66"/>
      <c r="CJ211" s="66"/>
      <c r="CK211" s="70"/>
      <c r="CL211" s="70"/>
      <c r="CM211" s="66"/>
      <c r="CN211" s="66"/>
      <c r="CO211" s="70"/>
      <c r="CP211" s="123"/>
      <c r="CQ211" s="66"/>
      <c r="CR211" s="66"/>
      <c r="CS211" s="70"/>
    </row>
    <row r="212" spans="1:97" x14ac:dyDescent="0.25">
      <c r="A212" s="104" t="s">
        <v>599</v>
      </c>
      <c r="B212" s="82">
        <f t="shared" si="617"/>
        <v>239.9</v>
      </c>
      <c r="C212" s="82">
        <f t="shared" si="618"/>
        <v>263.60000000000002</v>
      </c>
      <c r="D212" s="82">
        <f t="shared" si="619"/>
        <v>263.60000000000002</v>
      </c>
      <c r="E212" s="66">
        <f t="shared" si="616"/>
        <v>100</v>
      </c>
      <c r="F212" s="66"/>
      <c r="G212" s="66"/>
      <c r="H212" s="66"/>
      <c r="I212" s="70"/>
      <c r="J212" s="66"/>
      <c r="K212" s="66"/>
      <c r="L212" s="66"/>
      <c r="M212" s="70"/>
      <c r="N212" s="66"/>
      <c r="O212" s="66"/>
      <c r="P212" s="66"/>
      <c r="Q212" s="70"/>
      <c r="R212" s="66"/>
      <c r="S212" s="66"/>
      <c r="T212" s="66"/>
      <c r="U212" s="70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70"/>
      <c r="BJ212" s="66"/>
      <c r="BK212" s="66"/>
      <c r="BL212" s="66"/>
      <c r="BM212" s="66"/>
      <c r="BN212" s="66">
        <v>239.9</v>
      </c>
      <c r="BO212" s="66">
        <v>263.60000000000002</v>
      </c>
      <c r="BP212" s="66">
        <v>263.60000000000002</v>
      </c>
      <c r="BQ212" s="66">
        <f t="shared" si="606"/>
        <v>100</v>
      </c>
      <c r="BR212" s="66"/>
      <c r="BS212" s="66"/>
      <c r="BT212" s="66"/>
      <c r="BU212" s="66"/>
      <c r="BV212" s="66"/>
      <c r="BW212" s="66"/>
      <c r="BX212" s="66"/>
      <c r="BY212" s="70"/>
      <c r="BZ212" s="66"/>
      <c r="CA212" s="66"/>
      <c r="CB212" s="66"/>
      <c r="CC212" s="66"/>
      <c r="CD212" s="66"/>
      <c r="CE212" s="66"/>
      <c r="CF212" s="66"/>
      <c r="CG212" s="70"/>
      <c r="CH212" s="123"/>
      <c r="CI212" s="66"/>
      <c r="CJ212" s="66"/>
      <c r="CK212" s="70"/>
      <c r="CL212" s="70"/>
      <c r="CM212" s="66"/>
      <c r="CN212" s="66"/>
      <c r="CO212" s="70"/>
      <c r="CP212" s="123"/>
      <c r="CQ212" s="66"/>
      <c r="CR212" s="66"/>
      <c r="CS212" s="70"/>
    </row>
    <row r="213" spans="1:97" s="92" customFormat="1" ht="32.25" customHeight="1" x14ac:dyDescent="0.25">
      <c r="A213" s="106" t="s">
        <v>328</v>
      </c>
      <c r="B213" s="198">
        <f t="shared" si="617"/>
        <v>676689.60000000021</v>
      </c>
      <c r="C213" s="198">
        <f t="shared" si="618"/>
        <v>698552.5909999999</v>
      </c>
      <c r="D213" s="198">
        <f t="shared" si="619"/>
        <v>697549.43111</v>
      </c>
      <c r="E213" s="80">
        <f t="shared" ref="E213" si="620">D213/C213*100</f>
        <v>99.856394507310625</v>
      </c>
      <c r="F213" s="80">
        <f>SUM(F214:F220)</f>
        <v>2887.5</v>
      </c>
      <c r="G213" s="80">
        <f>SUM(G214:G220)</f>
        <v>2887.5</v>
      </c>
      <c r="H213" s="80">
        <f t="shared" ref="H213:CF213" si="621">SUM(H214:H220)</f>
        <v>2887.5</v>
      </c>
      <c r="I213" s="80">
        <f t="shared" si="71"/>
        <v>100</v>
      </c>
      <c r="J213" s="80">
        <f t="shared" ref="J213" si="622">SUM(J214:J220)</f>
        <v>365.6</v>
      </c>
      <c r="K213" s="80">
        <f t="shared" si="621"/>
        <v>365.6</v>
      </c>
      <c r="L213" s="80">
        <f t="shared" si="621"/>
        <v>365.6</v>
      </c>
      <c r="M213" s="80">
        <f t="shared" si="100"/>
        <v>100</v>
      </c>
      <c r="N213" s="80">
        <f t="shared" ref="N213" si="623">SUM(N214:N220)</f>
        <v>11732</v>
      </c>
      <c r="O213" s="80">
        <f t="shared" si="621"/>
        <v>11732</v>
      </c>
      <c r="P213" s="80">
        <f t="shared" si="621"/>
        <v>11732</v>
      </c>
      <c r="Q213" s="80">
        <f t="shared" si="101"/>
        <v>100</v>
      </c>
      <c r="R213" s="80">
        <f t="shared" ref="R213" si="624">SUM(R214:R220)</f>
        <v>94658.1</v>
      </c>
      <c r="S213" s="80">
        <f t="shared" si="621"/>
        <v>98705.1</v>
      </c>
      <c r="T213" s="80">
        <f t="shared" si="621"/>
        <v>98705.1</v>
      </c>
      <c r="U213" s="80">
        <f t="shared" si="39"/>
        <v>100</v>
      </c>
      <c r="V213" s="80">
        <f t="shared" ref="V213" si="625">SUM(V214:V220)</f>
        <v>8812.7999999999993</v>
      </c>
      <c r="W213" s="80">
        <f t="shared" si="621"/>
        <v>7637.8</v>
      </c>
      <c r="X213" s="80">
        <f t="shared" si="621"/>
        <v>6726.7404900000001</v>
      </c>
      <c r="Y213" s="80">
        <f t="shared" si="76"/>
        <v>88.071702453586113</v>
      </c>
      <c r="Z213" s="80">
        <f t="shared" ref="Z213" si="626">SUM(Z214:Z220)</f>
        <v>503.6</v>
      </c>
      <c r="AA213" s="80">
        <f t="shared" si="621"/>
        <v>503.6</v>
      </c>
      <c r="AB213" s="80">
        <f t="shared" si="621"/>
        <v>503.6</v>
      </c>
      <c r="AC213" s="80">
        <f t="shared" si="78"/>
        <v>100</v>
      </c>
      <c r="AD213" s="80">
        <f t="shared" ref="AD213" si="627">SUM(AD214:AD220)</f>
        <v>502571</v>
      </c>
      <c r="AE213" s="80">
        <f t="shared" si="621"/>
        <v>529744.5</v>
      </c>
      <c r="AF213" s="80">
        <f t="shared" si="621"/>
        <v>529744.5</v>
      </c>
      <c r="AG213" s="80">
        <f t="shared" si="102"/>
        <v>100</v>
      </c>
      <c r="AH213" s="80">
        <f t="shared" ref="AH213" si="628">SUM(AH214:AH220)</f>
        <v>2099.1999999999998</v>
      </c>
      <c r="AI213" s="80">
        <f t="shared" si="621"/>
        <v>2266.1999999999998</v>
      </c>
      <c r="AJ213" s="80">
        <f t="shared" si="621"/>
        <v>2266.1999999999998</v>
      </c>
      <c r="AK213" s="79">
        <f t="shared" ref="AK213:AK268" si="629">AJ213/AI213*100</f>
        <v>100</v>
      </c>
      <c r="AL213" s="80">
        <f t="shared" ref="AL213" si="630">SUM(AL214:AL220)</f>
        <v>95.9</v>
      </c>
      <c r="AM213" s="80">
        <f t="shared" si="621"/>
        <v>39</v>
      </c>
      <c r="AN213" s="80">
        <f t="shared" si="621"/>
        <v>39</v>
      </c>
      <c r="AO213" s="80">
        <f t="shared" si="177"/>
        <v>100</v>
      </c>
      <c r="AP213" s="80">
        <f t="shared" ref="AP213" si="631">SUM(AP214:AP220)</f>
        <v>1749.4</v>
      </c>
      <c r="AQ213" s="80">
        <f t="shared" si="621"/>
        <v>1888.5</v>
      </c>
      <c r="AR213" s="80">
        <f t="shared" si="621"/>
        <v>1888.5</v>
      </c>
      <c r="AS213" s="80">
        <f t="shared" si="621"/>
        <v>100</v>
      </c>
      <c r="AT213" s="80">
        <f t="shared" ref="AT213" si="632">SUM(AT214:AT220)</f>
        <v>11998.3</v>
      </c>
      <c r="AU213" s="80">
        <f t="shared" si="621"/>
        <v>5289.3</v>
      </c>
      <c r="AV213" s="80">
        <f t="shared" si="621"/>
        <v>5289.3</v>
      </c>
      <c r="AW213" s="80">
        <f t="shared" si="621"/>
        <v>100</v>
      </c>
      <c r="AX213" s="80">
        <f t="shared" ref="AX213" si="633">SUM(AX214:AX220)</f>
        <v>1049.5999999999999</v>
      </c>
      <c r="AY213" s="80">
        <f t="shared" si="621"/>
        <v>1133.0999999999999</v>
      </c>
      <c r="AZ213" s="80">
        <f t="shared" si="621"/>
        <v>1133.0999999999999</v>
      </c>
      <c r="BA213" s="80">
        <f t="shared" si="621"/>
        <v>100</v>
      </c>
      <c r="BB213" s="80">
        <f t="shared" ref="BB213" si="634">SUM(BB214:BB220)</f>
        <v>349.8</v>
      </c>
      <c r="BC213" s="80">
        <f t="shared" si="621"/>
        <v>377.7</v>
      </c>
      <c r="BD213" s="80">
        <f t="shared" ref="BD213" si="635">SUM(BD214:BD220)</f>
        <v>377.7</v>
      </c>
      <c r="BE213" s="80">
        <f t="shared" si="621"/>
        <v>100</v>
      </c>
      <c r="BF213" s="80">
        <f t="shared" ref="BF213" si="636">SUM(BF214:BF220)</f>
        <v>3329.8</v>
      </c>
      <c r="BG213" s="80">
        <f t="shared" si="621"/>
        <v>3214.7750000000001</v>
      </c>
      <c r="BH213" s="80">
        <f t="shared" si="621"/>
        <v>3214.7750000000001</v>
      </c>
      <c r="BI213" s="80">
        <f t="shared" si="107"/>
        <v>100</v>
      </c>
      <c r="BJ213" s="80">
        <f t="shared" ref="BJ213" si="637">SUM(BJ214:BJ220)</f>
        <v>0</v>
      </c>
      <c r="BK213" s="80">
        <f t="shared" si="621"/>
        <v>0</v>
      </c>
      <c r="BL213" s="80">
        <f t="shared" ref="BL213" si="638">SUM(BL214:BL220)</f>
        <v>0</v>
      </c>
      <c r="BM213" s="80">
        <f t="shared" si="621"/>
        <v>0</v>
      </c>
      <c r="BN213" s="80">
        <f t="shared" ref="BN213" si="639">SUM(BN214:BN220)</f>
        <v>1679.3000000000002</v>
      </c>
      <c r="BO213" s="80">
        <f t="shared" si="621"/>
        <v>1845.5</v>
      </c>
      <c r="BP213" s="80">
        <f t="shared" si="621"/>
        <v>1845.5</v>
      </c>
      <c r="BQ213" s="79">
        <f t="shared" ref="BQ213:BQ221" si="640">BP213/BO213*100</f>
        <v>100</v>
      </c>
      <c r="BR213" s="80">
        <f t="shared" ref="BR213" si="641">SUM(BR214:BR220)</f>
        <v>349.8</v>
      </c>
      <c r="BS213" s="80">
        <f t="shared" si="621"/>
        <v>172.1</v>
      </c>
      <c r="BT213" s="80">
        <f t="shared" si="621"/>
        <v>172.07061999999999</v>
      </c>
      <c r="BU213" s="80">
        <f t="shared" si="621"/>
        <v>99.982928529924465</v>
      </c>
      <c r="BV213" s="80">
        <f t="shared" ref="BV213" si="642">SUM(BV214:BV220)</f>
        <v>699.8</v>
      </c>
      <c r="BW213" s="80">
        <f t="shared" si="621"/>
        <v>755.4</v>
      </c>
      <c r="BX213" s="80">
        <f t="shared" si="621"/>
        <v>755.4</v>
      </c>
      <c r="BY213" s="80">
        <f t="shared" ref="BY213:BY268" si="643">BX213/BW213*100</f>
        <v>100</v>
      </c>
      <c r="BZ213" s="80">
        <f t="shared" ref="BZ213" si="644">SUM(BZ214:BZ220)</f>
        <v>31725.200000000001</v>
      </c>
      <c r="CA213" s="80">
        <f t="shared" si="621"/>
        <v>29893.016</v>
      </c>
      <c r="CB213" s="80">
        <f t="shared" si="621"/>
        <v>29801.4</v>
      </c>
      <c r="CC213" s="80">
        <f t="shared" si="60"/>
        <v>99.693520386166455</v>
      </c>
      <c r="CD213" s="80">
        <f t="shared" ref="CD213" si="645">SUM(CD214:CD220)</f>
        <v>32.9</v>
      </c>
      <c r="CE213" s="80">
        <f t="shared" si="621"/>
        <v>32.9</v>
      </c>
      <c r="CF213" s="80">
        <f t="shared" si="621"/>
        <v>32.445</v>
      </c>
      <c r="CG213" s="80">
        <f t="shared" ref="CG213:CG268" si="646">CF213/CE213*100</f>
        <v>98.61702127659575</v>
      </c>
      <c r="CH213" s="122"/>
      <c r="CI213" s="80">
        <f t="shared" ref="CI213" si="647">SUM(CI214:CI220)</f>
        <v>37.700000000000003</v>
      </c>
      <c r="CJ213" s="80">
        <f t="shared" ref="CJ213" si="648">SUM(CJ214:CJ220)</f>
        <v>37.700000000000003</v>
      </c>
      <c r="CK213" s="80">
        <f t="shared" ref="CK213:CK214" si="649">CJ213/CI213*100</f>
        <v>100</v>
      </c>
      <c r="CL213" s="80"/>
      <c r="CM213" s="80"/>
      <c r="CN213" s="80"/>
      <c r="CO213" s="80"/>
      <c r="CP213" s="122"/>
      <c r="CQ213" s="80">
        <f>SUM(CQ214:CQ220)</f>
        <v>31.3</v>
      </c>
      <c r="CR213" s="80">
        <f t="shared" ref="CR213" si="650">SUM(CR214:CR220)</f>
        <v>31.3</v>
      </c>
      <c r="CS213" s="80">
        <f t="shared" ref="CS213:CS214" si="651">CR213/CQ213*100</f>
        <v>100</v>
      </c>
    </row>
    <row r="214" spans="1:97" ht="18.75" customHeight="1" x14ac:dyDescent="0.25">
      <c r="A214" s="104" t="s">
        <v>295</v>
      </c>
      <c r="B214" s="82">
        <f t="shared" si="617"/>
        <v>675010.30000000016</v>
      </c>
      <c r="C214" s="82">
        <f t="shared" si="618"/>
        <v>696707.0909999999</v>
      </c>
      <c r="D214" s="82">
        <f t="shared" si="619"/>
        <v>695703.93111</v>
      </c>
      <c r="E214" s="70">
        <f t="shared" si="0"/>
        <v>99.856014112249085</v>
      </c>
      <c r="F214" s="70">
        <v>2887.5</v>
      </c>
      <c r="G214" s="70">
        <v>2887.5</v>
      </c>
      <c r="H214" s="70">
        <v>2887.5</v>
      </c>
      <c r="I214" s="70">
        <f t="shared" si="71"/>
        <v>100</v>
      </c>
      <c r="J214" s="70">
        <v>365.6</v>
      </c>
      <c r="K214" s="70">
        <v>365.6</v>
      </c>
      <c r="L214" s="70">
        <v>365.6</v>
      </c>
      <c r="M214" s="70">
        <f t="shared" si="100"/>
        <v>100</v>
      </c>
      <c r="N214" s="70">
        <v>11732</v>
      </c>
      <c r="O214" s="70">
        <v>11732</v>
      </c>
      <c r="P214" s="70">
        <v>11732</v>
      </c>
      <c r="Q214" s="70">
        <f t="shared" si="101"/>
        <v>100</v>
      </c>
      <c r="R214" s="70">
        <v>94658.1</v>
      </c>
      <c r="S214" s="70">
        <v>98705.1</v>
      </c>
      <c r="T214" s="70">
        <v>98705.1</v>
      </c>
      <c r="U214" s="70">
        <f t="shared" si="39"/>
        <v>100</v>
      </c>
      <c r="V214" s="70">
        <v>8812.7999999999993</v>
      </c>
      <c r="W214" s="70">
        <v>7637.8</v>
      </c>
      <c r="X214" s="70">
        <v>6726.7404900000001</v>
      </c>
      <c r="Y214" s="70">
        <f t="shared" si="76"/>
        <v>88.071702453586113</v>
      </c>
      <c r="Z214" s="70">
        <v>503.6</v>
      </c>
      <c r="AA214" s="70">
        <v>503.6</v>
      </c>
      <c r="AB214" s="70">
        <v>503.6</v>
      </c>
      <c r="AC214" s="70">
        <f t="shared" si="78"/>
        <v>100</v>
      </c>
      <c r="AD214" s="70">
        <v>502571</v>
      </c>
      <c r="AE214" s="70">
        <v>529744.5</v>
      </c>
      <c r="AF214" s="70">
        <v>529744.5</v>
      </c>
      <c r="AG214" s="70">
        <f t="shared" si="102"/>
        <v>100</v>
      </c>
      <c r="AH214" s="70">
        <v>2099.1999999999998</v>
      </c>
      <c r="AI214" s="70">
        <v>2266.1999999999998</v>
      </c>
      <c r="AJ214" s="70">
        <v>2266.1999999999998</v>
      </c>
      <c r="AK214" s="66">
        <f t="shared" si="629"/>
        <v>100</v>
      </c>
      <c r="AL214" s="66">
        <v>95.9</v>
      </c>
      <c r="AM214" s="66">
        <v>39</v>
      </c>
      <c r="AN214" s="70">
        <v>39</v>
      </c>
      <c r="AO214" s="70">
        <f t="shared" si="177"/>
        <v>100</v>
      </c>
      <c r="AP214" s="70">
        <v>1749.4</v>
      </c>
      <c r="AQ214" s="70">
        <v>1888.5</v>
      </c>
      <c r="AR214" s="70">
        <v>1888.5</v>
      </c>
      <c r="AS214" s="70">
        <f t="shared" si="103"/>
        <v>100</v>
      </c>
      <c r="AT214" s="70">
        <v>11998.3</v>
      </c>
      <c r="AU214" s="70">
        <v>5289.3</v>
      </c>
      <c r="AV214" s="70">
        <v>5289.3</v>
      </c>
      <c r="AW214" s="70">
        <f t="shared" si="104"/>
        <v>100</v>
      </c>
      <c r="AX214" s="70">
        <v>1049.5999999999999</v>
      </c>
      <c r="AY214" s="70">
        <v>1133.0999999999999</v>
      </c>
      <c r="AZ214" s="70">
        <v>1133.0999999999999</v>
      </c>
      <c r="BA214" s="70">
        <f t="shared" si="105"/>
        <v>100</v>
      </c>
      <c r="BB214" s="70">
        <v>349.8</v>
      </c>
      <c r="BC214" s="70">
        <v>377.7</v>
      </c>
      <c r="BD214" s="70">
        <v>377.7</v>
      </c>
      <c r="BE214" s="70">
        <f t="shared" si="106"/>
        <v>100</v>
      </c>
      <c r="BF214" s="70">
        <v>3329.8</v>
      </c>
      <c r="BG214" s="70">
        <v>3214.7750000000001</v>
      </c>
      <c r="BH214" s="70">
        <v>3214.7750000000001</v>
      </c>
      <c r="BI214" s="70">
        <f t="shared" si="107"/>
        <v>100</v>
      </c>
      <c r="BJ214" s="70"/>
      <c r="BK214" s="70"/>
      <c r="BL214" s="70"/>
      <c r="BM214" s="70"/>
      <c r="BN214" s="70"/>
      <c r="BO214" s="70"/>
      <c r="BP214" s="70"/>
      <c r="BQ214" s="66"/>
      <c r="BR214" s="70">
        <v>349.8</v>
      </c>
      <c r="BS214" s="70">
        <v>172.1</v>
      </c>
      <c r="BT214" s="70">
        <v>172.07061999999999</v>
      </c>
      <c r="BU214" s="70">
        <f t="shared" si="108"/>
        <v>99.982928529924465</v>
      </c>
      <c r="BV214" s="70">
        <v>699.8</v>
      </c>
      <c r="BW214" s="70">
        <v>755.4</v>
      </c>
      <c r="BX214" s="70">
        <v>755.4</v>
      </c>
      <c r="BY214" s="70">
        <f t="shared" si="643"/>
        <v>100</v>
      </c>
      <c r="BZ214" s="70">
        <v>31725.200000000001</v>
      </c>
      <c r="CA214" s="70">
        <v>29893.016</v>
      </c>
      <c r="CB214" s="70">
        <v>29801.4</v>
      </c>
      <c r="CC214" s="70">
        <f t="shared" si="60"/>
        <v>99.693520386166455</v>
      </c>
      <c r="CD214" s="70">
        <v>32.9</v>
      </c>
      <c r="CE214" s="70">
        <v>32.9</v>
      </c>
      <c r="CF214" s="70">
        <v>32.445</v>
      </c>
      <c r="CG214" s="70">
        <f t="shared" si="646"/>
        <v>98.61702127659575</v>
      </c>
      <c r="CH214" s="124"/>
      <c r="CI214" s="70">
        <v>37.700000000000003</v>
      </c>
      <c r="CJ214" s="70">
        <v>37.700000000000003</v>
      </c>
      <c r="CK214" s="70">
        <f t="shared" si="649"/>
        <v>100</v>
      </c>
      <c r="CL214" s="70"/>
      <c r="CM214" s="70"/>
      <c r="CN214" s="70"/>
      <c r="CO214" s="70"/>
      <c r="CP214" s="124"/>
      <c r="CQ214" s="70">
        <v>31.3</v>
      </c>
      <c r="CR214" s="70">
        <v>31.3</v>
      </c>
      <c r="CS214" s="70">
        <f t="shared" si="651"/>
        <v>100</v>
      </c>
    </row>
    <row r="215" spans="1:97" x14ac:dyDescent="0.25">
      <c r="A215" s="104" t="s">
        <v>323</v>
      </c>
      <c r="B215" s="82">
        <f t="shared" si="617"/>
        <v>239.9</v>
      </c>
      <c r="C215" s="82">
        <f t="shared" si="618"/>
        <v>263.60000000000002</v>
      </c>
      <c r="D215" s="82">
        <f t="shared" si="619"/>
        <v>263.60000000000002</v>
      </c>
      <c r="E215" s="66">
        <f t="shared" ref="E215:E220" si="652">D215/C215*100</f>
        <v>100</v>
      </c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70"/>
      <c r="AD215" s="66"/>
      <c r="AE215" s="66"/>
      <c r="AF215" s="66"/>
      <c r="AG215" s="70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  <c r="AR215" s="66"/>
      <c r="AS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/>
      <c r="BH215" s="66"/>
      <c r="BI215" s="66"/>
      <c r="BJ215" s="66"/>
      <c r="BK215" s="66"/>
      <c r="BL215" s="66"/>
      <c r="BM215" s="66"/>
      <c r="BN215" s="66">
        <v>239.9</v>
      </c>
      <c r="BO215" s="66">
        <v>263.60000000000002</v>
      </c>
      <c r="BP215" s="66">
        <v>263.60000000000002</v>
      </c>
      <c r="BQ215" s="66">
        <f t="shared" si="640"/>
        <v>100</v>
      </c>
      <c r="BR215" s="66"/>
      <c r="BS215" s="66"/>
      <c r="BT215" s="66"/>
      <c r="BU215" s="66"/>
      <c r="BV215" s="66"/>
      <c r="BW215" s="66"/>
      <c r="BX215" s="66"/>
      <c r="BY215" s="70"/>
      <c r="BZ215" s="66"/>
      <c r="CA215" s="66"/>
      <c r="CB215" s="66"/>
      <c r="CC215" s="70"/>
      <c r="CD215" s="66"/>
      <c r="CE215" s="66"/>
      <c r="CF215" s="66"/>
      <c r="CG215" s="70"/>
      <c r="CH215" s="123"/>
      <c r="CI215" s="66"/>
      <c r="CJ215" s="66"/>
      <c r="CK215" s="70"/>
      <c r="CL215" s="70"/>
      <c r="CM215" s="66"/>
      <c r="CN215" s="66"/>
      <c r="CO215" s="70"/>
      <c r="CP215" s="123"/>
      <c r="CQ215" s="66"/>
      <c r="CR215" s="66"/>
      <c r="CS215" s="66"/>
    </row>
    <row r="216" spans="1:97" x14ac:dyDescent="0.25">
      <c r="A216" s="104" t="s">
        <v>324</v>
      </c>
      <c r="B216" s="82">
        <f t="shared" si="617"/>
        <v>239.9</v>
      </c>
      <c r="C216" s="82">
        <f t="shared" si="618"/>
        <v>263.60000000000002</v>
      </c>
      <c r="D216" s="82">
        <f t="shared" si="619"/>
        <v>263.60000000000002</v>
      </c>
      <c r="E216" s="66">
        <f t="shared" si="652"/>
        <v>100</v>
      </c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70"/>
      <c r="AD216" s="66"/>
      <c r="AE216" s="66"/>
      <c r="AF216" s="66"/>
      <c r="AG216" s="70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66"/>
      <c r="BK216" s="66"/>
      <c r="BL216" s="66"/>
      <c r="BM216" s="66"/>
      <c r="BN216" s="66">
        <v>239.9</v>
      </c>
      <c r="BO216" s="66">
        <v>263.60000000000002</v>
      </c>
      <c r="BP216" s="66">
        <v>263.60000000000002</v>
      </c>
      <c r="BQ216" s="66">
        <f t="shared" si="640"/>
        <v>100</v>
      </c>
      <c r="BR216" s="66"/>
      <c r="BS216" s="66"/>
      <c r="BT216" s="66"/>
      <c r="BU216" s="66"/>
      <c r="BV216" s="66"/>
      <c r="BW216" s="66"/>
      <c r="BX216" s="66"/>
      <c r="BY216" s="70"/>
      <c r="BZ216" s="66"/>
      <c r="CA216" s="66"/>
      <c r="CB216" s="66"/>
      <c r="CC216" s="70"/>
      <c r="CD216" s="66"/>
      <c r="CE216" s="66"/>
      <c r="CF216" s="66"/>
      <c r="CG216" s="70"/>
      <c r="CH216" s="123"/>
      <c r="CI216" s="66"/>
      <c r="CJ216" s="66"/>
      <c r="CK216" s="70"/>
      <c r="CL216" s="70"/>
      <c r="CM216" s="66"/>
      <c r="CN216" s="66"/>
      <c r="CO216" s="70"/>
      <c r="CP216" s="123"/>
      <c r="CQ216" s="66"/>
      <c r="CR216" s="66"/>
      <c r="CS216" s="66"/>
    </row>
    <row r="217" spans="1:97" x14ac:dyDescent="0.25">
      <c r="A217" s="104" t="s">
        <v>325</v>
      </c>
      <c r="B217" s="82">
        <f t="shared" si="617"/>
        <v>239.9</v>
      </c>
      <c r="C217" s="82">
        <f t="shared" si="618"/>
        <v>263.60000000000002</v>
      </c>
      <c r="D217" s="82">
        <f t="shared" si="619"/>
        <v>263.60000000000002</v>
      </c>
      <c r="E217" s="66">
        <f t="shared" si="652"/>
        <v>100</v>
      </c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70"/>
      <c r="AD217" s="66"/>
      <c r="AE217" s="66"/>
      <c r="AF217" s="66"/>
      <c r="AG217" s="70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66"/>
      <c r="BK217" s="66"/>
      <c r="BL217" s="66"/>
      <c r="BM217" s="66"/>
      <c r="BN217" s="66">
        <v>239.9</v>
      </c>
      <c r="BO217" s="66">
        <v>263.60000000000002</v>
      </c>
      <c r="BP217" s="66">
        <v>263.60000000000002</v>
      </c>
      <c r="BQ217" s="66">
        <f t="shared" si="640"/>
        <v>100</v>
      </c>
      <c r="BR217" s="66"/>
      <c r="BS217" s="66"/>
      <c r="BT217" s="66"/>
      <c r="BU217" s="66"/>
      <c r="BV217" s="66"/>
      <c r="BW217" s="66"/>
      <c r="BX217" s="66"/>
      <c r="BY217" s="70"/>
      <c r="BZ217" s="66"/>
      <c r="CA217" s="66"/>
      <c r="CB217" s="66"/>
      <c r="CC217" s="70"/>
      <c r="CD217" s="66"/>
      <c r="CE217" s="66"/>
      <c r="CF217" s="66"/>
      <c r="CG217" s="70"/>
      <c r="CH217" s="123"/>
      <c r="CI217" s="66"/>
      <c r="CJ217" s="66"/>
      <c r="CK217" s="70"/>
      <c r="CL217" s="70"/>
      <c r="CM217" s="66"/>
      <c r="CN217" s="66"/>
      <c r="CO217" s="70"/>
      <c r="CP217" s="123"/>
      <c r="CQ217" s="66"/>
      <c r="CR217" s="66"/>
      <c r="CS217" s="66"/>
    </row>
    <row r="218" spans="1:97" x14ac:dyDescent="0.25">
      <c r="A218" s="104" t="s">
        <v>507</v>
      </c>
      <c r="B218" s="82">
        <f t="shared" si="617"/>
        <v>239.9</v>
      </c>
      <c r="C218" s="82">
        <f t="shared" si="618"/>
        <v>263.60000000000002</v>
      </c>
      <c r="D218" s="82">
        <f t="shared" si="619"/>
        <v>263.60000000000002</v>
      </c>
      <c r="E218" s="66">
        <f t="shared" si="652"/>
        <v>100</v>
      </c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70"/>
      <c r="AD218" s="66"/>
      <c r="AE218" s="66"/>
      <c r="AF218" s="66"/>
      <c r="AG218" s="70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66"/>
      <c r="BK218" s="66"/>
      <c r="BL218" s="66"/>
      <c r="BM218" s="66"/>
      <c r="BN218" s="66">
        <v>239.9</v>
      </c>
      <c r="BO218" s="66">
        <v>263.60000000000002</v>
      </c>
      <c r="BP218" s="66">
        <v>263.60000000000002</v>
      </c>
      <c r="BQ218" s="66">
        <f t="shared" si="640"/>
        <v>100</v>
      </c>
      <c r="BR218" s="66"/>
      <c r="BS218" s="66"/>
      <c r="BT218" s="66"/>
      <c r="BU218" s="66"/>
      <c r="BV218" s="66"/>
      <c r="BW218" s="66"/>
      <c r="BX218" s="66"/>
      <c r="BY218" s="70"/>
      <c r="BZ218" s="66"/>
      <c r="CA218" s="66"/>
      <c r="CB218" s="66"/>
      <c r="CC218" s="70"/>
      <c r="CD218" s="66"/>
      <c r="CE218" s="66"/>
      <c r="CF218" s="66"/>
      <c r="CG218" s="70"/>
      <c r="CH218" s="123"/>
      <c r="CI218" s="66"/>
      <c r="CJ218" s="66"/>
      <c r="CK218" s="70"/>
      <c r="CL218" s="70"/>
      <c r="CM218" s="66"/>
      <c r="CN218" s="66"/>
      <c r="CO218" s="70"/>
      <c r="CP218" s="123"/>
      <c r="CQ218" s="66"/>
      <c r="CR218" s="66"/>
      <c r="CS218" s="66"/>
    </row>
    <row r="219" spans="1:97" x14ac:dyDescent="0.25">
      <c r="A219" s="104" t="s">
        <v>326</v>
      </c>
      <c r="B219" s="82">
        <f t="shared" si="617"/>
        <v>479.8</v>
      </c>
      <c r="C219" s="82">
        <f t="shared" si="618"/>
        <v>527.5</v>
      </c>
      <c r="D219" s="82">
        <f t="shared" si="619"/>
        <v>527.5</v>
      </c>
      <c r="E219" s="66">
        <f t="shared" si="652"/>
        <v>100</v>
      </c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70"/>
      <c r="AD219" s="66"/>
      <c r="AE219" s="66"/>
      <c r="AF219" s="66"/>
      <c r="AG219" s="70"/>
      <c r="AH219" s="66"/>
      <c r="AI219" s="66"/>
      <c r="AJ219" s="66"/>
      <c r="AK219" s="66"/>
      <c r="AL219" s="66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66"/>
      <c r="BK219" s="66"/>
      <c r="BL219" s="66"/>
      <c r="BM219" s="66"/>
      <c r="BN219" s="66">
        <v>479.8</v>
      </c>
      <c r="BO219" s="66">
        <v>527.5</v>
      </c>
      <c r="BP219" s="66">
        <v>527.5</v>
      </c>
      <c r="BQ219" s="66">
        <f t="shared" si="640"/>
        <v>100</v>
      </c>
      <c r="BR219" s="66"/>
      <c r="BS219" s="66"/>
      <c r="BT219" s="66"/>
      <c r="BU219" s="66"/>
      <c r="BV219" s="66"/>
      <c r="BW219" s="66"/>
      <c r="BX219" s="66"/>
      <c r="BY219" s="70"/>
      <c r="BZ219" s="66"/>
      <c r="CA219" s="66"/>
      <c r="CB219" s="66"/>
      <c r="CC219" s="70"/>
      <c r="CD219" s="66"/>
      <c r="CE219" s="66"/>
      <c r="CF219" s="66"/>
      <c r="CG219" s="70"/>
      <c r="CH219" s="123"/>
      <c r="CI219" s="66"/>
      <c r="CJ219" s="66"/>
      <c r="CK219" s="70"/>
      <c r="CL219" s="70"/>
      <c r="CM219" s="66"/>
      <c r="CN219" s="66"/>
      <c r="CO219" s="70"/>
      <c r="CP219" s="123"/>
      <c r="CQ219" s="66"/>
      <c r="CR219" s="66"/>
      <c r="CS219" s="66"/>
    </row>
    <row r="220" spans="1:97" x14ac:dyDescent="0.25">
      <c r="A220" s="104" t="s">
        <v>327</v>
      </c>
      <c r="B220" s="82">
        <f t="shared" si="617"/>
        <v>239.9</v>
      </c>
      <c r="C220" s="82">
        <f t="shared" si="618"/>
        <v>263.60000000000002</v>
      </c>
      <c r="D220" s="82">
        <f t="shared" si="619"/>
        <v>263.60000000000002</v>
      </c>
      <c r="E220" s="66">
        <f t="shared" si="652"/>
        <v>100</v>
      </c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70"/>
      <c r="AD220" s="66"/>
      <c r="AE220" s="66"/>
      <c r="AF220" s="66"/>
      <c r="AG220" s="70"/>
      <c r="AH220" s="66"/>
      <c r="AI220" s="66"/>
      <c r="AJ220" s="66"/>
      <c r="AK220" s="66"/>
      <c r="AL220" s="66"/>
      <c r="AM220" s="66"/>
      <c r="AN220" s="66"/>
      <c r="AO220" s="66"/>
      <c r="AP220" s="66"/>
      <c r="AQ220" s="66"/>
      <c r="AR220" s="66"/>
      <c r="AS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/>
      <c r="BH220" s="66"/>
      <c r="BI220" s="66"/>
      <c r="BJ220" s="66"/>
      <c r="BK220" s="66"/>
      <c r="BL220" s="66"/>
      <c r="BM220" s="66"/>
      <c r="BN220" s="66">
        <v>239.9</v>
      </c>
      <c r="BO220" s="66">
        <v>263.60000000000002</v>
      </c>
      <c r="BP220" s="66">
        <v>263.60000000000002</v>
      </c>
      <c r="BQ220" s="66">
        <f t="shared" si="640"/>
        <v>100</v>
      </c>
      <c r="BR220" s="66"/>
      <c r="BS220" s="66"/>
      <c r="BT220" s="66"/>
      <c r="BU220" s="66"/>
      <c r="BV220" s="66"/>
      <c r="BW220" s="66"/>
      <c r="BX220" s="66"/>
      <c r="BY220" s="70"/>
      <c r="BZ220" s="66"/>
      <c r="CA220" s="66"/>
      <c r="CB220" s="66"/>
      <c r="CC220" s="70"/>
      <c r="CD220" s="66"/>
      <c r="CE220" s="66"/>
      <c r="CF220" s="66"/>
      <c r="CG220" s="70"/>
      <c r="CH220" s="123"/>
      <c r="CI220" s="66"/>
      <c r="CJ220" s="66"/>
      <c r="CK220" s="70"/>
      <c r="CL220" s="70"/>
      <c r="CM220" s="66"/>
      <c r="CN220" s="66"/>
      <c r="CO220" s="70"/>
      <c r="CP220" s="123"/>
      <c r="CQ220" s="66"/>
      <c r="CR220" s="66"/>
      <c r="CS220" s="66"/>
    </row>
    <row r="221" spans="1:97" s="92" customFormat="1" ht="31.5" x14ac:dyDescent="0.25">
      <c r="A221" s="106" t="s">
        <v>330</v>
      </c>
      <c r="B221" s="198">
        <f t="shared" si="617"/>
        <v>185776.59999999992</v>
      </c>
      <c r="C221" s="198">
        <f t="shared" si="618"/>
        <v>203002.10000000003</v>
      </c>
      <c r="D221" s="198">
        <f t="shared" si="619"/>
        <v>202518.43318000002</v>
      </c>
      <c r="E221" s="80">
        <f t="shared" ref="E221" si="653">D221/C221*100</f>
        <v>99.761742947486738</v>
      </c>
      <c r="F221" s="80">
        <f>SUM(F222:F227)</f>
        <v>292.39999999999998</v>
      </c>
      <c r="G221" s="80">
        <f>SUM(G222:G227)</f>
        <v>547.6</v>
      </c>
      <c r="H221" s="80">
        <f t="shared" ref="H221:CF221" si="654">SUM(H222:H227)</f>
        <v>547.6</v>
      </c>
      <c r="I221" s="80">
        <f t="shared" si="71"/>
        <v>100</v>
      </c>
      <c r="J221" s="80">
        <f t="shared" ref="J221" si="655">SUM(J222:J227)</f>
        <v>123.5</v>
      </c>
      <c r="K221" s="80">
        <f t="shared" si="654"/>
        <v>123.5</v>
      </c>
      <c r="L221" s="80">
        <f t="shared" si="654"/>
        <v>121.73622999999999</v>
      </c>
      <c r="M221" s="80">
        <f t="shared" si="100"/>
        <v>98.571846153846138</v>
      </c>
      <c r="N221" s="80">
        <f t="shared" ref="N221" si="656">SUM(N222:N227)</f>
        <v>2091.8000000000002</v>
      </c>
      <c r="O221" s="80">
        <f t="shared" si="654"/>
        <v>1426.2</v>
      </c>
      <c r="P221" s="80">
        <f t="shared" si="654"/>
        <v>1426.2</v>
      </c>
      <c r="Q221" s="80">
        <f t="shared" si="101"/>
        <v>100</v>
      </c>
      <c r="R221" s="80">
        <f t="shared" ref="R221" si="657">SUM(R222:R227)</f>
        <v>32163.4</v>
      </c>
      <c r="S221" s="80">
        <f t="shared" si="654"/>
        <v>34782</v>
      </c>
      <c r="T221" s="80">
        <f t="shared" si="654"/>
        <v>34782</v>
      </c>
      <c r="U221" s="80">
        <f t="shared" si="39"/>
        <v>100</v>
      </c>
      <c r="V221" s="80">
        <f t="shared" ref="V221" si="658">SUM(V222:V227)</f>
        <v>3220.7</v>
      </c>
      <c r="W221" s="80">
        <f t="shared" si="654"/>
        <v>3826.8</v>
      </c>
      <c r="X221" s="80">
        <f t="shared" si="654"/>
        <v>3826.8</v>
      </c>
      <c r="Y221" s="80">
        <f t="shared" si="76"/>
        <v>100</v>
      </c>
      <c r="Z221" s="80">
        <f t="shared" ref="Z221" si="659">SUM(Z222:Z227)</f>
        <v>111.9</v>
      </c>
      <c r="AA221" s="80">
        <f t="shared" si="654"/>
        <v>112</v>
      </c>
      <c r="AB221" s="80">
        <f t="shared" si="654"/>
        <v>112</v>
      </c>
      <c r="AC221" s="80">
        <f t="shared" si="78"/>
        <v>100</v>
      </c>
      <c r="AD221" s="80">
        <f t="shared" ref="AD221" si="660">SUM(AD222:AD227)</f>
        <v>131100.9</v>
      </c>
      <c r="AE221" s="80">
        <f t="shared" si="654"/>
        <v>146766.39999999999</v>
      </c>
      <c r="AF221" s="80">
        <f t="shared" si="654"/>
        <v>146766.39999999999</v>
      </c>
      <c r="AG221" s="80">
        <f t="shared" si="102"/>
        <v>100</v>
      </c>
      <c r="AH221" s="80">
        <f t="shared" ref="AH221" si="661">SUM(AH222:AH227)</f>
        <v>330.3</v>
      </c>
      <c r="AI221" s="80">
        <f t="shared" si="654"/>
        <v>356.6</v>
      </c>
      <c r="AJ221" s="80">
        <f t="shared" si="654"/>
        <v>356.6</v>
      </c>
      <c r="AK221" s="79">
        <f t="shared" si="629"/>
        <v>100</v>
      </c>
      <c r="AL221" s="80">
        <f t="shared" ref="AL221" si="662">SUM(AL222:AL227)</f>
        <v>0</v>
      </c>
      <c r="AM221" s="80">
        <f t="shared" si="654"/>
        <v>0</v>
      </c>
      <c r="AN221" s="80">
        <f t="shared" si="654"/>
        <v>0</v>
      </c>
      <c r="AO221" s="80">
        <f t="shared" si="654"/>
        <v>0</v>
      </c>
      <c r="AP221" s="80">
        <f t="shared" ref="AP221" si="663">SUM(AP222:AP227)</f>
        <v>330.3</v>
      </c>
      <c r="AQ221" s="80">
        <f t="shared" si="654"/>
        <v>356.6</v>
      </c>
      <c r="AR221" s="80">
        <f t="shared" si="654"/>
        <v>356.6</v>
      </c>
      <c r="AS221" s="80">
        <f t="shared" si="654"/>
        <v>100</v>
      </c>
      <c r="AT221" s="80">
        <f t="shared" ref="AT221" si="664">SUM(AT222:AT227)</f>
        <v>3151.2</v>
      </c>
      <c r="AU221" s="80">
        <f t="shared" si="654"/>
        <v>2106.6</v>
      </c>
      <c r="AV221" s="80">
        <f t="shared" si="654"/>
        <v>2024.7546200000002</v>
      </c>
      <c r="AW221" s="80">
        <f t="shared" si="654"/>
        <v>96.114811544669138</v>
      </c>
      <c r="AX221" s="80">
        <f t="shared" ref="AX221" si="665">SUM(AX222:AX227)</f>
        <v>330.3</v>
      </c>
      <c r="AY221" s="80">
        <f t="shared" si="654"/>
        <v>356.6</v>
      </c>
      <c r="AZ221" s="80">
        <f t="shared" si="654"/>
        <v>356.6</v>
      </c>
      <c r="BA221" s="80">
        <f t="shared" si="654"/>
        <v>100</v>
      </c>
      <c r="BB221" s="80">
        <f t="shared" ref="BB221" si="666">SUM(BB222:BB227)</f>
        <v>330.3</v>
      </c>
      <c r="BC221" s="80">
        <f t="shared" si="654"/>
        <v>356.6</v>
      </c>
      <c r="BD221" s="80">
        <f t="shared" ref="BD221" si="667">SUM(BD222:BD227)</f>
        <v>0</v>
      </c>
      <c r="BE221" s="80">
        <f t="shared" si="654"/>
        <v>0</v>
      </c>
      <c r="BF221" s="80">
        <f t="shared" ref="BF221" si="668">SUM(BF222:BF227)</f>
        <v>848.1</v>
      </c>
      <c r="BG221" s="80">
        <f t="shared" si="654"/>
        <v>848.1</v>
      </c>
      <c r="BH221" s="80">
        <f t="shared" si="654"/>
        <v>848.1</v>
      </c>
      <c r="BI221" s="80">
        <f t="shared" si="107"/>
        <v>100</v>
      </c>
      <c r="BJ221" s="80">
        <f t="shared" ref="BJ221" si="669">SUM(BJ222:BJ227)</f>
        <v>0</v>
      </c>
      <c r="BK221" s="80">
        <f t="shared" si="654"/>
        <v>0</v>
      </c>
      <c r="BL221" s="80">
        <f t="shared" ref="BL221" si="670">SUM(BL222:BL227)</f>
        <v>0</v>
      </c>
      <c r="BM221" s="80">
        <f t="shared" si="654"/>
        <v>0</v>
      </c>
      <c r="BN221" s="80">
        <f t="shared" ref="BN221" si="671">SUM(BN222:BN227)</f>
        <v>959.6</v>
      </c>
      <c r="BO221" s="80">
        <f t="shared" si="654"/>
        <v>1054.7</v>
      </c>
      <c r="BP221" s="80">
        <f t="shared" si="654"/>
        <v>1054.7</v>
      </c>
      <c r="BQ221" s="79">
        <f t="shared" si="640"/>
        <v>100</v>
      </c>
      <c r="BR221" s="80">
        <f t="shared" ref="BR221" si="672">SUM(BR222:BR227)</f>
        <v>330.3</v>
      </c>
      <c r="BS221" s="80">
        <f t="shared" si="654"/>
        <v>166.9</v>
      </c>
      <c r="BT221" s="80">
        <f t="shared" si="654"/>
        <v>166.82499999999999</v>
      </c>
      <c r="BU221" s="80">
        <f t="shared" si="654"/>
        <v>99.955062911923292</v>
      </c>
      <c r="BV221" s="80">
        <f t="shared" ref="BV221" si="673">SUM(BV222:BV227)</f>
        <v>330.3</v>
      </c>
      <c r="BW221" s="80">
        <f t="shared" si="654"/>
        <v>356.6</v>
      </c>
      <c r="BX221" s="80">
        <f t="shared" si="654"/>
        <v>356.6</v>
      </c>
      <c r="BY221" s="80">
        <f t="shared" si="643"/>
        <v>100</v>
      </c>
      <c r="BZ221" s="80">
        <f t="shared" ref="BZ221" si="674">SUM(BZ222:BZ227)</f>
        <v>9698.4</v>
      </c>
      <c r="CA221" s="80">
        <f t="shared" si="654"/>
        <v>9397.7000000000007</v>
      </c>
      <c r="CB221" s="80">
        <f t="shared" si="654"/>
        <v>9354.7723299999998</v>
      </c>
      <c r="CC221" s="80">
        <f t="shared" si="60"/>
        <v>99.543210892026764</v>
      </c>
      <c r="CD221" s="80">
        <f t="shared" ref="CD221" si="675">SUM(CD222:CD227)</f>
        <v>32.9</v>
      </c>
      <c r="CE221" s="80">
        <f t="shared" si="654"/>
        <v>32.9</v>
      </c>
      <c r="CF221" s="80">
        <f t="shared" si="654"/>
        <v>32.445</v>
      </c>
      <c r="CG221" s="80">
        <f t="shared" si="646"/>
        <v>98.61702127659575</v>
      </c>
      <c r="CH221" s="122"/>
      <c r="CI221" s="80">
        <f t="shared" ref="CI221" si="676">SUM(CI222:CI227)</f>
        <v>16.899999999999999</v>
      </c>
      <c r="CJ221" s="80">
        <f t="shared" ref="CJ221" si="677">SUM(CJ222:CJ227)</f>
        <v>16.899999999999999</v>
      </c>
      <c r="CK221" s="80">
        <f t="shared" ref="CK221:CK222" si="678">CJ221/CI221*100</f>
        <v>100</v>
      </c>
      <c r="CL221" s="80"/>
      <c r="CM221" s="80"/>
      <c r="CN221" s="80"/>
      <c r="CO221" s="80"/>
      <c r="CP221" s="122"/>
      <c r="CQ221" s="80">
        <f>SUM(CQ222:CQ227)</f>
        <v>10.8</v>
      </c>
      <c r="CR221" s="80">
        <f t="shared" ref="CR221" si="679">SUM(CR222:CR227)</f>
        <v>10.8</v>
      </c>
      <c r="CS221" s="80">
        <f t="shared" ref="CS221:CS222" si="680">CR221/CQ221*100</f>
        <v>100</v>
      </c>
    </row>
    <row r="222" spans="1:97" ht="31.5" x14ac:dyDescent="0.25">
      <c r="A222" s="104" t="s">
        <v>296</v>
      </c>
      <c r="B222" s="82">
        <f t="shared" si="617"/>
        <v>184816.99999999991</v>
      </c>
      <c r="C222" s="82">
        <f t="shared" si="618"/>
        <v>201947.40000000002</v>
      </c>
      <c r="D222" s="82">
        <f t="shared" si="619"/>
        <v>201463.73318000001</v>
      </c>
      <c r="E222" s="70">
        <f t="shared" si="0"/>
        <v>99.760498614985877</v>
      </c>
      <c r="F222" s="70">
        <v>292.39999999999998</v>
      </c>
      <c r="G222" s="70">
        <v>547.6</v>
      </c>
      <c r="H222" s="70">
        <v>547.6</v>
      </c>
      <c r="I222" s="70">
        <f t="shared" si="71"/>
        <v>100</v>
      </c>
      <c r="J222" s="70">
        <v>123.5</v>
      </c>
      <c r="K222" s="70">
        <v>123.5</v>
      </c>
      <c r="L222" s="70">
        <v>121.73622999999999</v>
      </c>
      <c r="M222" s="70">
        <f t="shared" si="100"/>
        <v>98.571846153846138</v>
      </c>
      <c r="N222" s="70">
        <v>2091.8000000000002</v>
      </c>
      <c r="O222" s="70">
        <v>1426.2</v>
      </c>
      <c r="P222" s="70">
        <v>1426.2</v>
      </c>
      <c r="Q222" s="70">
        <f t="shared" si="101"/>
        <v>100</v>
      </c>
      <c r="R222" s="70">
        <v>32163.4</v>
      </c>
      <c r="S222" s="70">
        <v>34782</v>
      </c>
      <c r="T222" s="70">
        <v>34782</v>
      </c>
      <c r="U222" s="70">
        <f t="shared" si="39"/>
        <v>100</v>
      </c>
      <c r="V222" s="70">
        <v>3220.7</v>
      </c>
      <c r="W222" s="70">
        <v>3826.8</v>
      </c>
      <c r="X222" s="70">
        <v>3826.8</v>
      </c>
      <c r="Y222" s="70">
        <f t="shared" si="76"/>
        <v>100</v>
      </c>
      <c r="Z222" s="70">
        <v>111.9</v>
      </c>
      <c r="AA222" s="70">
        <v>112</v>
      </c>
      <c r="AB222" s="70">
        <v>112</v>
      </c>
      <c r="AC222" s="70">
        <f t="shared" si="78"/>
        <v>100</v>
      </c>
      <c r="AD222" s="70">
        <v>131100.9</v>
      </c>
      <c r="AE222" s="70">
        <v>146766.39999999999</v>
      </c>
      <c r="AF222" s="70">
        <v>146766.39999999999</v>
      </c>
      <c r="AG222" s="70">
        <f t="shared" si="102"/>
        <v>100</v>
      </c>
      <c r="AH222" s="70">
        <v>330.3</v>
      </c>
      <c r="AI222" s="70">
        <v>356.6</v>
      </c>
      <c r="AJ222" s="70">
        <v>356.6</v>
      </c>
      <c r="AK222" s="66">
        <f t="shared" si="629"/>
        <v>100</v>
      </c>
      <c r="AL222" s="70"/>
      <c r="AM222" s="70"/>
      <c r="AN222" s="70"/>
      <c r="AO222" s="70"/>
      <c r="AP222" s="70">
        <v>330.3</v>
      </c>
      <c r="AQ222" s="70">
        <v>356.6</v>
      </c>
      <c r="AR222" s="70">
        <v>356.6</v>
      </c>
      <c r="AS222" s="70">
        <f t="shared" si="103"/>
        <v>100</v>
      </c>
      <c r="AT222" s="70">
        <v>3151.2</v>
      </c>
      <c r="AU222" s="70">
        <v>2106.6</v>
      </c>
      <c r="AV222" s="70">
        <v>2024.7546200000002</v>
      </c>
      <c r="AW222" s="70">
        <f t="shared" si="104"/>
        <v>96.114811544669138</v>
      </c>
      <c r="AX222" s="70">
        <v>330.3</v>
      </c>
      <c r="AY222" s="70">
        <v>356.6</v>
      </c>
      <c r="AZ222" s="70">
        <v>356.6</v>
      </c>
      <c r="BA222" s="70">
        <f t="shared" si="105"/>
        <v>100</v>
      </c>
      <c r="BB222" s="70">
        <v>330.3</v>
      </c>
      <c r="BC222" s="70">
        <v>356.6</v>
      </c>
      <c r="BD222" s="70"/>
      <c r="BE222" s="70">
        <f t="shared" si="106"/>
        <v>0</v>
      </c>
      <c r="BF222" s="70">
        <v>848.1</v>
      </c>
      <c r="BG222" s="70">
        <v>848.1</v>
      </c>
      <c r="BH222" s="70">
        <v>848.1</v>
      </c>
      <c r="BI222" s="70">
        <f t="shared" si="107"/>
        <v>100</v>
      </c>
      <c r="BJ222" s="70"/>
      <c r="BK222" s="70"/>
      <c r="BL222" s="70"/>
      <c r="BM222" s="70"/>
      <c r="BN222" s="70"/>
      <c r="BO222" s="70"/>
      <c r="BP222" s="70"/>
      <c r="BQ222" s="66"/>
      <c r="BR222" s="70">
        <v>330.3</v>
      </c>
      <c r="BS222" s="70">
        <v>166.9</v>
      </c>
      <c r="BT222" s="70">
        <v>166.82499999999999</v>
      </c>
      <c r="BU222" s="70">
        <f t="shared" si="108"/>
        <v>99.955062911923292</v>
      </c>
      <c r="BV222" s="70">
        <v>330.3</v>
      </c>
      <c r="BW222" s="70">
        <v>356.6</v>
      </c>
      <c r="BX222" s="70">
        <v>356.6</v>
      </c>
      <c r="BY222" s="70">
        <f t="shared" si="643"/>
        <v>100</v>
      </c>
      <c r="BZ222" s="70">
        <v>9698.4</v>
      </c>
      <c r="CA222" s="70">
        <v>9397.7000000000007</v>
      </c>
      <c r="CB222" s="70">
        <v>9354.7723299999998</v>
      </c>
      <c r="CC222" s="70">
        <f t="shared" si="60"/>
        <v>99.543210892026764</v>
      </c>
      <c r="CD222" s="70">
        <v>32.9</v>
      </c>
      <c r="CE222" s="70">
        <v>32.9</v>
      </c>
      <c r="CF222" s="70">
        <v>32.445</v>
      </c>
      <c r="CG222" s="70">
        <f t="shared" si="646"/>
        <v>98.61702127659575</v>
      </c>
      <c r="CH222" s="124"/>
      <c r="CI222" s="70">
        <v>16.899999999999999</v>
      </c>
      <c r="CJ222" s="70">
        <v>16.899999999999999</v>
      </c>
      <c r="CK222" s="70">
        <f t="shared" si="678"/>
        <v>100</v>
      </c>
      <c r="CL222" s="70"/>
      <c r="CM222" s="70"/>
      <c r="CN222" s="70"/>
      <c r="CO222" s="70"/>
      <c r="CP222" s="124"/>
      <c r="CQ222" s="70">
        <v>10.8</v>
      </c>
      <c r="CR222" s="70">
        <v>10.8</v>
      </c>
      <c r="CS222" s="70">
        <f t="shared" si="680"/>
        <v>100</v>
      </c>
    </row>
    <row r="223" spans="1:97" x14ac:dyDescent="0.25">
      <c r="A223" s="104" t="s">
        <v>508</v>
      </c>
      <c r="B223" s="82">
        <f t="shared" si="617"/>
        <v>239.9</v>
      </c>
      <c r="C223" s="82">
        <f t="shared" si="618"/>
        <v>263.60000000000002</v>
      </c>
      <c r="D223" s="82">
        <f t="shared" si="619"/>
        <v>263.60000000000002</v>
      </c>
      <c r="E223" s="66">
        <f>D223/C223*100</f>
        <v>100</v>
      </c>
      <c r="F223" s="66"/>
      <c r="G223" s="66"/>
      <c r="H223" s="66"/>
      <c r="I223" s="66"/>
      <c r="J223" s="66"/>
      <c r="K223" s="66"/>
      <c r="L223" s="66"/>
      <c r="M223" s="70"/>
      <c r="N223" s="66"/>
      <c r="O223" s="66"/>
      <c r="P223" s="66"/>
      <c r="Q223" s="70"/>
      <c r="R223" s="66"/>
      <c r="S223" s="66"/>
      <c r="T223" s="66"/>
      <c r="U223" s="70"/>
      <c r="V223" s="66"/>
      <c r="W223" s="66"/>
      <c r="X223" s="66"/>
      <c r="Y223" s="66"/>
      <c r="Z223" s="66"/>
      <c r="AA223" s="66"/>
      <c r="AB223" s="66"/>
      <c r="AC223" s="70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6"/>
      <c r="AQ223" s="66"/>
      <c r="AR223" s="66"/>
      <c r="AS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/>
      <c r="BH223" s="66"/>
      <c r="BI223" s="70"/>
      <c r="BJ223" s="66"/>
      <c r="BK223" s="66"/>
      <c r="BL223" s="66"/>
      <c r="BM223" s="66"/>
      <c r="BN223" s="66">
        <v>239.9</v>
      </c>
      <c r="BO223" s="66">
        <v>263.60000000000002</v>
      </c>
      <c r="BP223" s="66">
        <v>263.60000000000002</v>
      </c>
      <c r="BQ223" s="66">
        <f>BP223/BO223*100</f>
        <v>100</v>
      </c>
      <c r="BR223" s="66"/>
      <c r="BS223" s="66"/>
      <c r="BT223" s="66"/>
      <c r="BU223" s="66"/>
      <c r="BV223" s="66"/>
      <c r="BW223" s="66"/>
      <c r="BX223" s="66"/>
      <c r="BY223" s="70"/>
      <c r="BZ223" s="66"/>
      <c r="CA223" s="66"/>
      <c r="CB223" s="66"/>
      <c r="CC223" s="66"/>
      <c r="CD223" s="66"/>
      <c r="CE223" s="66"/>
      <c r="CF223" s="66"/>
      <c r="CG223" s="70"/>
      <c r="CH223" s="123"/>
      <c r="CI223" s="66"/>
      <c r="CJ223" s="66"/>
      <c r="CK223" s="70"/>
      <c r="CL223" s="70"/>
      <c r="CM223" s="66"/>
      <c r="CN223" s="66"/>
      <c r="CO223" s="70"/>
      <c r="CP223" s="123"/>
      <c r="CQ223" s="66"/>
      <c r="CR223" s="66"/>
      <c r="CS223" s="66"/>
    </row>
    <row r="224" spans="1:97" x14ac:dyDescent="0.25">
      <c r="A224" s="104" t="s">
        <v>432</v>
      </c>
      <c r="B224" s="82">
        <f t="shared" si="617"/>
        <v>0</v>
      </c>
      <c r="C224" s="82">
        <f t="shared" si="618"/>
        <v>0</v>
      </c>
      <c r="D224" s="82">
        <f t="shared" si="619"/>
        <v>0</v>
      </c>
      <c r="E224" s="66"/>
      <c r="F224" s="66"/>
      <c r="G224" s="66"/>
      <c r="H224" s="66"/>
      <c r="I224" s="66"/>
      <c r="J224" s="66"/>
      <c r="K224" s="66"/>
      <c r="L224" s="66"/>
      <c r="M224" s="70"/>
      <c r="N224" s="66"/>
      <c r="O224" s="66"/>
      <c r="P224" s="66"/>
      <c r="Q224" s="70"/>
      <c r="R224" s="66"/>
      <c r="S224" s="66"/>
      <c r="T224" s="66"/>
      <c r="U224" s="70"/>
      <c r="V224" s="66"/>
      <c r="W224" s="66"/>
      <c r="X224" s="66"/>
      <c r="Y224" s="66"/>
      <c r="Z224" s="66"/>
      <c r="AA224" s="66"/>
      <c r="AB224" s="66"/>
      <c r="AC224" s="70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70"/>
      <c r="BJ224" s="66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70"/>
      <c r="BZ224" s="66"/>
      <c r="CA224" s="66"/>
      <c r="CB224" s="66"/>
      <c r="CC224" s="66"/>
      <c r="CD224" s="66"/>
      <c r="CE224" s="66"/>
      <c r="CF224" s="66"/>
      <c r="CG224" s="70"/>
      <c r="CH224" s="123"/>
      <c r="CI224" s="66"/>
      <c r="CJ224" s="66"/>
      <c r="CK224" s="70"/>
      <c r="CL224" s="70"/>
      <c r="CM224" s="66"/>
      <c r="CN224" s="66"/>
      <c r="CO224" s="70"/>
      <c r="CP224" s="123"/>
      <c r="CQ224" s="66"/>
      <c r="CR224" s="66"/>
      <c r="CS224" s="66"/>
    </row>
    <row r="225" spans="1:97" x14ac:dyDescent="0.25">
      <c r="A225" s="104" t="s">
        <v>509</v>
      </c>
      <c r="B225" s="82">
        <f t="shared" si="617"/>
        <v>0</v>
      </c>
      <c r="C225" s="82">
        <f t="shared" si="618"/>
        <v>0</v>
      </c>
      <c r="D225" s="82">
        <f t="shared" si="619"/>
        <v>0</v>
      </c>
      <c r="E225" s="66"/>
      <c r="F225" s="66"/>
      <c r="G225" s="66"/>
      <c r="H225" s="66"/>
      <c r="I225" s="66"/>
      <c r="J225" s="66"/>
      <c r="K225" s="66"/>
      <c r="L225" s="66"/>
      <c r="M225" s="70"/>
      <c r="N225" s="66"/>
      <c r="O225" s="66"/>
      <c r="P225" s="66"/>
      <c r="Q225" s="70"/>
      <c r="R225" s="66"/>
      <c r="S225" s="66"/>
      <c r="T225" s="66"/>
      <c r="U225" s="70"/>
      <c r="V225" s="66"/>
      <c r="W225" s="66"/>
      <c r="X225" s="66"/>
      <c r="Y225" s="66"/>
      <c r="Z225" s="66"/>
      <c r="AA225" s="66"/>
      <c r="AB225" s="66"/>
      <c r="AC225" s="70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  <c r="AP225" s="66"/>
      <c r="AQ225" s="66"/>
      <c r="AR225" s="66"/>
      <c r="AS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/>
      <c r="BH225" s="66"/>
      <c r="BI225" s="70"/>
      <c r="BJ225" s="66"/>
      <c r="BK225" s="66"/>
      <c r="BL225" s="66"/>
      <c r="BM225" s="66"/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70"/>
      <c r="BZ225" s="66"/>
      <c r="CA225" s="66"/>
      <c r="CB225" s="66"/>
      <c r="CC225" s="66"/>
      <c r="CD225" s="66"/>
      <c r="CE225" s="66"/>
      <c r="CF225" s="66"/>
      <c r="CG225" s="70"/>
      <c r="CH225" s="123"/>
      <c r="CI225" s="66"/>
      <c r="CJ225" s="66"/>
      <c r="CK225" s="70"/>
      <c r="CL225" s="70"/>
      <c r="CM225" s="66"/>
      <c r="CN225" s="66"/>
      <c r="CO225" s="70"/>
      <c r="CP225" s="123"/>
      <c r="CQ225" s="66"/>
      <c r="CR225" s="66"/>
      <c r="CS225" s="66"/>
    </row>
    <row r="226" spans="1:97" x14ac:dyDescent="0.25">
      <c r="A226" s="104" t="s">
        <v>329</v>
      </c>
      <c r="B226" s="82">
        <f t="shared" si="617"/>
        <v>479.8</v>
      </c>
      <c r="C226" s="82">
        <f t="shared" si="618"/>
        <v>527.5</v>
      </c>
      <c r="D226" s="82">
        <f t="shared" si="619"/>
        <v>527.5</v>
      </c>
      <c r="E226" s="66">
        <f>D226/C226*100</f>
        <v>100</v>
      </c>
      <c r="F226" s="66"/>
      <c r="G226" s="66"/>
      <c r="H226" s="66"/>
      <c r="I226" s="66"/>
      <c r="J226" s="66"/>
      <c r="K226" s="66"/>
      <c r="L226" s="66"/>
      <c r="M226" s="70"/>
      <c r="N226" s="66"/>
      <c r="O226" s="66"/>
      <c r="P226" s="66"/>
      <c r="Q226" s="70"/>
      <c r="R226" s="66"/>
      <c r="S226" s="66"/>
      <c r="T226" s="66"/>
      <c r="U226" s="70"/>
      <c r="V226" s="66"/>
      <c r="W226" s="66"/>
      <c r="X226" s="66"/>
      <c r="Y226" s="66"/>
      <c r="Z226" s="66"/>
      <c r="AA226" s="66"/>
      <c r="AB226" s="66"/>
      <c r="AC226" s="70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70"/>
      <c r="BJ226" s="66"/>
      <c r="BK226" s="66"/>
      <c r="BL226" s="66"/>
      <c r="BM226" s="66"/>
      <c r="BN226" s="66">
        <v>479.8</v>
      </c>
      <c r="BO226" s="66">
        <v>527.5</v>
      </c>
      <c r="BP226" s="66">
        <v>527.5</v>
      </c>
      <c r="BQ226" s="66">
        <f>BP226/BO226*100</f>
        <v>100</v>
      </c>
      <c r="BR226" s="66"/>
      <c r="BS226" s="66"/>
      <c r="BT226" s="66"/>
      <c r="BU226" s="66"/>
      <c r="BV226" s="66"/>
      <c r="BW226" s="66"/>
      <c r="BX226" s="66"/>
      <c r="BY226" s="70"/>
      <c r="BZ226" s="66"/>
      <c r="CA226" s="66"/>
      <c r="CB226" s="66"/>
      <c r="CC226" s="66"/>
      <c r="CD226" s="66"/>
      <c r="CE226" s="66"/>
      <c r="CF226" s="66"/>
      <c r="CG226" s="70"/>
      <c r="CH226" s="123"/>
      <c r="CI226" s="66"/>
      <c r="CJ226" s="66"/>
      <c r="CK226" s="70"/>
      <c r="CL226" s="70"/>
      <c r="CM226" s="66"/>
      <c r="CN226" s="66"/>
      <c r="CO226" s="70"/>
      <c r="CP226" s="123"/>
      <c r="CQ226" s="66"/>
      <c r="CR226" s="66"/>
      <c r="CS226" s="66"/>
    </row>
    <row r="227" spans="1:97" x14ac:dyDescent="0.25">
      <c r="A227" s="104" t="s">
        <v>346</v>
      </c>
      <c r="B227" s="82">
        <f t="shared" si="617"/>
        <v>239.9</v>
      </c>
      <c r="C227" s="82">
        <f t="shared" si="618"/>
        <v>263.60000000000002</v>
      </c>
      <c r="D227" s="82">
        <f t="shared" si="619"/>
        <v>263.60000000000002</v>
      </c>
      <c r="E227" s="66">
        <f>D227/C227*100</f>
        <v>100</v>
      </c>
      <c r="F227" s="66"/>
      <c r="G227" s="66"/>
      <c r="H227" s="66"/>
      <c r="I227" s="66"/>
      <c r="J227" s="66"/>
      <c r="K227" s="66"/>
      <c r="L227" s="66"/>
      <c r="M227" s="70"/>
      <c r="N227" s="66"/>
      <c r="O227" s="66"/>
      <c r="P227" s="66"/>
      <c r="Q227" s="70"/>
      <c r="R227" s="66"/>
      <c r="S227" s="66"/>
      <c r="T227" s="66"/>
      <c r="U227" s="70"/>
      <c r="V227" s="66"/>
      <c r="W227" s="66"/>
      <c r="X227" s="66"/>
      <c r="Y227" s="66"/>
      <c r="Z227" s="66"/>
      <c r="AA227" s="66"/>
      <c r="AB227" s="66"/>
      <c r="AC227" s="70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70"/>
      <c r="BJ227" s="66"/>
      <c r="BK227" s="66"/>
      <c r="BL227" s="66"/>
      <c r="BM227" s="70"/>
      <c r="BN227" s="66">
        <v>239.9</v>
      </c>
      <c r="BO227" s="66">
        <v>263.60000000000002</v>
      </c>
      <c r="BP227" s="66">
        <v>263.60000000000002</v>
      </c>
      <c r="BQ227" s="66">
        <f>BP227/BO227*100</f>
        <v>100</v>
      </c>
      <c r="BR227" s="66"/>
      <c r="BS227" s="66"/>
      <c r="BT227" s="66"/>
      <c r="BU227" s="66"/>
      <c r="BV227" s="66"/>
      <c r="BW227" s="66"/>
      <c r="BX227" s="66"/>
      <c r="BY227" s="70"/>
      <c r="BZ227" s="66"/>
      <c r="CA227" s="66"/>
      <c r="CB227" s="66"/>
      <c r="CC227" s="66"/>
      <c r="CD227" s="66"/>
      <c r="CE227" s="66"/>
      <c r="CF227" s="66"/>
      <c r="CG227" s="70"/>
      <c r="CH227" s="123"/>
      <c r="CI227" s="66"/>
      <c r="CJ227" s="66"/>
      <c r="CK227" s="70"/>
      <c r="CL227" s="70"/>
      <c r="CM227" s="66"/>
      <c r="CN227" s="66"/>
      <c r="CO227" s="70"/>
      <c r="CP227" s="123"/>
      <c r="CQ227" s="66"/>
      <c r="CR227" s="66"/>
      <c r="CS227" s="66"/>
    </row>
    <row r="228" spans="1:97" s="92" customFormat="1" ht="31.5" x14ac:dyDescent="0.25">
      <c r="A228" s="106" t="s">
        <v>334</v>
      </c>
      <c r="B228" s="198">
        <f t="shared" si="617"/>
        <v>327458.59999999992</v>
      </c>
      <c r="C228" s="198">
        <f t="shared" si="618"/>
        <v>341663.19099999988</v>
      </c>
      <c r="D228" s="198">
        <f t="shared" si="619"/>
        <v>340943.53764999984</v>
      </c>
      <c r="E228" s="80">
        <f t="shared" ref="E228" si="681">D228/C228*100</f>
        <v>99.789367608522966</v>
      </c>
      <c r="F228" s="80">
        <f>SUM(F229:F239)</f>
        <v>831.7</v>
      </c>
      <c r="G228" s="80">
        <f>SUM(G229:G239)</f>
        <v>831.7</v>
      </c>
      <c r="H228" s="80">
        <f t="shared" ref="H228:CF228" si="682">SUM(H229:H239)</f>
        <v>831.7</v>
      </c>
      <c r="I228" s="80">
        <f t="shared" si="71"/>
        <v>100</v>
      </c>
      <c r="J228" s="80">
        <f t="shared" ref="J228" si="683">SUM(J229:J239)</f>
        <v>255.2</v>
      </c>
      <c r="K228" s="80">
        <f t="shared" si="682"/>
        <v>255.2</v>
      </c>
      <c r="L228" s="80">
        <f t="shared" si="682"/>
        <v>255.2</v>
      </c>
      <c r="M228" s="80">
        <f t="shared" si="100"/>
        <v>100</v>
      </c>
      <c r="N228" s="80">
        <f t="shared" ref="N228" si="684">SUM(N229:N239)</f>
        <v>3741.1</v>
      </c>
      <c r="O228" s="80">
        <f t="shared" si="682"/>
        <v>3393.8</v>
      </c>
      <c r="P228" s="80">
        <f t="shared" si="682"/>
        <v>3393.7579999999998</v>
      </c>
      <c r="Q228" s="80">
        <f t="shared" si="101"/>
        <v>99.998762449172006</v>
      </c>
      <c r="R228" s="80">
        <f t="shared" ref="R228" si="685">SUM(R229:R239)</f>
        <v>72499.899999999994</v>
      </c>
      <c r="S228" s="80">
        <f t="shared" si="682"/>
        <v>79215.5</v>
      </c>
      <c r="T228" s="80">
        <f t="shared" si="682"/>
        <v>79215.5</v>
      </c>
      <c r="U228" s="80">
        <f t="shared" si="39"/>
        <v>100</v>
      </c>
      <c r="V228" s="80">
        <f t="shared" ref="V228" si="686">SUM(V229:V239)</f>
        <v>4704.2</v>
      </c>
      <c r="W228" s="80">
        <f t="shared" si="682"/>
        <v>4704.2</v>
      </c>
      <c r="X228" s="80">
        <f t="shared" si="682"/>
        <v>4704.2</v>
      </c>
      <c r="Y228" s="80">
        <f t="shared" si="76"/>
        <v>100</v>
      </c>
      <c r="Z228" s="80">
        <f t="shared" ref="Z228" si="687">SUM(Z229:Z239)</f>
        <v>167.9</v>
      </c>
      <c r="AA228" s="80">
        <f t="shared" si="682"/>
        <v>168.3</v>
      </c>
      <c r="AB228" s="80">
        <f t="shared" si="682"/>
        <v>168.3</v>
      </c>
      <c r="AC228" s="80">
        <f t="shared" si="78"/>
        <v>100</v>
      </c>
      <c r="AD228" s="80">
        <f t="shared" ref="AD228" si="688">SUM(AD229:AD239)</f>
        <v>217814.5</v>
      </c>
      <c r="AE228" s="80">
        <f t="shared" si="682"/>
        <v>227436</v>
      </c>
      <c r="AF228" s="80">
        <f t="shared" si="682"/>
        <v>227436</v>
      </c>
      <c r="AG228" s="80">
        <f t="shared" si="102"/>
        <v>100</v>
      </c>
      <c r="AH228" s="80">
        <f t="shared" ref="AH228" si="689">SUM(AH229:AH239)</f>
        <v>990.8</v>
      </c>
      <c r="AI228" s="80">
        <f t="shared" si="682"/>
        <v>1069.7</v>
      </c>
      <c r="AJ228" s="80">
        <f t="shared" si="682"/>
        <v>1069.7</v>
      </c>
      <c r="AK228" s="79">
        <f t="shared" si="629"/>
        <v>100</v>
      </c>
      <c r="AL228" s="80">
        <f t="shared" ref="AL228" si="690">SUM(AL229:AL239)</f>
        <v>24.8</v>
      </c>
      <c r="AM228" s="80">
        <f t="shared" si="682"/>
        <v>24.8</v>
      </c>
      <c r="AN228" s="80">
        <f t="shared" si="682"/>
        <v>8.8086000000000002</v>
      </c>
      <c r="AO228" s="80">
        <f t="shared" si="177"/>
        <v>35.518548387096779</v>
      </c>
      <c r="AP228" s="80">
        <f t="shared" ref="AP228" si="691">SUM(AP229:AP239)</f>
        <v>330.3</v>
      </c>
      <c r="AQ228" s="80">
        <f t="shared" si="682"/>
        <v>356.6</v>
      </c>
      <c r="AR228" s="80">
        <f t="shared" si="682"/>
        <v>356.6</v>
      </c>
      <c r="AS228" s="80">
        <f t="shared" si="682"/>
        <v>100</v>
      </c>
      <c r="AT228" s="80">
        <f t="shared" ref="AT228" si="692">SUM(AT229:AT239)</f>
        <v>4182.6000000000004</v>
      </c>
      <c r="AU228" s="80">
        <f t="shared" si="682"/>
        <v>3072.5</v>
      </c>
      <c r="AV228" s="80">
        <f t="shared" si="682"/>
        <v>2563.3323999999998</v>
      </c>
      <c r="AW228" s="80">
        <f t="shared" si="682"/>
        <v>83.428231082180631</v>
      </c>
      <c r="AX228" s="80">
        <f t="shared" ref="AX228" si="693">SUM(AX229:AX239)</f>
        <v>660.6</v>
      </c>
      <c r="AY228" s="80">
        <f t="shared" si="682"/>
        <v>713.1</v>
      </c>
      <c r="AZ228" s="80">
        <f t="shared" si="682"/>
        <v>713.1</v>
      </c>
      <c r="BA228" s="80">
        <f t="shared" si="682"/>
        <v>100</v>
      </c>
      <c r="BB228" s="80">
        <f t="shared" ref="BB228" si="694">SUM(BB229:BB239)</f>
        <v>330.3</v>
      </c>
      <c r="BC228" s="80">
        <f t="shared" si="682"/>
        <v>356.6</v>
      </c>
      <c r="BD228" s="80">
        <f t="shared" ref="BD228" si="695">SUM(BD229:BD239)</f>
        <v>356.6</v>
      </c>
      <c r="BE228" s="80">
        <f t="shared" si="682"/>
        <v>100</v>
      </c>
      <c r="BF228" s="80">
        <f t="shared" ref="BF228" si="696">SUM(BF229:BF239)</f>
        <v>1540.5</v>
      </c>
      <c r="BG228" s="80">
        <f t="shared" si="682"/>
        <v>1517.3050000000001</v>
      </c>
      <c r="BH228" s="80">
        <f t="shared" si="682"/>
        <v>1517.3050000000001</v>
      </c>
      <c r="BI228" s="80">
        <f t="shared" si="107"/>
        <v>100</v>
      </c>
      <c r="BJ228" s="80">
        <f t="shared" ref="BJ228" si="697">SUM(BJ229:BJ239)</f>
        <v>1321.2</v>
      </c>
      <c r="BK228" s="80">
        <f t="shared" si="682"/>
        <v>1426.3</v>
      </c>
      <c r="BL228" s="80">
        <f t="shared" ref="BL228" si="698">SUM(BL229:BL239)</f>
        <v>1424.0894499999999</v>
      </c>
      <c r="BM228" s="80">
        <f t="shared" ref="BM228" si="699">BL228/BK228*100</f>
        <v>99.845015073967602</v>
      </c>
      <c r="BN228" s="80">
        <f t="shared" ref="BN228" si="700">SUM(BN229:BN239)</f>
        <v>1391.7</v>
      </c>
      <c r="BO228" s="80">
        <f t="shared" si="682"/>
        <v>1528.6000000000004</v>
      </c>
      <c r="BP228" s="80">
        <f t="shared" si="682"/>
        <v>1528.6000000000004</v>
      </c>
      <c r="BQ228" s="79">
        <f t="shared" ref="BQ228:BQ239" si="701">BP228/BO228*100</f>
        <v>100</v>
      </c>
      <c r="BR228" s="80">
        <f t="shared" ref="BR228" si="702">SUM(BR229:BR239)</f>
        <v>330.3</v>
      </c>
      <c r="BS228" s="80">
        <f t="shared" si="682"/>
        <v>171.9</v>
      </c>
      <c r="BT228" s="80">
        <f t="shared" si="682"/>
        <v>171.85</v>
      </c>
      <c r="BU228" s="80">
        <f t="shared" si="682"/>
        <v>99.970913321698646</v>
      </c>
      <c r="BV228" s="80">
        <f t="shared" ref="BV228" si="703">SUM(BV229:BV239)</f>
        <v>330.3</v>
      </c>
      <c r="BW228" s="80">
        <f t="shared" si="682"/>
        <v>356.6</v>
      </c>
      <c r="BX228" s="80">
        <f t="shared" si="682"/>
        <v>356.6</v>
      </c>
      <c r="BY228" s="80">
        <f t="shared" si="643"/>
        <v>100</v>
      </c>
      <c r="BZ228" s="80">
        <f t="shared" ref="BZ228" si="704">SUM(BZ229:BZ239)</f>
        <v>15944.8</v>
      </c>
      <c r="CA228" s="80">
        <f t="shared" si="682"/>
        <v>14801.186</v>
      </c>
      <c r="CB228" s="80">
        <f t="shared" si="682"/>
        <v>14611.501</v>
      </c>
      <c r="CC228" s="80">
        <f t="shared" si="60"/>
        <v>98.718447291994039</v>
      </c>
      <c r="CD228" s="80">
        <f t="shared" ref="CD228" si="705">SUM(CD229:CD239)</f>
        <v>65.900000000000006</v>
      </c>
      <c r="CE228" s="80">
        <f t="shared" si="682"/>
        <v>197.6</v>
      </c>
      <c r="CF228" s="80">
        <f t="shared" si="682"/>
        <v>197.55</v>
      </c>
      <c r="CG228" s="80">
        <f t="shared" si="646"/>
        <v>99.974696356275317</v>
      </c>
      <c r="CH228" s="122"/>
      <c r="CI228" s="80">
        <f t="shared" ref="CI228" si="706">SUM(CI229:CI239)</f>
        <v>23.3</v>
      </c>
      <c r="CJ228" s="80">
        <f t="shared" ref="CJ228" si="707">SUM(CJ229:CJ239)</f>
        <v>23.3</v>
      </c>
      <c r="CK228" s="80">
        <f t="shared" ref="CK228:CK229" si="708">CJ228/CI228*100</f>
        <v>100</v>
      </c>
      <c r="CL228" s="80"/>
      <c r="CM228" s="80"/>
      <c r="CN228" s="80"/>
      <c r="CO228" s="80"/>
      <c r="CP228" s="122"/>
      <c r="CQ228" s="80">
        <f>SUM(CQ229:CQ239)</f>
        <v>42.4</v>
      </c>
      <c r="CR228" s="80">
        <f t="shared" ref="CR228" si="709">SUM(CR229:CR239)</f>
        <v>39.943199999999997</v>
      </c>
      <c r="CS228" s="80">
        <f t="shared" ref="CS228:CS229" si="710">CR228/CQ228*100</f>
        <v>94.205660377358498</v>
      </c>
    </row>
    <row r="229" spans="1:97" ht="30.75" customHeight="1" x14ac:dyDescent="0.25">
      <c r="A229" s="104" t="s">
        <v>314</v>
      </c>
      <c r="B229" s="82">
        <f t="shared" si="617"/>
        <v>326066.89999999991</v>
      </c>
      <c r="C229" s="82">
        <f t="shared" si="618"/>
        <v>340134.5909999999</v>
      </c>
      <c r="D229" s="82">
        <f t="shared" si="619"/>
        <v>339414.93764999986</v>
      </c>
      <c r="E229" s="70">
        <f t="shared" si="0"/>
        <v>99.788421004789825</v>
      </c>
      <c r="F229" s="70">
        <v>831.7</v>
      </c>
      <c r="G229" s="70">
        <v>831.7</v>
      </c>
      <c r="H229" s="70">
        <v>831.7</v>
      </c>
      <c r="I229" s="70">
        <f t="shared" si="71"/>
        <v>100</v>
      </c>
      <c r="J229" s="70">
        <v>255.2</v>
      </c>
      <c r="K229" s="70">
        <v>255.2</v>
      </c>
      <c r="L229" s="70">
        <v>255.2</v>
      </c>
      <c r="M229" s="70">
        <f t="shared" si="100"/>
        <v>100</v>
      </c>
      <c r="N229" s="70">
        <v>3741.1</v>
      </c>
      <c r="O229" s="70">
        <v>3393.8</v>
      </c>
      <c r="P229" s="70">
        <v>3393.7579999999998</v>
      </c>
      <c r="Q229" s="70">
        <f t="shared" si="101"/>
        <v>99.998762449172006</v>
      </c>
      <c r="R229" s="70">
        <v>72499.899999999994</v>
      </c>
      <c r="S229" s="70">
        <v>79215.5</v>
      </c>
      <c r="T229" s="70">
        <v>79215.5</v>
      </c>
      <c r="U229" s="70">
        <f t="shared" si="39"/>
        <v>100</v>
      </c>
      <c r="V229" s="70">
        <v>4704.2</v>
      </c>
      <c r="W229" s="70">
        <v>4704.2</v>
      </c>
      <c r="X229" s="70">
        <v>4704.2</v>
      </c>
      <c r="Y229" s="70">
        <f t="shared" si="76"/>
        <v>100</v>
      </c>
      <c r="Z229" s="70">
        <v>167.9</v>
      </c>
      <c r="AA229" s="70">
        <v>168.3</v>
      </c>
      <c r="AB229" s="70">
        <v>168.3</v>
      </c>
      <c r="AC229" s="70">
        <f t="shared" si="78"/>
        <v>100</v>
      </c>
      <c r="AD229" s="70">
        <v>217814.5</v>
      </c>
      <c r="AE229" s="70">
        <v>227436</v>
      </c>
      <c r="AF229" s="70">
        <v>227436</v>
      </c>
      <c r="AG229" s="70">
        <f t="shared" si="102"/>
        <v>100</v>
      </c>
      <c r="AH229" s="70">
        <v>990.8</v>
      </c>
      <c r="AI229" s="70">
        <v>1069.7</v>
      </c>
      <c r="AJ229" s="70">
        <v>1069.7</v>
      </c>
      <c r="AK229" s="66">
        <f t="shared" si="629"/>
        <v>100</v>
      </c>
      <c r="AL229" s="66">
        <v>24.8</v>
      </c>
      <c r="AM229" s="66">
        <v>24.8</v>
      </c>
      <c r="AN229" s="70">
        <v>8.8086000000000002</v>
      </c>
      <c r="AO229" s="70">
        <f t="shared" si="177"/>
        <v>35.518548387096779</v>
      </c>
      <c r="AP229" s="70">
        <v>330.3</v>
      </c>
      <c r="AQ229" s="70">
        <v>356.6</v>
      </c>
      <c r="AR229" s="70">
        <v>356.6</v>
      </c>
      <c r="AS229" s="70">
        <f t="shared" si="103"/>
        <v>100</v>
      </c>
      <c r="AT229" s="70">
        <v>4182.6000000000004</v>
      </c>
      <c r="AU229" s="70">
        <v>3072.5</v>
      </c>
      <c r="AV229" s="70">
        <v>2563.3323999999998</v>
      </c>
      <c r="AW229" s="70">
        <f t="shared" si="104"/>
        <v>83.428231082180631</v>
      </c>
      <c r="AX229" s="70">
        <v>660.6</v>
      </c>
      <c r="AY229" s="70">
        <v>713.1</v>
      </c>
      <c r="AZ229" s="70">
        <v>713.1</v>
      </c>
      <c r="BA229" s="70">
        <f t="shared" si="105"/>
        <v>100</v>
      </c>
      <c r="BB229" s="70">
        <v>330.3</v>
      </c>
      <c r="BC229" s="70">
        <v>356.6</v>
      </c>
      <c r="BD229" s="70">
        <v>356.6</v>
      </c>
      <c r="BE229" s="70">
        <f t="shared" si="106"/>
        <v>100</v>
      </c>
      <c r="BF229" s="70">
        <v>1540.5</v>
      </c>
      <c r="BG229" s="70">
        <v>1517.3050000000001</v>
      </c>
      <c r="BH229" s="70">
        <v>1517.3050000000001</v>
      </c>
      <c r="BI229" s="70">
        <f t="shared" si="107"/>
        <v>100</v>
      </c>
      <c r="BJ229" s="70">
        <v>1321.2</v>
      </c>
      <c r="BK229" s="70">
        <v>1426.3</v>
      </c>
      <c r="BL229" s="70">
        <v>1424.0894499999999</v>
      </c>
      <c r="BM229" s="70">
        <f>BL229/BK229*100</f>
        <v>99.845015073967602</v>
      </c>
      <c r="BN229" s="70"/>
      <c r="BO229" s="70"/>
      <c r="BP229" s="70"/>
      <c r="BQ229" s="66"/>
      <c r="BR229" s="70">
        <v>330.3</v>
      </c>
      <c r="BS229" s="70">
        <v>171.9</v>
      </c>
      <c r="BT229" s="70">
        <v>171.85</v>
      </c>
      <c r="BU229" s="70">
        <f t="shared" si="108"/>
        <v>99.970913321698646</v>
      </c>
      <c r="BV229" s="70">
        <v>330.3</v>
      </c>
      <c r="BW229" s="70">
        <v>356.6</v>
      </c>
      <c r="BX229" s="70">
        <v>356.6</v>
      </c>
      <c r="BY229" s="70">
        <f t="shared" si="643"/>
        <v>100</v>
      </c>
      <c r="BZ229" s="70">
        <v>15944.8</v>
      </c>
      <c r="CA229" s="70">
        <v>14801.186</v>
      </c>
      <c r="CB229" s="70">
        <v>14611.501</v>
      </c>
      <c r="CC229" s="70">
        <f t="shared" si="60"/>
        <v>98.718447291994039</v>
      </c>
      <c r="CD229" s="70">
        <v>65.900000000000006</v>
      </c>
      <c r="CE229" s="70">
        <v>197.6</v>
      </c>
      <c r="CF229" s="70">
        <v>197.55</v>
      </c>
      <c r="CG229" s="70">
        <f t="shared" si="646"/>
        <v>99.974696356275317</v>
      </c>
      <c r="CH229" s="124"/>
      <c r="CI229" s="70">
        <v>23.3</v>
      </c>
      <c r="CJ229" s="70">
        <v>23.3</v>
      </c>
      <c r="CK229" s="70">
        <f t="shared" si="708"/>
        <v>100</v>
      </c>
      <c r="CL229" s="70"/>
      <c r="CM229" s="70"/>
      <c r="CN229" s="70"/>
      <c r="CO229" s="70"/>
      <c r="CP229" s="124"/>
      <c r="CQ229" s="70">
        <v>42.4</v>
      </c>
      <c r="CR229" s="70">
        <v>39.943199999999997</v>
      </c>
      <c r="CS229" s="70">
        <f t="shared" si="710"/>
        <v>94.205660377358498</v>
      </c>
    </row>
    <row r="230" spans="1:97" x14ac:dyDescent="0.25">
      <c r="A230" s="104" t="s">
        <v>510</v>
      </c>
      <c r="B230" s="82">
        <f t="shared" si="617"/>
        <v>239.9</v>
      </c>
      <c r="C230" s="82">
        <f t="shared" si="618"/>
        <v>263.60000000000002</v>
      </c>
      <c r="D230" s="82">
        <f t="shared" si="619"/>
        <v>263.60000000000002</v>
      </c>
      <c r="E230" s="66">
        <f t="shared" ref="E230:E239" si="711">D230/C230*100</f>
        <v>100</v>
      </c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70"/>
      <c r="AH230" s="66"/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/>
      <c r="BH230" s="66"/>
      <c r="BI230" s="66"/>
      <c r="BJ230" s="66"/>
      <c r="BK230" s="66"/>
      <c r="BL230" s="66"/>
      <c r="BM230" s="66"/>
      <c r="BN230" s="66">
        <v>239.9</v>
      </c>
      <c r="BO230" s="66">
        <v>263.60000000000002</v>
      </c>
      <c r="BP230" s="66">
        <v>263.60000000000002</v>
      </c>
      <c r="BQ230" s="66">
        <f t="shared" si="701"/>
        <v>100</v>
      </c>
      <c r="BR230" s="66"/>
      <c r="BS230" s="66"/>
      <c r="BT230" s="66"/>
      <c r="BU230" s="66"/>
      <c r="BV230" s="66"/>
      <c r="BW230" s="66"/>
      <c r="BX230" s="66"/>
      <c r="BY230" s="70"/>
      <c r="BZ230" s="66"/>
      <c r="CA230" s="66"/>
      <c r="CB230" s="66"/>
      <c r="CC230" s="70"/>
      <c r="CD230" s="66"/>
      <c r="CE230" s="66"/>
      <c r="CF230" s="66"/>
      <c r="CG230" s="70"/>
      <c r="CH230" s="123"/>
      <c r="CI230" s="66"/>
      <c r="CJ230" s="66"/>
      <c r="CK230" s="70"/>
      <c r="CL230" s="70"/>
      <c r="CM230" s="66"/>
      <c r="CN230" s="66"/>
      <c r="CO230" s="70"/>
      <c r="CP230" s="123"/>
      <c r="CQ230" s="66"/>
      <c r="CR230" s="66"/>
      <c r="CS230" s="66"/>
    </row>
    <row r="231" spans="1:97" x14ac:dyDescent="0.25">
      <c r="A231" s="104" t="s">
        <v>511</v>
      </c>
      <c r="B231" s="82">
        <f t="shared" si="617"/>
        <v>96</v>
      </c>
      <c r="C231" s="82">
        <f t="shared" si="618"/>
        <v>105.4</v>
      </c>
      <c r="D231" s="82">
        <f t="shared" si="619"/>
        <v>105.4</v>
      </c>
      <c r="E231" s="66">
        <f t="shared" si="711"/>
        <v>100</v>
      </c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70"/>
      <c r="AH231" s="66"/>
      <c r="AI231" s="66"/>
      <c r="AJ231" s="66"/>
      <c r="AK231" s="66"/>
      <c r="AL231" s="66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/>
      <c r="BH231" s="66"/>
      <c r="BI231" s="66"/>
      <c r="BJ231" s="66"/>
      <c r="BK231" s="66"/>
      <c r="BL231" s="66"/>
      <c r="BM231" s="66"/>
      <c r="BN231" s="66">
        <v>96</v>
      </c>
      <c r="BO231" s="66">
        <v>105.4</v>
      </c>
      <c r="BP231" s="66">
        <v>105.4</v>
      </c>
      <c r="BQ231" s="66">
        <f t="shared" si="701"/>
        <v>100</v>
      </c>
      <c r="BR231" s="66"/>
      <c r="BS231" s="66"/>
      <c r="BT231" s="66"/>
      <c r="BU231" s="66"/>
      <c r="BV231" s="66"/>
      <c r="BW231" s="66"/>
      <c r="BX231" s="66"/>
      <c r="BY231" s="70"/>
      <c r="BZ231" s="66"/>
      <c r="CA231" s="66"/>
      <c r="CB231" s="66"/>
      <c r="CC231" s="70"/>
      <c r="CD231" s="66"/>
      <c r="CE231" s="66"/>
      <c r="CF231" s="66"/>
      <c r="CG231" s="70"/>
      <c r="CH231" s="123"/>
      <c r="CI231" s="66"/>
      <c r="CJ231" s="66"/>
      <c r="CK231" s="70"/>
      <c r="CL231" s="70"/>
      <c r="CM231" s="66"/>
      <c r="CN231" s="66"/>
      <c r="CO231" s="70"/>
      <c r="CP231" s="123"/>
      <c r="CQ231" s="66"/>
      <c r="CR231" s="66"/>
      <c r="CS231" s="66"/>
    </row>
    <row r="232" spans="1:97" x14ac:dyDescent="0.25">
      <c r="A232" s="104" t="s">
        <v>512</v>
      </c>
      <c r="B232" s="82">
        <f t="shared" si="617"/>
        <v>96</v>
      </c>
      <c r="C232" s="82">
        <f t="shared" si="618"/>
        <v>105.4</v>
      </c>
      <c r="D232" s="82">
        <f t="shared" si="619"/>
        <v>105.4</v>
      </c>
      <c r="E232" s="66">
        <f t="shared" si="711"/>
        <v>100</v>
      </c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70"/>
      <c r="AH232" s="66"/>
      <c r="AI232" s="66"/>
      <c r="AJ232" s="66"/>
      <c r="AK232" s="66"/>
      <c r="AL232" s="66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/>
      <c r="BH232" s="66"/>
      <c r="BI232" s="66"/>
      <c r="BJ232" s="66"/>
      <c r="BK232" s="66"/>
      <c r="BL232" s="66"/>
      <c r="BM232" s="66"/>
      <c r="BN232" s="66">
        <v>96</v>
      </c>
      <c r="BO232" s="66">
        <v>105.4</v>
      </c>
      <c r="BP232" s="66">
        <v>105.4</v>
      </c>
      <c r="BQ232" s="66">
        <f t="shared" si="701"/>
        <v>100</v>
      </c>
      <c r="BR232" s="66"/>
      <c r="BS232" s="66"/>
      <c r="BT232" s="66"/>
      <c r="BU232" s="66"/>
      <c r="BV232" s="66"/>
      <c r="BW232" s="66"/>
      <c r="BX232" s="66"/>
      <c r="BY232" s="70"/>
      <c r="BZ232" s="66"/>
      <c r="CA232" s="66"/>
      <c r="CB232" s="66"/>
      <c r="CC232" s="70"/>
      <c r="CD232" s="66"/>
      <c r="CE232" s="66"/>
      <c r="CF232" s="66"/>
      <c r="CG232" s="70"/>
      <c r="CH232" s="123"/>
      <c r="CI232" s="66"/>
      <c r="CJ232" s="66"/>
      <c r="CK232" s="70"/>
      <c r="CL232" s="70"/>
      <c r="CM232" s="66"/>
      <c r="CN232" s="66"/>
      <c r="CO232" s="70"/>
      <c r="CP232" s="123"/>
      <c r="CQ232" s="66"/>
      <c r="CR232" s="66"/>
      <c r="CS232" s="66"/>
    </row>
    <row r="233" spans="1:97" x14ac:dyDescent="0.25">
      <c r="A233" s="104" t="s">
        <v>513</v>
      </c>
      <c r="B233" s="82">
        <f t="shared" si="617"/>
        <v>96</v>
      </c>
      <c r="C233" s="82">
        <f t="shared" si="618"/>
        <v>105.4</v>
      </c>
      <c r="D233" s="82">
        <f t="shared" si="619"/>
        <v>105.4</v>
      </c>
      <c r="E233" s="66">
        <f t="shared" si="711"/>
        <v>100</v>
      </c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70"/>
      <c r="AH233" s="66"/>
      <c r="AI233" s="66"/>
      <c r="AJ233" s="66"/>
      <c r="AK233" s="66"/>
      <c r="AL233" s="66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/>
      <c r="BH233" s="66"/>
      <c r="BI233" s="66"/>
      <c r="BJ233" s="66"/>
      <c r="BK233" s="66"/>
      <c r="BL233" s="66"/>
      <c r="BM233" s="66"/>
      <c r="BN233" s="66">
        <v>96</v>
      </c>
      <c r="BO233" s="66">
        <v>105.4</v>
      </c>
      <c r="BP233" s="66">
        <v>105.4</v>
      </c>
      <c r="BQ233" s="66">
        <f t="shared" si="701"/>
        <v>100</v>
      </c>
      <c r="BR233" s="66"/>
      <c r="BS233" s="66"/>
      <c r="BT233" s="66"/>
      <c r="BU233" s="66"/>
      <c r="BV233" s="66"/>
      <c r="BW233" s="66"/>
      <c r="BX233" s="66"/>
      <c r="BY233" s="70"/>
      <c r="BZ233" s="66"/>
      <c r="CA233" s="66"/>
      <c r="CB233" s="66"/>
      <c r="CC233" s="70"/>
      <c r="CD233" s="66"/>
      <c r="CE233" s="66"/>
      <c r="CF233" s="66"/>
      <c r="CG233" s="70"/>
      <c r="CH233" s="123"/>
      <c r="CI233" s="66"/>
      <c r="CJ233" s="66"/>
      <c r="CK233" s="70"/>
      <c r="CL233" s="70"/>
      <c r="CM233" s="66"/>
      <c r="CN233" s="66"/>
      <c r="CO233" s="70"/>
      <c r="CP233" s="123"/>
      <c r="CQ233" s="66"/>
      <c r="CR233" s="66"/>
      <c r="CS233" s="66"/>
    </row>
    <row r="234" spans="1:97" x14ac:dyDescent="0.25">
      <c r="A234" s="104" t="s">
        <v>514</v>
      </c>
      <c r="B234" s="82">
        <f t="shared" si="617"/>
        <v>96</v>
      </c>
      <c r="C234" s="82">
        <f t="shared" si="618"/>
        <v>105.4</v>
      </c>
      <c r="D234" s="82">
        <f t="shared" si="619"/>
        <v>105.4</v>
      </c>
      <c r="E234" s="66">
        <f t="shared" si="711"/>
        <v>100</v>
      </c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70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6"/>
      <c r="BI234" s="66"/>
      <c r="BJ234" s="66"/>
      <c r="BK234" s="66"/>
      <c r="BL234" s="66"/>
      <c r="BM234" s="66"/>
      <c r="BN234" s="66">
        <v>96</v>
      </c>
      <c r="BO234" s="66">
        <v>105.4</v>
      </c>
      <c r="BP234" s="66">
        <v>105.4</v>
      </c>
      <c r="BQ234" s="66">
        <f t="shared" si="701"/>
        <v>100</v>
      </c>
      <c r="BR234" s="66"/>
      <c r="BS234" s="66"/>
      <c r="BT234" s="66"/>
      <c r="BU234" s="66"/>
      <c r="BV234" s="66"/>
      <c r="BW234" s="66"/>
      <c r="BX234" s="66"/>
      <c r="BY234" s="70"/>
      <c r="BZ234" s="66"/>
      <c r="CA234" s="66"/>
      <c r="CB234" s="66"/>
      <c r="CC234" s="70"/>
      <c r="CD234" s="66"/>
      <c r="CE234" s="66"/>
      <c r="CF234" s="66"/>
      <c r="CG234" s="70"/>
      <c r="CH234" s="123"/>
      <c r="CI234" s="66"/>
      <c r="CJ234" s="66"/>
      <c r="CK234" s="70"/>
      <c r="CL234" s="70"/>
      <c r="CM234" s="66"/>
      <c r="CN234" s="66"/>
      <c r="CO234" s="70"/>
      <c r="CP234" s="123"/>
      <c r="CQ234" s="66"/>
      <c r="CR234" s="66"/>
      <c r="CS234" s="66"/>
    </row>
    <row r="235" spans="1:97" x14ac:dyDescent="0.25">
      <c r="A235" s="104" t="s">
        <v>332</v>
      </c>
      <c r="B235" s="82">
        <f t="shared" si="617"/>
        <v>239.9</v>
      </c>
      <c r="C235" s="82">
        <f t="shared" si="618"/>
        <v>263.60000000000002</v>
      </c>
      <c r="D235" s="82">
        <f t="shared" si="619"/>
        <v>263.60000000000002</v>
      </c>
      <c r="E235" s="66">
        <f t="shared" si="711"/>
        <v>100</v>
      </c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70"/>
      <c r="AH235" s="66"/>
      <c r="AI235" s="66"/>
      <c r="AJ235" s="66"/>
      <c r="AK235" s="66"/>
      <c r="AL235" s="66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/>
      <c r="BH235" s="66"/>
      <c r="BI235" s="66"/>
      <c r="BJ235" s="66"/>
      <c r="BK235" s="66"/>
      <c r="BL235" s="66"/>
      <c r="BM235" s="66"/>
      <c r="BN235" s="66">
        <v>239.9</v>
      </c>
      <c r="BO235" s="66">
        <v>263.60000000000002</v>
      </c>
      <c r="BP235" s="66">
        <v>263.60000000000002</v>
      </c>
      <c r="BQ235" s="66">
        <f t="shared" si="701"/>
        <v>100</v>
      </c>
      <c r="BR235" s="66"/>
      <c r="BS235" s="66"/>
      <c r="BT235" s="66"/>
      <c r="BU235" s="66"/>
      <c r="BV235" s="66"/>
      <c r="BW235" s="66"/>
      <c r="BX235" s="66"/>
      <c r="BY235" s="70"/>
      <c r="BZ235" s="66"/>
      <c r="CA235" s="66"/>
      <c r="CB235" s="66"/>
      <c r="CC235" s="70"/>
      <c r="CD235" s="66"/>
      <c r="CE235" s="66"/>
      <c r="CF235" s="66"/>
      <c r="CG235" s="70"/>
      <c r="CH235" s="123"/>
      <c r="CI235" s="66"/>
      <c r="CJ235" s="66"/>
      <c r="CK235" s="70"/>
      <c r="CL235" s="70"/>
      <c r="CM235" s="66"/>
      <c r="CN235" s="66"/>
      <c r="CO235" s="70"/>
      <c r="CP235" s="123"/>
      <c r="CQ235" s="66"/>
      <c r="CR235" s="66"/>
      <c r="CS235" s="66"/>
    </row>
    <row r="236" spans="1:97" x14ac:dyDescent="0.25">
      <c r="A236" s="104" t="s">
        <v>515</v>
      </c>
      <c r="B236" s="82">
        <f t="shared" si="617"/>
        <v>96</v>
      </c>
      <c r="C236" s="82">
        <f t="shared" si="618"/>
        <v>105.4</v>
      </c>
      <c r="D236" s="82">
        <f t="shared" si="619"/>
        <v>105.4</v>
      </c>
      <c r="E236" s="66">
        <f t="shared" si="711"/>
        <v>100</v>
      </c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70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66"/>
      <c r="BK236" s="66"/>
      <c r="BL236" s="66"/>
      <c r="BM236" s="66"/>
      <c r="BN236" s="66">
        <v>96</v>
      </c>
      <c r="BO236" s="66">
        <v>105.4</v>
      </c>
      <c r="BP236" s="66">
        <v>105.4</v>
      </c>
      <c r="BQ236" s="66">
        <f t="shared" si="701"/>
        <v>100</v>
      </c>
      <c r="BR236" s="66"/>
      <c r="BS236" s="66"/>
      <c r="BT236" s="66"/>
      <c r="BU236" s="66"/>
      <c r="BV236" s="66"/>
      <c r="BW236" s="66"/>
      <c r="BX236" s="66"/>
      <c r="BY236" s="70"/>
      <c r="BZ236" s="66"/>
      <c r="CA236" s="66"/>
      <c r="CB236" s="66"/>
      <c r="CC236" s="70"/>
      <c r="CD236" s="66"/>
      <c r="CE236" s="66"/>
      <c r="CF236" s="66"/>
      <c r="CG236" s="70"/>
      <c r="CH236" s="123"/>
      <c r="CI236" s="66"/>
      <c r="CJ236" s="66"/>
      <c r="CK236" s="70"/>
      <c r="CL236" s="70"/>
      <c r="CM236" s="66"/>
      <c r="CN236" s="66"/>
      <c r="CO236" s="70"/>
      <c r="CP236" s="123"/>
      <c r="CQ236" s="66"/>
      <c r="CR236" s="66"/>
      <c r="CS236" s="66"/>
    </row>
    <row r="237" spans="1:97" x14ac:dyDescent="0.25">
      <c r="A237" s="104" t="s">
        <v>333</v>
      </c>
      <c r="B237" s="82">
        <f t="shared" si="617"/>
        <v>96</v>
      </c>
      <c r="C237" s="82">
        <f t="shared" si="618"/>
        <v>105.4</v>
      </c>
      <c r="D237" s="82">
        <f t="shared" si="619"/>
        <v>105.4</v>
      </c>
      <c r="E237" s="66">
        <f t="shared" si="711"/>
        <v>100</v>
      </c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70"/>
      <c r="AH237" s="66"/>
      <c r="AI237" s="66"/>
      <c r="AJ237" s="66"/>
      <c r="AK237" s="66"/>
      <c r="AL237" s="66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/>
      <c r="BH237" s="66"/>
      <c r="BI237" s="66"/>
      <c r="BJ237" s="66"/>
      <c r="BK237" s="66"/>
      <c r="BL237" s="66"/>
      <c r="BM237" s="66"/>
      <c r="BN237" s="66">
        <v>96</v>
      </c>
      <c r="BO237" s="66">
        <v>105.4</v>
      </c>
      <c r="BP237" s="66">
        <v>105.4</v>
      </c>
      <c r="BQ237" s="66">
        <f t="shared" si="701"/>
        <v>100</v>
      </c>
      <c r="BR237" s="66"/>
      <c r="BS237" s="66"/>
      <c r="BT237" s="66"/>
      <c r="BU237" s="66"/>
      <c r="BV237" s="66"/>
      <c r="BW237" s="66"/>
      <c r="BX237" s="66"/>
      <c r="BY237" s="70"/>
      <c r="BZ237" s="66"/>
      <c r="CA237" s="66"/>
      <c r="CB237" s="66"/>
      <c r="CC237" s="70"/>
      <c r="CD237" s="66"/>
      <c r="CE237" s="66"/>
      <c r="CF237" s="66"/>
      <c r="CG237" s="70"/>
      <c r="CH237" s="123"/>
      <c r="CI237" s="66"/>
      <c r="CJ237" s="66"/>
      <c r="CK237" s="70"/>
      <c r="CL237" s="70"/>
      <c r="CM237" s="66"/>
      <c r="CN237" s="66"/>
      <c r="CO237" s="70"/>
      <c r="CP237" s="123"/>
      <c r="CQ237" s="66"/>
      <c r="CR237" s="66"/>
      <c r="CS237" s="66"/>
    </row>
    <row r="238" spans="1:97" x14ac:dyDescent="0.25">
      <c r="A238" s="104" t="s">
        <v>518</v>
      </c>
      <c r="B238" s="82">
        <f t="shared" si="617"/>
        <v>96</v>
      </c>
      <c r="C238" s="82">
        <f t="shared" si="618"/>
        <v>105.4</v>
      </c>
      <c r="D238" s="82">
        <f t="shared" si="619"/>
        <v>105.4</v>
      </c>
      <c r="E238" s="66">
        <f t="shared" si="711"/>
        <v>100</v>
      </c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70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>
        <v>96</v>
      </c>
      <c r="BO238" s="66">
        <v>105.4</v>
      </c>
      <c r="BP238" s="66">
        <v>105.4</v>
      </c>
      <c r="BQ238" s="66">
        <f t="shared" si="701"/>
        <v>100</v>
      </c>
      <c r="BR238" s="66"/>
      <c r="BS238" s="66"/>
      <c r="BT238" s="66"/>
      <c r="BU238" s="66"/>
      <c r="BV238" s="66"/>
      <c r="BW238" s="66"/>
      <c r="BX238" s="66"/>
      <c r="BY238" s="70"/>
      <c r="BZ238" s="66"/>
      <c r="CA238" s="66"/>
      <c r="CB238" s="66"/>
      <c r="CC238" s="70"/>
      <c r="CD238" s="66"/>
      <c r="CE238" s="66"/>
      <c r="CF238" s="66"/>
      <c r="CG238" s="70"/>
      <c r="CH238" s="123"/>
      <c r="CI238" s="66"/>
      <c r="CJ238" s="66"/>
      <c r="CK238" s="70"/>
      <c r="CL238" s="70"/>
      <c r="CM238" s="66"/>
      <c r="CN238" s="66"/>
      <c r="CO238" s="70"/>
      <c r="CP238" s="123"/>
      <c r="CQ238" s="66"/>
      <c r="CR238" s="66"/>
      <c r="CS238" s="66"/>
    </row>
    <row r="239" spans="1:97" x14ac:dyDescent="0.25">
      <c r="A239" s="104" t="s">
        <v>517</v>
      </c>
      <c r="B239" s="82">
        <f t="shared" si="617"/>
        <v>239.9</v>
      </c>
      <c r="C239" s="82">
        <f t="shared" si="618"/>
        <v>263.60000000000002</v>
      </c>
      <c r="D239" s="82">
        <f t="shared" si="619"/>
        <v>263.60000000000002</v>
      </c>
      <c r="E239" s="66">
        <f t="shared" si="711"/>
        <v>100</v>
      </c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70"/>
      <c r="AH239" s="66"/>
      <c r="AI239" s="66"/>
      <c r="AJ239" s="66"/>
      <c r="AK239" s="66"/>
      <c r="AL239" s="66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/>
      <c r="BH239" s="66"/>
      <c r="BI239" s="66"/>
      <c r="BJ239" s="66"/>
      <c r="BK239" s="66"/>
      <c r="BL239" s="66"/>
      <c r="BM239" s="66"/>
      <c r="BN239" s="66">
        <v>239.9</v>
      </c>
      <c r="BO239" s="66">
        <v>263.60000000000002</v>
      </c>
      <c r="BP239" s="66">
        <v>263.60000000000002</v>
      </c>
      <c r="BQ239" s="66">
        <f t="shared" si="701"/>
        <v>100</v>
      </c>
      <c r="BR239" s="66"/>
      <c r="BS239" s="66"/>
      <c r="BT239" s="66"/>
      <c r="BU239" s="66"/>
      <c r="BV239" s="66"/>
      <c r="BW239" s="66"/>
      <c r="BX239" s="66"/>
      <c r="BY239" s="70"/>
      <c r="BZ239" s="66"/>
      <c r="CA239" s="66"/>
      <c r="CB239" s="66"/>
      <c r="CC239" s="70"/>
      <c r="CD239" s="66"/>
      <c r="CE239" s="66"/>
      <c r="CF239" s="66"/>
      <c r="CG239" s="70"/>
      <c r="CH239" s="123"/>
      <c r="CI239" s="66"/>
      <c r="CJ239" s="66"/>
      <c r="CK239" s="70"/>
      <c r="CL239" s="70"/>
      <c r="CM239" s="66"/>
      <c r="CN239" s="66"/>
      <c r="CO239" s="70"/>
      <c r="CP239" s="123"/>
      <c r="CQ239" s="66"/>
      <c r="CR239" s="66"/>
      <c r="CS239" s="66"/>
    </row>
    <row r="240" spans="1:97" s="92" customFormat="1" ht="31.5" x14ac:dyDescent="0.25">
      <c r="A240" s="106" t="s">
        <v>315</v>
      </c>
      <c r="B240" s="198">
        <f t="shared" si="617"/>
        <v>268293.19999999995</v>
      </c>
      <c r="C240" s="198">
        <f t="shared" si="618"/>
        <v>248691.01500000004</v>
      </c>
      <c r="D240" s="198">
        <f t="shared" si="619"/>
        <v>242165.49414000002</v>
      </c>
      <c r="E240" s="80">
        <f t="shared" ref="E240" si="712">D240/C240*100</f>
        <v>97.376052826033927</v>
      </c>
      <c r="F240" s="80">
        <f>SUM(F241:F252)</f>
        <v>1169</v>
      </c>
      <c r="G240" s="80">
        <f>SUM(G241:G252)</f>
        <v>687.4</v>
      </c>
      <c r="H240" s="80">
        <f t="shared" ref="H240:CF240" si="713">SUM(H241:H252)</f>
        <v>684.81706000000008</v>
      </c>
      <c r="I240" s="80">
        <f t="shared" si="71"/>
        <v>99.624244981088168</v>
      </c>
      <c r="J240" s="80">
        <f t="shared" ref="J240" si="714">SUM(J241:J252)</f>
        <v>144.19999999999999</v>
      </c>
      <c r="K240" s="80">
        <f t="shared" si="713"/>
        <v>144.19999999999999</v>
      </c>
      <c r="L240" s="80">
        <f t="shared" si="713"/>
        <v>144.19999999999999</v>
      </c>
      <c r="M240" s="80">
        <f t="shared" si="100"/>
        <v>100</v>
      </c>
      <c r="N240" s="80">
        <f t="shared" ref="N240" si="715">SUM(N241:N252)</f>
        <v>3134.9</v>
      </c>
      <c r="O240" s="80">
        <f t="shared" si="713"/>
        <v>3072.7</v>
      </c>
      <c r="P240" s="80">
        <f t="shared" si="713"/>
        <v>3072.55</v>
      </c>
      <c r="Q240" s="80">
        <f t="shared" si="101"/>
        <v>99.995118299866576</v>
      </c>
      <c r="R240" s="80">
        <f t="shared" ref="R240" si="716">SUM(R241:R252)</f>
        <v>39895.199999999997</v>
      </c>
      <c r="S240" s="80">
        <f t="shared" si="713"/>
        <v>38671.599999999999</v>
      </c>
      <c r="T240" s="80">
        <f t="shared" si="713"/>
        <v>38202.053030000003</v>
      </c>
      <c r="U240" s="80">
        <f t="shared" si="39"/>
        <v>98.785809301916657</v>
      </c>
      <c r="V240" s="80">
        <f t="shared" ref="V240" si="717">SUM(V241:V252)</f>
        <v>3694.1</v>
      </c>
      <c r="W240" s="80">
        <f t="shared" si="713"/>
        <v>2817.5</v>
      </c>
      <c r="X240" s="80">
        <f t="shared" si="713"/>
        <v>2704.2744400000001</v>
      </c>
      <c r="Y240" s="80">
        <f t="shared" si="76"/>
        <v>95.981346583850936</v>
      </c>
      <c r="Z240" s="80">
        <f t="shared" ref="Z240" si="718">SUM(Z241:Z252)</f>
        <v>167.9</v>
      </c>
      <c r="AA240" s="80">
        <f t="shared" si="713"/>
        <v>167.9</v>
      </c>
      <c r="AB240" s="80">
        <f t="shared" si="713"/>
        <v>167.9</v>
      </c>
      <c r="AC240" s="80">
        <f t="shared" si="78"/>
        <v>100</v>
      </c>
      <c r="AD240" s="80">
        <f t="shared" ref="AD240" si="719">SUM(AD241:AD252)</f>
        <v>199883.7</v>
      </c>
      <c r="AE240" s="80">
        <f t="shared" si="713"/>
        <v>184061.6</v>
      </c>
      <c r="AF240" s="80">
        <f t="shared" si="713"/>
        <v>178481.54584000001</v>
      </c>
      <c r="AG240" s="80">
        <f t="shared" si="102"/>
        <v>96.96837680428726</v>
      </c>
      <c r="AH240" s="80">
        <f t="shared" ref="AH240" si="720">SUM(AH241:AH252)</f>
        <v>660.6</v>
      </c>
      <c r="AI240" s="80">
        <f t="shared" si="713"/>
        <v>713.1</v>
      </c>
      <c r="AJ240" s="80">
        <f t="shared" si="713"/>
        <v>713.1</v>
      </c>
      <c r="AK240" s="79">
        <f t="shared" si="629"/>
        <v>100</v>
      </c>
      <c r="AL240" s="80">
        <f t="shared" ref="AL240" si="721">SUM(AL241:AL252)</f>
        <v>158</v>
      </c>
      <c r="AM240" s="80">
        <f t="shared" si="713"/>
        <v>158</v>
      </c>
      <c r="AN240" s="80">
        <f t="shared" si="713"/>
        <v>20.26708</v>
      </c>
      <c r="AO240" s="80">
        <f t="shared" si="177"/>
        <v>12.827265822784812</v>
      </c>
      <c r="AP240" s="80">
        <f t="shared" ref="AP240" si="722">SUM(AP241:AP252)</f>
        <v>330.3</v>
      </c>
      <c r="AQ240" s="80">
        <f t="shared" si="713"/>
        <v>356.6</v>
      </c>
      <c r="AR240" s="80">
        <f t="shared" si="713"/>
        <v>356.6</v>
      </c>
      <c r="AS240" s="80">
        <f t="shared" si="713"/>
        <v>100</v>
      </c>
      <c r="AT240" s="80">
        <f t="shared" ref="AT240" si="723">SUM(AT241:AT252)</f>
        <v>1520.5</v>
      </c>
      <c r="AU240" s="80">
        <f t="shared" si="713"/>
        <v>1225.7</v>
      </c>
      <c r="AV240" s="80">
        <f t="shared" si="713"/>
        <v>1209.2542699999999</v>
      </c>
      <c r="AW240" s="80">
        <f t="shared" si="713"/>
        <v>98.658258138206719</v>
      </c>
      <c r="AX240" s="80">
        <f t="shared" ref="AX240" si="724">SUM(AX241:AX252)</f>
        <v>330.3</v>
      </c>
      <c r="AY240" s="80">
        <f t="shared" si="713"/>
        <v>356.6</v>
      </c>
      <c r="AZ240" s="80">
        <f t="shared" si="713"/>
        <v>356.6</v>
      </c>
      <c r="BA240" s="80">
        <f t="shared" si="713"/>
        <v>100</v>
      </c>
      <c r="BB240" s="80">
        <f t="shared" ref="BB240" si="725">SUM(BB241:BB252)</f>
        <v>330.3</v>
      </c>
      <c r="BC240" s="80">
        <f t="shared" si="713"/>
        <v>356.6</v>
      </c>
      <c r="BD240" s="80">
        <f t="shared" ref="BD240" si="726">SUM(BD241:BD252)</f>
        <v>349.1</v>
      </c>
      <c r="BE240" s="80">
        <f t="shared" si="713"/>
        <v>97.896803140773983</v>
      </c>
      <c r="BF240" s="80">
        <f t="shared" ref="BF240" si="727">SUM(BF241:BF252)</f>
        <v>890.2</v>
      </c>
      <c r="BG240" s="80">
        <f t="shared" si="713"/>
        <v>888.81</v>
      </c>
      <c r="BH240" s="80">
        <f t="shared" si="713"/>
        <v>888.81</v>
      </c>
      <c r="BI240" s="80">
        <f t="shared" si="107"/>
        <v>100</v>
      </c>
      <c r="BJ240" s="80">
        <f t="shared" ref="BJ240" si="728">SUM(BJ241:BJ252)</f>
        <v>0</v>
      </c>
      <c r="BK240" s="80">
        <f t="shared" si="713"/>
        <v>0</v>
      </c>
      <c r="BL240" s="80">
        <f t="shared" ref="BL240" si="729">SUM(BL241:BL252)</f>
        <v>0</v>
      </c>
      <c r="BM240" s="80">
        <f t="shared" si="713"/>
        <v>0</v>
      </c>
      <c r="BN240" s="80">
        <f t="shared" ref="BN240" si="730">SUM(BN241:BN252)</f>
        <v>1439.8</v>
      </c>
      <c r="BO240" s="80">
        <f t="shared" si="713"/>
        <v>1581.5000000000005</v>
      </c>
      <c r="BP240" s="80">
        <f t="shared" si="713"/>
        <v>1581.5000000000005</v>
      </c>
      <c r="BQ240" s="79">
        <f t="shared" ref="BQ240:BQ252" si="731">BP240/BO240*100</f>
        <v>100</v>
      </c>
      <c r="BR240" s="80">
        <f t="shared" ref="BR240" si="732">SUM(BR241:BR252)</f>
        <v>330.3</v>
      </c>
      <c r="BS240" s="80">
        <f t="shared" si="713"/>
        <v>159</v>
      </c>
      <c r="BT240" s="80">
        <f t="shared" si="713"/>
        <v>158.90031999999999</v>
      </c>
      <c r="BU240" s="80">
        <f t="shared" si="713"/>
        <v>99.937308176100629</v>
      </c>
      <c r="BV240" s="80">
        <f t="shared" ref="BV240" si="733">SUM(BV241:BV252)</f>
        <v>330.3</v>
      </c>
      <c r="BW240" s="80">
        <f t="shared" si="713"/>
        <v>356.6</v>
      </c>
      <c r="BX240" s="80">
        <f t="shared" si="713"/>
        <v>356.6</v>
      </c>
      <c r="BY240" s="80">
        <f t="shared" si="643"/>
        <v>100</v>
      </c>
      <c r="BZ240" s="80">
        <f t="shared" ref="BZ240" si="734">SUM(BZ241:BZ252)</f>
        <v>13725.6</v>
      </c>
      <c r="CA240" s="80">
        <f t="shared" si="713"/>
        <v>12748.805</v>
      </c>
      <c r="CB240" s="80">
        <f t="shared" si="713"/>
        <v>12552.8861</v>
      </c>
      <c r="CC240" s="80">
        <f t="shared" si="60"/>
        <v>98.463237142618468</v>
      </c>
      <c r="CD240" s="80">
        <f t="shared" ref="CD240" si="735">SUM(CD241:CD252)</f>
        <v>158</v>
      </c>
      <c r="CE240" s="80">
        <f t="shared" si="713"/>
        <v>158</v>
      </c>
      <c r="CF240" s="80">
        <f t="shared" si="713"/>
        <v>155.73599999999999</v>
      </c>
      <c r="CG240" s="80">
        <f t="shared" si="646"/>
        <v>98.56708860759494</v>
      </c>
      <c r="CH240" s="122"/>
      <c r="CI240" s="80">
        <f t="shared" ref="CI240" si="736">SUM(CI241:CI252)</f>
        <v>8.8000000000000007</v>
      </c>
      <c r="CJ240" s="80">
        <f t="shared" ref="CJ240" si="737">SUM(CJ241:CJ252)</f>
        <v>8.8000000000000007</v>
      </c>
      <c r="CK240" s="80">
        <f t="shared" ref="CK240:CK241" si="738">CJ240/CI240*100</f>
        <v>100</v>
      </c>
      <c r="CL240" s="80"/>
      <c r="CM240" s="80"/>
      <c r="CN240" s="80"/>
      <c r="CO240" s="80"/>
      <c r="CP240" s="122"/>
      <c r="CQ240" s="80"/>
      <c r="CR240" s="80"/>
      <c r="CS240" s="80"/>
    </row>
    <row r="241" spans="1:97" x14ac:dyDescent="0.25">
      <c r="A241" s="104" t="s">
        <v>313</v>
      </c>
      <c r="B241" s="82">
        <f t="shared" si="617"/>
        <v>266853.39999999997</v>
      </c>
      <c r="C241" s="82">
        <f t="shared" si="618"/>
        <v>247109.51500000004</v>
      </c>
      <c r="D241" s="82">
        <f t="shared" si="619"/>
        <v>240583.99414000002</v>
      </c>
      <c r="E241" s="70">
        <f t="shared" si="0"/>
        <v>97.359259573634787</v>
      </c>
      <c r="F241" s="70">
        <v>1169</v>
      </c>
      <c r="G241" s="70">
        <v>687.4</v>
      </c>
      <c r="H241" s="70">
        <v>684.81706000000008</v>
      </c>
      <c r="I241" s="70">
        <f t="shared" si="71"/>
        <v>99.624244981088168</v>
      </c>
      <c r="J241" s="70">
        <v>144.19999999999999</v>
      </c>
      <c r="K241" s="70">
        <v>144.19999999999999</v>
      </c>
      <c r="L241" s="70">
        <v>144.19999999999999</v>
      </c>
      <c r="M241" s="70">
        <f t="shared" si="100"/>
        <v>100</v>
      </c>
      <c r="N241" s="70">
        <v>3134.9</v>
      </c>
      <c r="O241" s="70">
        <v>3072.7</v>
      </c>
      <c r="P241" s="70">
        <v>3072.55</v>
      </c>
      <c r="Q241" s="70">
        <f t="shared" si="101"/>
        <v>99.995118299866576</v>
      </c>
      <c r="R241" s="70">
        <v>39895.199999999997</v>
      </c>
      <c r="S241" s="70">
        <v>38671.599999999999</v>
      </c>
      <c r="T241" s="70">
        <v>38202.053030000003</v>
      </c>
      <c r="U241" s="70">
        <f t="shared" si="39"/>
        <v>98.785809301916657</v>
      </c>
      <c r="V241" s="70">
        <v>3694.1</v>
      </c>
      <c r="W241" s="70">
        <v>2817.5</v>
      </c>
      <c r="X241" s="70">
        <v>2704.2744400000001</v>
      </c>
      <c r="Y241" s="70">
        <f t="shared" si="76"/>
        <v>95.981346583850936</v>
      </c>
      <c r="Z241" s="70">
        <v>167.9</v>
      </c>
      <c r="AA241" s="70">
        <v>167.9</v>
      </c>
      <c r="AB241" s="70">
        <v>167.9</v>
      </c>
      <c r="AC241" s="70">
        <f t="shared" si="78"/>
        <v>100</v>
      </c>
      <c r="AD241" s="70">
        <v>199883.7</v>
      </c>
      <c r="AE241" s="70">
        <v>184061.6</v>
      </c>
      <c r="AF241" s="70">
        <v>178481.54584000001</v>
      </c>
      <c r="AG241" s="70">
        <f t="shared" si="102"/>
        <v>96.96837680428726</v>
      </c>
      <c r="AH241" s="70">
        <v>660.6</v>
      </c>
      <c r="AI241" s="70">
        <v>713.1</v>
      </c>
      <c r="AJ241" s="70">
        <v>713.1</v>
      </c>
      <c r="AK241" s="66">
        <f t="shared" si="629"/>
        <v>100</v>
      </c>
      <c r="AL241" s="66">
        <v>158</v>
      </c>
      <c r="AM241" s="66">
        <v>158</v>
      </c>
      <c r="AN241" s="70">
        <v>20.26708</v>
      </c>
      <c r="AO241" s="70">
        <f t="shared" si="177"/>
        <v>12.827265822784812</v>
      </c>
      <c r="AP241" s="70">
        <v>330.3</v>
      </c>
      <c r="AQ241" s="70">
        <v>356.6</v>
      </c>
      <c r="AR241" s="70">
        <v>356.6</v>
      </c>
      <c r="AS241" s="70">
        <f t="shared" si="103"/>
        <v>100</v>
      </c>
      <c r="AT241" s="70">
        <v>1520.5</v>
      </c>
      <c r="AU241" s="70">
        <v>1225.7</v>
      </c>
      <c r="AV241" s="70">
        <v>1209.2542699999999</v>
      </c>
      <c r="AW241" s="70">
        <f t="shared" si="104"/>
        <v>98.658258138206719</v>
      </c>
      <c r="AX241" s="70">
        <v>330.3</v>
      </c>
      <c r="AY241" s="70">
        <v>356.6</v>
      </c>
      <c r="AZ241" s="70">
        <v>356.6</v>
      </c>
      <c r="BA241" s="70">
        <f t="shared" si="105"/>
        <v>100</v>
      </c>
      <c r="BB241" s="70">
        <v>330.3</v>
      </c>
      <c r="BC241" s="70">
        <v>356.6</v>
      </c>
      <c r="BD241" s="70">
        <v>349.1</v>
      </c>
      <c r="BE241" s="70">
        <f t="shared" si="106"/>
        <v>97.896803140773983</v>
      </c>
      <c r="BF241" s="70">
        <v>890.2</v>
      </c>
      <c r="BG241" s="70">
        <v>888.81</v>
      </c>
      <c r="BH241" s="70">
        <v>888.81</v>
      </c>
      <c r="BI241" s="70">
        <f t="shared" si="107"/>
        <v>100</v>
      </c>
      <c r="BJ241" s="70"/>
      <c r="BK241" s="70"/>
      <c r="BL241" s="70"/>
      <c r="BM241" s="70"/>
      <c r="BN241" s="70"/>
      <c r="BO241" s="70"/>
      <c r="BP241" s="70"/>
      <c r="BQ241" s="66"/>
      <c r="BR241" s="70">
        <v>330.3</v>
      </c>
      <c r="BS241" s="70">
        <v>159</v>
      </c>
      <c r="BT241" s="70">
        <v>158.90031999999999</v>
      </c>
      <c r="BU241" s="70">
        <f t="shared" si="108"/>
        <v>99.937308176100629</v>
      </c>
      <c r="BV241" s="70">
        <v>330.3</v>
      </c>
      <c r="BW241" s="70">
        <v>356.6</v>
      </c>
      <c r="BX241" s="70">
        <v>356.6</v>
      </c>
      <c r="BY241" s="70">
        <f t="shared" si="643"/>
        <v>100</v>
      </c>
      <c r="BZ241" s="70">
        <v>13725.6</v>
      </c>
      <c r="CA241" s="70">
        <v>12748.805</v>
      </c>
      <c r="CB241" s="70">
        <v>12552.8861</v>
      </c>
      <c r="CC241" s="70">
        <f t="shared" si="60"/>
        <v>98.463237142618468</v>
      </c>
      <c r="CD241" s="70">
        <v>158</v>
      </c>
      <c r="CE241" s="70">
        <v>158</v>
      </c>
      <c r="CF241" s="70">
        <v>155.73599999999999</v>
      </c>
      <c r="CG241" s="70">
        <f t="shared" si="646"/>
        <v>98.56708860759494</v>
      </c>
      <c r="CH241" s="124"/>
      <c r="CI241" s="70">
        <v>8.8000000000000007</v>
      </c>
      <c r="CJ241" s="70">
        <v>8.8000000000000007</v>
      </c>
      <c r="CK241" s="70">
        <f t="shared" si="738"/>
        <v>100</v>
      </c>
      <c r="CL241" s="70"/>
      <c r="CM241" s="70"/>
      <c r="CN241" s="70"/>
      <c r="CO241" s="70"/>
      <c r="CP241" s="124"/>
      <c r="CQ241" s="70"/>
      <c r="CR241" s="70"/>
      <c r="CS241" s="70"/>
    </row>
    <row r="242" spans="1:97" x14ac:dyDescent="0.25">
      <c r="A242" s="104" t="s">
        <v>519</v>
      </c>
      <c r="B242" s="82">
        <f t="shared" si="617"/>
        <v>96</v>
      </c>
      <c r="C242" s="82">
        <f t="shared" si="618"/>
        <v>105.4</v>
      </c>
      <c r="D242" s="82">
        <f t="shared" si="619"/>
        <v>105.4</v>
      </c>
      <c r="E242" s="66">
        <f t="shared" ref="E242:E252" si="739">D242/C242*100</f>
        <v>100</v>
      </c>
      <c r="F242" s="66"/>
      <c r="G242" s="66"/>
      <c r="H242" s="66"/>
      <c r="I242" s="66"/>
      <c r="J242" s="66"/>
      <c r="K242" s="66"/>
      <c r="L242" s="66"/>
      <c r="M242" s="70"/>
      <c r="N242" s="66"/>
      <c r="O242" s="66"/>
      <c r="P242" s="66"/>
      <c r="Q242" s="70"/>
      <c r="R242" s="66"/>
      <c r="S242" s="66"/>
      <c r="T242" s="66"/>
      <c r="U242" s="70"/>
      <c r="V242" s="66"/>
      <c r="W242" s="66"/>
      <c r="X242" s="66"/>
      <c r="Y242" s="66"/>
      <c r="Z242" s="66"/>
      <c r="AA242" s="66"/>
      <c r="AB242" s="66"/>
      <c r="AC242" s="70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/>
      <c r="BH242" s="66"/>
      <c r="BI242" s="70"/>
      <c r="BJ242" s="66"/>
      <c r="BK242" s="66"/>
      <c r="BL242" s="66"/>
      <c r="BM242" s="66"/>
      <c r="BN242" s="66">
        <v>96</v>
      </c>
      <c r="BO242" s="66">
        <v>105.4</v>
      </c>
      <c r="BP242" s="66">
        <v>105.4</v>
      </c>
      <c r="BQ242" s="66">
        <f t="shared" si="731"/>
        <v>100</v>
      </c>
      <c r="BR242" s="66"/>
      <c r="BS242" s="66"/>
      <c r="BT242" s="66"/>
      <c r="BU242" s="66"/>
      <c r="BV242" s="66"/>
      <c r="BW242" s="66"/>
      <c r="BX242" s="66"/>
      <c r="BY242" s="70"/>
      <c r="BZ242" s="66"/>
      <c r="CA242" s="66"/>
      <c r="CB242" s="66"/>
      <c r="CC242" s="66"/>
      <c r="CD242" s="66"/>
      <c r="CE242" s="66"/>
      <c r="CF242" s="66"/>
      <c r="CG242" s="70"/>
      <c r="CH242" s="123"/>
      <c r="CI242" s="66"/>
      <c r="CJ242" s="66"/>
      <c r="CK242" s="70"/>
      <c r="CL242" s="70"/>
      <c r="CM242" s="66"/>
      <c r="CN242" s="66"/>
      <c r="CO242" s="70"/>
      <c r="CP242" s="123"/>
      <c r="CQ242" s="66"/>
      <c r="CR242" s="66"/>
      <c r="CS242" s="66"/>
    </row>
    <row r="243" spans="1:97" x14ac:dyDescent="0.25">
      <c r="A243" s="104" t="s">
        <v>361</v>
      </c>
      <c r="B243" s="82">
        <f t="shared" si="617"/>
        <v>96</v>
      </c>
      <c r="C243" s="82">
        <f t="shared" si="618"/>
        <v>105.4</v>
      </c>
      <c r="D243" s="82">
        <f t="shared" si="619"/>
        <v>105.4</v>
      </c>
      <c r="E243" s="66">
        <f t="shared" si="739"/>
        <v>100</v>
      </c>
      <c r="F243" s="66"/>
      <c r="G243" s="66"/>
      <c r="H243" s="66"/>
      <c r="I243" s="66"/>
      <c r="J243" s="66"/>
      <c r="K243" s="66"/>
      <c r="L243" s="66"/>
      <c r="M243" s="70"/>
      <c r="N243" s="66"/>
      <c r="O243" s="66"/>
      <c r="P243" s="66"/>
      <c r="Q243" s="70"/>
      <c r="R243" s="66"/>
      <c r="S243" s="66"/>
      <c r="T243" s="66"/>
      <c r="U243" s="70"/>
      <c r="V243" s="66"/>
      <c r="W243" s="66"/>
      <c r="X243" s="66"/>
      <c r="Y243" s="66"/>
      <c r="Z243" s="66"/>
      <c r="AA243" s="66"/>
      <c r="AB243" s="66"/>
      <c r="AC243" s="70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  <c r="AP243" s="66"/>
      <c r="AQ243" s="66"/>
      <c r="AR243" s="66"/>
      <c r="AS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/>
      <c r="BH243" s="66"/>
      <c r="BI243" s="70"/>
      <c r="BJ243" s="66"/>
      <c r="BK243" s="66"/>
      <c r="BL243" s="66"/>
      <c r="BM243" s="66"/>
      <c r="BN243" s="66">
        <v>96</v>
      </c>
      <c r="BO243" s="66">
        <v>105.4</v>
      </c>
      <c r="BP243" s="66">
        <v>105.4</v>
      </c>
      <c r="BQ243" s="66">
        <f t="shared" si="731"/>
        <v>100</v>
      </c>
      <c r="BR243" s="66"/>
      <c r="BS243" s="66"/>
      <c r="BT243" s="66"/>
      <c r="BU243" s="66"/>
      <c r="BV243" s="66"/>
      <c r="BW243" s="66"/>
      <c r="BX243" s="66"/>
      <c r="BY243" s="70"/>
      <c r="BZ243" s="66"/>
      <c r="CA243" s="66"/>
      <c r="CB243" s="66"/>
      <c r="CC243" s="66"/>
      <c r="CD243" s="66"/>
      <c r="CE243" s="66"/>
      <c r="CF243" s="66"/>
      <c r="CG243" s="70"/>
      <c r="CH243" s="123"/>
      <c r="CI243" s="66"/>
      <c r="CJ243" s="66"/>
      <c r="CK243" s="70"/>
      <c r="CL243" s="70"/>
      <c r="CM243" s="66"/>
      <c r="CN243" s="66"/>
      <c r="CO243" s="70"/>
      <c r="CP243" s="123"/>
      <c r="CQ243" s="66"/>
      <c r="CR243" s="66"/>
      <c r="CS243" s="66"/>
    </row>
    <row r="244" spans="1:97" x14ac:dyDescent="0.25">
      <c r="A244" s="104" t="s">
        <v>520</v>
      </c>
      <c r="B244" s="82">
        <f t="shared" si="617"/>
        <v>96</v>
      </c>
      <c r="C244" s="82">
        <f t="shared" si="618"/>
        <v>105.4</v>
      </c>
      <c r="D244" s="82">
        <f t="shared" si="619"/>
        <v>105.4</v>
      </c>
      <c r="E244" s="66">
        <f t="shared" si="739"/>
        <v>100</v>
      </c>
      <c r="F244" s="66"/>
      <c r="G244" s="66"/>
      <c r="H244" s="66"/>
      <c r="I244" s="66"/>
      <c r="J244" s="66"/>
      <c r="K244" s="66"/>
      <c r="L244" s="66"/>
      <c r="M244" s="70"/>
      <c r="N244" s="66"/>
      <c r="O244" s="66"/>
      <c r="P244" s="66"/>
      <c r="Q244" s="70"/>
      <c r="R244" s="66"/>
      <c r="S244" s="66"/>
      <c r="T244" s="66"/>
      <c r="U244" s="70"/>
      <c r="V244" s="66"/>
      <c r="W244" s="66"/>
      <c r="X244" s="66"/>
      <c r="Y244" s="66"/>
      <c r="Z244" s="66"/>
      <c r="AA244" s="66"/>
      <c r="AB244" s="66"/>
      <c r="AC244" s="70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6"/>
      <c r="BI244" s="70"/>
      <c r="BJ244" s="66"/>
      <c r="BK244" s="66"/>
      <c r="BL244" s="66"/>
      <c r="BM244" s="66"/>
      <c r="BN244" s="66">
        <v>96</v>
      </c>
      <c r="BO244" s="66">
        <v>105.4</v>
      </c>
      <c r="BP244" s="66">
        <v>105.4</v>
      </c>
      <c r="BQ244" s="66">
        <f t="shared" si="731"/>
        <v>100</v>
      </c>
      <c r="BR244" s="66"/>
      <c r="BS244" s="66"/>
      <c r="BT244" s="66"/>
      <c r="BU244" s="66"/>
      <c r="BV244" s="66"/>
      <c r="BW244" s="66"/>
      <c r="BX244" s="66"/>
      <c r="BY244" s="70"/>
      <c r="BZ244" s="66"/>
      <c r="CA244" s="66"/>
      <c r="CB244" s="66"/>
      <c r="CC244" s="66"/>
      <c r="CD244" s="66"/>
      <c r="CE244" s="66"/>
      <c r="CF244" s="66"/>
      <c r="CG244" s="70"/>
      <c r="CH244" s="123"/>
      <c r="CI244" s="66"/>
      <c r="CJ244" s="66"/>
      <c r="CK244" s="70"/>
      <c r="CL244" s="70"/>
      <c r="CM244" s="66"/>
      <c r="CN244" s="66"/>
      <c r="CO244" s="70"/>
      <c r="CP244" s="123"/>
      <c r="CQ244" s="66"/>
      <c r="CR244" s="66"/>
      <c r="CS244" s="66"/>
    </row>
    <row r="245" spans="1:97" x14ac:dyDescent="0.25">
      <c r="A245" s="104" t="s">
        <v>325</v>
      </c>
      <c r="B245" s="82">
        <f t="shared" si="617"/>
        <v>96</v>
      </c>
      <c r="C245" s="82">
        <f t="shared" si="618"/>
        <v>105.4</v>
      </c>
      <c r="D245" s="82">
        <f t="shared" si="619"/>
        <v>105.4</v>
      </c>
      <c r="E245" s="66">
        <f t="shared" si="739"/>
        <v>100</v>
      </c>
      <c r="F245" s="66"/>
      <c r="G245" s="66"/>
      <c r="H245" s="66"/>
      <c r="I245" s="66"/>
      <c r="J245" s="66"/>
      <c r="K245" s="66"/>
      <c r="L245" s="66"/>
      <c r="M245" s="70"/>
      <c r="N245" s="66"/>
      <c r="O245" s="66"/>
      <c r="P245" s="66"/>
      <c r="Q245" s="70"/>
      <c r="R245" s="66"/>
      <c r="S245" s="66"/>
      <c r="T245" s="66"/>
      <c r="U245" s="70"/>
      <c r="V245" s="66"/>
      <c r="W245" s="66"/>
      <c r="X245" s="66"/>
      <c r="Y245" s="66"/>
      <c r="Z245" s="66"/>
      <c r="AA245" s="66"/>
      <c r="AB245" s="66"/>
      <c r="AC245" s="70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/>
      <c r="BH245" s="66"/>
      <c r="BI245" s="70"/>
      <c r="BJ245" s="66"/>
      <c r="BK245" s="66"/>
      <c r="BL245" s="66"/>
      <c r="BM245" s="66"/>
      <c r="BN245" s="66">
        <v>96</v>
      </c>
      <c r="BO245" s="66">
        <v>105.4</v>
      </c>
      <c r="BP245" s="66">
        <v>105.4</v>
      </c>
      <c r="BQ245" s="66">
        <f t="shared" si="731"/>
        <v>100</v>
      </c>
      <c r="BR245" s="66"/>
      <c r="BS245" s="66"/>
      <c r="BT245" s="66"/>
      <c r="BU245" s="66"/>
      <c r="BV245" s="66"/>
      <c r="BW245" s="66"/>
      <c r="BX245" s="66"/>
      <c r="BY245" s="70"/>
      <c r="BZ245" s="66"/>
      <c r="CA245" s="66"/>
      <c r="CB245" s="66"/>
      <c r="CC245" s="66"/>
      <c r="CD245" s="66"/>
      <c r="CE245" s="66"/>
      <c r="CF245" s="66"/>
      <c r="CG245" s="70"/>
      <c r="CH245" s="123"/>
      <c r="CI245" s="66"/>
      <c r="CJ245" s="66"/>
      <c r="CK245" s="70"/>
      <c r="CL245" s="70"/>
      <c r="CM245" s="66"/>
      <c r="CN245" s="66"/>
      <c r="CO245" s="70"/>
      <c r="CP245" s="123"/>
      <c r="CQ245" s="66"/>
      <c r="CR245" s="66"/>
      <c r="CS245" s="66"/>
    </row>
    <row r="246" spans="1:97" x14ac:dyDescent="0.25">
      <c r="A246" s="104" t="s">
        <v>473</v>
      </c>
      <c r="B246" s="82">
        <f t="shared" si="617"/>
        <v>96</v>
      </c>
      <c r="C246" s="82">
        <f t="shared" si="618"/>
        <v>105.4</v>
      </c>
      <c r="D246" s="82">
        <f t="shared" si="619"/>
        <v>105.4</v>
      </c>
      <c r="E246" s="66">
        <f t="shared" si="739"/>
        <v>100</v>
      </c>
      <c r="F246" s="66"/>
      <c r="G246" s="66"/>
      <c r="H246" s="66"/>
      <c r="I246" s="66"/>
      <c r="J246" s="66"/>
      <c r="K246" s="66"/>
      <c r="L246" s="66"/>
      <c r="M246" s="70"/>
      <c r="N246" s="66"/>
      <c r="O246" s="66"/>
      <c r="P246" s="66"/>
      <c r="Q246" s="70"/>
      <c r="R246" s="66"/>
      <c r="S246" s="66"/>
      <c r="T246" s="66"/>
      <c r="U246" s="70"/>
      <c r="V246" s="66"/>
      <c r="W246" s="66"/>
      <c r="X246" s="66"/>
      <c r="Y246" s="66"/>
      <c r="Z246" s="66"/>
      <c r="AA246" s="66"/>
      <c r="AB246" s="66"/>
      <c r="AC246" s="70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/>
      <c r="BH246" s="66"/>
      <c r="BI246" s="70"/>
      <c r="BJ246" s="66"/>
      <c r="BK246" s="66"/>
      <c r="BL246" s="66"/>
      <c r="BM246" s="66"/>
      <c r="BN246" s="66">
        <v>96</v>
      </c>
      <c r="BO246" s="66">
        <v>105.4</v>
      </c>
      <c r="BP246" s="66">
        <v>105.4</v>
      </c>
      <c r="BQ246" s="66">
        <f t="shared" si="731"/>
        <v>100</v>
      </c>
      <c r="BR246" s="66"/>
      <c r="BS246" s="66"/>
      <c r="BT246" s="66"/>
      <c r="BU246" s="66"/>
      <c r="BV246" s="66"/>
      <c r="BW246" s="66"/>
      <c r="BX246" s="66"/>
      <c r="BY246" s="70"/>
      <c r="BZ246" s="66"/>
      <c r="CA246" s="66"/>
      <c r="CB246" s="66"/>
      <c r="CC246" s="66"/>
      <c r="CD246" s="66"/>
      <c r="CE246" s="66"/>
      <c r="CF246" s="66"/>
      <c r="CG246" s="70"/>
      <c r="CH246" s="123"/>
      <c r="CI246" s="66"/>
      <c r="CJ246" s="66"/>
      <c r="CK246" s="70"/>
      <c r="CL246" s="70"/>
      <c r="CM246" s="66"/>
      <c r="CN246" s="66"/>
      <c r="CO246" s="70"/>
      <c r="CP246" s="123"/>
      <c r="CQ246" s="66"/>
      <c r="CR246" s="66"/>
      <c r="CS246" s="66"/>
    </row>
    <row r="247" spans="1:97" x14ac:dyDescent="0.25">
      <c r="A247" s="104" t="s">
        <v>311</v>
      </c>
      <c r="B247" s="82">
        <f t="shared" si="617"/>
        <v>479.8</v>
      </c>
      <c r="C247" s="82">
        <f t="shared" si="618"/>
        <v>527.5</v>
      </c>
      <c r="D247" s="82">
        <f t="shared" si="619"/>
        <v>527.5</v>
      </c>
      <c r="E247" s="66">
        <f t="shared" si="739"/>
        <v>100</v>
      </c>
      <c r="F247" s="66"/>
      <c r="G247" s="66"/>
      <c r="H247" s="66"/>
      <c r="I247" s="66"/>
      <c r="J247" s="66"/>
      <c r="K247" s="66"/>
      <c r="L247" s="66"/>
      <c r="M247" s="70"/>
      <c r="N247" s="66"/>
      <c r="O247" s="66"/>
      <c r="P247" s="66"/>
      <c r="Q247" s="70"/>
      <c r="R247" s="66"/>
      <c r="S247" s="66"/>
      <c r="T247" s="66"/>
      <c r="U247" s="70"/>
      <c r="V247" s="66"/>
      <c r="W247" s="66"/>
      <c r="X247" s="66"/>
      <c r="Y247" s="66"/>
      <c r="Z247" s="66"/>
      <c r="AA247" s="66"/>
      <c r="AB247" s="66"/>
      <c r="AC247" s="70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/>
      <c r="BH247" s="66"/>
      <c r="BI247" s="70"/>
      <c r="BJ247" s="66"/>
      <c r="BK247" s="66"/>
      <c r="BL247" s="66"/>
      <c r="BM247" s="66"/>
      <c r="BN247" s="66">
        <v>479.8</v>
      </c>
      <c r="BO247" s="66">
        <v>527.5</v>
      </c>
      <c r="BP247" s="66">
        <v>527.5</v>
      </c>
      <c r="BQ247" s="66">
        <f t="shared" si="731"/>
        <v>100</v>
      </c>
      <c r="BR247" s="66"/>
      <c r="BS247" s="66"/>
      <c r="BT247" s="66"/>
      <c r="BU247" s="66"/>
      <c r="BV247" s="66"/>
      <c r="BW247" s="66"/>
      <c r="BX247" s="66"/>
      <c r="BY247" s="70"/>
      <c r="BZ247" s="66"/>
      <c r="CA247" s="66"/>
      <c r="CB247" s="66"/>
      <c r="CC247" s="66"/>
      <c r="CD247" s="66"/>
      <c r="CE247" s="66"/>
      <c r="CF247" s="66"/>
      <c r="CG247" s="70"/>
      <c r="CH247" s="123"/>
      <c r="CI247" s="66"/>
      <c r="CJ247" s="66"/>
      <c r="CK247" s="70"/>
      <c r="CL247" s="70"/>
      <c r="CM247" s="66"/>
      <c r="CN247" s="66"/>
      <c r="CO247" s="70"/>
      <c r="CP247" s="123"/>
      <c r="CQ247" s="66"/>
      <c r="CR247" s="66"/>
      <c r="CS247" s="66"/>
    </row>
    <row r="248" spans="1:97" x14ac:dyDescent="0.25">
      <c r="A248" s="104" t="s">
        <v>521</v>
      </c>
      <c r="B248" s="82">
        <f t="shared" si="617"/>
        <v>96</v>
      </c>
      <c r="C248" s="82">
        <f t="shared" si="618"/>
        <v>105.4</v>
      </c>
      <c r="D248" s="82">
        <f t="shared" si="619"/>
        <v>105.4</v>
      </c>
      <c r="E248" s="66">
        <f t="shared" si="739"/>
        <v>100</v>
      </c>
      <c r="F248" s="66"/>
      <c r="G248" s="66"/>
      <c r="H248" s="66"/>
      <c r="I248" s="66"/>
      <c r="J248" s="66"/>
      <c r="K248" s="66"/>
      <c r="L248" s="66"/>
      <c r="M248" s="70"/>
      <c r="N248" s="66"/>
      <c r="O248" s="66"/>
      <c r="P248" s="66"/>
      <c r="Q248" s="70"/>
      <c r="R248" s="66"/>
      <c r="S248" s="66"/>
      <c r="T248" s="66"/>
      <c r="U248" s="70"/>
      <c r="V248" s="66"/>
      <c r="W248" s="66"/>
      <c r="X248" s="66"/>
      <c r="Y248" s="66"/>
      <c r="Z248" s="66"/>
      <c r="AA248" s="66"/>
      <c r="AB248" s="66"/>
      <c r="AC248" s="70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  <c r="AP248" s="66"/>
      <c r="AQ248" s="66"/>
      <c r="AR248" s="66"/>
      <c r="AS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/>
      <c r="BH248" s="66"/>
      <c r="BI248" s="70"/>
      <c r="BJ248" s="66"/>
      <c r="BK248" s="66"/>
      <c r="BL248" s="66"/>
      <c r="BM248" s="66"/>
      <c r="BN248" s="66">
        <v>96</v>
      </c>
      <c r="BO248" s="66">
        <v>105.4</v>
      </c>
      <c r="BP248" s="66">
        <v>105.4</v>
      </c>
      <c r="BQ248" s="66">
        <f t="shared" si="731"/>
        <v>100</v>
      </c>
      <c r="BR248" s="66"/>
      <c r="BS248" s="66"/>
      <c r="BT248" s="66"/>
      <c r="BU248" s="66"/>
      <c r="BV248" s="66"/>
      <c r="BW248" s="66"/>
      <c r="BX248" s="66"/>
      <c r="BY248" s="70"/>
      <c r="BZ248" s="66"/>
      <c r="CA248" s="66"/>
      <c r="CB248" s="66"/>
      <c r="CC248" s="66"/>
      <c r="CD248" s="66"/>
      <c r="CE248" s="66"/>
      <c r="CF248" s="66"/>
      <c r="CG248" s="70"/>
      <c r="CH248" s="123"/>
      <c r="CI248" s="66"/>
      <c r="CJ248" s="66"/>
      <c r="CK248" s="70"/>
      <c r="CL248" s="70"/>
      <c r="CM248" s="66"/>
      <c r="CN248" s="66"/>
      <c r="CO248" s="70"/>
      <c r="CP248" s="123"/>
      <c r="CQ248" s="66"/>
      <c r="CR248" s="66"/>
      <c r="CS248" s="66"/>
    </row>
    <row r="249" spans="1:97" x14ac:dyDescent="0.25">
      <c r="A249" s="104" t="s">
        <v>522</v>
      </c>
      <c r="B249" s="82">
        <f t="shared" si="617"/>
        <v>96</v>
      </c>
      <c r="C249" s="82">
        <f t="shared" si="618"/>
        <v>105.4</v>
      </c>
      <c r="D249" s="82">
        <f t="shared" si="619"/>
        <v>105.4</v>
      </c>
      <c r="E249" s="66">
        <f t="shared" si="739"/>
        <v>100</v>
      </c>
      <c r="F249" s="66"/>
      <c r="G249" s="66"/>
      <c r="H249" s="66"/>
      <c r="I249" s="66"/>
      <c r="J249" s="66"/>
      <c r="K249" s="66"/>
      <c r="L249" s="66"/>
      <c r="M249" s="70"/>
      <c r="N249" s="66"/>
      <c r="O249" s="66"/>
      <c r="P249" s="66"/>
      <c r="Q249" s="70"/>
      <c r="R249" s="66"/>
      <c r="S249" s="66"/>
      <c r="T249" s="66"/>
      <c r="U249" s="70"/>
      <c r="V249" s="66"/>
      <c r="W249" s="66"/>
      <c r="X249" s="66"/>
      <c r="Y249" s="66"/>
      <c r="Z249" s="66"/>
      <c r="AA249" s="66"/>
      <c r="AB249" s="66"/>
      <c r="AC249" s="70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  <c r="AP249" s="66"/>
      <c r="AQ249" s="66"/>
      <c r="AR249" s="66"/>
      <c r="AS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/>
      <c r="BH249" s="66"/>
      <c r="BI249" s="70"/>
      <c r="BJ249" s="66"/>
      <c r="BK249" s="66"/>
      <c r="BL249" s="66"/>
      <c r="BM249" s="66"/>
      <c r="BN249" s="66">
        <v>96</v>
      </c>
      <c r="BO249" s="66">
        <v>105.4</v>
      </c>
      <c r="BP249" s="66">
        <v>105.4</v>
      </c>
      <c r="BQ249" s="66">
        <f t="shared" si="731"/>
        <v>100</v>
      </c>
      <c r="BR249" s="66"/>
      <c r="BS249" s="66"/>
      <c r="BT249" s="66"/>
      <c r="BU249" s="66"/>
      <c r="BV249" s="66"/>
      <c r="BW249" s="66"/>
      <c r="BX249" s="66"/>
      <c r="BY249" s="70"/>
      <c r="BZ249" s="66"/>
      <c r="CA249" s="66"/>
      <c r="CB249" s="66"/>
      <c r="CC249" s="66"/>
      <c r="CD249" s="66"/>
      <c r="CE249" s="66"/>
      <c r="CF249" s="66"/>
      <c r="CG249" s="70"/>
      <c r="CH249" s="123"/>
      <c r="CI249" s="66"/>
      <c r="CJ249" s="66"/>
      <c r="CK249" s="70"/>
      <c r="CL249" s="70"/>
      <c r="CM249" s="66"/>
      <c r="CN249" s="66"/>
      <c r="CO249" s="70"/>
      <c r="CP249" s="123"/>
      <c r="CQ249" s="66"/>
      <c r="CR249" s="66"/>
      <c r="CS249" s="66"/>
    </row>
    <row r="250" spans="1:97" x14ac:dyDescent="0.25">
      <c r="A250" s="104" t="s">
        <v>310</v>
      </c>
      <c r="B250" s="82">
        <f t="shared" si="617"/>
        <v>96</v>
      </c>
      <c r="C250" s="82">
        <f t="shared" si="618"/>
        <v>105.4</v>
      </c>
      <c r="D250" s="82">
        <f t="shared" si="619"/>
        <v>105.4</v>
      </c>
      <c r="E250" s="66">
        <f t="shared" si="739"/>
        <v>100</v>
      </c>
      <c r="F250" s="66"/>
      <c r="G250" s="66"/>
      <c r="H250" s="66"/>
      <c r="I250" s="66"/>
      <c r="J250" s="66"/>
      <c r="K250" s="66"/>
      <c r="L250" s="66"/>
      <c r="M250" s="70"/>
      <c r="N250" s="66"/>
      <c r="O250" s="66"/>
      <c r="P250" s="66"/>
      <c r="Q250" s="70"/>
      <c r="R250" s="66"/>
      <c r="S250" s="66"/>
      <c r="T250" s="66"/>
      <c r="U250" s="70"/>
      <c r="V250" s="66"/>
      <c r="W250" s="66"/>
      <c r="X250" s="66"/>
      <c r="Y250" s="66"/>
      <c r="Z250" s="66"/>
      <c r="AA250" s="66"/>
      <c r="AB250" s="66"/>
      <c r="AC250" s="70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/>
      <c r="BH250" s="66"/>
      <c r="BI250" s="70"/>
      <c r="BJ250" s="66"/>
      <c r="BK250" s="66"/>
      <c r="BL250" s="66"/>
      <c r="BM250" s="66"/>
      <c r="BN250" s="66">
        <v>96</v>
      </c>
      <c r="BO250" s="66">
        <v>105.4</v>
      </c>
      <c r="BP250" s="66">
        <v>105.4</v>
      </c>
      <c r="BQ250" s="66">
        <f t="shared" si="731"/>
        <v>100</v>
      </c>
      <c r="BR250" s="66"/>
      <c r="BS250" s="66"/>
      <c r="BT250" s="66"/>
      <c r="BU250" s="66"/>
      <c r="BV250" s="66"/>
      <c r="BW250" s="66"/>
      <c r="BX250" s="66"/>
      <c r="BY250" s="70"/>
      <c r="BZ250" s="66"/>
      <c r="CA250" s="66"/>
      <c r="CB250" s="66"/>
      <c r="CC250" s="66"/>
      <c r="CD250" s="66"/>
      <c r="CE250" s="66"/>
      <c r="CF250" s="66"/>
      <c r="CG250" s="70"/>
      <c r="CH250" s="123"/>
      <c r="CI250" s="66"/>
      <c r="CJ250" s="66"/>
      <c r="CK250" s="70"/>
      <c r="CL250" s="70"/>
      <c r="CM250" s="66"/>
      <c r="CN250" s="66"/>
      <c r="CO250" s="70"/>
      <c r="CP250" s="123"/>
      <c r="CQ250" s="66"/>
      <c r="CR250" s="66"/>
      <c r="CS250" s="66"/>
    </row>
    <row r="251" spans="1:97" x14ac:dyDescent="0.25">
      <c r="A251" s="104" t="s">
        <v>523</v>
      </c>
      <c r="B251" s="82">
        <f t="shared" si="617"/>
        <v>96</v>
      </c>
      <c r="C251" s="82">
        <f t="shared" si="618"/>
        <v>105.4</v>
      </c>
      <c r="D251" s="82">
        <f t="shared" si="619"/>
        <v>105.4</v>
      </c>
      <c r="E251" s="66">
        <f t="shared" si="739"/>
        <v>100</v>
      </c>
      <c r="F251" s="66"/>
      <c r="G251" s="66"/>
      <c r="H251" s="66"/>
      <c r="I251" s="66"/>
      <c r="J251" s="66"/>
      <c r="K251" s="66"/>
      <c r="L251" s="66"/>
      <c r="M251" s="70"/>
      <c r="N251" s="66"/>
      <c r="O251" s="66"/>
      <c r="P251" s="66"/>
      <c r="Q251" s="70"/>
      <c r="R251" s="66"/>
      <c r="S251" s="66"/>
      <c r="T251" s="66"/>
      <c r="U251" s="70"/>
      <c r="V251" s="66"/>
      <c r="W251" s="66"/>
      <c r="X251" s="66"/>
      <c r="Y251" s="66"/>
      <c r="Z251" s="66"/>
      <c r="AA251" s="66"/>
      <c r="AB251" s="66"/>
      <c r="AC251" s="70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/>
      <c r="BH251" s="66"/>
      <c r="BI251" s="70"/>
      <c r="BJ251" s="66"/>
      <c r="BK251" s="66"/>
      <c r="BL251" s="66"/>
      <c r="BM251" s="66"/>
      <c r="BN251" s="66">
        <v>96</v>
      </c>
      <c r="BO251" s="66">
        <v>105.4</v>
      </c>
      <c r="BP251" s="66">
        <v>105.4</v>
      </c>
      <c r="BQ251" s="66">
        <f t="shared" si="731"/>
        <v>100</v>
      </c>
      <c r="BR251" s="66"/>
      <c r="BS251" s="66"/>
      <c r="BT251" s="66"/>
      <c r="BU251" s="66"/>
      <c r="BV251" s="66"/>
      <c r="BW251" s="66"/>
      <c r="BX251" s="66"/>
      <c r="BY251" s="70"/>
      <c r="BZ251" s="66"/>
      <c r="CA251" s="66"/>
      <c r="CB251" s="66"/>
      <c r="CC251" s="66"/>
      <c r="CD251" s="66"/>
      <c r="CE251" s="66"/>
      <c r="CF251" s="66"/>
      <c r="CG251" s="70"/>
      <c r="CH251" s="123"/>
      <c r="CI251" s="66"/>
      <c r="CJ251" s="66"/>
      <c r="CK251" s="70"/>
      <c r="CL251" s="70"/>
      <c r="CM251" s="66"/>
      <c r="CN251" s="66"/>
      <c r="CO251" s="70"/>
      <c r="CP251" s="123"/>
      <c r="CQ251" s="66"/>
      <c r="CR251" s="66"/>
      <c r="CS251" s="66"/>
    </row>
    <row r="252" spans="1:97" x14ac:dyDescent="0.25">
      <c r="A252" s="104" t="s">
        <v>524</v>
      </c>
      <c r="B252" s="82">
        <f t="shared" si="617"/>
        <v>96</v>
      </c>
      <c r="C252" s="82">
        <f t="shared" si="618"/>
        <v>105.4</v>
      </c>
      <c r="D252" s="82">
        <f t="shared" si="619"/>
        <v>105.4</v>
      </c>
      <c r="E252" s="66">
        <f t="shared" si="739"/>
        <v>100</v>
      </c>
      <c r="F252" s="66"/>
      <c r="G252" s="66"/>
      <c r="H252" s="66"/>
      <c r="I252" s="66"/>
      <c r="J252" s="66"/>
      <c r="K252" s="66"/>
      <c r="L252" s="66"/>
      <c r="M252" s="70"/>
      <c r="N252" s="66"/>
      <c r="O252" s="66"/>
      <c r="P252" s="66"/>
      <c r="Q252" s="70"/>
      <c r="R252" s="66"/>
      <c r="S252" s="66"/>
      <c r="T252" s="66"/>
      <c r="U252" s="70"/>
      <c r="V252" s="66"/>
      <c r="W252" s="66"/>
      <c r="X252" s="66"/>
      <c r="Y252" s="66"/>
      <c r="Z252" s="66"/>
      <c r="AA252" s="66"/>
      <c r="AB252" s="66"/>
      <c r="AC252" s="70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70"/>
      <c r="BJ252" s="66"/>
      <c r="BK252" s="66"/>
      <c r="BL252" s="66"/>
      <c r="BM252" s="66"/>
      <c r="BN252" s="66">
        <v>96</v>
      </c>
      <c r="BO252" s="66">
        <v>105.4</v>
      </c>
      <c r="BP252" s="66">
        <v>105.4</v>
      </c>
      <c r="BQ252" s="66">
        <f t="shared" si="731"/>
        <v>100</v>
      </c>
      <c r="BR252" s="66"/>
      <c r="BS252" s="66"/>
      <c r="BT252" s="66"/>
      <c r="BU252" s="66"/>
      <c r="BV252" s="66"/>
      <c r="BW252" s="66"/>
      <c r="BX252" s="66"/>
      <c r="BY252" s="70"/>
      <c r="BZ252" s="66"/>
      <c r="CA252" s="66"/>
      <c r="CB252" s="66"/>
      <c r="CC252" s="66"/>
      <c r="CD252" s="66"/>
      <c r="CE252" s="66"/>
      <c r="CF252" s="66"/>
      <c r="CG252" s="70"/>
      <c r="CH252" s="123"/>
      <c r="CI252" s="66"/>
      <c r="CJ252" s="66"/>
      <c r="CK252" s="70"/>
      <c r="CL252" s="70"/>
      <c r="CM252" s="66"/>
      <c r="CN252" s="66"/>
      <c r="CO252" s="70"/>
      <c r="CP252" s="123"/>
      <c r="CQ252" s="66"/>
      <c r="CR252" s="66"/>
      <c r="CS252" s="66"/>
    </row>
    <row r="253" spans="1:97" s="92" customFormat="1" ht="31.5" x14ac:dyDescent="0.25">
      <c r="A253" s="106" t="s">
        <v>348</v>
      </c>
      <c r="B253" s="198">
        <f t="shared" si="617"/>
        <v>240088.79999999993</v>
      </c>
      <c r="C253" s="198">
        <f t="shared" si="618"/>
        <v>244765.76999999996</v>
      </c>
      <c r="D253" s="198">
        <f t="shared" si="619"/>
        <v>240878.45722000001</v>
      </c>
      <c r="E253" s="80">
        <f t="shared" ref="E253" si="740">D253/C253*100</f>
        <v>98.411823360758348</v>
      </c>
      <c r="F253" s="79">
        <f>SUM(F254:F266)</f>
        <v>718.2</v>
      </c>
      <c r="G253" s="79">
        <f>SUM(G254:G266)</f>
        <v>565.79999999999995</v>
      </c>
      <c r="H253" s="79">
        <f t="shared" ref="H253:CF253" si="741">SUM(H254:H266)</f>
        <v>565.74944999999991</v>
      </c>
      <c r="I253" s="80">
        <f t="shared" si="71"/>
        <v>99.991065747613987</v>
      </c>
      <c r="J253" s="79">
        <f t="shared" ref="J253" si="742">SUM(J254:J266)</f>
        <v>135.1</v>
      </c>
      <c r="K253" s="79">
        <f t="shared" si="741"/>
        <v>135.1</v>
      </c>
      <c r="L253" s="79">
        <f t="shared" si="741"/>
        <v>135.1</v>
      </c>
      <c r="M253" s="80">
        <f t="shared" si="100"/>
        <v>100</v>
      </c>
      <c r="N253" s="79">
        <f t="shared" ref="N253" si="743">SUM(N254:N266)</f>
        <v>3030.4</v>
      </c>
      <c r="O253" s="79">
        <f t="shared" si="741"/>
        <v>2593.4</v>
      </c>
      <c r="P253" s="79">
        <f t="shared" si="741"/>
        <v>2593.4</v>
      </c>
      <c r="Q253" s="80">
        <f t="shared" si="101"/>
        <v>100</v>
      </c>
      <c r="R253" s="79">
        <f t="shared" ref="R253" si="744">SUM(R254:R266)</f>
        <v>39099.199999999997</v>
      </c>
      <c r="S253" s="79">
        <f t="shared" si="741"/>
        <v>39302.1</v>
      </c>
      <c r="T253" s="79">
        <f t="shared" si="741"/>
        <v>39302.1</v>
      </c>
      <c r="U253" s="80">
        <f t="shared" si="39"/>
        <v>100</v>
      </c>
      <c r="V253" s="79">
        <f t="shared" ref="V253" si="745">SUM(V254:V266)</f>
        <v>4165.7</v>
      </c>
      <c r="W253" s="79">
        <f t="shared" si="741"/>
        <v>3301</v>
      </c>
      <c r="X253" s="79">
        <f t="shared" si="741"/>
        <v>3270.7028799999998</v>
      </c>
      <c r="Y253" s="80">
        <f t="shared" si="76"/>
        <v>99.082183580733101</v>
      </c>
      <c r="Z253" s="79">
        <f t="shared" ref="Z253" si="746">SUM(Z254:Z266)</f>
        <v>111.9</v>
      </c>
      <c r="AA253" s="79">
        <f t="shared" si="741"/>
        <v>112</v>
      </c>
      <c r="AB253" s="79">
        <f t="shared" si="741"/>
        <v>112</v>
      </c>
      <c r="AC253" s="80">
        <f t="shared" si="78"/>
        <v>100</v>
      </c>
      <c r="AD253" s="79">
        <f t="shared" ref="AD253" si="747">SUM(AD254:AD266)</f>
        <v>175689.4</v>
      </c>
      <c r="AE253" s="79">
        <f t="shared" si="741"/>
        <v>182492.3</v>
      </c>
      <c r="AF253" s="79">
        <f t="shared" si="741"/>
        <v>178777.06146999999</v>
      </c>
      <c r="AG253" s="80">
        <f t="shared" si="102"/>
        <v>97.964166964852765</v>
      </c>
      <c r="AH253" s="79">
        <f t="shared" ref="AH253" si="748">SUM(AH254:AH266)</f>
        <v>330.3</v>
      </c>
      <c r="AI253" s="79">
        <f t="shared" si="741"/>
        <v>356.6</v>
      </c>
      <c r="AJ253" s="79">
        <f t="shared" si="741"/>
        <v>356.6</v>
      </c>
      <c r="AK253" s="79">
        <f t="shared" si="629"/>
        <v>100</v>
      </c>
      <c r="AL253" s="79">
        <f t="shared" ref="AL253" si="749">SUM(AL254:AL266)</f>
        <v>0</v>
      </c>
      <c r="AM253" s="79">
        <f t="shared" si="741"/>
        <v>0</v>
      </c>
      <c r="AN253" s="79">
        <f t="shared" si="741"/>
        <v>0</v>
      </c>
      <c r="AO253" s="79">
        <f t="shared" si="741"/>
        <v>0</v>
      </c>
      <c r="AP253" s="79">
        <f t="shared" ref="AP253" si="750">SUM(AP254:AP266)</f>
        <v>330.3</v>
      </c>
      <c r="AQ253" s="79">
        <f t="shared" si="741"/>
        <v>356.6</v>
      </c>
      <c r="AR253" s="79">
        <f t="shared" si="741"/>
        <v>356.6</v>
      </c>
      <c r="AS253" s="79">
        <f t="shared" si="741"/>
        <v>100</v>
      </c>
      <c r="AT253" s="79">
        <f t="shared" ref="AT253" si="751">SUM(AT254:AT266)</f>
        <v>310.2</v>
      </c>
      <c r="AU253" s="79">
        <f t="shared" si="741"/>
        <v>293.39999999999998</v>
      </c>
      <c r="AV253" s="79">
        <f t="shared" si="741"/>
        <v>256.72404</v>
      </c>
      <c r="AW253" s="79">
        <f t="shared" si="741"/>
        <v>87.499672801635995</v>
      </c>
      <c r="AX253" s="79">
        <f t="shared" ref="AX253" si="752">SUM(AX254:AX266)</f>
        <v>330.3</v>
      </c>
      <c r="AY253" s="79">
        <f t="shared" si="741"/>
        <v>356.6</v>
      </c>
      <c r="AZ253" s="79">
        <f t="shared" si="741"/>
        <v>356.6</v>
      </c>
      <c r="BA253" s="79">
        <f t="shared" si="741"/>
        <v>100</v>
      </c>
      <c r="BB253" s="79">
        <f t="shared" ref="BB253" si="753">SUM(BB254:BB266)</f>
        <v>330.3</v>
      </c>
      <c r="BC253" s="79">
        <f t="shared" si="741"/>
        <v>356.6</v>
      </c>
      <c r="BD253" s="79">
        <f t="shared" ref="BD253" si="754">SUM(BD254:BD266)</f>
        <v>356.6</v>
      </c>
      <c r="BE253" s="79">
        <f t="shared" si="741"/>
        <v>100</v>
      </c>
      <c r="BF253" s="79">
        <f t="shared" ref="BF253" si="755">SUM(BF254:BF266)</f>
        <v>696.5</v>
      </c>
      <c r="BG253" s="79">
        <f t="shared" si="741"/>
        <v>472.3</v>
      </c>
      <c r="BH253" s="79">
        <f t="shared" si="741"/>
        <v>472.3</v>
      </c>
      <c r="BI253" s="80">
        <f t="shared" si="107"/>
        <v>100</v>
      </c>
      <c r="BJ253" s="79">
        <f t="shared" ref="BJ253" si="756">SUM(BJ254:BJ266)</f>
        <v>0</v>
      </c>
      <c r="BK253" s="79">
        <f t="shared" si="741"/>
        <v>0</v>
      </c>
      <c r="BL253" s="79">
        <f t="shared" ref="BL253" si="757">SUM(BL254:BL266)</f>
        <v>0</v>
      </c>
      <c r="BM253" s="79">
        <f t="shared" si="741"/>
        <v>0</v>
      </c>
      <c r="BN253" s="79">
        <f t="shared" ref="BN253" si="758">SUM(BN254:BN266)</f>
        <v>1295.9000000000001</v>
      </c>
      <c r="BO253" s="79">
        <f t="shared" si="741"/>
        <v>1423.0000000000002</v>
      </c>
      <c r="BP253" s="79">
        <f t="shared" si="741"/>
        <v>1423.0000000000002</v>
      </c>
      <c r="BQ253" s="79">
        <f t="shared" ref="BQ253:BQ255" si="759">BP253/BO253*100</f>
        <v>100</v>
      </c>
      <c r="BR253" s="79">
        <f t="shared" ref="BR253" si="760">SUM(BR254:BR266)</f>
        <v>330.3</v>
      </c>
      <c r="BS253" s="79">
        <f t="shared" si="741"/>
        <v>123</v>
      </c>
      <c r="BT253" s="79">
        <f t="shared" si="741"/>
        <v>122.98422000000001</v>
      </c>
      <c r="BU253" s="79">
        <f t="shared" si="741"/>
        <v>99.987170731707323</v>
      </c>
      <c r="BV253" s="79">
        <f t="shared" ref="BV253" si="761">SUM(BV254:BV266)</f>
        <v>330.3</v>
      </c>
      <c r="BW253" s="79">
        <f t="shared" si="741"/>
        <v>356.6</v>
      </c>
      <c r="BX253" s="79">
        <f t="shared" si="741"/>
        <v>314.13468999999998</v>
      </c>
      <c r="BY253" s="80">
        <f t="shared" si="643"/>
        <v>88.091612450925396</v>
      </c>
      <c r="BZ253" s="79">
        <f t="shared" ref="BZ253" si="762">SUM(BZ254:BZ266)</f>
        <v>12821.6</v>
      </c>
      <c r="CA253" s="79">
        <f t="shared" si="741"/>
        <v>12123.77</v>
      </c>
      <c r="CB253" s="79">
        <f t="shared" si="741"/>
        <v>12094.100470000001</v>
      </c>
      <c r="CC253" s="80">
        <f t="shared" si="60"/>
        <v>99.755278019955853</v>
      </c>
      <c r="CD253" s="79">
        <f t="shared" ref="CD253" si="763">SUM(CD254:CD266)</f>
        <v>32.9</v>
      </c>
      <c r="CE253" s="79">
        <f t="shared" si="741"/>
        <v>32.9</v>
      </c>
      <c r="CF253" s="79">
        <f t="shared" si="741"/>
        <v>0</v>
      </c>
      <c r="CG253" s="80">
        <f t="shared" si="646"/>
        <v>0</v>
      </c>
      <c r="CH253" s="121"/>
      <c r="CI253" s="79">
        <f t="shared" ref="CI253" si="764">SUM(CI254:CI266)</f>
        <v>7.3</v>
      </c>
      <c r="CJ253" s="79">
        <f t="shared" ref="CJ253" si="765">SUM(CJ254:CJ266)</f>
        <v>7.3</v>
      </c>
      <c r="CK253" s="80">
        <f t="shared" ref="CK253:CK254" si="766">CJ253/CI253*100</f>
        <v>100</v>
      </c>
      <c r="CL253" s="80"/>
      <c r="CM253" s="79"/>
      <c r="CN253" s="79"/>
      <c r="CO253" s="80"/>
      <c r="CP253" s="121"/>
      <c r="CQ253" s="79">
        <f>SUM(CQ254:CQ266)</f>
        <v>5.4</v>
      </c>
      <c r="CR253" s="79">
        <f t="shared" ref="CR253" si="767">SUM(CR254:CR266)</f>
        <v>5.4</v>
      </c>
      <c r="CS253" s="80">
        <f t="shared" ref="CS253:CS254" si="768">CR253/CQ253*100</f>
        <v>100</v>
      </c>
    </row>
    <row r="254" spans="1:97" ht="18" customHeight="1" x14ac:dyDescent="0.25">
      <c r="A254" s="104" t="s">
        <v>309</v>
      </c>
      <c r="B254" s="82">
        <f t="shared" si="617"/>
        <v>238792.89999999994</v>
      </c>
      <c r="C254" s="82">
        <f t="shared" si="618"/>
        <v>243342.76999999996</v>
      </c>
      <c r="D254" s="82">
        <f t="shared" si="619"/>
        <v>239455.45722000001</v>
      </c>
      <c r="E254" s="70">
        <f t="shared" si="0"/>
        <v>98.402536150961069</v>
      </c>
      <c r="F254" s="70">
        <v>718.2</v>
      </c>
      <c r="G254" s="70">
        <v>565.79999999999995</v>
      </c>
      <c r="H254" s="70">
        <v>565.74944999999991</v>
      </c>
      <c r="I254" s="70">
        <f t="shared" si="71"/>
        <v>99.991065747613987</v>
      </c>
      <c r="J254" s="70">
        <v>135.1</v>
      </c>
      <c r="K254" s="70">
        <v>135.1</v>
      </c>
      <c r="L254" s="70">
        <v>135.1</v>
      </c>
      <c r="M254" s="70">
        <f t="shared" si="100"/>
        <v>100</v>
      </c>
      <c r="N254" s="70">
        <v>3030.4</v>
      </c>
      <c r="O254" s="70">
        <v>2593.4</v>
      </c>
      <c r="P254" s="70">
        <v>2593.4</v>
      </c>
      <c r="Q254" s="70">
        <f t="shared" si="101"/>
        <v>100</v>
      </c>
      <c r="R254" s="70">
        <v>39099.199999999997</v>
      </c>
      <c r="S254" s="70">
        <v>39302.1</v>
      </c>
      <c r="T254" s="70">
        <v>39302.1</v>
      </c>
      <c r="U254" s="70">
        <f t="shared" si="39"/>
        <v>100</v>
      </c>
      <c r="V254" s="70">
        <v>4165.7</v>
      </c>
      <c r="W254" s="70">
        <v>3301</v>
      </c>
      <c r="X254" s="70">
        <v>3270.7028799999998</v>
      </c>
      <c r="Y254" s="70">
        <f t="shared" si="76"/>
        <v>99.082183580733101</v>
      </c>
      <c r="Z254" s="70">
        <v>111.9</v>
      </c>
      <c r="AA254" s="70">
        <v>112</v>
      </c>
      <c r="AB254" s="70">
        <v>112</v>
      </c>
      <c r="AC254" s="70">
        <f t="shared" si="78"/>
        <v>100</v>
      </c>
      <c r="AD254" s="70">
        <v>175689.4</v>
      </c>
      <c r="AE254" s="70">
        <v>182492.3</v>
      </c>
      <c r="AF254" s="70">
        <v>178777.06146999999</v>
      </c>
      <c r="AG254" s="70">
        <f t="shared" si="102"/>
        <v>97.964166964852765</v>
      </c>
      <c r="AH254" s="70">
        <v>330.3</v>
      </c>
      <c r="AI254" s="70">
        <v>356.6</v>
      </c>
      <c r="AJ254" s="70">
        <v>356.6</v>
      </c>
      <c r="AK254" s="66">
        <f t="shared" si="629"/>
        <v>100</v>
      </c>
      <c r="AL254" s="66"/>
      <c r="AM254" s="66"/>
      <c r="AN254" s="70"/>
      <c r="AO254" s="70"/>
      <c r="AP254" s="70">
        <v>330.3</v>
      </c>
      <c r="AQ254" s="70">
        <v>356.6</v>
      </c>
      <c r="AR254" s="70">
        <v>356.6</v>
      </c>
      <c r="AS254" s="70">
        <f t="shared" si="103"/>
        <v>100</v>
      </c>
      <c r="AT254" s="70">
        <v>310.2</v>
      </c>
      <c r="AU254" s="70">
        <v>293.39999999999998</v>
      </c>
      <c r="AV254" s="70">
        <v>256.72404</v>
      </c>
      <c r="AW254" s="70">
        <f t="shared" si="104"/>
        <v>87.499672801635995</v>
      </c>
      <c r="AX254" s="70">
        <v>330.3</v>
      </c>
      <c r="AY254" s="70">
        <v>356.6</v>
      </c>
      <c r="AZ254" s="70">
        <v>356.6</v>
      </c>
      <c r="BA254" s="70">
        <f t="shared" si="105"/>
        <v>100</v>
      </c>
      <c r="BB254" s="70">
        <v>330.3</v>
      </c>
      <c r="BC254" s="70">
        <v>356.6</v>
      </c>
      <c r="BD254" s="70">
        <v>356.6</v>
      </c>
      <c r="BE254" s="70">
        <f t="shared" si="106"/>
        <v>100</v>
      </c>
      <c r="BF254" s="70">
        <v>696.5</v>
      </c>
      <c r="BG254" s="70">
        <v>472.3</v>
      </c>
      <c r="BH254" s="70">
        <v>472.3</v>
      </c>
      <c r="BI254" s="70">
        <f t="shared" si="107"/>
        <v>100</v>
      </c>
      <c r="BJ254" s="70"/>
      <c r="BK254" s="70"/>
      <c r="BL254" s="70"/>
      <c r="BM254" s="70"/>
      <c r="BN254" s="70"/>
      <c r="BO254" s="70"/>
      <c r="BP254" s="70"/>
      <c r="BQ254" s="66"/>
      <c r="BR254" s="70">
        <v>330.3</v>
      </c>
      <c r="BS254" s="70">
        <v>123</v>
      </c>
      <c r="BT254" s="70">
        <v>122.98422000000001</v>
      </c>
      <c r="BU254" s="70">
        <f t="shared" si="108"/>
        <v>99.987170731707323</v>
      </c>
      <c r="BV254" s="70">
        <v>330.3</v>
      </c>
      <c r="BW254" s="70">
        <v>356.6</v>
      </c>
      <c r="BX254" s="70">
        <v>314.13468999999998</v>
      </c>
      <c r="BY254" s="70">
        <f t="shared" si="643"/>
        <v>88.091612450925396</v>
      </c>
      <c r="BZ254" s="70">
        <v>12821.6</v>
      </c>
      <c r="CA254" s="70">
        <v>12123.77</v>
      </c>
      <c r="CB254" s="70">
        <v>12094.100470000001</v>
      </c>
      <c r="CC254" s="70">
        <f t="shared" si="60"/>
        <v>99.755278019955853</v>
      </c>
      <c r="CD254" s="70">
        <v>32.9</v>
      </c>
      <c r="CE254" s="70">
        <v>32.9</v>
      </c>
      <c r="CF254" s="70"/>
      <c r="CG254" s="70">
        <f t="shared" si="646"/>
        <v>0</v>
      </c>
      <c r="CH254" s="124"/>
      <c r="CI254" s="70">
        <v>7.3</v>
      </c>
      <c r="CJ254" s="70">
        <v>7.3</v>
      </c>
      <c r="CK254" s="70">
        <f t="shared" si="766"/>
        <v>100</v>
      </c>
      <c r="CL254" s="70"/>
      <c r="CM254" s="70"/>
      <c r="CN254" s="70"/>
      <c r="CO254" s="70"/>
      <c r="CP254" s="124"/>
      <c r="CQ254" s="70">
        <v>5.4</v>
      </c>
      <c r="CR254" s="70">
        <v>5.4</v>
      </c>
      <c r="CS254" s="70">
        <f t="shared" si="768"/>
        <v>100</v>
      </c>
    </row>
    <row r="255" spans="1:97" x14ac:dyDescent="0.25">
      <c r="A255" s="104" t="s">
        <v>337</v>
      </c>
      <c r="B255" s="82">
        <f t="shared" si="617"/>
        <v>96</v>
      </c>
      <c r="C255" s="82">
        <f t="shared" si="618"/>
        <v>105.4</v>
      </c>
      <c r="D255" s="82">
        <f t="shared" si="619"/>
        <v>105.4</v>
      </c>
      <c r="E255" s="66">
        <f t="shared" ref="E255:E266" si="769">D255/C255*100</f>
        <v>100</v>
      </c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70"/>
      <c r="AH255" s="66"/>
      <c r="AI255" s="66"/>
      <c r="AJ255" s="66"/>
      <c r="AK255" s="66"/>
      <c r="AL255" s="66"/>
      <c r="AM255" s="66"/>
      <c r="AN255" s="66"/>
      <c r="AO255" s="66"/>
      <c r="AP255" s="66"/>
      <c r="AQ255" s="66"/>
      <c r="AR255" s="66"/>
      <c r="AS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/>
      <c r="BH255" s="66"/>
      <c r="BI255" s="66"/>
      <c r="BJ255" s="66"/>
      <c r="BK255" s="66"/>
      <c r="BL255" s="66"/>
      <c r="BM255" s="66"/>
      <c r="BN255" s="66">
        <v>96</v>
      </c>
      <c r="BO255" s="66">
        <v>105.4</v>
      </c>
      <c r="BP255" s="66">
        <v>105.4</v>
      </c>
      <c r="BQ255" s="66">
        <f t="shared" si="759"/>
        <v>100</v>
      </c>
      <c r="BR255" s="66"/>
      <c r="BS255" s="66"/>
      <c r="BT255" s="66"/>
      <c r="BU255" s="66"/>
      <c r="BV255" s="66"/>
      <c r="BW255" s="66"/>
      <c r="BX255" s="66"/>
      <c r="BY255" s="70"/>
      <c r="BZ255" s="66"/>
      <c r="CA255" s="66"/>
      <c r="CB255" s="66"/>
      <c r="CC255" s="70"/>
      <c r="CD255" s="66"/>
      <c r="CE255" s="66"/>
      <c r="CF255" s="66"/>
      <c r="CG255" s="70"/>
      <c r="CH255" s="123"/>
      <c r="CI255" s="66"/>
      <c r="CJ255" s="66"/>
      <c r="CK255" s="70"/>
      <c r="CL255" s="70"/>
      <c r="CM255" s="66"/>
      <c r="CN255" s="66"/>
      <c r="CO255" s="70"/>
      <c r="CP255" s="123"/>
      <c r="CQ255" s="66"/>
      <c r="CR255" s="66"/>
      <c r="CS255" s="66"/>
    </row>
    <row r="256" spans="1:97" x14ac:dyDescent="0.25">
      <c r="A256" s="104" t="s">
        <v>338</v>
      </c>
      <c r="B256" s="82">
        <f t="shared" si="617"/>
        <v>96</v>
      </c>
      <c r="C256" s="82">
        <f t="shared" si="618"/>
        <v>105.4</v>
      </c>
      <c r="D256" s="82">
        <f t="shared" si="619"/>
        <v>105.4</v>
      </c>
      <c r="E256" s="66">
        <f t="shared" si="769"/>
        <v>100</v>
      </c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70"/>
      <c r="AH256" s="66"/>
      <c r="AI256" s="66"/>
      <c r="AJ256" s="66"/>
      <c r="AK256" s="66"/>
      <c r="AL256" s="66"/>
      <c r="AM256" s="66"/>
      <c r="AN256" s="66"/>
      <c r="AO256" s="66"/>
      <c r="AP256" s="66"/>
      <c r="AQ256" s="66"/>
      <c r="AR256" s="66"/>
      <c r="AS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/>
      <c r="BH256" s="66"/>
      <c r="BI256" s="66"/>
      <c r="BJ256" s="66"/>
      <c r="BK256" s="66"/>
      <c r="BL256" s="66"/>
      <c r="BM256" s="66"/>
      <c r="BN256" s="66">
        <v>96</v>
      </c>
      <c r="BO256" s="66">
        <v>105.4</v>
      </c>
      <c r="BP256" s="66">
        <v>105.4</v>
      </c>
      <c r="BQ256" s="66">
        <f t="shared" ref="BQ256:BQ267" si="770">BP256/BO256*100</f>
        <v>100</v>
      </c>
      <c r="BR256" s="66"/>
      <c r="BS256" s="66"/>
      <c r="BT256" s="66"/>
      <c r="BU256" s="66"/>
      <c r="BV256" s="66"/>
      <c r="BW256" s="66"/>
      <c r="BX256" s="66"/>
      <c r="BY256" s="70"/>
      <c r="BZ256" s="66"/>
      <c r="CA256" s="66"/>
      <c r="CB256" s="66"/>
      <c r="CC256" s="70"/>
      <c r="CD256" s="66"/>
      <c r="CE256" s="66"/>
      <c r="CF256" s="66"/>
      <c r="CG256" s="70"/>
      <c r="CH256" s="123"/>
      <c r="CI256" s="66"/>
      <c r="CJ256" s="66"/>
      <c r="CK256" s="70"/>
      <c r="CL256" s="70"/>
      <c r="CM256" s="66"/>
      <c r="CN256" s="66"/>
      <c r="CO256" s="70"/>
      <c r="CP256" s="123"/>
      <c r="CQ256" s="66"/>
      <c r="CR256" s="66"/>
      <c r="CS256" s="66"/>
    </row>
    <row r="257" spans="1:97" x14ac:dyDescent="0.25">
      <c r="A257" s="104" t="s">
        <v>339</v>
      </c>
      <c r="B257" s="82">
        <f t="shared" si="617"/>
        <v>96</v>
      </c>
      <c r="C257" s="82">
        <f t="shared" si="618"/>
        <v>105.4</v>
      </c>
      <c r="D257" s="82">
        <f t="shared" si="619"/>
        <v>105.4</v>
      </c>
      <c r="E257" s="66">
        <f t="shared" si="769"/>
        <v>100</v>
      </c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70"/>
      <c r="AH257" s="66"/>
      <c r="AI257" s="66"/>
      <c r="AJ257" s="66"/>
      <c r="AK257" s="66"/>
      <c r="AL257" s="66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/>
      <c r="BH257" s="66"/>
      <c r="BI257" s="66"/>
      <c r="BJ257" s="66"/>
      <c r="BK257" s="66"/>
      <c r="BL257" s="66"/>
      <c r="BM257" s="66"/>
      <c r="BN257" s="66">
        <v>96</v>
      </c>
      <c r="BO257" s="66">
        <v>105.4</v>
      </c>
      <c r="BP257" s="66">
        <v>105.4</v>
      </c>
      <c r="BQ257" s="66">
        <f t="shared" si="770"/>
        <v>100</v>
      </c>
      <c r="BR257" s="66"/>
      <c r="BS257" s="66"/>
      <c r="BT257" s="66"/>
      <c r="BU257" s="66"/>
      <c r="BV257" s="66"/>
      <c r="BW257" s="66"/>
      <c r="BX257" s="66"/>
      <c r="BY257" s="70"/>
      <c r="BZ257" s="66"/>
      <c r="CA257" s="66"/>
      <c r="CB257" s="66"/>
      <c r="CC257" s="70"/>
      <c r="CD257" s="66"/>
      <c r="CE257" s="66"/>
      <c r="CF257" s="66"/>
      <c r="CG257" s="70"/>
      <c r="CH257" s="123"/>
      <c r="CI257" s="66"/>
      <c r="CJ257" s="66"/>
      <c r="CK257" s="70"/>
      <c r="CL257" s="70"/>
      <c r="CM257" s="66"/>
      <c r="CN257" s="66"/>
      <c r="CO257" s="70"/>
      <c r="CP257" s="123"/>
      <c r="CQ257" s="66"/>
      <c r="CR257" s="66"/>
      <c r="CS257" s="66"/>
    </row>
    <row r="258" spans="1:97" x14ac:dyDescent="0.25">
      <c r="A258" s="104" t="s">
        <v>340</v>
      </c>
      <c r="B258" s="82">
        <f t="shared" si="617"/>
        <v>96</v>
      </c>
      <c r="C258" s="82">
        <f t="shared" si="618"/>
        <v>105.4</v>
      </c>
      <c r="D258" s="82">
        <f t="shared" si="619"/>
        <v>105.4</v>
      </c>
      <c r="E258" s="66">
        <f t="shared" si="769"/>
        <v>100</v>
      </c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70"/>
      <c r="AH258" s="66"/>
      <c r="AI258" s="66"/>
      <c r="AJ258" s="66"/>
      <c r="AK258" s="66"/>
      <c r="AL258" s="66"/>
      <c r="AM258" s="66"/>
      <c r="AN258" s="66"/>
      <c r="AO258" s="66"/>
      <c r="AP258" s="66"/>
      <c r="AQ258" s="66"/>
      <c r="AR258" s="66"/>
      <c r="AS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/>
      <c r="BH258" s="66"/>
      <c r="BI258" s="66"/>
      <c r="BJ258" s="66"/>
      <c r="BK258" s="66"/>
      <c r="BL258" s="66"/>
      <c r="BM258" s="66"/>
      <c r="BN258" s="66">
        <v>96</v>
      </c>
      <c r="BO258" s="66">
        <v>105.4</v>
      </c>
      <c r="BP258" s="66">
        <v>105.4</v>
      </c>
      <c r="BQ258" s="66">
        <f t="shared" si="770"/>
        <v>100</v>
      </c>
      <c r="BR258" s="66"/>
      <c r="BS258" s="66"/>
      <c r="BT258" s="66"/>
      <c r="BU258" s="66"/>
      <c r="BV258" s="66"/>
      <c r="BW258" s="66"/>
      <c r="BX258" s="66"/>
      <c r="BY258" s="70"/>
      <c r="BZ258" s="66"/>
      <c r="CA258" s="66"/>
      <c r="CB258" s="66"/>
      <c r="CC258" s="70"/>
      <c r="CD258" s="66"/>
      <c r="CE258" s="66"/>
      <c r="CF258" s="66"/>
      <c r="CG258" s="70"/>
      <c r="CH258" s="123"/>
      <c r="CI258" s="66"/>
      <c r="CJ258" s="66"/>
      <c r="CK258" s="70"/>
      <c r="CL258" s="70"/>
      <c r="CM258" s="66"/>
      <c r="CN258" s="66"/>
      <c r="CO258" s="70"/>
      <c r="CP258" s="123"/>
      <c r="CQ258" s="66"/>
      <c r="CR258" s="66"/>
      <c r="CS258" s="66"/>
    </row>
    <row r="259" spans="1:97" x14ac:dyDescent="0.25">
      <c r="A259" s="104" t="s">
        <v>341</v>
      </c>
      <c r="B259" s="82">
        <f t="shared" si="617"/>
        <v>96</v>
      </c>
      <c r="C259" s="82">
        <f t="shared" si="618"/>
        <v>105.4</v>
      </c>
      <c r="D259" s="82">
        <f t="shared" si="619"/>
        <v>105.4</v>
      </c>
      <c r="E259" s="66">
        <f t="shared" si="769"/>
        <v>100</v>
      </c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70"/>
      <c r="AH259" s="66"/>
      <c r="AI259" s="66"/>
      <c r="AJ259" s="66"/>
      <c r="AK259" s="66"/>
      <c r="AL259" s="66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/>
      <c r="BH259" s="66"/>
      <c r="BI259" s="66"/>
      <c r="BJ259" s="66"/>
      <c r="BK259" s="66"/>
      <c r="BL259" s="66"/>
      <c r="BM259" s="66"/>
      <c r="BN259" s="66">
        <v>96</v>
      </c>
      <c r="BO259" s="66">
        <v>105.4</v>
      </c>
      <c r="BP259" s="66">
        <v>105.4</v>
      </c>
      <c r="BQ259" s="66">
        <f t="shared" si="770"/>
        <v>100</v>
      </c>
      <c r="BR259" s="66"/>
      <c r="BS259" s="66"/>
      <c r="BT259" s="66"/>
      <c r="BU259" s="66"/>
      <c r="BV259" s="66"/>
      <c r="BW259" s="66"/>
      <c r="BX259" s="66"/>
      <c r="BY259" s="70"/>
      <c r="BZ259" s="66"/>
      <c r="CA259" s="66"/>
      <c r="CB259" s="66"/>
      <c r="CC259" s="70"/>
      <c r="CD259" s="66"/>
      <c r="CE259" s="66"/>
      <c r="CF259" s="66"/>
      <c r="CG259" s="70"/>
      <c r="CH259" s="123"/>
      <c r="CI259" s="66"/>
      <c r="CJ259" s="66"/>
      <c r="CK259" s="70"/>
      <c r="CL259" s="70"/>
      <c r="CM259" s="66"/>
      <c r="CN259" s="66"/>
      <c r="CO259" s="70"/>
      <c r="CP259" s="123"/>
      <c r="CQ259" s="66"/>
      <c r="CR259" s="66"/>
      <c r="CS259" s="66"/>
    </row>
    <row r="260" spans="1:97" x14ac:dyDescent="0.25">
      <c r="A260" s="104" t="s">
        <v>342</v>
      </c>
      <c r="B260" s="82">
        <f t="shared" si="617"/>
        <v>96</v>
      </c>
      <c r="C260" s="82">
        <f t="shared" si="618"/>
        <v>105.4</v>
      </c>
      <c r="D260" s="82">
        <f t="shared" si="619"/>
        <v>105.4</v>
      </c>
      <c r="E260" s="66">
        <f t="shared" si="769"/>
        <v>100</v>
      </c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70"/>
      <c r="AH260" s="66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6"/>
      <c r="BI260" s="66"/>
      <c r="BJ260" s="66"/>
      <c r="BK260" s="66"/>
      <c r="BL260" s="66"/>
      <c r="BM260" s="66"/>
      <c r="BN260" s="66">
        <v>96</v>
      </c>
      <c r="BO260" s="66">
        <v>105.4</v>
      </c>
      <c r="BP260" s="66">
        <v>105.4</v>
      </c>
      <c r="BQ260" s="66">
        <f t="shared" si="770"/>
        <v>100</v>
      </c>
      <c r="BR260" s="66"/>
      <c r="BS260" s="66"/>
      <c r="BT260" s="66"/>
      <c r="BU260" s="66"/>
      <c r="BV260" s="66"/>
      <c r="BW260" s="66"/>
      <c r="BX260" s="66"/>
      <c r="BY260" s="70"/>
      <c r="BZ260" s="66"/>
      <c r="CA260" s="66"/>
      <c r="CB260" s="66"/>
      <c r="CC260" s="70"/>
      <c r="CD260" s="66"/>
      <c r="CE260" s="66"/>
      <c r="CF260" s="66"/>
      <c r="CG260" s="70"/>
      <c r="CH260" s="123"/>
      <c r="CI260" s="66"/>
      <c r="CJ260" s="66"/>
      <c r="CK260" s="70"/>
      <c r="CL260" s="70"/>
      <c r="CM260" s="66"/>
      <c r="CN260" s="66"/>
      <c r="CO260" s="70"/>
      <c r="CP260" s="123"/>
      <c r="CQ260" s="66"/>
      <c r="CR260" s="66"/>
      <c r="CS260" s="66"/>
    </row>
    <row r="261" spans="1:97" x14ac:dyDescent="0.25">
      <c r="A261" s="104" t="s">
        <v>246</v>
      </c>
      <c r="B261" s="82">
        <f t="shared" si="617"/>
        <v>96</v>
      </c>
      <c r="C261" s="82">
        <f t="shared" si="618"/>
        <v>105.4</v>
      </c>
      <c r="D261" s="82">
        <f t="shared" si="619"/>
        <v>105.4</v>
      </c>
      <c r="E261" s="66">
        <f t="shared" si="769"/>
        <v>100</v>
      </c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70"/>
      <c r="AH261" s="66"/>
      <c r="AI261" s="66"/>
      <c r="AJ261" s="66"/>
      <c r="AK261" s="66"/>
      <c r="AL261" s="66"/>
      <c r="AM261" s="66"/>
      <c r="AN261" s="66"/>
      <c r="AO261" s="66"/>
      <c r="AP261" s="66"/>
      <c r="AQ261" s="66"/>
      <c r="AR261" s="66"/>
      <c r="AS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/>
      <c r="BH261" s="66"/>
      <c r="BI261" s="66"/>
      <c r="BJ261" s="66"/>
      <c r="BK261" s="66"/>
      <c r="BL261" s="66"/>
      <c r="BM261" s="66"/>
      <c r="BN261" s="66">
        <v>96</v>
      </c>
      <c r="BO261" s="66">
        <v>105.4</v>
      </c>
      <c r="BP261" s="66">
        <v>105.4</v>
      </c>
      <c r="BQ261" s="66">
        <f t="shared" si="770"/>
        <v>100</v>
      </c>
      <c r="BR261" s="66"/>
      <c r="BS261" s="66"/>
      <c r="BT261" s="66"/>
      <c r="BU261" s="66"/>
      <c r="BV261" s="66"/>
      <c r="BW261" s="66"/>
      <c r="BX261" s="66"/>
      <c r="BY261" s="70"/>
      <c r="BZ261" s="66"/>
      <c r="CA261" s="66"/>
      <c r="CB261" s="66"/>
      <c r="CC261" s="70"/>
      <c r="CD261" s="66"/>
      <c r="CE261" s="66"/>
      <c r="CF261" s="66"/>
      <c r="CG261" s="70"/>
      <c r="CH261" s="123"/>
      <c r="CI261" s="66"/>
      <c r="CJ261" s="66"/>
      <c r="CK261" s="70"/>
      <c r="CL261" s="70"/>
      <c r="CM261" s="66"/>
      <c r="CN261" s="66"/>
      <c r="CO261" s="70"/>
      <c r="CP261" s="123"/>
      <c r="CQ261" s="66"/>
      <c r="CR261" s="66"/>
      <c r="CS261" s="66"/>
    </row>
    <row r="262" spans="1:97" x14ac:dyDescent="0.25">
      <c r="A262" s="104" t="s">
        <v>343</v>
      </c>
      <c r="B262" s="82">
        <f t="shared" si="617"/>
        <v>96</v>
      </c>
      <c r="C262" s="82">
        <f t="shared" si="618"/>
        <v>105.4</v>
      </c>
      <c r="D262" s="82">
        <f t="shared" si="619"/>
        <v>105.4</v>
      </c>
      <c r="E262" s="66">
        <f t="shared" si="769"/>
        <v>100</v>
      </c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70"/>
      <c r="AH262" s="66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/>
      <c r="BH262" s="66"/>
      <c r="BI262" s="66"/>
      <c r="BJ262" s="66"/>
      <c r="BK262" s="66"/>
      <c r="BL262" s="66"/>
      <c r="BM262" s="66"/>
      <c r="BN262" s="66">
        <v>96</v>
      </c>
      <c r="BO262" s="66">
        <v>105.4</v>
      </c>
      <c r="BP262" s="66">
        <v>105.4</v>
      </c>
      <c r="BQ262" s="66">
        <f t="shared" si="770"/>
        <v>100</v>
      </c>
      <c r="BR262" s="66"/>
      <c r="BS262" s="66"/>
      <c r="BT262" s="66"/>
      <c r="BU262" s="66"/>
      <c r="BV262" s="66"/>
      <c r="BW262" s="66"/>
      <c r="BX262" s="66"/>
      <c r="BY262" s="70"/>
      <c r="BZ262" s="66"/>
      <c r="CA262" s="66"/>
      <c r="CB262" s="66"/>
      <c r="CC262" s="70"/>
      <c r="CD262" s="66"/>
      <c r="CE262" s="66"/>
      <c r="CF262" s="66"/>
      <c r="CG262" s="70"/>
      <c r="CH262" s="123"/>
      <c r="CI262" s="66"/>
      <c r="CJ262" s="66"/>
      <c r="CK262" s="70"/>
      <c r="CL262" s="70"/>
      <c r="CM262" s="66"/>
      <c r="CN262" s="66"/>
      <c r="CO262" s="70"/>
      <c r="CP262" s="123"/>
      <c r="CQ262" s="66"/>
      <c r="CR262" s="66"/>
      <c r="CS262" s="66"/>
    </row>
    <row r="263" spans="1:97" x14ac:dyDescent="0.25">
      <c r="A263" s="104" t="s">
        <v>344</v>
      </c>
      <c r="B263" s="82">
        <f t="shared" si="617"/>
        <v>239.9</v>
      </c>
      <c r="C263" s="82">
        <f t="shared" si="618"/>
        <v>263.60000000000002</v>
      </c>
      <c r="D263" s="82">
        <f t="shared" si="619"/>
        <v>263.60000000000002</v>
      </c>
      <c r="E263" s="66">
        <f t="shared" si="769"/>
        <v>100</v>
      </c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70"/>
      <c r="AH263" s="66"/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66"/>
      <c r="BK263" s="66"/>
      <c r="BL263" s="66"/>
      <c r="BM263" s="66"/>
      <c r="BN263" s="66">
        <v>239.9</v>
      </c>
      <c r="BO263" s="66">
        <v>263.60000000000002</v>
      </c>
      <c r="BP263" s="66">
        <v>263.60000000000002</v>
      </c>
      <c r="BQ263" s="66">
        <f t="shared" si="770"/>
        <v>100</v>
      </c>
      <c r="BR263" s="66"/>
      <c r="BS263" s="66"/>
      <c r="BT263" s="66"/>
      <c r="BU263" s="66"/>
      <c r="BV263" s="66"/>
      <c r="BW263" s="66"/>
      <c r="BX263" s="66"/>
      <c r="BY263" s="70"/>
      <c r="BZ263" s="66"/>
      <c r="CA263" s="66"/>
      <c r="CB263" s="66"/>
      <c r="CC263" s="70"/>
      <c r="CD263" s="66"/>
      <c r="CE263" s="66"/>
      <c r="CF263" s="66"/>
      <c r="CG263" s="70"/>
      <c r="CH263" s="123"/>
      <c r="CI263" s="66"/>
      <c r="CJ263" s="66"/>
      <c r="CK263" s="70"/>
      <c r="CL263" s="70"/>
      <c r="CM263" s="66"/>
      <c r="CN263" s="66"/>
      <c r="CO263" s="70"/>
      <c r="CP263" s="123"/>
      <c r="CQ263" s="66"/>
      <c r="CR263" s="66"/>
      <c r="CS263" s="66"/>
    </row>
    <row r="264" spans="1:97" x14ac:dyDescent="0.25">
      <c r="A264" s="104" t="s">
        <v>345</v>
      </c>
      <c r="B264" s="82">
        <f t="shared" si="617"/>
        <v>96</v>
      </c>
      <c r="C264" s="82">
        <f t="shared" si="618"/>
        <v>105.4</v>
      </c>
      <c r="D264" s="82">
        <f t="shared" si="619"/>
        <v>105.4</v>
      </c>
      <c r="E264" s="66">
        <f t="shared" si="769"/>
        <v>100</v>
      </c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70"/>
      <c r="AH264" s="66"/>
      <c r="AI264" s="66"/>
      <c r="AJ264" s="66"/>
      <c r="AK264" s="66"/>
      <c r="AL264" s="66"/>
      <c r="AM264" s="66"/>
      <c r="AN264" s="66"/>
      <c r="AO264" s="66"/>
      <c r="AP264" s="66"/>
      <c r="AQ264" s="66"/>
      <c r="AR264" s="66"/>
      <c r="AS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/>
      <c r="BH264" s="66"/>
      <c r="BI264" s="66"/>
      <c r="BJ264" s="66"/>
      <c r="BK264" s="66"/>
      <c r="BL264" s="66"/>
      <c r="BM264" s="66"/>
      <c r="BN264" s="66">
        <v>96</v>
      </c>
      <c r="BO264" s="66">
        <v>105.4</v>
      </c>
      <c r="BP264" s="66">
        <v>105.4</v>
      </c>
      <c r="BQ264" s="66">
        <f t="shared" si="770"/>
        <v>100</v>
      </c>
      <c r="BR264" s="66"/>
      <c r="BS264" s="66"/>
      <c r="BT264" s="66"/>
      <c r="BU264" s="66"/>
      <c r="BV264" s="66"/>
      <c r="BW264" s="66"/>
      <c r="BX264" s="66"/>
      <c r="BY264" s="70"/>
      <c r="BZ264" s="66"/>
      <c r="CA264" s="66"/>
      <c r="CB264" s="66"/>
      <c r="CC264" s="70"/>
      <c r="CD264" s="66"/>
      <c r="CE264" s="66"/>
      <c r="CF264" s="66"/>
      <c r="CG264" s="70"/>
      <c r="CH264" s="123"/>
      <c r="CI264" s="66"/>
      <c r="CJ264" s="66"/>
      <c r="CK264" s="70"/>
      <c r="CL264" s="70"/>
      <c r="CM264" s="66"/>
      <c r="CN264" s="66"/>
      <c r="CO264" s="70"/>
      <c r="CP264" s="123"/>
      <c r="CQ264" s="66"/>
      <c r="CR264" s="66"/>
      <c r="CS264" s="66"/>
    </row>
    <row r="265" spans="1:97" x14ac:dyDescent="0.25">
      <c r="A265" s="104" t="s">
        <v>346</v>
      </c>
      <c r="B265" s="82">
        <f t="shared" si="617"/>
        <v>96</v>
      </c>
      <c r="C265" s="82">
        <f t="shared" si="618"/>
        <v>105.4</v>
      </c>
      <c r="D265" s="82">
        <f t="shared" si="619"/>
        <v>105.4</v>
      </c>
      <c r="E265" s="66">
        <f t="shared" si="769"/>
        <v>100</v>
      </c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70"/>
      <c r="AH265" s="66"/>
      <c r="AI265" s="66"/>
      <c r="AJ265" s="66"/>
      <c r="AK265" s="66"/>
      <c r="AL265" s="66"/>
      <c r="AM265" s="66"/>
      <c r="AN265" s="66"/>
      <c r="AO265" s="66"/>
      <c r="AP265" s="66"/>
      <c r="AQ265" s="66"/>
      <c r="AR265" s="66"/>
      <c r="AS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/>
      <c r="BH265" s="66"/>
      <c r="BI265" s="66"/>
      <c r="BJ265" s="66"/>
      <c r="BK265" s="66"/>
      <c r="BL265" s="66"/>
      <c r="BM265" s="66"/>
      <c r="BN265" s="66">
        <v>96</v>
      </c>
      <c r="BO265" s="66">
        <v>105.4</v>
      </c>
      <c r="BP265" s="66">
        <v>105.4</v>
      </c>
      <c r="BQ265" s="66">
        <f t="shared" si="770"/>
        <v>100</v>
      </c>
      <c r="BR265" s="66"/>
      <c r="BS265" s="66"/>
      <c r="BT265" s="66"/>
      <c r="BU265" s="66"/>
      <c r="BV265" s="66"/>
      <c r="BW265" s="66"/>
      <c r="BX265" s="66"/>
      <c r="BY265" s="70"/>
      <c r="BZ265" s="66"/>
      <c r="CA265" s="66"/>
      <c r="CB265" s="66"/>
      <c r="CC265" s="70"/>
      <c r="CD265" s="66"/>
      <c r="CE265" s="66"/>
      <c r="CF265" s="66"/>
      <c r="CG265" s="70"/>
      <c r="CH265" s="123"/>
      <c r="CI265" s="66"/>
      <c r="CJ265" s="66"/>
      <c r="CK265" s="70"/>
      <c r="CL265" s="70"/>
      <c r="CM265" s="66"/>
      <c r="CN265" s="66"/>
      <c r="CO265" s="70"/>
      <c r="CP265" s="123"/>
      <c r="CQ265" s="66"/>
      <c r="CR265" s="66"/>
      <c r="CS265" s="66"/>
    </row>
    <row r="266" spans="1:97" x14ac:dyDescent="0.25">
      <c r="A266" s="104" t="s">
        <v>347</v>
      </c>
      <c r="B266" s="82">
        <f t="shared" si="617"/>
        <v>96</v>
      </c>
      <c r="C266" s="82">
        <f t="shared" si="618"/>
        <v>105.4</v>
      </c>
      <c r="D266" s="82">
        <f t="shared" si="619"/>
        <v>105.4</v>
      </c>
      <c r="E266" s="66">
        <f t="shared" si="769"/>
        <v>100</v>
      </c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70"/>
      <c r="AH266" s="66"/>
      <c r="AI266" s="66"/>
      <c r="AJ266" s="66"/>
      <c r="AK266" s="66"/>
      <c r="AL266" s="66"/>
      <c r="AM266" s="66"/>
      <c r="AN266" s="66"/>
      <c r="AO266" s="66"/>
      <c r="AP266" s="66"/>
      <c r="AQ266" s="66"/>
      <c r="AR266" s="66"/>
      <c r="AS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/>
      <c r="BH266" s="66"/>
      <c r="BI266" s="66"/>
      <c r="BJ266" s="66"/>
      <c r="BK266" s="66"/>
      <c r="BL266" s="66"/>
      <c r="BM266" s="66"/>
      <c r="BN266" s="66">
        <v>96</v>
      </c>
      <c r="BO266" s="66">
        <v>105.4</v>
      </c>
      <c r="BP266" s="66">
        <v>105.4</v>
      </c>
      <c r="BQ266" s="66">
        <f t="shared" si="770"/>
        <v>100</v>
      </c>
      <c r="BR266" s="66"/>
      <c r="BS266" s="66"/>
      <c r="BT266" s="66"/>
      <c r="BU266" s="66"/>
      <c r="BV266" s="66"/>
      <c r="BW266" s="66"/>
      <c r="BX266" s="66"/>
      <c r="BY266" s="70"/>
      <c r="BZ266" s="66"/>
      <c r="CA266" s="66"/>
      <c r="CB266" s="66"/>
      <c r="CC266" s="70"/>
      <c r="CD266" s="66"/>
      <c r="CE266" s="66"/>
      <c r="CF266" s="66"/>
      <c r="CG266" s="70"/>
      <c r="CH266" s="123"/>
      <c r="CI266" s="66"/>
      <c r="CJ266" s="66"/>
      <c r="CK266" s="70"/>
      <c r="CL266" s="70"/>
      <c r="CM266" s="66"/>
      <c r="CN266" s="66"/>
      <c r="CO266" s="70"/>
      <c r="CP266" s="123"/>
      <c r="CQ266" s="66"/>
      <c r="CR266" s="66"/>
      <c r="CS266" s="66"/>
    </row>
    <row r="267" spans="1:97" s="92" customFormat="1" ht="31.5" x14ac:dyDescent="0.25">
      <c r="A267" s="106" t="s">
        <v>336</v>
      </c>
      <c r="B267" s="198">
        <f t="shared" si="617"/>
        <v>366442.39999999997</v>
      </c>
      <c r="C267" s="198">
        <f t="shared" si="618"/>
        <v>382961.63599999994</v>
      </c>
      <c r="D267" s="198">
        <f t="shared" si="619"/>
        <v>382573.97665999993</v>
      </c>
      <c r="E267" s="80">
        <f t="shared" ref="E267" si="771">D267/C267*100</f>
        <v>99.898773322558071</v>
      </c>
      <c r="F267" s="79">
        <f>SUM(F268:F273)</f>
        <v>2055.1</v>
      </c>
      <c r="G267" s="79">
        <f>SUM(G268:G273)</f>
        <v>1380.2</v>
      </c>
      <c r="H267" s="79">
        <f t="shared" ref="H267:CF267" si="772">SUM(H268:H273)</f>
        <v>1380.2</v>
      </c>
      <c r="I267" s="80">
        <f t="shared" si="71"/>
        <v>100</v>
      </c>
      <c r="J267" s="79">
        <f t="shared" ref="J267" si="773">SUM(J268:J273)</f>
        <v>350.9</v>
      </c>
      <c r="K267" s="79">
        <f t="shared" si="772"/>
        <v>230.3</v>
      </c>
      <c r="L267" s="79">
        <f t="shared" si="772"/>
        <v>222.21422000000001</v>
      </c>
      <c r="M267" s="80">
        <f t="shared" si="100"/>
        <v>96.489023013460709</v>
      </c>
      <c r="N267" s="79">
        <f t="shared" ref="N267" si="774">SUM(N268:N273)</f>
        <v>5179.7</v>
      </c>
      <c r="O267" s="79">
        <f t="shared" si="772"/>
        <v>4395</v>
      </c>
      <c r="P267" s="79">
        <f t="shared" si="772"/>
        <v>4394.9139999999998</v>
      </c>
      <c r="Q267" s="80">
        <f t="shared" si="101"/>
        <v>99.998043230944248</v>
      </c>
      <c r="R267" s="79">
        <f t="shared" ref="R267" si="775">SUM(R268:R273)</f>
        <v>66941.5</v>
      </c>
      <c r="S267" s="79">
        <f t="shared" si="772"/>
        <v>83196.399999999994</v>
      </c>
      <c r="T267" s="79">
        <f t="shared" si="772"/>
        <v>83196.399999999994</v>
      </c>
      <c r="U267" s="80">
        <f t="shared" si="39"/>
        <v>100</v>
      </c>
      <c r="V267" s="79">
        <f t="shared" ref="V267" si="776">SUM(V268:V273)</f>
        <v>5557.5</v>
      </c>
      <c r="W267" s="79">
        <f t="shared" si="772"/>
        <v>4343.7</v>
      </c>
      <c r="X267" s="79">
        <f t="shared" si="772"/>
        <v>4343.7</v>
      </c>
      <c r="Y267" s="80">
        <f t="shared" si="76"/>
        <v>100</v>
      </c>
      <c r="Z267" s="79">
        <f t="shared" ref="Z267" si="777">SUM(Z268:Z273)</f>
        <v>223.8</v>
      </c>
      <c r="AA267" s="79">
        <f t="shared" si="772"/>
        <v>224.5</v>
      </c>
      <c r="AB267" s="79">
        <f t="shared" si="772"/>
        <v>223.8</v>
      </c>
      <c r="AC267" s="80">
        <f t="shared" si="78"/>
        <v>99.68819599109132</v>
      </c>
      <c r="AD267" s="79">
        <f t="shared" ref="AD267" si="778">SUM(AD268:AD273)</f>
        <v>248821.2</v>
      </c>
      <c r="AE267" s="79">
        <f t="shared" si="772"/>
        <v>256672.2</v>
      </c>
      <c r="AF267" s="79">
        <f t="shared" si="772"/>
        <v>256453.59521</v>
      </c>
      <c r="AG267" s="80">
        <f t="shared" si="102"/>
        <v>99.914831138705324</v>
      </c>
      <c r="AH267" s="79">
        <f t="shared" ref="AH267" si="779">SUM(AH268:AH273)</f>
        <v>990.8</v>
      </c>
      <c r="AI267" s="79">
        <f t="shared" si="772"/>
        <v>1069.7</v>
      </c>
      <c r="AJ267" s="79">
        <f t="shared" si="772"/>
        <v>1069.7</v>
      </c>
      <c r="AK267" s="79">
        <f t="shared" si="629"/>
        <v>100</v>
      </c>
      <c r="AL267" s="79">
        <f t="shared" ref="AL267" si="780">SUM(AL268:AL273)</f>
        <v>32</v>
      </c>
      <c r="AM267" s="79">
        <f t="shared" si="772"/>
        <v>32</v>
      </c>
      <c r="AN267" s="79">
        <f t="shared" si="772"/>
        <v>30.744349999999997</v>
      </c>
      <c r="AO267" s="80">
        <f>AN267/AM267*100</f>
        <v>96.076093749999984</v>
      </c>
      <c r="AP267" s="79">
        <f t="shared" ref="AP267" si="781">SUM(AP268:AP273)</f>
        <v>660.6</v>
      </c>
      <c r="AQ267" s="79">
        <f t="shared" si="772"/>
        <v>713.1</v>
      </c>
      <c r="AR267" s="79">
        <f t="shared" si="772"/>
        <v>713.1</v>
      </c>
      <c r="AS267" s="79">
        <f t="shared" si="772"/>
        <v>100</v>
      </c>
      <c r="AT267" s="79">
        <f t="shared" ref="AT267" si="782">SUM(AT268:AT273)</f>
        <v>9703.2000000000007</v>
      </c>
      <c r="AU267" s="79">
        <f t="shared" si="772"/>
        <v>5557.3</v>
      </c>
      <c r="AV267" s="79">
        <f t="shared" si="772"/>
        <v>5557.2693399999998</v>
      </c>
      <c r="AW267" s="79">
        <f t="shared" si="772"/>
        <v>99.999448293235915</v>
      </c>
      <c r="AX267" s="79">
        <f t="shared" ref="AX267" si="783">SUM(AX268:AX273)</f>
        <v>660.6</v>
      </c>
      <c r="AY267" s="79">
        <f t="shared" si="772"/>
        <v>713.1</v>
      </c>
      <c r="AZ267" s="79">
        <f t="shared" si="772"/>
        <v>713.1</v>
      </c>
      <c r="BA267" s="79">
        <f t="shared" si="772"/>
        <v>100</v>
      </c>
      <c r="BB267" s="79">
        <f t="shared" ref="BB267" si="784">SUM(BB268:BB273)</f>
        <v>330.3</v>
      </c>
      <c r="BC267" s="79">
        <f t="shared" si="772"/>
        <v>356.6</v>
      </c>
      <c r="BD267" s="79">
        <f t="shared" ref="BD267" si="785">SUM(BD268:BD273)</f>
        <v>356.6</v>
      </c>
      <c r="BE267" s="79">
        <f t="shared" si="772"/>
        <v>100</v>
      </c>
      <c r="BF267" s="79">
        <f t="shared" ref="BF267" si="786">SUM(BF268:BF273)</f>
        <v>2199.1999999999998</v>
      </c>
      <c r="BG267" s="79">
        <f t="shared" si="772"/>
        <v>2199.1999999999998</v>
      </c>
      <c r="BH267" s="79">
        <f t="shared" si="772"/>
        <v>2199.1999999999998</v>
      </c>
      <c r="BI267" s="80">
        <f t="shared" si="107"/>
        <v>100</v>
      </c>
      <c r="BJ267" s="79">
        <f t="shared" ref="BJ267" si="787">SUM(BJ268:BJ273)</f>
        <v>1321.2</v>
      </c>
      <c r="BK267" s="79">
        <f t="shared" si="772"/>
        <v>1426.3</v>
      </c>
      <c r="BL267" s="79">
        <f t="shared" ref="BL267" si="788">SUM(BL268:BL273)</f>
        <v>1426.3</v>
      </c>
      <c r="BM267" s="80">
        <f>BL267/BK267*100</f>
        <v>100</v>
      </c>
      <c r="BN267" s="79">
        <f t="shared" ref="BN267" si="789">SUM(BN268:BN273)</f>
        <v>1199.5</v>
      </c>
      <c r="BO267" s="79">
        <f t="shared" si="772"/>
        <v>1318</v>
      </c>
      <c r="BP267" s="79">
        <f t="shared" si="772"/>
        <v>1318</v>
      </c>
      <c r="BQ267" s="79">
        <f t="shared" si="770"/>
        <v>100</v>
      </c>
      <c r="BR267" s="79">
        <f t="shared" ref="BR267" si="790">SUM(BR268:BR273)</f>
        <v>330.3</v>
      </c>
      <c r="BS267" s="79">
        <f t="shared" si="772"/>
        <v>166.9</v>
      </c>
      <c r="BT267" s="79">
        <f t="shared" si="772"/>
        <v>166.82499999999999</v>
      </c>
      <c r="BU267" s="79">
        <f t="shared" si="772"/>
        <v>99.955062911923292</v>
      </c>
      <c r="BV267" s="79">
        <f t="shared" ref="BV267" si="791">SUM(BV268:BV273)</f>
        <v>330.3</v>
      </c>
      <c r="BW267" s="79">
        <f t="shared" si="772"/>
        <v>356.6</v>
      </c>
      <c r="BX267" s="79">
        <f t="shared" si="772"/>
        <v>356.6</v>
      </c>
      <c r="BY267" s="80">
        <f t="shared" si="643"/>
        <v>100</v>
      </c>
      <c r="BZ267" s="79">
        <f t="shared" ref="BZ267" si="792">SUM(BZ268:BZ273)</f>
        <v>19396.7</v>
      </c>
      <c r="CA267" s="79">
        <f t="shared" si="772"/>
        <v>17978.536</v>
      </c>
      <c r="CB267" s="79">
        <f t="shared" si="772"/>
        <v>17831.37023</v>
      </c>
      <c r="CC267" s="80">
        <f t="shared" si="60"/>
        <v>99.181436297149006</v>
      </c>
      <c r="CD267" s="79">
        <f t="shared" ref="CD267" si="793">SUM(CD268:CD273)</f>
        <v>158</v>
      </c>
      <c r="CE267" s="79">
        <f t="shared" si="772"/>
        <v>553.1</v>
      </c>
      <c r="CF267" s="79">
        <f t="shared" si="772"/>
        <v>549.58555000000001</v>
      </c>
      <c r="CG267" s="80">
        <f t="shared" si="646"/>
        <v>99.36459048996565</v>
      </c>
      <c r="CH267" s="121"/>
      <c r="CI267" s="79">
        <f t="shared" ref="CI267" si="794">SUM(CI268:CI273)</f>
        <v>37.700000000000003</v>
      </c>
      <c r="CJ267" s="79">
        <f t="shared" ref="CJ267" si="795">SUM(CJ268:CJ273)</f>
        <v>37.435360000000003</v>
      </c>
      <c r="CK267" s="80">
        <f t="shared" ref="CK267:CK268" si="796">CJ267/CI267*100</f>
        <v>99.29803713527852</v>
      </c>
      <c r="CL267" s="80"/>
      <c r="CM267" s="79"/>
      <c r="CN267" s="79"/>
      <c r="CO267" s="80"/>
      <c r="CP267" s="121"/>
      <c r="CQ267" s="79">
        <f>SUM(CQ268:CQ273)</f>
        <v>41.2</v>
      </c>
      <c r="CR267" s="79">
        <f t="shared" ref="CR267" si="797">SUM(CR268:CR273)</f>
        <v>33.323399999999999</v>
      </c>
      <c r="CS267" s="80">
        <f t="shared" ref="CS267:CS268" si="798">CR267/CQ267*100</f>
        <v>80.882038834951459</v>
      </c>
    </row>
    <row r="268" spans="1:97" x14ac:dyDescent="0.25">
      <c r="A268" s="104" t="s">
        <v>308</v>
      </c>
      <c r="B268" s="82">
        <f t="shared" si="617"/>
        <v>365242.89999999997</v>
      </c>
      <c r="C268" s="82">
        <f t="shared" si="618"/>
        <v>381643.63599999994</v>
      </c>
      <c r="D268" s="82">
        <f t="shared" si="619"/>
        <v>381255.97665999993</v>
      </c>
      <c r="E268" s="70">
        <f t="shared" si="0"/>
        <v>99.89842373789773</v>
      </c>
      <c r="F268" s="70">
        <v>2055.1</v>
      </c>
      <c r="G268" s="70">
        <v>1380.2</v>
      </c>
      <c r="H268" s="70">
        <v>1380.2</v>
      </c>
      <c r="I268" s="70">
        <f t="shared" si="71"/>
        <v>100</v>
      </c>
      <c r="J268" s="70">
        <v>350.9</v>
      </c>
      <c r="K268" s="70">
        <v>230.3</v>
      </c>
      <c r="L268" s="70">
        <v>222.21422000000001</v>
      </c>
      <c r="M268" s="70">
        <f t="shared" si="100"/>
        <v>96.489023013460709</v>
      </c>
      <c r="N268" s="70">
        <v>5179.7</v>
      </c>
      <c r="O268" s="70">
        <v>4395</v>
      </c>
      <c r="P268" s="70">
        <v>4394.9139999999998</v>
      </c>
      <c r="Q268" s="70">
        <f t="shared" si="101"/>
        <v>99.998043230944248</v>
      </c>
      <c r="R268" s="70">
        <v>66941.5</v>
      </c>
      <c r="S268" s="70">
        <v>83196.399999999994</v>
      </c>
      <c r="T268" s="70">
        <v>83196.399999999994</v>
      </c>
      <c r="U268" s="70">
        <f t="shared" si="39"/>
        <v>100</v>
      </c>
      <c r="V268" s="70">
        <v>5557.5</v>
      </c>
      <c r="W268" s="70">
        <v>4343.7</v>
      </c>
      <c r="X268" s="70">
        <v>4343.7</v>
      </c>
      <c r="Y268" s="70">
        <f t="shared" si="76"/>
        <v>100</v>
      </c>
      <c r="Z268" s="70">
        <v>223.8</v>
      </c>
      <c r="AA268" s="70">
        <v>224.5</v>
      </c>
      <c r="AB268" s="70">
        <v>223.8</v>
      </c>
      <c r="AC268" s="70">
        <f t="shared" si="78"/>
        <v>99.68819599109132</v>
      </c>
      <c r="AD268" s="70">
        <v>248821.2</v>
      </c>
      <c r="AE268" s="70">
        <v>256672.2</v>
      </c>
      <c r="AF268" s="70">
        <v>256453.59521</v>
      </c>
      <c r="AG268" s="70">
        <f t="shared" si="102"/>
        <v>99.914831138705324</v>
      </c>
      <c r="AH268" s="70">
        <v>990.8</v>
      </c>
      <c r="AI268" s="70">
        <v>1069.7</v>
      </c>
      <c r="AJ268" s="70">
        <v>1069.7</v>
      </c>
      <c r="AK268" s="66">
        <f t="shared" si="629"/>
        <v>100</v>
      </c>
      <c r="AL268" s="66">
        <v>32</v>
      </c>
      <c r="AM268" s="66">
        <v>32</v>
      </c>
      <c r="AN268" s="70">
        <v>30.744349999999997</v>
      </c>
      <c r="AO268" s="70">
        <f>AN268/AM268*100</f>
        <v>96.076093749999984</v>
      </c>
      <c r="AP268" s="70">
        <v>660.6</v>
      </c>
      <c r="AQ268" s="70">
        <v>713.1</v>
      </c>
      <c r="AR268" s="70">
        <v>713.1</v>
      </c>
      <c r="AS268" s="70">
        <f t="shared" si="103"/>
        <v>100</v>
      </c>
      <c r="AT268" s="70">
        <v>9703.2000000000007</v>
      </c>
      <c r="AU268" s="70">
        <v>5557.3</v>
      </c>
      <c r="AV268" s="70">
        <v>5557.2693399999998</v>
      </c>
      <c r="AW268" s="70">
        <f t="shared" si="104"/>
        <v>99.999448293235915</v>
      </c>
      <c r="AX268" s="70">
        <v>660.6</v>
      </c>
      <c r="AY268" s="70">
        <v>713.1</v>
      </c>
      <c r="AZ268" s="70">
        <v>713.1</v>
      </c>
      <c r="BA268" s="70">
        <f t="shared" si="105"/>
        <v>100</v>
      </c>
      <c r="BB268" s="70">
        <v>330.3</v>
      </c>
      <c r="BC268" s="70">
        <v>356.6</v>
      </c>
      <c r="BD268" s="70">
        <v>356.6</v>
      </c>
      <c r="BE268" s="70">
        <f t="shared" si="106"/>
        <v>100</v>
      </c>
      <c r="BF268" s="70">
        <v>2199.1999999999998</v>
      </c>
      <c r="BG268" s="70">
        <v>2199.1999999999998</v>
      </c>
      <c r="BH268" s="70">
        <v>2199.1999999999998</v>
      </c>
      <c r="BI268" s="70">
        <f t="shared" si="107"/>
        <v>100</v>
      </c>
      <c r="BJ268" s="70">
        <v>1321.2</v>
      </c>
      <c r="BK268" s="70">
        <v>1426.3</v>
      </c>
      <c r="BL268" s="70">
        <v>1426.3</v>
      </c>
      <c r="BM268" s="70">
        <f>BL268/BK268*100</f>
        <v>100</v>
      </c>
      <c r="BN268" s="70"/>
      <c r="BO268" s="70"/>
      <c r="BP268" s="70"/>
      <c r="BQ268" s="66"/>
      <c r="BR268" s="70">
        <v>330.3</v>
      </c>
      <c r="BS268" s="70">
        <v>166.9</v>
      </c>
      <c r="BT268" s="70">
        <v>166.82499999999999</v>
      </c>
      <c r="BU268" s="70">
        <f t="shared" si="108"/>
        <v>99.955062911923292</v>
      </c>
      <c r="BV268" s="70">
        <v>330.3</v>
      </c>
      <c r="BW268" s="70">
        <v>356.6</v>
      </c>
      <c r="BX268" s="70">
        <v>356.6</v>
      </c>
      <c r="BY268" s="70">
        <f t="shared" si="643"/>
        <v>100</v>
      </c>
      <c r="BZ268" s="70">
        <v>19396.7</v>
      </c>
      <c r="CA268" s="70">
        <v>17978.536</v>
      </c>
      <c r="CB268" s="70">
        <v>17831.37023</v>
      </c>
      <c r="CC268" s="70">
        <f t="shared" si="60"/>
        <v>99.181436297149006</v>
      </c>
      <c r="CD268" s="70">
        <v>158</v>
      </c>
      <c r="CE268" s="70">
        <v>553.1</v>
      </c>
      <c r="CF268" s="70">
        <v>549.58555000000001</v>
      </c>
      <c r="CG268" s="70">
        <f t="shared" si="646"/>
        <v>99.36459048996565</v>
      </c>
      <c r="CH268" s="124"/>
      <c r="CI268" s="70">
        <v>37.700000000000003</v>
      </c>
      <c r="CJ268" s="70">
        <v>37.435360000000003</v>
      </c>
      <c r="CK268" s="70">
        <f t="shared" si="796"/>
        <v>99.29803713527852</v>
      </c>
      <c r="CL268" s="70"/>
      <c r="CM268" s="70"/>
      <c r="CN268" s="70"/>
      <c r="CO268" s="70"/>
      <c r="CP268" s="124"/>
      <c r="CQ268" s="70">
        <v>41.2</v>
      </c>
      <c r="CR268" s="70">
        <v>33.323399999999999</v>
      </c>
      <c r="CS268" s="70">
        <f t="shared" si="798"/>
        <v>80.882038834951459</v>
      </c>
    </row>
    <row r="269" spans="1:97" x14ac:dyDescent="0.25">
      <c r="A269" s="104" t="s">
        <v>525</v>
      </c>
      <c r="B269" s="82">
        <f t="shared" si="617"/>
        <v>239.9</v>
      </c>
      <c r="C269" s="82">
        <f t="shared" si="618"/>
        <v>263.60000000000002</v>
      </c>
      <c r="D269" s="82">
        <f t="shared" si="619"/>
        <v>263.60000000000002</v>
      </c>
      <c r="E269" s="66">
        <f>D269/C269*100</f>
        <v>100</v>
      </c>
      <c r="F269" s="66"/>
      <c r="G269" s="66"/>
      <c r="H269" s="66"/>
      <c r="I269" s="66"/>
      <c r="J269" s="66"/>
      <c r="K269" s="66"/>
      <c r="L269" s="66"/>
      <c r="M269" s="70"/>
      <c r="N269" s="66"/>
      <c r="O269" s="66"/>
      <c r="P269" s="66"/>
      <c r="Q269" s="70"/>
      <c r="R269" s="66"/>
      <c r="S269" s="66"/>
      <c r="T269" s="66"/>
      <c r="U269" s="70"/>
      <c r="V269" s="66"/>
      <c r="W269" s="66"/>
      <c r="X269" s="66"/>
      <c r="Y269" s="70"/>
      <c r="Z269" s="66"/>
      <c r="AA269" s="66"/>
      <c r="AB269" s="66"/>
      <c r="AC269" s="70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  <c r="AP269" s="66"/>
      <c r="AQ269" s="66"/>
      <c r="AR269" s="66"/>
      <c r="AS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/>
      <c r="BH269" s="66"/>
      <c r="BI269" s="70"/>
      <c r="BJ269" s="66"/>
      <c r="BK269" s="66"/>
      <c r="BL269" s="66"/>
      <c r="BM269" s="66"/>
      <c r="BN269" s="66">
        <v>239.9</v>
      </c>
      <c r="BO269" s="66">
        <v>263.60000000000002</v>
      </c>
      <c r="BP269" s="66">
        <v>263.60000000000002</v>
      </c>
      <c r="BQ269" s="66">
        <f>BP269/BO269*100</f>
        <v>100</v>
      </c>
      <c r="BR269" s="66"/>
      <c r="BS269" s="66"/>
      <c r="BT269" s="66"/>
      <c r="BU269" s="66"/>
      <c r="BV269" s="66"/>
      <c r="BW269" s="66"/>
      <c r="BX269" s="66"/>
      <c r="BY269" s="70"/>
      <c r="BZ269" s="66"/>
      <c r="CA269" s="66"/>
      <c r="CB269" s="66"/>
      <c r="CC269" s="66"/>
      <c r="CD269" s="66"/>
      <c r="CE269" s="66"/>
      <c r="CF269" s="66"/>
      <c r="CG269" s="70"/>
      <c r="CH269" s="123"/>
      <c r="CI269" s="66"/>
      <c r="CJ269" s="66"/>
      <c r="CK269" s="70"/>
      <c r="CL269" s="70"/>
      <c r="CM269" s="66"/>
      <c r="CN269" s="66"/>
      <c r="CO269" s="70"/>
      <c r="CP269" s="123"/>
      <c r="CQ269" s="66"/>
      <c r="CR269" s="66"/>
      <c r="CS269" s="66"/>
    </row>
    <row r="270" spans="1:97" x14ac:dyDescent="0.25">
      <c r="A270" s="104" t="s">
        <v>526</v>
      </c>
      <c r="B270" s="82">
        <f t="shared" ref="B270:B333" si="799">F270+J270+N270+R270+V270+Z270+AD270+AH270+AL270+AP270+AT270+AX270+BB270+BF270+BJ270+BN270+BR270+BV270+BZ270+CD270+CH270+CL270+CP270</f>
        <v>239.9</v>
      </c>
      <c r="C270" s="82">
        <f t="shared" ref="C270:C333" si="800">G270+K270+O270+S270+W270+AA270+AE270+AI270+AM270+AQ270+AU270+AY270+BC270+BG270+BK270+BO270+BS270+BW270+CA270+CE270+CI270+CM270+CQ270</f>
        <v>263.60000000000002</v>
      </c>
      <c r="D270" s="82">
        <f t="shared" ref="D270:D333" si="801">H270+L270+P270+T270+X270+AB270+AF270+AJ270+AN270+AR270+AV270+AZ270+BD270+BH270+BL270+BP270+BT270+BX270+CB270+CF270+CJ270+CN270+CR270</f>
        <v>263.60000000000002</v>
      </c>
      <c r="E270" s="66">
        <f>D270/C270*100</f>
        <v>100</v>
      </c>
      <c r="F270" s="66"/>
      <c r="G270" s="66"/>
      <c r="H270" s="66"/>
      <c r="I270" s="66"/>
      <c r="J270" s="66"/>
      <c r="K270" s="66"/>
      <c r="L270" s="66"/>
      <c r="M270" s="70"/>
      <c r="N270" s="66"/>
      <c r="O270" s="66"/>
      <c r="P270" s="66"/>
      <c r="Q270" s="70"/>
      <c r="R270" s="66"/>
      <c r="S270" s="66"/>
      <c r="T270" s="66"/>
      <c r="U270" s="70"/>
      <c r="V270" s="66"/>
      <c r="W270" s="66"/>
      <c r="X270" s="66"/>
      <c r="Y270" s="70"/>
      <c r="Z270" s="66"/>
      <c r="AA270" s="66"/>
      <c r="AB270" s="66"/>
      <c r="AC270" s="70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  <c r="AP270" s="66"/>
      <c r="AQ270" s="66"/>
      <c r="AR270" s="66"/>
      <c r="AS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/>
      <c r="BH270" s="66"/>
      <c r="BI270" s="70"/>
      <c r="BJ270" s="66"/>
      <c r="BK270" s="66"/>
      <c r="BL270" s="66"/>
      <c r="BM270" s="66"/>
      <c r="BN270" s="66">
        <v>239.9</v>
      </c>
      <c r="BO270" s="66">
        <v>263.60000000000002</v>
      </c>
      <c r="BP270" s="66">
        <v>263.60000000000002</v>
      </c>
      <c r="BQ270" s="66">
        <f>BP270/BO270*100</f>
        <v>100</v>
      </c>
      <c r="BR270" s="66"/>
      <c r="BS270" s="66"/>
      <c r="BT270" s="66"/>
      <c r="BU270" s="66"/>
      <c r="BV270" s="66"/>
      <c r="BW270" s="66"/>
      <c r="BX270" s="66"/>
      <c r="BY270" s="70"/>
      <c r="BZ270" s="66"/>
      <c r="CA270" s="66"/>
      <c r="CB270" s="66"/>
      <c r="CC270" s="66"/>
      <c r="CD270" s="66"/>
      <c r="CE270" s="66"/>
      <c r="CF270" s="66"/>
      <c r="CG270" s="70"/>
      <c r="CH270" s="123"/>
      <c r="CI270" s="66"/>
      <c r="CJ270" s="66"/>
      <c r="CK270" s="70"/>
      <c r="CL270" s="70"/>
      <c r="CM270" s="66"/>
      <c r="CN270" s="66"/>
      <c r="CO270" s="70"/>
      <c r="CP270" s="123"/>
      <c r="CQ270" s="66"/>
      <c r="CR270" s="66"/>
      <c r="CS270" s="66"/>
    </row>
    <row r="271" spans="1:97" x14ac:dyDescent="0.25">
      <c r="A271" s="104" t="s">
        <v>443</v>
      </c>
      <c r="B271" s="82">
        <f t="shared" si="799"/>
        <v>239.9</v>
      </c>
      <c r="C271" s="82">
        <f t="shared" si="800"/>
        <v>263.60000000000002</v>
      </c>
      <c r="D271" s="82">
        <f t="shared" si="801"/>
        <v>263.60000000000002</v>
      </c>
      <c r="E271" s="66">
        <f>D271/C271*100</f>
        <v>100</v>
      </c>
      <c r="F271" s="66"/>
      <c r="G271" s="66"/>
      <c r="H271" s="66"/>
      <c r="I271" s="66"/>
      <c r="J271" s="66"/>
      <c r="K271" s="66"/>
      <c r="L271" s="66"/>
      <c r="M271" s="70"/>
      <c r="N271" s="66"/>
      <c r="O271" s="66"/>
      <c r="P271" s="66"/>
      <c r="Q271" s="70"/>
      <c r="R271" s="66"/>
      <c r="S271" s="66"/>
      <c r="T271" s="66"/>
      <c r="U271" s="70"/>
      <c r="V271" s="66"/>
      <c r="W271" s="66"/>
      <c r="X271" s="66"/>
      <c r="Y271" s="70"/>
      <c r="Z271" s="66"/>
      <c r="AA271" s="66"/>
      <c r="AB271" s="66"/>
      <c r="AC271" s="70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/>
      <c r="BH271" s="66"/>
      <c r="BI271" s="70"/>
      <c r="BJ271" s="66"/>
      <c r="BK271" s="66"/>
      <c r="BL271" s="66"/>
      <c r="BM271" s="66"/>
      <c r="BN271" s="66">
        <v>239.9</v>
      </c>
      <c r="BO271" s="66">
        <v>263.60000000000002</v>
      </c>
      <c r="BP271" s="66">
        <v>263.60000000000002</v>
      </c>
      <c r="BQ271" s="66">
        <f>BP271/BO271*100</f>
        <v>100</v>
      </c>
      <c r="BR271" s="66"/>
      <c r="BS271" s="66"/>
      <c r="BT271" s="66"/>
      <c r="BU271" s="66"/>
      <c r="BV271" s="66"/>
      <c r="BW271" s="66"/>
      <c r="BX271" s="66"/>
      <c r="BY271" s="70"/>
      <c r="BZ271" s="66"/>
      <c r="CA271" s="66"/>
      <c r="CB271" s="66"/>
      <c r="CC271" s="66"/>
      <c r="CD271" s="66"/>
      <c r="CE271" s="66"/>
      <c r="CF271" s="66"/>
      <c r="CG271" s="70"/>
      <c r="CH271" s="123"/>
      <c r="CI271" s="66"/>
      <c r="CJ271" s="66"/>
      <c r="CK271" s="70"/>
      <c r="CL271" s="70"/>
      <c r="CM271" s="66"/>
      <c r="CN271" s="66"/>
      <c r="CO271" s="70"/>
      <c r="CP271" s="123"/>
      <c r="CQ271" s="66"/>
      <c r="CR271" s="66"/>
      <c r="CS271" s="66"/>
    </row>
    <row r="272" spans="1:97" x14ac:dyDescent="0.25">
      <c r="A272" s="104" t="s">
        <v>527</v>
      </c>
      <c r="B272" s="82">
        <f t="shared" si="799"/>
        <v>239.9</v>
      </c>
      <c r="C272" s="82">
        <f t="shared" si="800"/>
        <v>263.60000000000002</v>
      </c>
      <c r="D272" s="82">
        <f t="shared" si="801"/>
        <v>263.60000000000002</v>
      </c>
      <c r="E272" s="66">
        <f>D272/C272*100</f>
        <v>100</v>
      </c>
      <c r="F272" s="66"/>
      <c r="G272" s="66"/>
      <c r="H272" s="66"/>
      <c r="I272" s="66"/>
      <c r="J272" s="66"/>
      <c r="K272" s="66"/>
      <c r="L272" s="66"/>
      <c r="M272" s="70"/>
      <c r="N272" s="66"/>
      <c r="O272" s="66"/>
      <c r="P272" s="66"/>
      <c r="Q272" s="70"/>
      <c r="R272" s="66"/>
      <c r="S272" s="66"/>
      <c r="T272" s="66"/>
      <c r="U272" s="70"/>
      <c r="V272" s="66"/>
      <c r="W272" s="66"/>
      <c r="X272" s="66"/>
      <c r="Y272" s="70"/>
      <c r="Z272" s="66"/>
      <c r="AA272" s="66"/>
      <c r="AB272" s="66"/>
      <c r="AC272" s="70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70"/>
      <c r="BJ272" s="66"/>
      <c r="BK272" s="66"/>
      <c r="BL272" s="66"/>
      <c r="BM272" s="66"/>
      <c r="BN272" s="66">
        <v>239.9</v>
      </c>
      <c r="BO272" s="66">
        <v>263.60000000000002</v>
      </c>
      <c r="BP272" s="66">
        <v>263.60000000000002</v>
      </c>
      <c r="BQ272" s="66">
        <f>BP272/BO272*100</f>
        <v>100</v>
      </c>
      <c r="BR272" s="66"/>
      <c r="BS272" s="66"/>
      <c r="BT272" s="66"/>
      <c r="BU272" s="66"/>
      <c r="BV272" s="66"/>
      <c r="BW272" s="66"/>
      <c r="BX272" s="66"/>
      <c r="BY272" s="70"/>
      <c r="BZ272" s="66"/>
      <c r="CA272" s="66"/>
      <c r="CB272" s="66"/>
      <c r="CC272" s="66"/>
      <c r="CD272" s="66"/>
      <c r="CE272" s="66"/>
      <c r="CF272" s="66"/>
      <c r="CG272" s="70"/>
      <c r="CH272" s="123"/>
      <c r="CI272" s="66"/>
      <c r="CJ272" s="66"/>
      <c r="CK272" s="70"/>
      <c r="CL272" s="70"/>
      <c r="CM272" s="66"/>
      <c r="CN272" s="66"/>
      <c r="CO272" s="70"/>
      <c r="CP272" s="123"/>
      <c r="CQ272" s="66"/>
      <c r="CR272" s="66"/>
      <c r="CS272" s="66"/>
    </row>
    <row r="273" spans="1:97" x14ac:dyDescent="0.25">
      <c r="A273" s="104" t="s">
        <v>528</v>
      </c>
      <c r="B273" s="82">
        <f t="shared" si="799"/>
        <v>239.9</v>
      </c>
      <c r="C273" s="82">
        <f t="shared" si="800"/>
        <v>263.60000000000002</v>
      </c>
      <c r="D273" s="82">
        <f t="shared" si="801"/>
        <v>263.60000000000002</v>
      </c>
      <c r="E273" s="66">
        <f>D273/C273*100</f>
        <v>100</v>
      </c>
      <c r="F273" s="66"/>
      <c r="G273" s="66"/>
      <c r="H273" s="66"/>
      <c r="I273" s="66"/>
      <c r="J273" s="66"/>
      <c r="K273" s="66"/>
      <c r="L273" s="66"/>
      <c r="M273" s="70"/>
      <c r="N273" s="66"/>
      <c r="O273" s="66"/>
      <c r="P273" s="66"/>
      <c r="Q273" s="70"/>
      <c r="R273" s="66"/>
      <c r="S273" s="66"/>
      <c r="T273" s="66"/>
      <c r="U273" s="70"/>
      <c r="V273" s="66"/>
      <c r="W273" s="66"/>
      <c r="X273" s="66"/>
      <c r="Y273" s="70"/>
      <c r="Z273" s="66"/>
      <c r="AA273" s="66"/>
      <c r="AB273" s="66"/>
      <c r="AC273" s="70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/>
      <c r="BH273" s="66"/>
      <c r="BI273" s="70"/>
      <c r="BJ273" s="66"/>
      <c r="BK273" s="66"/>
      <c r="BL273" s="66"/>
      <c r="BM273" s="66"/>
      <c r="BN273" s="66">
        <v>239.9</v>
      </c>
      <c r="BO273" s="66">
        <v>263.60000000000002</v>
      </c>
      <c r="BP273" s="66">
        <v>263.60000000000002</v>
      </c>
      <c r="BQ273" s="66">
        <f>BP273/BO273*100</f>
        <v>100</v>
      </c>
      <c r="BR273" s="66"/>
      <c r="BS273" s="66"/>
      <c r="BT273" s="66"/>
      <c r="BU273" s="66"/>
      <c r="BV273" s="66"/>
      <c r="BW273" s="66"/>
      <c r="BX273" s="66"/>
      <c r="BY273" s="70"/>
      <c r="BZ273" s="66"/>
      <c r="CA273" s="66"/>
      <c r="CB273" s="66"/>
      <c r="CC273" s="66"/>
      <c r="CD273" s="66"/>
      <c r="CE273" s="66"/>
      <c r="CF273" s="66"/>
      <c r="CG273" s="70"/>
      <c r="CH273" s="123"/>
      <c r="CI273" s="66"/>
      <c r="CJ273" s="66"/>
      <c r="CK273" s="70"/>
      <c r="CL273" s="70"/>
      <c r="CM273" s="66"/>
      <c r="CN273" s="66"/>
      <c r="CO273" s="70"/>
      <c r="CP273" s="123"/>
      <c r="CQ273" s="66"/>
      <c r="CR273" s="66"/>
      <c r="CS273" s="66"/>
    </row>
    <row r="274" spans="1:97" s="92" customFormat="1" ht="31.5" x14ac:dyDescent="0.25">
      <c r="A274" s="106" t="s">
        <v>372</v>
      </c>
      <c r="B274" s="198">
        <f t="shared" si="799"/>
        <v>203476.19999999995</v>
      </c>
      <c r="C274" s="198">
        <f t="shared" si="800"/>
        <v>209549.64199999996</v>
      </c>
      <c r="D274" s="198">
        <f t="shared" si="801"/>
        <v>209350.04720999999</v>
      </c>
      <c r="E274" s="80">
        <f t="shared" ref="E274" si="802">D274/C274*100</f>
        <v>99.904750593656473</v>
      </c>
      <c r="F274" s="80">
        <f>SUM(F275:F283)</f>
        <v>721.2</v>
      </c>
      <c r="G274" s="80">
        <f>SUM(G275:G283)</f>
        <v>721.2</v>
      </c>
      <c r="H274" s="80">
        <f t="shared" ref="H274:CF274" si="803">SUM(H275:H283)</f>
        <v>721.2</v>
      </c>
      <c r="I274" s="80">
        <f t="shared" si="71"/>
        <v>100</v>
      </c>
      <c r="J274" s="80">
        <f t="shared" ref="J274" si="804">SUM(J275:J283)</f>
        <v>105.1</v>
      </c>
      <c r="K274" s="80">
        <f t="shared" si="803"/>
        <v>105.1</v>
      </c>
      <c r="L274" s="80">
        <f t="shared" si="803"/>
        <v>105.1</v>
      </c>
      <c r="M274" s="80">
        <f t="shared" si="100"/>
        <v>100</v>
      </c>
      <c r="N274" s="80">
        <f t="shared" ref="N274" si="805">SUM(N275:N283)</f>
        <v>1485.8</v>
      </c>
      <c r="O274" s="80">
        <f t="shared" si="803"/>
        <v>1045.8</v>
      </c>
      <c r="P274" s="80">
        <f t="shared" si="803"/>
        <v>1045.8</v>
      </c>
      <c r="Q274" s="80">
        <f t="shared" si="101"/>
        <v>100</v>
      </c>
      <c r="R274" s="80">
        <f t="shared" ref="R274" si="806">SUM(R275:R283)</f>
        <v>46618.6</v>
      </c>
      <c r="S274" s="80">
        <f t="shared" si="803"/>
        <v>47384.7</v>
      </c>
      <c r="T274" s="80">
        <f t="shared" si="803"/>
        <v>47384.7</v>
      </c>
      <c r="U274" s="80">
        <f t="shared" si="39"/>
        <v>100</v>
      </c>
      <c r="V274" s="80">
        <f t="shared" ref="V274" si="807">SUM(V275:V283)</f>
        <v>3046.1</v>
      </c>
      <c r="W274" s="80">
        <f t="shared" si="803"/>
        <v>3046.1</v>
      </c>
      <c r="X274" s="80">
        <f t="shared" si="803"/>
        <v>3046.1</v>
      </c>
      <c r="Y274" s="80">
        <f t="shared" si="76"/>
        <v>100</v>
      </c>
      <c r="Z274" s="80">
        <f t="shared" ref="Z274" si="808">SUM(Z275:Z283)</f>
        <v>56</v>
      </c>
      <c r="AA274" s="80">
        <f t="shared" si="803"/>
        <v>56</v>
      </c>
      <c r="AB274" s="80">
        <f t="shared" si="803"/>
        <v>56</v>
      </c>
      <c r="AC274" s="80">
        <f t="shared" si="78"/>
        <v>100</v>
      </c>
      <c r="AD274" s="80">
        <f t="shared" ref="AD274" si="809">SUM(AD275:AD283)</f>
        <v>136151.70000000001</v>
      </c>
      <c r="AE274" s="80">
        <f t="shared" si="803"/>
        <v>142538.70000000001</v>
      </c>
      <c r="AF274" s="80">
        <f t="shared" si="803"/>
        <v>142381.20866999999</v>
      </c>
      <c r="AG274" s="80">
        <f t="shared" si="102"/>
        <v>99.889509775239972</v>
      </c>
      <c r="AH274" s="80">
        <f t="shared" ref="AH274" si="810">SUM(AH275:AH283)</f>
        <v>330.3</v>
      </c>
      <c r="AI274" s="80">
        <f t="shared" si="803"/>
        <v>356.6</v>
      </c>
      <c r="AJ274" s="80">
        <f t="shared" si="803"/>
        <v>356.6</v>
      </c>
      <c r="AK274" s="79">
        <f t="shared" ref="AK274:AK322" si="811">AJ274/AI274*100</f>
        <v>100</v>
      </c>
      <c r="AL274" s="80">
        <f t="shared" ref="AL274" si="812">SUM(AL275:AL283)</f>
        <v>0</v>
      </c>
      <c r="AM274" s="80">
        <f t="shared" si="803"/>
        <v>0</v>
      </c>
      <c r="AN274" s="80">
        <f t="shared" si="803"/>
        <v>0</v>
      </c>
      <c r="AO274" s="80">
        <f t="shared" si="803"/>
        <v>0</v>
      </c>
      <c r="AP274" s="80">
        <f t="shared" ref="AP274" si="813">SUM(AP275:AP283)</f>
        <v>330.3</v>
      </c>
      <c r="AQ274" s="80">
        <f t="shared" si="803"/>
        <v>356.6</v>
      </c>
      <c r="AR274" s="80">
        <f t="shared" si="803"/>
        <v>356.6</v>
      </c>
      <c r="AS274" s="80">
        <f t="shared" si="803"/>
        <v>100</v>
      </c>
      <c r="AT274" s="80">
        <f t="shared" ref="AT274" si="814">SUM(AT275:AT283)</f>
        <v>1037.0999999999999</v>
      </c>
      <c r="AU274" s="80">
        <f t="shared" si="803"/>
        <v>832.8</v>
      </c>
      <c r="AV274" s="80">
        <f t="shared" si="803"/>
        <v>800.43446999999992</v>
      </c>
      <c r="AW274" s="80">
        <f t="shared" si="803"/>
        <v>96.113649135446678</v>
      </c>
      <c r="AX274" s="80">
        <f t="shared" ref="AX274" si="815">SUM(AX275:AX283)</f>
        <v>330.3</v>
      </c>
      <c r="AY274" s="80">
        <f t="shared" si="803"/>
        <v>356.6</v>
      </c>
      <c r="AZ274" s="80">
        <f t="shared" si="803"/>
        <v>356.6</v>
      </c>
      <c r="BA274" s="80">
        <f t="shared" si="803"/>
        <v>100</v>
      </c>
      <c r="BB274" s="80">
        <f t="shared" ref="BB274" si="816">SUM(BB275:BB283)</f>
        <v>330.3</v>
      </c>
      <c r="BC274" s="80">
        <f t="shared" si="803"/>
        <v>356.6</v>
      </c>
      <c r="BD274" s="80">
        <f t="shared" ref="BD274" si="817">SUM(BD275:BD283)</f>
        <v>356.6</v>
      </c>
      <c r="BE274" s="80">
        <f t="shared" si="803"/>
        <v>100</v>
      </c>
      <c r="BF274" s="80">
        <f t="shared" ref="BF274" si="818">SUM(BF275:BF283)</f>
        <v>848.7</v>
      </c>
      <c r="BG274" s="80">
        <f t="shared" si="803"/>
        <v>832.49</v>
      </c>
      <c r="BH274" s="80">
        <f t="shared" si="803"/>
        <v>832.49</v>
      </c>
      <c r="BI274" s="80">
        <f t="shared" si="107"/>
        <v>100</v>
      </c>
      <c r="BJ274" s="80">
        <f t="shared" ref="BJ274" si="819">SUM(BJ275:BJ283)</f>
        <v>0</v>
      </c>
      <c r="BK274" s="80">
        <f t="shared" si="803"/>
        <v>0</v>
      </c>
      <c r="BL274" s="80">
        <f t="shared" ref="BL274" si="820">SUM(BL275:BL283)</f>
        <v>0</v>
      </c>
      <c r="BM274" s="80">
        <f t="shared" si="803"/>
        <v>0</v>
      </c>
      <c r="BN274" s="80">
        <f t="shared" ref="BN274" si="821">SUM(BN275:BN283)</f>
        <v>1199.7</v>
      </c>
      <c r="BO274" s="80">
        <f t="shared" si="803"/>
        <v>1317.8000000000002</v>
      </c>
      <c r="BP274" s="80">
        <f t="shared" si="803"/>
        <v>1317.8000000000002</v>
      </c>
      <c r="BQ274" s="79">
        <f t="shared" ref="BQ274:BQ283" si="822">BP274/BO274*100</f>
        <v>100</v>
      </c>
      <c r="BR274" s="80">
        <f t="shared" ref="BR274" si="823">SUM(BR275:BR283)</f>
        <v>330.3</v>
      </c>
      <c r="BS274" s="80">
        <f t="shared" si="803"/>
        <v>130.30000000000001</v>
      </c>
      <c r="BT274" s="80">
        <f t="shared" si="803"/>
        <v>130.23652000000001</v>
      </c>
      <c r="BU274" s="80">
        <f t="shared" si="803"/>
        <v>99.951281657712983</v>
      </c>
      <c r="BV274" s="80">
        <f t="shared" ref="BV274" si="824">SUM(BV275:BV283)</f>
        <v>330.3</v>
      </c>
      <c r="BW274" s="80">
        <f t="shared" si="803"/>
        <v>356.6</v>
      </c>
      <c r="BX274" s="80">
        <f t="shared" si="803"/>
        <v>356.6</v>
      </c>
      <c r="BY274" s="80">
        <f t="shared" ref="BY274:BY322" si="825">BX274/BW274*100</f>
        <v>100</v>
      </c>
      <c r="BZ274" s="80">
        <f t="shared" ref="BZ274" si="826">SUM(BZ275:BZ283)</f>
        <v>10191.5</v>
      </c>
      <c r="CA274" s="80">
        <f t="shared" si="803"/>
        <v>9717.9519999999993</v>
      </c>
      <c r="CB274" s="80">
        <f t="shared" si="803"/>
        <v>9708.7325500000006</v>
      </c>
      <c r="CC274" s="80">
        <f t="shared" si="60"/>
        <v>99.905129702225338</v>
      </c>
      <c r="CD274" s="80">
        <f t="shared" ref="CD274" si="827">SUM(CD275:CD283)</f>
        <v>32.9</v>
      </c>
      <c r="CE274" s="80">
        <f t="shared" si="803"/>
        <v>32.9</v>
      </c>
      <c r="CF274" s="80">
        <f t="shared" si="803"/>
        <v>32.445</v>
      </c>
      <c r="CG274" s="80">
        <f t="shared" ref="CG274:CG322" si="828">CF274/CE274*100</f>
        <v>98.61702127659575</v>
      </c>
      <c r="CH274" s="122"/>
      <c r="CI274" s="80">
        <f t="shared" ref="CI274" si="829">SUM(CI275:CI283)</f>
        <v>4.8</v>
      </c>
      <c r="CJ274" s="80">
        <f t="shared" ref="CJ274" si="830">SUM(CJ275:CJ283)</f>
        <v>4.8</v>
      </c>
      <c r="CK274" s="80">
        <f t="shared" ref="CK274:CK275" si="831">CJ274/CI274*100</f>
        <v>100</v>
      </c>
      <c r="CL274" s="80"/>
      <c r="CM274" s="80"/>
      <c r="CN274" s="80"/>
      <c r="CO274" s="80"/>
      <c r="CP274" s="122"/>
      <c r="CQ274" s="80"/>
      <c r="CR274" s="80"/>
      <c r="CS274" s="80"/>
    </row>
    <row r="275" spans="1:97" x14ac:dyDescent="0.25">
      <c r="A275" s="104" t="s">
        <v>307</v>
      </c>
      <c r="B275" s="82">
        <f t="shared" si="799"/>
        <v>202276.49999999994</v>
      </c>
      <c r="C275" s="82">
        <f t="shared" si="800"/>
        <v>208231.84199999998</v>
      </c>
      <c r="D275" s="82">
        <f t="shared" si="801"/>
        <v>208032.24721</v>
      </c>
      <c r="E275" s="70">
        <f t="shared" si="0"/>
        <v>99.904147805598356</v>
      </c>
      <c r="F275" s="70">
        <v>721.2</v>
      </c>
      <c r="G275" s="70">
        <v>721.2</v>
      </c>
      <c r="H275" s="70">
        <v>721.2</v>
      </c>
      <c r="I275" s="70">
        <f t="shared" si="71"/>
        <v>100</v>
      </c>
      <c r="J275" s="70">
        <v>105.1</v>
      </c>
      <c r="K275" s="70">
        <v>105.1</v>
      </c>
      <c r="L275" s="70">
        <v>105.1</v>
      </c>
      <c r="M275" s="70">
        <f t="shared" si="100"/>
        <v>100</v>
      </c>
      <c r="N275" s="70">
        <v>1485.8</v>
      </c>
      <c r="O275" s="70">
        <v>1045.8</v>
      </c>
      <c r="P275" s="70">
        <v>1045.8</v>
      </c>
      <c r="Q275" s="70">
        <f t="shared" si="101"/>
        <v>100</v>
      </c>
      <c r="R275" s="70">
        <v>46618.6</v>
      </c>
      <c r="S275" s="70">
        <v>47384.7</v>
      </c>
      <c r="T275" s="70">
        <v>47384.7</v>
      </c>
      <c r="U275" s="70">
        <f t="shared" si="39"/>
        <v>100</v>
      </c>
      <c r="V275" s="70">
        <v>3046.1</v>
      </c>
      <c r="W275" s="70">
        <v>3046.1</v>
      </c>
      <c r="X275" s="70">
        <v>3046.1</v>
      </c>
      <c r="Y275" s="70">
        <f t="shared" si="76"/>
        <v>100</v>
      </c>
      <c r="Z275" s="70">
        <v>56</v>
      </c>
      <c r="AA275" s="70">
        <v>56</v>
      </c>
      <c r="AB275" s="70">
        <v>56</v>
      </c>
      <c r="AC275" s="70">
        <f t="shared" si="78"/>
        <v>100</v>
      </c>
      <c r="AD275" s="70">
        <v>136151.70000000001</v>
      </c>
      <c r="AE275" s="70">
        <v>142538.70000000001</v>
      </c>
      <c r="AF275" s="70">
        <v>142381.20866999999</v>
      </c>
      <c r="AG275" s="70">
        <f t="shared" si="102"/>
        <v>99.889509775239972</v>
      </c>
      <c r="AH275" s="70">
        <v>330.3</v>
      </c>
      <c r="AI275" s="70">
        <v>356.6</v>
      </c>
      <c r="AJ275" s="70">
        <v>356.6</v>
      </c>
      <c r="AK275" s="66">
        <f t="shared" si="811"/>
        <v>100</v>
      </c>
      <c r="AL275" s="66"/>
      <c r="AM275" s="66"/>
      <c r="AN275" s="70"/>
      <c r="AO275" s="70"/>
      <c r="AP275" s="70">
        <v>330.3</v>
      </c>
      <c r="AQ275" s="70">
        <v>356.6</v>
      </c>
      <c r="AR275" s="70">
        <v>356.6</v>
      </c>
      <c r="AS275" s="70">
        <f t="shared" si="103"/>
        <v>100</v>
      </c>
      <c r="AT275" s="70">
        <v>1037.0999999999999</v>
      </c>
      <c r="AU275" s="70">
        <v>832.8</v>
      </c>
      <c r="AV275" s="70">
        <v>800.43446999999992</v>
      </c>
      <c r="AW275" s="70">
        <f t="shared" si="104"/>
        <v>96.113649135446678</v>
      </c>
      <c r="AX275" s="70">
        <v>330.3</v>
      </c>
      <c r="AY275" s="70">
        <v>356.6</v>
      </c>
      <c r="AZ275" s="70">
        <v>356.6</v>
      </c>
      <c r="BA275" s="70">
        <f t="shared" si="105"/>
        <v>100</v>
      </c>
      <c r="BB275" s="70">
        <v>330.3</v>
      </c>
      <c r="BC275" s="70">
        <v>356.6</v>
      </c>
      <c r="BD275" s="70">
        <v>356.6</v>
      </c>
      <c r="BE275" s="70">
        <f t="shared" si="106"/>
        <v>100</v>
      </c>
      <c r="BF275" s="70">
        <v>848.7</v>
      </c>
      <c r="BG275" s="70">
        <v>832.49</v>
      </c>
      <c r="BH275" s="70">
        <v>832.49</v>
      </c>
      <c r="BI275" s="70">
        <f t="shared" si="107"/>
        <v>100</v>
      </c>
      <c r="BJ275" s="70"/>
      <c r="BK275" s="70"/>
      <c r="BL275" s="70"/>
      <c r="BM275" s="70"/>
      <c r="BN275" s="70"/>
      <c r="BO275" s="70"/>
      <c r="BP275" s="70"/>
      <c r="BQ275" s="66"/>
      <c r="BR275" s="70">
        <v>330.3</v>
      </c>
      <c r="BS275" s="70">
        <v>130.30000000000001</v>
      </c>
      <c r="BT275" s="70">
        <v>130.23652000000001</v>
      </c>
      <c r="BU275" s="70">
        <f t="shared" si="108"/>
        <v>99.951281657712983</v>
      </c>
      <c r="BV275" s="70">
        <v>330.3</v>
      </c>
      <c r="BW275" s="70">
        <v>356.6</v>
      </c>
      <c r="BX275" s="70">
        <v>356.6</v>
      </c>
      <c r="BY275" s="70">
        <f t="shared" si="825"/>
        <v>100</v>
      </c>
      <c r="BZ275" s="70">
        <v>10191.5</v>
      </c>
      <c r="CA275" s="70">
        <v>9717.9519999999993</v>
      </c>
      <c r="CB275" s="70">
        <v>9708.7325500000006</v>
      </c>
      <c r="CC275" s="70">
        <f t="shared" si="60"/>
        <v>99.905129702225338</v>
      </c>
      <c r="CD275" s="70">
        <v>32.9</v>
      </c>
      <c r="CE275" s="70">
        <v>32.9</v>
      </c>
      <c r="CF275" s="70">
        <v>32.445</v>
      </c>
      <c r="CG275" s="70">
        <f t="shared" si="828"/>
        <v>98.61702127659575</v>
      </c>
      <c r="CH275" s="124"/>
      <c r="CI275" s="70">
        <v>4.8</v>
      </c>
      <c r="CJ275" s="70">
        <v>4.8</v>
      </c>
      <c r="CK275" s="70">
        <f t="shared" si="831"/>
        <v>100</v>
      </c>
      <c r="CL275" s="70"/>
      <c r="CM275" s="70"/>
      <c r="CN275" s="70"/>
      <c r="CO275" s="70"/>
      <c r="CP275" s="124"/>
      <c r="CQ275" s="70"/>
      <c r="CR275" s="70"/>
      <c r="CS275" s="70"/>
    </row>
    <row r="276" spans="1:97" x14ac:dyDescent="0.25">
      <c r="A276" s="104" t="s">
        <v>530</v>
      </c>
      <c r="B276" s="82">
        <f t="shared" si="799"/>
        <v>96</v>
      </c>
      <c r="C276" s="82">
        <f t="shared" si="800"/>
        <v>105.4</v>
      </c>
      <c r="D276" s="82">
        <f t="shared" si="801"/>
        <v>105.4</v>
      </c>
      <c r="E276" s="66">
        <f t="shared" ref="E276:E283" si="832">D276/C276*100</f>
        <v>100</v>
      </c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70"/>
      <c r="R276" s="66"/>
      <c r="S276" s="66"/>
      <c r="T276" s="66"/>
      <c r="U276" s="70"/>
      <c r="V276" s="66"/>
      <c r="W276" s="66"/>
      <c r="X276" s="66"/>
      <c r="Y276" s="66"/>
      <c r="Z276" s="66"/>
      <c r="AA276" s="66"/>
      <c r="AB276" s="66"/>
      <c r="AC276" s="70"/>
      <c r="AD276" s="66"/>
      <c r="AE276" s="66"/>
      <c r="AF276" s="66"/>
      <c r="AG276" s="70"/>
      <c r="AH276" s="66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  <c r="BJ276" s="66"/>
      <c r="BK276" s="66"/>
      <c r="BL276" s="66"/>
      <c r="BM276" s="66"/>
      <c r="BN276" s="66">
        <v>96</v>
      </c>
      <c r="BO276" s="66">
        <v>105.4</v>
      </c>
      <c r="BP276" s="66">
        <v>105.4</v>
      </c>
      <c r="BQ276" s="66">
        <f t="shared" si="822"/>
        <v>100</v>
      </c>
      <c r="BR276" s="66"/>
      <c r="BS276" s="66"/>
      <c r="BT276" s="66"/>
      <c r="BU276" s="66"/>
      <c r="BV276" s="66"/>
      <c r="BW276" s="66"/>
      <c r="BX276" s="66"/>
      <c r="BY276" s="70"/>
      <c r="BZ276" s="66"/>
      <c r="CA276" s="66"/>
      <c r="CB276" s="66"/>
      <c r="CC276" s="70"/>
      <c r="CD276" s="66"/>
      <c r="CE276" s="66"/>
      <c r="CF276" s="66"/>
      <c r="CG276" s="70"/>
      <c r="CH276" s="123"/>
      <c r="CI276" s="66"/>
      <c r="CJ276" s="66"/>
      <c r="CK276" s="70"/>
      <c r="CL276" s="70"/>
      <c r="CM276" s="66"/>
      <c r="CN276" s="66"/>
      <c r="CO276" s="70"/>
      <c r="CP276" s="123"/>
      <c r="CQ276" s="66"/>
      <c r="CR276" s="66"/>
      <c r="CS276" s="66"/>
    </row>
    <row r="277" spans="1:97" x14ac:dyDescent="0.25">
      <c r="A277" s="104" t="s">
        <v>600</v>
      </c>
      <c r="B277" s="82">
        <f t="shared" si="799"/>
        <v>96</v>
      </c>
      <c r="C277" s="82">
        <f t="shared" si="800"/>
        <v>105.4</v>
      </c>
      <c r="D277" s="82">
        <f t="shared" si="801"/>
        <v>105.4</v>
      </c>
      <c r="E277" s="66">
        <f t="shared" si="832"/>
        <v>100</v>
      </c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70"/>
      <c r="R277" s="66"/>
      <c r="S277" s="66"/>
      <c r="T277" s="66"/>
      <c r="U277" s="70"/>
      <c r="V277" s="66"/>
      <c r="W277" s="66"/>
      <c r="X277" s="66"/>
      <c r="Y277" s="66"/>
      <c r="Z277" s="66"/>
      <c r="AA277" s="66"/>
      <c r="AB277" s="66"/>
      <c r="AC277" s="70"/>
      <c r="AD277" s="66"/>
      <c r="AE277" s="66"/>
      <c r="AF277" s="66"/>
      <c r="AG277" s="70"/>
      <c r="AH277" s="66"/>
      <c r="AI277" s="66"/>
      <c r="AJ277" s="66"/>
      <c r="AK277" s="66"/>
      <c r="AL277" s="66"/>
      <c r="AM277" s="66"/>
      <c r="AN277" s="66"/>
      <c r="AO277" s="66"/>
      <c r="AP277" s="66"/>
      <c r="AQ277" s="66"/>
      <c r="AR277" s="66"/>
      <c r="AS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/>
      <c r="BH277" s="66"/>
      <c r="BI277" s="66"/>
      <c r="BJ277" s="66"/>
      <c r="BK277" s="66"/>
      <c r="BL277" s="66"/>
      <c r="BM277" s="66"/>
      <c r="BN277" s="66">
        <v>96</v>
      </c>
      <c r="BO277" s="66">
        <v>105.4</v>
      </c>
      <c r="BP277" s="66">
        <v>105.4</v>
      </c>
      <c r="BQ277" s="66">
        <f t="shared" si="822"/>
        <v>100</v>
      </c>
      <c r="BR277" s="66"/>
      <c r="BS277" s="66"/>
      <c r="BT277" s="66"/>
      <c r="BU277" s="66"/>
      <c r="BV277" s="66"/>
      <c r="BW277" s="66"/>
      <c r="BX277" s="66"/>
      <c r="BY277" s="70"/>
      <c r="BZ277" s="66"/>
      <c r="CA277" s="66"/>
      <c r="CB277" s="66"/>
      <c r="CC277" s="70"/>
      <c r="CD277" s="66"/>
      <c r="CE277" s="66"/>
      <c r="CF277" s="66"/>
      <c r="CG277" s="70"/>
      <c r="CH277" s="123"/>
      <c r="CI277" s="66"/>
      <c r="CJ277" s="66"/>
      <c r="CK277" s="70"/>
      <c r="CL277" s="70"/>
      <c r="CM277" s="66"/>
      <c r="CN277" s="66"/>
      <c r="CO277" s="70"/>
      <c r="CP277" s="123"/>
      <c r="CQ277" s="66"/>
      <c r="CR277" s="66"/>
      <c r="CS277" s="66"/>
    </row>
    <row r="278" spans="1:97" x14ac:dyDescent="0.25">
      <c r="A278" s="104" t="s">
        <v>533</v>
      </c>
      <c r="B278" s="82">
        <f t="shared" si="799"/>
        <v>96</v>
      </c>
      <c r="C278" s="82">
        <f t="shared" si="800"/>
        <v>105.4</v>
      </c>
      <c r="D278" s="82">
        <f t="shared" si="801"/>
        <v>105.4</v>
      </c>
      <c r="E278" s="66">
        <f t="shared" si="832"/>
        <v>100</v>
      </c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70"/>
      <c r="R278" s="66"/>
      <c r="S278" s="66"/>
      <c r="T278" s="66"/>
      <c r="U278" s="70"/>
      <c r="V278" s="66"/>
      <c r="W278" s="66"/>
      <c r="X278" s="66"/>
      <c r="Y278" s="66"/>
      <c r="Z278" s="66"/>
      <c r="AA278" s="66"/>
      <c r="AB278" s="66"/>
      <c r="AC278" s="70"/>
      <c r="AD278" s="66"/>
      <c r="AE278" s="66"/>
      <c r="AF278" s="66"/>
      <c r="AG278" s="70"/>
      <c r="AH278" s="66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/>
      <c r="BH278" s="66"/>
      <c r="BI278" s="66"/>
      <c r="BJ278" s="66"/>
      <c r="BK278" s="66"/>
      <c r="BL278" s="66"/>
      <c r="BM278" s="66"/>
      <c r="BN278" s="66">
        <v>96</v>
      </c>
      <c r="BO278" s="66">
        <v>105.4</v>
      </c>
      <c r="BP278" s="66">
        <v>105.4</v>
      </c>
      <c r="BQ278" s="66">
        <f t="shared" si="822"/>
        <v>100</v>
      </c>
      <c r="BR278" s="66"/>
      <c r="BS278" s="66"/>
      <c r="BT278" s="66"/>
      <c r="BU278" s="66"/>
      <c r="BV278" s="66"/>
      <c r="BW278" s="66"/>
      <c r="BX278" s="66"/>
      <c r="BY278" s="70"/>
      <c r="BZ278" s="66"/>
      <c r="CA278" s="66"/>
      <c r="CB278" s="66"/>
      <c r="CC278" s="70"/>
      <c r="CD278" s="66"/>
      <c r="CE278" s="66"/>
      <c r="CF278" s="66"/>
      <c r="CG278" s="70"/>
      <c r="CH278" s="123"/>
      <c r="CI278" s="66"/>
      <c r="CJ278" s="66"/>
      <c r="CK278" s="70"/>
      <c r="CL278" s="70"/>
      <c r="CM278" s="66"/>
      <c r="CN278" s="66"/>
      <c r="CO278" s="70"/>
      <c r="CP278" s="123"/>
      <c r="CQ278" s="66"/>
      <c r="CR278" s="66"/>
      <c r="CS278" s="66"/>
    </row>
    <row r="279" spans="1:97" x14ac:dyDescent="0.25">
      <c r="A279" s="104" t="s">
        <v>371</v>
      </c>
      <c r="B279" s="82">
        <f t="shared" si="799"/>
        <v>239.9</v>
      </c>
      <c r="C279" s="82">
        <f t="shared" si="800"/>
        <v>263.60000000000002</v>
      </c>
      <c r="D279" s="82">
        <f t="shared" si="801"/>
        <v>263.60000000000002</v>
      </c>
      <c r="E279" s="66">
        <f t="shared" si="832"/>
        <v>100</v>
      </c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70"/>
      <c r="R279" s="66"/>
      <c r="S279" s="66"/>
      <c r="T279" s="66"/>
      <c r="U279" s="70"/>
      <c r="V279" s="66"/>
      <c r="W279" s="66"/>
      <c r="X279" s="66"/>
      <c r="Y279" s="66"/>
      <c r="Z279" s="66"/>
      <c r="AA279" s="66"/>
      <c r="AB279" s="66"/>
      <c r="AC279" s="70"/>
      <c r="AD279" s="66"/>
      <c r="AE279" s="66"/>
      <c r="AF279" s="66"/>
      <c r="AG279" s="70"/>
      <c r="AH279" s="66"/>
      <c r="AI279" s="66"/>
      <c r="AJ279" s="66"/>
      <c r="AK279" s="66"/>
      <c r="AL279" s="66"/>
      <c r="AM279" s="66"/>
      <c r="AN279" s="66"/>
      <c r="AO279" s="66"/>
      <c r="AP279" s="66"/>
      <c r="AQ279" s="66"/>
      <c r="AR279" s="66"/>
      <c r="AS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/>
      <c r="BH279" s="66"/>
      <c r="BI279" s="66"/>
      <c r="BJ279" s="66"/>
      <c r="BK279" s="66"/>
      <c r="BL279" s="66"/>
      <c r="BM279" s="66"/>
      <c r="BN279" s="66">
        <v>239.9</v>
      </c>
      <c r="BO279" s="66">
        <v>263.60000000000002</v>
      </c>
      <c r="BP279" s="66">
        <v>263.60000000000002</v>
      </c>
      <c r="BQ279" s="66">
        <f t="shared" si="822"/>
        <v>100</v>
      </c>
      <c r="BR279" s="66"/>
      <c r="BS279" s="66"/>
      <c r="BT279" s="66"/>
      <c r="BU279" s="66"/>
      <c r="BV279" s="66"/>
      <c r="BW279" s="66"/>
      <c r="BX279" s="66"/>
      <c r="BY279" s="70"/>
      <c r="BZ279" s="66"/>
      <c r="CA279" s="66"/>
      <c r="CB279" s="66"/>
      <c r="CC279" s="70"/>
      <c r="CD279" s="66"/>
      <c r="CE279" s="66"/>
      <c r="CF279" s="66"/>
      <c r="CG279" s="70"/>
      <c r="CH279" s="123"/>
      <c r="CI279" s="66"/>
      <c r="CJ279" s="66"/>
      <c r="CK279" s="70"/>
      <c r="CL279" s="70"/>
      <c r="CM279" s="66"/>
      <c r="CN279" s="66"/>
      <c r="CO279" s="70"/>
      <c r="CP279" s="123"/>
      <c r="CQ279" s="66"/>
      <c r="CR279" s="66"/>
      <c r="CS279" s="66"/>
    </row>
    <row r="280" spans="1:97" x14ac:dyDescent="0.25">
      <c r="A280" s="104" t="s">
        <v>601</v>
      </c>
      <c r="B280" s="82">
        <f t="shared" si="799"/>
        <v>96</v>
      </c>
      <c r="C280" s="82">
        <f t="shared" si="800"/>
        <v>105.4</v>
      </c>
      <c r="D280" s="82">
        <f t="shared" si="801"/>
        <v>105.4</v>
      </c>
      <c r="E280" s="66">
        <f t="shared" si="832"/>
        <v>100</v>
      </c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70"/>
      <c r="R280" s="66"/>
      <c r="S280" s="66"/>
      <c r="T280" s="66"/>
      <c r="U280" s="70"/>
      <c r="V280" s="66"/>
      <c r="W280" s="66"/>
      <c r="X280" s="66"/>
      <c r="Y280" s="66"/>
      <c r="Z280" s="66"/>
      <c r="AA280" s="66"/>
      <c r="AB280" s="66"/>
      <c r="AC280" s="70"/>
      <c r="AD280" s="66"/>
      <c r="AE280" s="66"/>
      <c r="AF280" s="66"/>
      <c r="AG280" s="70"/>
      <c r="AH280" s="66"/>
      <c r="AI280" s="66"/>
      <c r="AJ280" s="66"/>
      <c r="AK280" s="66"/>
      <c r="AL280" s="66"/>
      <c r="AM280" s="66"/>
      <c r="AN280" s="66"/>
      <c r="AO280" s="66"/>
      <c r="AP280" s="66"/>
      <c r="AQ280" s="66"/>
      <c r="AR280" s="66"/>
      <c r="AS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/>
      <c r="BH280" s="66"/>
      <c r="BI280" s="66"/>
      <c r="BJ280" s="66"/>
      <c r="BK280" s="66"/>
      <c r="BL280" s="66"/>
      <c r="BM280" s="66"/>
      <c r="BN280" s="66">
        <v>96</v>
      </c>
      <c r="BO280" s="66">
        <v>105.4</v>
      </c>
      <c r="BP280" s="66">
        <v>105.4</v>
      </c>
      <c r="BQ280" s="66">
        <f t="shared" si="822"/>
        <v>100</v>
      </c>
      <c r="BR280" s="66"/>
      <c r="BS280" s="66"/>
      <c r="BT280" s="66"/>
      <c r="BU280" s="66"/>
      <c r="BV280" s="66"/>
      <c r="BW280" s="66"/>
      <c r="BX280" s="66"/>
      <c r="BY280" s="70"/>
      <c r="BZ280" s="66"/>
      <c r="CA280" s="66"/>
      <c r="CB280" s="66"/>
      <c r="CC280" s="70"/>
      <c r="CD280" s="66"/>
      <c r="CE280" s="66"/>
      <c r="CF280" s="66"/>
      <c r="CG280" s="70"/>
      <c r="CH280" s="123"/>
      <c r="CI280" s="66"/>
      <c r="CJ280" s="66"/>
      <c r="CK280" s="70"/>
      <c r="CL280" s="70"/>
      <c r="CM280" s="66"/>
      <c r="CN280" s="66"/>
      <c r="CO280" s="70"/>
      <c r="CP280" s="123"/>
      <c r="CQ280" s="66"/>
      <c r="CR280" s="66"/>
      <c r="CS280" s="66"/>
    </row>
    <row r="281" spans="1:97" x14ac:dyDescent="0.25">
      <c r="A281" s="104" t="s">
        <v>531</v>
      </c>
      <c r="B281" s="82">
        <f t="shared" si="799"/>
        <v>239.9</v>
      </c>
      <c r="C281" s="82">
        <f t="shared" si="800"/>
        <v>263.60000000000002</v>
      </c>
      <c r="D281" s="82">
        <f t="shared" si="801"/>
        <v>263.60000000000002</v>
      </c>
      <c r="E281" s="66">
        <f t="shared" si="832"/>
        <v>100</v>
      </c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70"/>
      <c r="R281" s="66"/>
      <c r="S281" s="66"/>
      <c r="T281" s="66"/>
      <c r="U281" s="70"/>
      <c r="V281" s="66"/>
      <c r="W281" s="66"/>
      <c r="X281" s="66"/>
      <c r="Y281" s="66"/>
      <c r="Z281" s="66"/>
      <c r="AA281" s="66"/>
      <c r="AB281" s="66"/>
      <c r="AC281" s="70"/>
      <c r="AD281" s="66"/>
      <c r="AE281" s="66"/>
      <c r="AF281" s="66"/>
      <c r="AG281" s="70"/>
      <c r="AH281" s="66"/>
      <c r="AI281" s="66"/>
      <c r="AJ281" s="66"/>
      <c r="AK281" s="66"/>
      <c r="AL281" s="66"/>
      <c r="AM281" s="66"/>
      <c r="AN281" s="66"/>
      <c r="AO281" s="66"/>
      <c r="AP281" s="66"/>
      <c r="AQ281" s="66"/>
      <c r="AR281" s="66"/>
      <c r="AS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/>
      <c r="BH281" s="66"/>
      <c r="BI281" s="66"/>
      <c r="BJ281" s="66"/>
      <c r="BK281" s="66"/>
      <c r="BL281" s="66"/>
      <c r="BM281" s="66"/>
      <c r="BN281" s="66">
        <v>239.9</v>
      </c>
      <c r="BO281" s="66">
        <v>263.60000000000002</v>
      </c>
      <c r="BP281" s="66">
        <v>263.60000000000002</v>
      </c>
      <c r="BQ281" s="66">
        <f t="shared" si="822"/>
        <v>100</v>
      </c>
      <c r="BR281" s="66"/>
      <c r="BS281" s="66"/>
      <c r="BT281" s="66"/>
      <c r="BU281" s="66"/>
      <c r="BV281" s="66"/>
      <c r="BW281" s="66"/>
      <c r="BX281" s="66"/>
      <c r="BY281" s="70"/>
      <c r="BZ281" s="66"/>
      <c r="CA281" s="66"/>
      <c r="CB281" s="66"/>
      <c r="CC281" s="70"/>
      <c r="CD281" s="66"/>
      <c r="CE281" s="66"/>
      <c r="CF281" s="66"/>
      <c r="CG281" s="70"/>
      <c r="CH281" s="123"/>
      <c r="CI281" s="66"/>
      <c r="CJ281" s="66"/>
      <c r="CK281" s="70"/>
      <c r="CL281" s="70"/>
      <c r="CM281" s="66"/>
      <c r="CN281" s="66"/>
      <c r="CO281" s="70"/>
      <c r="CP281" s="123"/>
      <c r="CQ281" s="66"/>
      <c r="CR281" s="66"/>
      <c r="CS281" s="66"/>
    </row>
    <row r="282" spans="1:97" x14ac:dyDescent="0.25">
      <c r="A282" s="104" t="s">
        <v>260</v>
      </c>
      <c r="B282" s="82">
        <f t="shared" si="799"/>
        <v>96</v>
      </c>
      <c r="C282" s="82">
        <f t="shared" si="800"/>
        <v>105.4</v>
      </c>
      <c r="D282" s="82">
        <f t="shared" si="801"/>
        <v>105.4</v>
      </c>
      <c r="E282" s="66">
        <f t="shared" si="832"/>
        <v>100</v>
      </c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70"/>
      <c r="R282" s="66"/>
      <c r="S282" s="66"/>
      <c r="T282" s="66"/>
      <c r="U282" s="70"/>
      <c r="V282" s="66"/>
      <c r="W282" s="66"/>
      <c r="X282" s="66"/>
      <c r="Y282" s="66"/>
      <c r="Z282" s="66"/>
      <c r="AA282" s="66"/>
      <c r="AB282" s="66"/>
      <c r="AC282" s="70"/>
      <c r="AD282" s="66"/>
      <c r="AE282" s="66"/>
      <c r="AF282" s="66"/>
      <c r="AG282" s="70"/>
      <c r="AH282" s="66"/>
      <c r="AI282" s="66"/>
      <c r="AJ282" s="66"/>
      <c r="AK282" s="66"/>
      <c r="AL282" s="66"/>
      <c r="AM282" s="66"/>
      <c r="AN282" s="66"/>
      <c r="AO282" s="66"/>
      <c r="AP282" s="66"/>
      <c r="AQ282" s="66"/>
      <c r="AR282" s="66"/>
      <c r="AS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/>
      <c r="BH282" s="66"/>
      <c r="BI282" s="66"/>
      <c r="BJ282" s="66"/>
      <c r="BK282" s="66"/>
      <c r="BL282" s="66"/>
      <c r="BM282" s="66"/>
      <c r="BN282" s="66">
        <v>96</v>
      </c>
      <c r="BO282" s="66">
        <v>105.4</v>
      </c>
      <c r="BP282" s="66">
        <v>105.4</v>
      </c>
      <c r="BQ282" s="66">
        <f t="shared" si="822"/>
        <v>100</v>
      </c>
      <c r="BR282" s="66"/>
      <c r="BS282" s="66"/>
      <c r="BT282" s="66"/>
      <c r="BU282" s="66"/>
      <c r="BV282" s="66"/>
      <c r="BW282" s="66"/>
      <c r="BX282" s="66"/>
      <c r="BY282" s="70"/>
      <c r="BZ282" s="66"/>
      <c r="CA282" s="66"/>
      <c r="CB282" s="66"/>
      <c r="CC282" s="70"/>
      <c r="CD282" s="66"/>
      <c r="CE282" s="66"/>
      <c r="CF282" s="66"/>
      <c r="CG282" s="70"/>
      <c r="CH282" s="123"/>
      <c r="CI282" s="66"/>
      <c r="CJ282" s="66"/>
      <c r="CK282" s="70"/>
      <c r="CL282" s="70"/>
      <c r="CM282" s="66"/>
      <c r="CN282" s="66"/>
      <c r="CO282" s="70"/>
      <c r="CP282" s="123"/>
      <c r="CQ282" s="66"/>
      <c r="CR282" s="66"/>
      <c r="CS282" s="66"/>
    </row>
    <row r="283" spans="1:97" x14ac:dyDescent="0.25">
      <c r="A283" s="104" t="s">
        <v>532</v>
      </c>
      <c r="B283" s="82">
        <f t="shared" si="799"/>
        <v>239.9</v>
      </c>
      <c r="C283" s="82">
        <f t="shared" si="800"/>
        <v>263.60000000000002</v>
      </c>
      <c r="D283" s="82">
        <f t="shared" si="801"/>
        <v>263.60000000000002</v>
      </c>
      <c r="E283" s="66">
        <f t="shared" si="832"/>
        <v>100</v>
      </c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70"/>
      <c r="R283" s="66"/>
      <c r="S283" s="66"/>
      <c r="T283" s="66"/>
      <c r="U283" s="70"/>
      <c r="V283" s="66"/>
      <c r="W283" s="66"/>
      <c r="X283" s="66"/>
      <c r="Y283" s="66"/>
      <c r="Z283" s="66"/>
      <c r="AA283" s="66"/>
      <c r="AB283" s="66"/>
      <c r="AC283" s="70"/>
      <c r="AD283" s="66"/>
      <c r="AE283" s="66"/>
      <c r="AF283" s="66"/>
      <c r="AG283" s="70"/>
      <c r="AH283" s="66"/>
      <c r="AI283" s="66"/>
      <c r="AJ283" s="66"/>
      <c r="AK283" s="66"/>
      <c r="AL283" s="66"/>
      <c r="AM283" s="66"/>
      <c r="AN283" s="66"/>
      <c r="AO283" s="66"/>
      <c r="AP283" s="66"/>
      <c r="AQ283" s="66"/>
      <c r="AR283" s="66"/>
      <c r="AS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/>
      <c r="BH283" s="66"/>
      <c r="BI283" s="66"/>
      <c r="BJ283" s="66"/>
      <c r="BK283" s="66"/>
      <c r="BL283" s="66"/>
      <c r="BM283" s="66"/>
      <c r="BN283" s="66">
        <v>239.9</v>
      </c>
      <c r="BO283" s="66">
        <v>263.60000000000002</v>
      </c>
      <c r="BP283" s="66">
        <v>263.60000000000002</v>
      </c>
      <c r="BQ283" s="66">
        <f t="shared" si="822"/>
        <v>100</v>
      </c>
      <c r="BR283" s="66"/>
      <c r="BS283" s="66"/>
      <c r="BT283" s="66"/>
      <c r="BU283" s="66"/>
      <c r="BV283" s="66"/>
      <c r="BW283" s="66"/>
      <c r="BX283" s="66"/>
      <c r="BY283" s="70"/>
      <c r="BZ283" s="66"/>
      <c r="CA283" s="66"/>
      <c r="CB283" s="66"/>
      <c r="CC283" s="70"/>
      <c r="CD283" s="66"/>
      <c r="CE283" s="66"/>
      <c r="CF283" s="66"/>
      <c r="CG283" s="70"/>
      <c r="CH283" s="123"/>
      <c r="CI283" s="66"/>
      <c r="CJ283" s="66"/>
      <c r="CK283" s="70"/>
      <c r="CL283" s="70"/>
      <c r="CM283" s="66"/>
      <c r="CN283" s="66"/>
      <c r="CO283" s="70"/>
      <c r="CP283" s="123"/>
      <c r="CQ283" s="66"/>
      <c r="CR283" s="66"/>
      <c r="CS283" s="66"/>
    </row>
    <row r="284" spans="1:97" s="92" customFormat="1" ht="31.5" x14ac:dyDescent="0.25">
      <c r="A284" s="106" t="s">
        <v>364</v>
      </c>
      <c r="B284" s="198">
        <f t="shared" si="799"/>
        <v>587120.90000000014</v>
      </c>
      <c r="C284" s="198">
        <f t="shared" si="800"/>
        <v>625106.46299999987</v>
      </c>
      <c r="D284" s="198">
        <f t="shared" si="801"/>
        <v>623602.12497999996</v>
      </c>
      <c r="E284" s="80">
        <f t="shared" ref="E284" si="833">D284/C284*100</f>
        <v>99.75934690983992</v>
      </c>
      <c r="F284" s="80">
        <f>SUM(F285:F293)</f>
        <v>1312.2</v>
      </c>
      <c r="G284" s="80">
        <f>SUM(G285:G293)</f>
        <v>1062</v>
      </c>
      <c r="H284" s="80">
        <f t="shared" ref="H284:CF284" si="834">SUM(H285:H293)</f>
        <v>1062</v>
      </c>
      <c r="I284" s="80">
        <f t="shared" si="71"/>
        <v>100</v>
      </c>
      <c r="J284" s="80">
        <f t="shared" ref="J284" si="835">SUM(J285:J293)</f>
        <v>436.8</v>
      </c>
      <c r="K284" s="80">
        <f t="shared" si="834"/>
        <v>436.8</v>
      </c>
      <c r="L284" s="80">
        <f t="shared" si="834"/>
        <v>436.8</v>
      </c>
      <c r="M284" s="80">
        <f t="shared" si="100"/>
        <v>100</v>
      </c>
      <c r="N284" s="80">
        <f t="shared" ref="N284" si="836">SUM(N285:N293)</f>
        <v>8593.5</v>
      </c>
      <c r="O284" s="80">
        <f t="shared" si="834"/>
        <v>8593.5</v>
      </c>
      <c r="P284" s="80">
        <f t="shared" si="834"/>
        <v>8593.5</v>
      </c>
      <c r="Q284" s="80">
        <f t="shared" si="101"/>
        <v>100</v>
      </c>
      <c r="R284" s="80">
        <f t="shared" ref="R284" si="837">SUM(R285:R293)</f>
        <v>122219.8</v>
      </c>
      <c r="S284" s="80">
        <f t="shared" si="834"/>
        <v>125068.6</v>
      </c>
      <c r="T284" s="80">
        <f t="shared" si="834"/>
        <v>125068.6</v>
      </c>
      <c r="U284" s="80">
        <f t="shared" si="39"/>
        <v>100</v>
      </c>
      <c r="V284" s="80">
        <f t="shared" ref="V284" si="838">SUM(V285:V293)</f>
        <v>8228.9</v>
      </c>
      <c r="W284" s="80">
        <f t="shared" si="834"/>
        <v>6627.7</v>
      </c>
      <c r="X284" s="80">
        <f t="shared" si="834"/>
        <v>6627.69</v>
      </c>
      <c r="Y284" s="80">
        <f t="shared" si="76"/>
        <v>99.99984911809527</v>
      </c>
      <c r="Z284" s="80">
        <f t="shared" ref="Z284" si="839">SUM(Z285:Z293)</f>
        <v>391.7</v>
      </c>
      <c r="AA284" s="80">
        <f t="shared" si="834"/>
        <v>391.8</v>
      </c>
      <c r="AB284" s="80">
        <f t="shared" si="834"/>
        <v>391.8</v>
      </c>
      <c r="AC284" s="80">
        <f t="shared" si="78"/>
        <v>100</v>
      </c>
      <c r="AD284" s="80">
        <f t="shared" ref="AD284" si="840">SUM(AD285:AD293)</f>
        <v>398508.3</v>
      </c>
      <c r="AE284" s="80">
        <f t="shared" si="834"/>
        <v>438537.2</v>
      </c>
      <c r="AF284" s="80">
        <f t="shared" si="834"/>
        <v>438102.74864000001</v>
      </c>
      <c r="AG284" s="80">
        <f t="shared" si="102"/>
        <v>99.900931697470583</v>
      </c>
      <c r="AH284" s="80">
        <f t="shared" ref="AH284" si="841">SUM(AH285:AH293)</f>
        <v>1749.4</v>
      </c>
      <c r="AI284" s="80">
        <f t="shared" si="834"/>
        <v>1888.5</v>
      </c>
      <c r="AJ284" s="80">
        <f t="shared" si="834"/>
        <v>1888.5</v>
      </c>
      <c r="AK284" s="79">
        <f t="shared" si="811"/>
        <v>100</v>
      </c>
      <c r="AL284" s="80">
        <f t="shared" ref="AL284" si="842">SUM(AL285:AL293)</f>
        <v>0</v>
      </c>
      <c r="AM284" s="80">
        <f t="shared" si="834"/>
        <v>0</v>
      </c>
      <c r="AN284" s="80">
        <f t="shared" si="834"/>
        <v>0</v>
      </c>
      <c r="AO284" s="80">
        <f t="shared" si="834"/>
        <v>0</v>
      </c>
      <c r="AP284" s="80">
        <f t="shared" ref="AP284" si="843">SUM(AP285:AP293)</f>
        <v>349.8</v>
      </c>
      <c r="AQ284" s="80">
        <f t="shared" si="834"/>
        <v>377.7</v>
      </c>
      <c r="AR284" s="80">
        <f t="shared" si="834"/>
        <v>377.7</v>
      </c>
      <c r="AS284" s="80">
        <f t="shared" si="834"/>
        <v>100</v>
      </c>
      <c r="AT284" s="80">
        <f t="shared" ref="AT284" si="844">SUM(AT285:AT293)</f>
        <v>7174.6</v>
      </c>
      <c r="AU284" s="80">
        <f t="shared" si="834"/>
        <v>4885</v>
      </c>
      <c r="AV284" s="80">
        <f t="shared" si="834"/>
        <v>4416.1959800000004</v>
      </c>
      <c r="AW284" s="80">
        <f t="shared" si="834"/>
        <v>90.403193039918122</v>
      </c>
      <c r="AX284" s="80">
        <f t="shared" ref="AX284" si="845">SUM(AX285:AX293)</f>
        <v>1049.5999999999999</v>
      </c>
      <c r="AY284" s="80">
        <f t="shared" si="834"/>
        <v>1133.0999999999999</v>
      </c>
      <c r="AZ284" s="80">
        <f t="shared" si="834"/>
        <v>1133.0999999999999</v>
      </c>
      <c r="BA284" s="80">
        <f t="shared" si="834"/>
        <v>100</v>
      </c>
      <c r="BB284" s="80">
        <f t="shared" ref="BB284" si="846">SUM(BB285:BB293)</f>
        <v>349.8</v>
      </c>
      <c r="BC284" s="80">
        <f t="shared" si="834"/>
        <v>377.7</v>
      </c>
      <c r="BD284" s="80">
        <f t="shared" ref="BD284" si="847">SUM(BD285:BD293)</f>
        <v>377.7</v>
      </c>
      <c r="BE284" s="80">
        <f t="shared" si="834"/>
        <v>100</v>
      </c>
      <c r="BF284" s="80">
        <f t="shared" ref="BF284" si="848">SUM(BF285:BF293)</f>
        <v>3094.4</v>
      </c>
      <c r="BG284" s="80">
        <f t="shared" si="834"/>
        <v>3085.1</v>
      </c>
      <c r="BH284" s="80">
        <f t="shared" si="834"/>
        <v>3085.1</v>
      </c>
      <c r="BI284" s="80">
        <f t="shared" si="107"/>
        <v>100</v>
      </c>
      <c r="BJ284" s="80">
        <f t="shared" ref="BJ284" si="849">SUM(BJ285:BJ293)</f>
        <v>0</v>
      </c>
      <c r="BK284" s="80">
        <f t="shared" si="834"/>
        <v>0</v>
      </c>
      <c r="BL284" s="80">
        <f t="shared" ref="BL284" si="850">SUM(BL285:BL293)</f>
        <v>0</v>
      </c>
      <c r="BM284" s="80">
        <f t="shared" si="834"/>
        <v>0</v>
      </c>
      <c r="BN284" s="80">
        <f t="shared" ref="BN284" si="851">SUM(BN285:BN293)</f>
        <v>1631.4</v>
      </c>
      <c r="BO284" s="80">
        <f t="shared" si="834"/>
        <v>1792.4</v>
      </c>
      <c r="BP284" s="80">
        <f t="shared" si="834"/>
        <v>1792.4</v>
      </c>
      <c r="BQ284" s="79">
        <f t="shared" ref="BQ284:BQ293" si="852">BP284/BO284*100</f>
        <v>100</v>
      </c>
      <c r="BR284" s="80">
        <f t="shared" ref="BR284" si="853">SUM(BR285:BR293)</f>
        <v>349.8</v>
      </c>
      <c r="BS284" s="80">
        <f t="shared" si="834"/>
        <v>162</v>
      </c>
      <c r="BT284" s="80">
        <f t="shared" si="834"/>
        <v>161.9914</v>
      </c>
      <c r="BU284" s="80">
        <f t="shared" si="834"/>
        <v>99.994691358024696</v>
      </c>
      <c r="BV284" s="80">
        <f t="shared" ref="BV284" si="854">SUM(BV285:BV293)</f>
        <v>349.8</v>
      </c>
      <c r="BW284" s="80">
        <f t="shared" si="834"/>
        <v>377.7</v>
      </c>
      <c r="BX284" s="80">
        <f t="shared" si="834"/>
        <v>377.7</v>
      </c>
      <c r="BY284" s="80">
        <f t="shared" si="825"/>
        <v>100</v>
      </c>
      <c r="BZ284" s="80">
        <f t="shared" ref="BZ284" si="855">SUM(BZ285:BZ293)</f>
        <v>31067.7</v>
      </c>
      <c r="CA284" s="80">
        <f t="shared" si="834"/>
        <v>29723.963</v>
      </c>
      <c r="CB284" s="80">
        <f t="shared" si="834"/>
        <v>29129.884959999999</v>
      </c>
      <c r="CC284" s="80">
        <f t="shared" si="60"/>
        <v>98.001349820008855</v>
      </c>
      <c r="CD284" s="80">
        <f t="shared" ref="CD284" si="856">SUM(CD285:CD293)</f>
        <v>263.39999999999998</v>
      </c>
      <c r="CE284" s="80">
        <f t="shared" si="834"/>
        <v>526.79999999999995</v>
      </c>
      <c r="CF284" s="80">
        <f t="shared" si="834"/>
        <v>525.60900000000004</v>
      </c>
      <c r="CG284" s="80">
        <f t="shared" si="828"/>
        <v>99.773917995444208</v>
      </c>
      <c r="CH284" s="122"/>
      <c r="CI284" s="80">
        <f t="shared" ref="CI284" si="857">SUM(CI285:CI293)</f>
        <v>48.1</v>
      </c>
      <c r="CJ284" s="80">
        <f t="shared" ref="CJ284" si="858">SUM(CJ285:CJ293)</f>
        <v>48.1</v>
      </c>
      <c r="CK284" s="80">
        <f t="shared" ref="CK284:CK285" si="859">CJ284/CI284*100</f>
        <v>100</v>
      </c>
      <c r="CL284" s="80"/>
      <c r="CM284" s="80"/>
      <c r="CN284" s="80"/>
      <c r="CO284" s="80"/>
      <c r="CP284" s="122"/>
      <c r="CQ284" s="80">
        <f>SUM(CQ285:CQ293)</f>
        <v>10.8</v>
      </c>
      <c r="CR284" s="80">
        <f t="shared" ref="CR284" si="860">SUM(CR285:CR293)</f>
        <v>5.0049999999999999</v>
      </c>
      <c r="CS284" s="80">
        <f t="shared" ref="CS284:CS285" si="861">CR284/CQ284*100</f>
        <v>46.342592592592588</v>
      </c>
    </row>
    <row r="285" spans="1:97" x14ac:dyDescent="0.25">
      <c r="A285" s="104" t="s">
        <v>306</v>
      </c>
      <c r="B285" s="82">
        <f t="shared" si="799"/>
        <v>585489.50000000012</v>
      </c>
      <c r="C285" s="82">
        <f t="shared" si="800"/>
        <v>623314.06299999985</v>
      </c>
      <c r="D285" s="82">
        <f t="shared" si="801"/>
        <v>621809.72497999994</v>
      </c>
      <c r="E285" s="70">
        <f t="shared" si="0"/>
        <v>99.758654888554972</v>
      </c>
      <c r="F285" s="70">
        <v>1312.2</v>
      </c>
      <c r="G285" s="70">
        <v>1062</v>
      </c>
      <c r="H285" s="70">
        <v>1062</v>
      </c>
      <c r="I285" s="70">
        <f t="shared" si="71"/>
        <v>100</v>
      </c>
      <c r="J285" s="70">
        <v>436.8</v>
      </c>
      <c r="K285" s="70">
        <v>436.8</v>
      </c>
      <c r="L285" s="70">
        <v>436.8</v>
      </c>
      <c r="M285" s="70">
        <f t="shared" si="100"/>
        <v>100</v>
      </c>
      <c r="N285" s="70">
        <v>8593.5</v>
      </c>
      <c r="O285" s="70">
        <v>8593.5</v>
      </c>
      <c r="P285" s="70">
        <v>8593.5</v>
      </c>
      <c r="Q285" s="70">
        <f t="shared" si="101"/>
        <v>100</v>
      </c>
      <c r="R285" s="70">
        <v>122219.8</v>
      </c>
      <c r="S285" s="70">
        <v>125068.6</v>
      </c>
      <c r="T285" s="70">
        <v>125068.6</v>
      </c>
      <c r="U285" s="70">
        <f t="shared" si="39"/>
        <v>100</v>
      </c>
      <c r="V285" s="70">
        <v>8228.9</v>
      </c>
      <c r="W285" s="70">
        <v>6627.7</v>
      </c>
      <c r="X285" s="70">
        <v>6627.69</v>
      </c>
      <c r="Y285" s="70">
        <f t="shared" si="76"/>
        <v>99.99984911809527</v>
      </c>
      <c r="Z285" s="70">
        <v>391.7</v>
      </c>
      <c r="AA285" s="70">
        <v>391.8</v>
      </c>
      <c r="AB285" s="70">
        <v>391.8</v>
      </c>
      <c r="AC285" s="70">
        <f t="shared" si="78"/>
        <v>100</v>
      </c>
      <c r="AD285" s="70">
        <v>398508.3</v>
      </c>
      <c r="AE285" s="70">
        <v>438537.2</v>
      </c>
      <c r="AF285" s="70">
        <v>438102.74864000001</v>
      </c>
      <c r="AG285" s="70">
        <f t="shared" si="102"/>
        <v>99.900931697470583</v>
      </c>
      <c r="AH285" s="70">
        <v>1749.4</v>
      </c>
      <c r="AI285" s="70">
        <v>1888.5</v>
      </c>
      <c r="AJ285" s="70">
        <v>1888.5</v>
      </c>
      <c r="AK285" s="66">
        <f t="shared" si="811"/>
        <v>100</v>
      </c>
      <c r="AL285" s="66"/>
      <c r="AM285" s="66"/>
      <c r="AN285" s="70"/>
      <c r="AO285" s="70"/>
      <c r="AP285" s="70">
        <v>349.8</v>
      </c>
      <c r="AQ285" s="70">
        <v>377.7</v>
      </c>
      <c r="AR285" s="70">
        <v>377.7</v>
      </c>
      <c r="AS285" s="70">
        <f t="shared" si="103"/>
        <v>100</v>
      </c>
      <c r="AT285" s="70">
        <v>7174.6</v>
      </c>
      <c r="AU285" s="70">
        <v>4885</v>
      </c>
      <c r="AV285" s="70">
        <v>4416.1959800000004</v>
      </c>
      <c r="AW285" s="70">
        <f t="shared" si="104"/>
        <v>90.403193039918122</v>
      </c>
      <c r="AX285" s="70">
        <v>1049.5999999999999</v>
      </c>
      <c r="AY285" s="70">
        <v>1133.0999999999999</v>
      </c>
      <c r="AZ285" s="70">
        <v>1133.0999999999999</v>
      </c>
      <c r="BA285" s="70">
        <f t="shared" si="105"/>
        <v>100</v>
      </c>
      <c r="BB285" s="70">
        <v>349.8</v>
      </c>
      <c r="BC285" s="70">
        <v>377.7</v>
      </c>
      <c r="BD285" s="70">
        <v>377.7</v>
      </c>
      <c r="BE285" s="70">
        <f t="shared" si="106"/>
        <v>100</v>
      </c>
      <c r="BF285" s="70">
        <v>3094.4</v>
      </c>
      <c r="BG285" s="70">
        <v>3085.1</v>
      </c>
      <c r="BH285" s="70">
        <v>3085.1</v>
      </c>
      <c r="BI285" s="70">
        <f t="shared" si="107"/>
        <v>100</v>
      </c>
      <c r="BJ285" s="70"/>
      <c r="BK285" s="70"/>
      <c r="BL285" s="70"/>
      <c r="BM285" s="70"/>
      <c r="BN285" s="70"/>
      <c r="BO285" s="70"/>
      <c r="BP285" s="70"/>
      <c r="BQ285" s="66"/>
      <c r="BR285" s="70">
        <v>349.8</v>
      </c>
      <c r="BS285" s="70">
        <v>162</v>
      </c>
      <c r="BT285" s="70">
        <v>161.9914</v>
      </c>
      <c r="BU285" s="70">
        <f t="shared" si="108"/>
        <v>99.994691358024696</v>
      </c>
      <c r="BV285" s="70">
        <v>349.8</v>
      </c>
      <c r="BW285" s="70">
        <v>377.7</v>
      </c>
      <c r="BX285" s="70">
        <v>377.7</v>
      </c>
      <c r="BY285" s="70">
        <f t="shared" si="825"/>
        <v>100</v>
      </c>
      <c r="BZ285" s="70">
        <v>31067.7</v>
      </c>
      <c r="CA285" s="70">
        <v>29723.963</v>
      </c>
      <c r="CB285" s="70">
        <v>29129.884959999999</v>
      </c>
      <c r="CC285" s="70">
        <f t="shared" si="60"/>
        <v>98.001349820008855</v>
      </c>
      <c r="CD285" s="70">
        <v>263.39999999999998</v>
      </c>
      <c r="CE285" s="70">
        <v>526.79999999999995</v>
      </c>
      <c r="CF285" s="70">
        <v>525.60900000000004</v>
      </c>
      <c r="CG285" s="70">
        <f t="shared" si="828"/>
        <v>99.773917995444208</v>
      </c>
      <c r="CH285" s="124"/>
      <c r="CI285" s="70">
        <v>48.1</v>
      </c>
      <c r="CJ285" s="70">
        <v>48.1</v>
      </c>
      <c r="CK285" s="70">
        <f t="shared" si="859"/>
        <v>100</v>
      </c>
      <c r="CL285" s="70"/>
      <c r="CM285" s="70"/>
      <c r="CN285" s="70"/>
      <c r="CO285" s="70"/>
      <c r="CP285" s="124"/>
      <c r="CQ285" s="70">
        <v>10.8</v>
      </c>
      <c r="CR285" s="70">
        <v>5.0049999999999999</v>
      </c>
      <c r="CS285" s="70">
        <f t="shared" si="861"/>
        <v>46.342592592592588</v>
      </c>
    </row>
    <row r="286" spans="1:97" x14ac:dyDescent="0.25">
      <c r="A286" s="104" t="s">
        <v>535</v>
      </c>
      <c r="B286" s="82">
        <f t="shared" si="799"/>
        <v>239.9</v>
      </c>
      <c r="C286" s="82">
        <f t="shared" si="800"/>
        <v>263.60000000000002</v>
      </c>
      <c r="D286" s="82">
        <f t="shared" si="801"/>
        <v>263.60000000000002</v>
      </c>
      <c r="E286" s="66">
        <f t="shared" ref="E286:E293" si="862">D286/C286*100</f>
        <v>100</v>
      </c>
      <c r="F286" s="66"/>
      <c r="G286" s="66"/>
      <c r="H286" s="66"/>
      <c r="I286" s="66"/>
      <c r="J286" s="66"/>
      <c r="K286" s="66"/>
      <c r="L286" s="66"/>
      <c r="M286" s="70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  <c r="AP286" s="66"/>
      <c r="AQ286" s="66"/>
      <c r="AR286" s="66"/>
      <c r="AS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/>
      <c r="BH286" s="66"/>
      <c r="BI286" s="70"/>
      <c r="BJ286" s="66"/>
      <c r="BK286" s="66"/>
      <c r="BL286" s="66"/>
      <c r="BM286" s="66"/>
      <c r="BN286" s="66">
        <v>239.9</v>
      </c>
      <c r="BO286" s="66">
        <v>263.60000000000002</v>
      </c>
      <c r="BP286" s="66">
        <v>263.60000000000002</v>
      </c>
      <c r="BQ286" s="66">
        <f t="shared" si="852"/>
        <v>100</v>
      </c>
      <c r="BR286" s="66"/>
      <c r="BS286" s="66"/>
      <c r="BT286" s="66"/>
      <c r="BU286" s="66"/>
      <c r="BV286" s="66"/>
      <c r="BW286" s="66"/>
      <c r="BX286" s="66"/>
      <c r="BY286" s="70"/>
      <c r="BZ286" s="66"/>
      <c r="CA286" s="66"/>
      <c r="CB286" s="66"/>
      <c r="CC286" s="66"/>
      <c r="CD286" s="66"/>
      <c r="CE286" s="66"/>
      <c r="CF286" s="66"/>
      <c r="CG286" s="70"/>
      <c r="CH286" s="123"/>
      <c r="CI286" s="66"/>
      <c r="CJ286" s="66"/>
      <c r="CK286" s="70"/>
      <c r="CL286" s="70"/>
      <c r="CM286" s="66"/>
      <c r="CN286" s="66"/>
      <c r="CO286" s="70"/>
      <c r="CP286" s="123"/>
      <c r="CQ286" s="66"/>
      <c r="CR286" s="66"/>
      <c r="CS286" s="66"/>
    </row>
    <row r="287" spans="1:97" x14ac:dyDescent="0.25">
      <c r="A287" s="104" t="s">
        <v>361</v>
      </c>
      <c r="B287" s="82">
        <f t="shared" si="799"/>
        <v>239.9</v>
      </c>
      <c r="C287" s="82">
        <f t="shared" si="800"/>
        <v>263.60000000000002</v>
      </c>
      <c r="D287" s="82">
        <f t="shared" si="801"/>
        <v>263.60000000000002</v>
      </c>
      <c r="E287" s="66">
        <f t="shared" si="862"/>
        <v>100</v>
      </c>
      <c r="F287" s="66"/>
      <c r="G287" s="66"/>
      <c r="H287" s="66"/>
      <c r="I287" s="66"/>
      <c r="J287" s="66"/>
      <c r="K287" s="66"/>
      <c r="L287" s="66"/>
      <c r="M287" s="70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  <c r="AP287" s="66"/>
      <c r="AQ287" s="66"/>
      <c r="AR287" s="66"/>
      <c r="AS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/>
      <c r="BH287" s="66"/>
      <c r="BI287" s="70"/>
      <c r="BJ287" s="66"/>
      <c r="BK287" s="66"/>
      <c r="BL287" s="66"/>
      <c r="BM287" s="66"/>
      <c r="BN287" s="66">
        <v>239.9</v>
      </c>
      <c r="BO287" s="66">
        <v>263.60000000000002</v>
      </c>
      <c r="BP287" s="66">
        <v>263.60000000000002</v>
      </c>
      <c r="BQ287" s="66">
        <f t="shared" si="852"/>
        <v>100</v>
      </c>
      <c r="BR287" s="66"/>
      <c r="BS287" s="66"/>
      <c r="BT287" s="66"/>
      <c r="BU287" s="66"/>
      <c r="BV287" s="66"/>
      <c r="BW287" s="66"/>
      <c r="BX287" s="66"/>
      <c r="BY287" s="70"/>
      <c r="BZ287" s="66"/>
      <c r="CA287" s="66"/>
      <c r="CB287" s="66"/>
      <c r="CC287" s="66"/>
      <c r="CD287" s="66"/>
      <c r="CE287" s="66"/>
      <c r="CF287" s="66"/>
      <c r="CG287" s="70"/>
      <c r="CH287" s="123"/>
      <c r="CI287" s="66"/>
      <c r="CJ287" s="66"/>
      <c r="CK287" s="70"/>
      <c r="CL287" s="70"/>
      <c r="CM287" s="66"/>
      <c r="CN287" s="66"/>
      <c r="CO287" s="70"/>
      <c r="CP287" s="123"/>
      <c r="CQ287" s="66"/>
      <c r="CR287" s="66"/>
      <c r="CS287" s="66"/>
    </row>
    <row r="288" spans="1:97" x14ac:dyDescent="0.25">
      <c r="A288" s="104" t="s">
        <v>362</v>
      </c>
      <c r="B288" s="82">
        <f t="shared" si="799"/>
        <v>96</v>
      </c>
      <c r="C288" s="82">
        <f t="shared" si="800"/>
        <v>105.4</v>
      </c>
      <c r="D288" s="82">
        <f t="shared" si="801"/>
        <v>105.4</v>
      </c>
      <c r="E288" s="66">
        <f t="shared" si="862"/>
        <v>100</v>
      </c>
      <c r="F288" s="66"/>
      <c r="G288" s="66"/>
      <c r="H288" s="66"/>
      <c r="I288" s="66"/>
      <c r="J288" s="66"/>
      <c r="K288" s="66"/>
      <c r="L288" s="66"/>
      <c r="M288" s="70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  <c r="AP288" s="66"/>
      <c r="AQ288" s="66"/>
      <c r="AR288" s="66"/>
      <c r="AS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/>
      <c r="BH288" s="66"/>
      <c r="BI288" s="70"/>
      <c r="BJ288" s="66"/>
      <c r="BK288" s="66"/>
      <c r="BL288" s="66"/>
      <c r="BM288" s="66"/>
      <c r="BN288" s="66">
        <v>96</v>
      </c>
      <c r="BO288" s="66">
        <v>105.4</v>
      </c>
      <c r="BP288" s="66">
        <v>105.4</v>
      </c>
      <c r="BQ288" s="66">
        <f t="shared" si="852"/>
        <v>100</v>
      </c>
      <c r="BR288" s="66"/>
      <c r="BS288" s="66"/>
      <c r="BT288" s="66"/>
      <c r="BU288" s="66"/>
      <c r="BV288" s="66"/>
      <c r="BW288" s="66"/>
      <c r="BX288" s="66"/>
      <c r="BY288" s="70"/>
      <c r="BZ288" s="66"/>
      <c r="CA288" s="66"/>
      <c r="CB288" s="66"/>
      <c r="CC288" s="66"/>
      <c r="CD288" s="66"/>
      <c r="CE288" s="66"/>
      <c r="CF288" s="66"/>
      <c r="CG288" s="70"/>
      <c r="CH288" s="123"/>
      <c r="CI288" s="66"/>
      <c r="CJ288" s="66"/>
      <c r="CK288" s="70"/>
      <c r="CL288" s="70"/>
      <c r="CM288" s="66"/>
      <c r="CN288" s="66"/>
      <c r="CO288" s="70"/>
      <c r="CP288" s="123"/>
      <c r="CQ288" s="66"/>
      <c r="CR288" s="66"/>
      <c r="CS288" s="66"/>
    </row>
    <row r="289" spans="1:97" x14ac:dyDescent="0.25">
      <c r="A289" s="104" t="s">
        <v>602</v>
      </c>
      <c r="B289" s="82">
        <f t="shared" si="799"/>
        <v>239.9</v>
      </c>
      <c r="C289" s="82">
        <f t="shared" si="800"/>
        <v>263.60000000000002</v>
      </c>
      <c r="D289" s="82">
        <f t="shared" si="801"/>
        <v>263.60000000000002</v>
      </c>
      <c r="E289" s="66">
        <f t="shared" si="862"/>
        <v>100</v>
      </c>
      <c r="F289" s="66"/>
      <c r="G289" s="66"/>
      <c r="H289" s="66"/>
      <c r="I289" s="66"/>
      <c r="J289" s="66"/>
      <c r="K289" s="66"/>
      <c r="L289" s="66"/>
      <c r="M289" s="70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  <c r="AP289" s="66"/>
      <c r="AQ289" s="66"/>
      <c r="AR289" s="66"/>
      <c r="AS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/>
      <c r="BH289" s="66"/>
      <c r="BI289" s="70"/>
      <c r="BJ289" s="66"/>
      <c r="BK289" s="66"/>
      <c r="BL289" s="66"/>
      <c r="BM289" s="66"/>
      <c r="BN289" s="66">
        <v>239.9</v>
      </c>
      <c r="BO289" s="66">
        <v>263.60000000000002</v>
      </c>
      <c r="BP289" s="66">
        <v>263.60000000000002</v>
      </c>
      <c r="BQ289" s="66">
        <f t="shared" si="852"/>
        <v>100</v>
      </c>
      <c r="BR289" s="66"/>
      <c r="BS289" s="66"/>
      <c r="BT289" s="66"/>
      <c r="BU289" s="66"/>
      <c r="BV289" s="66"/>
      <c r="BW289" s="66"/>
      <c r="BX289" s="66"/>
      <c r="BY289" s="70"/>
      <c r="BZ289" s="66"/>
      <c r="CA289" s="66"/>
      <c r="CB289" s="66"/>
      <c r="CC289" s="66"/>
      <c r="CD289" s="66"/>
      <c r="CE289" s="66"/>
      <c r="CF289" s="66"/>
      <c r="CG289" s="70"/>
      <c r="CH289" s="123"/>
      <c r="CI289" s="66"/>
      <c r="CJ289" s="66"/>
      <c r="CK289" s="70"/>
      <c r="CL289" s="70"/>
      <c r="CM289" s="66"/>
      <c r="CN289" s="66"/>
      <c r="CO289" s="70"/>
      <c r="CP289" s="123"/>
      <c r="CQ289" s="66"/>
      <c r="CR289" s="66"/>
      <c r="CS289" s="66"/>
    </row>
    <row r="290" spans="1:97" x14ac:dyDescent="0.25">
      <c r="A290" s="104" t="s">
        <v>538</v>
      </c>
      <c r="B290" s="82">
        <f t="shared" si="799"/>
        <v>96</v>
      </c>
      <c r="C290" s="82">
        <f t="shared" si="800"/>
        <v>105.4</v>
      </c>
      <c r="D290" s="82">
        <f t="shared" si="801"/>
        <v>105.4</v>
      </c>
      <c r="E290" s="66">
        <f t="shared" si="862"/>
        <v>100</v>
      </c>
      <c r="F290" s="66"/>
      <c r="G290" s="66"/>
      <c r="H290" s="66"/>
      <c r="I290" s="66"/>
      <c r="J290" s="66"/>
      <c r="K290" s="66"/>
      <c r="L290" s="66"/>
      <c r="M290" s="70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  <c r="AP290" s="66"/>
      <c r="AQ290" s="66"/>
      <c r="AR290" s="66"/>
      <c r="AS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/>
      <c r="BH290" s="66"/>
      <c r="BI290" s="70"/>
      <c r="BJ290" s="66"/>
      <c r="BK290" s="66"/>
      <c r="BL290" s="66"/>
      <c r="BM290" s="66"/>
      <c r="BN290" s="66">
        <v>96</v>
      </c>
      <c r="BO290" s="66">
        <v>105.4</v>
      </c>
      <c r="BP290" s="66">
        <v>105.4</v>
      </c>
      <c r="BQ290" s="66">
        <f t="shared" si="852"/>
        <v>100</v>
      </c>
      <c r="BR290" s="66"/>
      <c r="BS290" s="66"/>
      <c r="BT290" s="66"/>
      <c r="BU290" s="66"/>
      <c r="BV290" s="66"/>
      <c r="BW290" s="66"/>
      <c r="BX290" s="66"/>
      <c r="BY290" s="70"/>
      <c r="BZ290" s="66"/>
      <c r="CA290" s="66"/>
      <c r="CB290" s="66"/>
      <c r="CC290" s="66"/>
      <c r="CD290" s="66"/>
      <c r="CE290" s="66"/>
      <c r="CF290" s="66"/>
      <c r="CG290" s="70"/>
      <c r="CH290" s="123"/>
      <c r="CI290" s="66"/>
      <c r="CJ290" s="66"/>
      <c r="CK290" s="70"/>
      <c r="CL290" s="70"/>
      <c r="CM290" s="66"/>
      <c r="CN290" s="66"/>
      <c r="CO290" s="70"/>
      <c r="CP290" s="123"/>
      <c r="CQ290" s="66"/>
      <c r="CR290" s="66"/>
      <c r="CS290" s="66"/>
    </row>
    <row r="291" spans="1:97" x14ac:dyDescent="0.25">
      <c r="A291" s="104" t="s">
        <v>537</v>
      </c>
      <c r="B291" s="82">
        <f t="shared" si="799"/>
        <v>239.9</v>
      </c>
      <c r="C291" s="82">
        <f t="shared" si="800"/>
        <v>263.60000000000002</v>
      </c>
      <c r="D291" s="82">
        <f t="shared" si="801"/>
        <v>263.60000000000002</v>
      </c>
      <c r="E291" s="66">
        <f t="shared" si="862"/>
        <v>100</v>
      </c>
      <c r="F291" s="66"/>
      <c r="G291" s="66"/>
      <c r="H291" s="66"/>
      <c r="I291" s="66"/>
      <c r="J291" s="66"/>
      <c r="K291" s="66"/>
      <c r="L291" s="66"/>
      <c r="M291" s="70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  <c r="AP291" s="66"/>
      <c r="AQ291" s="66"/>
      <c r="AR291" s="66"/>
      <c r="AS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/>
      <c r="BH291" s="66"/>
      <c r="BI291" s="70"/>
      <c r="BJ291" s="66"/>
      <c r="BK291" s="66"/>
      <c r="BL291" s="66"/>
      <c r="BM291" s="66"/>
      <c r="BN291" s="66">
        <v>239.9</v>
      </c>
      <c r="BO291" s="66">
        <v>263.60000000000002</v>
      </c>
      <c r="BP291" s="66">
        <v>263.60000000000002</v>
      </c>
      <c r="BQ291" s="66">
        <f t="shared" si="852"/>
        <v>100</v>
      </c>
      <c r="BR291" s="66"/>
      <c r="BS291" s="66"/>
      <c r="BT291" s="66"/>
      <c r="BU291" s="66"/>
      <c r="BV291" s="66"/>
      <c r="BW291" s="66"/>
      <c r="BX291" s="66"/>
      <c r="BY291" s="70"/>
      <c r="BZ291" s="66"/>
      <c r="CA291" s="66"/>
      <c r="CB291" s="66"/>
      <c r="CC291" s="66"/>
      <c r="CD291" s="66"/>
      <c r="CE291" s="66"/>
      <c r="CF291" s="66"/>
      <c r="CG291" s="70"/>
      <c r="CH291" s="123"/>
      <c r="CI291" s="66"/>
      <c r="CJ291" s="66"/>
      <c r="CK291" s="70"/>
      <c r="CL291" s="70"/>
      <c r="CM291" s="66"/>
      <c r="CN291" s="66"/>
      <c r="CO291" s="70"/>
      <c r="CP291" s="123"/>
      <c r="CQ291" s="66"/>
      <c r="CR291" s="66"/>
      <c r="CS291" s="66"/>
    </row>
    <row r="292" spans="1:97" x14ac:dyDescent="0.25">
      <c r="A292" s="104" t="s">
        <v>539</v>
      </c>
      <c r="B292" s="82">
        <f t="shared" si="799"/>
        <v>239.9</v>
      </c>
      <c r="C292" s="82">
        <f t="shared" si="800"/>
        <v>263.60000000000002</v>
      </c>
      <c r="D292" s="82">
        <f t="shared" si="801"/>
        <v>263.60000000000002</v>
      </c>
      <c r="E292" s="66">
        <f t="shared" si="862"/>
        <v>100</v>
      </c>
      <c r="F292" s="66"/>
      <c r="G292" s="66"/>
      <c r="H292" s="66"/>
      <c r="I292" s="66"/>
      <c r="J292" s="66"/>
      <c r="K292" s="66"/>
      <c r="L292" s="66"/>
      <c r="M292" s="70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6"/>
      <c r="BI292" s="70"/>
      <c r="BJ292" s="66"/>
      <c r="BK292" s="66"/>
      <c r="BL292" s="66"/>
      <c r="BM292" s="66"/>
      <c r="BN292" s="66">
        <v>239.9</v>
      </c>
      <c r="BO292" s="66">
        <v>263.60000000000002</v>
      </c>
      <c r="BP292" s="66">
        <v>263.60000000000002</v>
      </c>
      <c r="BQ292" s="66">
        <f t="shared" si="852"/>
        <v>100</v>
      </c>
      <c r="BR292" s="66"/>
      <c r="BS292" s="66"/>
      <c r="BT292" s="66"/>
      <c r="BU292" s="66"/>
      <c r="BV292" s="66"/>
      <c r="BW292" s="66"/>
      <c r="BX292" s="66"/>
      <c r="BY292" s="70"/>
      <c r="BZ292" s="66"/>
      <c r="CA292" s="66"/>
      <c r="CB292" s="66"/>
      <c r="CC292" s="66"/>
      <c r="CD292" s="66"/>
      <c r="CE292" s="66"/>
      <c r="CF292" s="66"/>
      <c r="CG292" s="70"/>
      <c r="CH292" s="123"/>
      <c r="CI292" s="66"/>
      <c r="CJ292" s="66"/>
      <c r="CK292" s="70"/>
      <c r="CL292" s="70"/>
      <c r="CM292" s="66"/>
      <c r="CN292" s="66"/>
      <c r="CO292" s="70"/>
      <c r="CP292" s="123"/>
      <c r="CQ292" s="66"/>
      <c r="CR292" s="66"/>
      <c r="CS292" s="66"/>
    </row>
    <row r="293" spans="1:97" x14ac:dyDescent="0.25">
      <c r="A293" s="104" t="s">
        <v>363</v>
      </c>
      <c r="B293" s="82">
        <f t="shared" si="799"/>
        <v>239.9</v>
      </c>
      <c r="C293" s="82">
        <f t="shared" si="800"/>
        <v>263.60000000000002</v>
      </c>
      <c r="D293" s="82">
        <f t="shared" si="801"/>
        <v>263.60000000000002</v>
      </c>
      <c r="E293" s="66">
        <f t="shared" si="862"/>
        <v>100</v>
      </c>
      <c r="F293" s="66"/>
      <c r="G293" s="66"/>
      <c r="H293" s="66"/>
      <c r="I293" s="66"/>
      <c r="J293" s="66"/>
      <c r="K293" s="66"/>
      <c r="L293" s="66"/>
      <c r="M293" s="70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  <c r="AP293" s="66"/>
      <c r="AQ293" s="66"/>
      <c r="AR293" s="66"/>
      <c r="AS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/>
      <c r="BH293" s="66"/>
      <c r="BI293" s="70"/>
      <c r="BJ293" s="66"/>
      <c r="BK293" s="66"/>
      <c r="BL293" s="66"/>
      <c r="BM293" s="66"/>
      <c r="BN293" s="66">
        <v>239.9</v>
      </c>
      <c r="BO293" s="66">
        <v>263.60000000000002</v>
      </c>
      <c r="BP293" s="66">
        <v>263.60000000000002</v>
      </c>
      <c r="BQ293" s="66">
        <f t="shared" si="852"/>
        <v>100</v>
      </c>
      <c r="BR293" s="66"/>
      <c r="BS293" s="66"/>
      <c r="BT293" s="66"/>
      <c r="BU293" s="66"/>
      <c r="BV293" s="66"/>
      <c r="BW293" s="66"/>
      <c r="BX293" s="66"/>
      <c r="BY293" s="70"/>
      <c r="BZ293" s="66"/>
      <c r="CA293" s="66"/>
      <c r="CB293" s="66"/>
      <c r="CC293" s="66"/>
      <c r="CD293" s="66"/>
      <c r="CE293" s="66"/>
      <c r="CF293" s="66"/>
      <c r="CG293" s="70"/>
      <c r="CH293" s="123"/>
      <c r="CI293" s="66"/>
      <c r="CJ293" s="66"/>
      <c r="CK293" s="70"/>
      <c r="CL293" s="70"/>
      <c r="CM293" s="66"/>
      <c r="CN293" s="66"/>
      <c r="CO293" s="70"/>
      <c r="CP293" s="123"/>
      <c r="CQ293" s="66"/>
      <c r="CR293" s="66"/>
      <c r="CS293" s="66"/>
    </row>
    <row r="294" spans="1:97" s="92" customFormat="1" ht="31.5" x14ac:dyDescent="0.25">
      <c r="A294" s="106" t="s">
        <v>374</v>
      </c>
      <c r="B294" s="198">
        <f t="shared" si="799"/>
        <v>211011.69999999998</v>
      </c>
      <c r="C294" s="198">
        <f t="shared" si="800"/>
        <v>231050.55800000002</v>
      </c>
      <c r="D294" s="198">
        <f t="shared" si="801"/>
        <v>230839.48556000006</v>
      </c>
      <c r="E294" s="80">
        <f t="shared" ref="E294" si="863">D294/C294*100</f>
        <v>99.908646643476203</v>
      </c>
      <c r="F294" s="80">
        <f>SUM(F295:F303)</f>
        <v>904.3</v>
      </c>
      <c r="G294" s="80">
        <f>SUM(G295:G303)</f>
        <v>904.3</v>
      </c>
      <c r="H294" s="80">
        <f t="shared" ref="H294:CF294" si="864">SUM(H295:H303)</f>
        <v>904.3</v>
      </c>
      <c r="I294" s="80">
        <f t="shared" si="71"/>
        <v>100</v>
      </c>
      <c r="J294" s="80">
        <f t="shared" ref="J294" si="865">SUM(J295:J303)</f>
        <v>102</v>
      </c>
      <c r="K294" s="80">
        <f t="shared" si="864"/>
        <v>102</v>
      </c>
      <c r="L294" s="80">
        <f t="shared" si="864"/>
        <v>102</v>
      </c>
      <c r="M294" s="80">
        <f t="shared" si="100"/>
        <v>100</v>
      </c>
      <c r="N294" s="80">
        <f t="shared" ref="N294" si="866">SUM(N295:N303)</f>
        <v>1849.7</v>
      </c>
      <c r="O294" s="80">
        <f t="shared" si="864"/>
        <v>1849.7</v>
      </c>
      <c r="P294" s="80">
        <f t="shared" si="864"/>
        <v>1849.7</v>
      </c>
      <c r="Q294" s="80">
        <f t="shared" si="101"/>
        <v>100</v>
      </c>
      <c r="R294" s="80">
        <f t="shared" ref="R294" si="867">SUM(R295:R303)</f>
        <v>31831.8</v>
      </c>
      <c r="S294" s="80">
        <f t="shared" si="864"/>
        <v>37362.699999999997</v>
      </c>
      <c r="T294" s="80">
        <f t="shared" si="864"/>
        <v>37362.699999999997</v>
      </c>
      <c r="U294" s="80">
        <f t="shared" si="39"/>
        <v>100</v>
      </c>
      <c r="V294" s="80">
        <f t="shared" ref="V294" si="868">SUM(V295:V303)</f>
        <v>3235.4</v>
      </c>
      <c r="W294" s="80">
        <f t="shared" si="864"/>
        <v>4774.8999999999996</v>
      </c>
      <c r="X294" s="80">
        <f t="shared" si="864"/>
        <v>4774.8999999999996</v>
      </c>
      <c r="Y294" s="80">
        <f t="shared" si="76"/>
        <v>100</v>
      </c>
      <c r="Z294" s="80">
        <f t="shared" ref="Z294" si="869">SUM(Z295:Z303)</f>
        <v>111.9</v>
      </c>
      <c r="AA294" s="80">
        <f t="shared" si="864"/>
        <v>112.1</v>
      </c>
      <c r="AB294" s="80">
        <f t="shared" si="864"/>
        <v>112.1</v>
      </c>
      <c r="AC294" s="80">
        <f t="shared" si="78"/>
        <v>100</v>
      </c>
      <c r="AD294" s="80">
        <f t="shared" ref="AD294" si="870">SUM(AD295:AD303)</f>
        <v>156312.20000000001</v>
      </c>
      <c r="AE294" s="80">
        <f t="shared" si="864"/>
        <v>170505.2</v>
      </c>
      <c r="AF294" s="80">
        <f t="shared" si="864"/>
        <v>170505.2</v>
      </c>
      <c r="AG294" s="80">
        <f t="shared" si="102"/>
        <v>100</v>
      </c>
      <c r="AH294" s="80">
        <f t="shared" ref="AH294" si="871">SUM(AH295:AH303)</f>
        <v>660.6</v>
      </c>
      <c r="AI294" s="80">
        <f t="shared" si="864"/>
        <v>713.1</v>
      </c>
      <c r="AJ294" s="80">
        <f t="shared" si="864"/>
        <v>712.41678000000002</v>
      </c>
      <c r="AK294" s="79">
        <f t="shared" si="811"/>
        <v>99.904190155658384</v>
      </c>
      <c r="AL294" s="80">
        <f t="shared" ref="AL294" si="872">SUM(AL295:AL303)</f>
        <v>0</v>
      </c>
      <c r="AM294" s="80">
        <f t="shared" si="864"/>
        <v>0</v>
      </c>
      <c r="AN294" s="80">
        <f t="shared" si="864"/>
        <v>0</v>
      </c>
      <c r="AO294" s="80"/>
      <c r="AP294" s="80">
        <f t="shared" ref="AP294" si="873">SUM(AP295:AP303)</f>
        <v>330.3</v>
      </c>
      <c r="AQ294" s="80">
        <f t="shared" si="864"/>
        <v>356.6</v>
      </c>
      <c r="AR294" s="80">
        <f t="shared" si="864"/>
        <v>340.06690000000003</v>
      </c>
      <c r="AS294" s="80">
        <f t="shared" si="864"/>
        <v>95.36368480089736</v>
      </c>
      <c r="AT294" s="80">
        <f t="shared" ref="AT294" si="874">SUM(AT295:AT303)</f>
        <v>628.70000000000005</v>
      </c>
      <c r="AU294" s="80">
        <f t="shared" si="864"/>
        <v>537.5</v>
      </c>
      <c r="AV294" s="80">
        <f t="shared" si="864"/>
        <v>484.63456000000002</v>
      </c>
      <c r="AW294" s="80">
        <f t="shared" si="864"/>
        <v>90.164569302325575</v>
      </c>
      <c r="AX294" s="80">
        <f t="shared" ref="AX294" si="875">SUM(AX295:AX303)</f>
        <v>330.3</v>
      </c>
      <c r="AY294" s="80">
        <f t="shared" si="864"/>
        <v>356.6</v>
      </c>
      <c r="AZ294" s="80">
        <f t="shared" si="864"/>
        <v>316.74952000000002</v>
      </c>
      <c r="BA294" s="80">
        <f t="shared" si="864"/>
        <v>88.824879416713415</v>
      </c>
      <c r="BB294" s="80">
        <f t="shared" ref="BB294" si="876">SUM(BB295:BB303)</f>
        <v>330.3</v>
      </c>
      <c r="BC294" s="80">
        <f t="shared" si="864"/>
        <v>356.6</v>
      </c>
      <c r="BD294" s="80">
        <f t="shared" ref="BD294" si="877">SUM(BD295:BD303)</f>
        <v>256.17131000000001</v>
      </c>
      <c r="BE294" s="80">
        <f t="shared" si="864"/>
        <v>71.8371592821088</v>
      </c>
      <c r="BF294" s="80">
        <f t="shared" ref="BF294" si="878">SUM(BF295:BF303)</f>
        <v>921.7</v>
      </c>
      <c r="BG294" s="80">
        <f t="shared" si="864"/>
        <v>901.86</v>
      </c>
      <c r="BH294" s="80">
        <f t="shared" si="864"/>
        <v>901.86</v>
      </c>
      <c r="BI294" s="80">
        <f t="shared" si="107"/>
        <v>100</v>
      </c>
      <c r="BJ294" s="80">
        <f t="shared" ref="BJ294" si="879">SUM(BJ295:BJ303)</f>
        <v>0</v>
      </c>
      <c r="BK294" s="80">
        <f t="shared" si="864"/>
        <v>0</v>
      </c>
      <c r="BL294" s="80">
        <f t="shared" ref="BL294" si="880">SUM(BL295:BL303)</f>
        <v>0</v>
      </c>
      <c r="BM294" s="80">
        <f t="shared" si="864"/>
        <v>0</v>
      </c>
      <c r="BN294" s="80">
        <f t="shared" ref="BN294" si="881">SUM(BN295:BN303)</f>
        <v>1199.7</v>
      </c>
      <c r="BO294" s="80">
        <f t="shared" si="864"/>
        <v>1317.8000000000002</v>
      </c>
      <c r="BP294" s="80">
        <f t="shared" si="864"/>
        <v>1317.8000000000002</v>
      </c>
      <c r="BQ294" s="79">
        <f t="shared" ref="BQ294:BQ304" si="882">BP294/BO294*100</f>
        <v>100</v>
      </c>
      <c r="BR294" s="80">
        <f t="shared" ref="BR294" si="883">SUM(BR295:BR303)</f>
        <v>330.3</v>
      </c>
      <c r="BS294" s="80">
        <f t="shared" si="864"/>
        <v>171.9</v>
      </c>
      <c r="BT294" s="80">
        <f t="shared" si="864"/>
        <v>171.85</v>
      </c>
      <c r="BU294" s="80">
        <f t="shared" si="864"/>
        <v>99.970913321698646</v>
      </c>
      <c r="BV294" s="80">
        <f t="shared" ref="BV294" si="884">SUM(BV295:BV303)</f>
        <v>330.3</v>
      </c>
      <c r="BW294" s="80">
        <f t="shared" si="864"/>
        <v>356.6</v>
      </c>
      <c r="BX294" s="80">
        <f t="shared" si="864"/>
        <v>355.94349</v>
      </c>
      <c r="BY294" s="80">
        <f t="shared" si="825"/>
        <v>99.815897363993273</v>
      </c>
      <c r="BZ294" s="80">
        <f t="shared" ref="BZ294" si="885">SUM(BZ295:BZ303)</f>
        <v>11424.4</v>
      </c>
      <c r="CA294" s="80">
        <f t="shared" si="864"/>
        <v>10158.498</v>
      </c>
      <c r="CB294" s="80">
        <f t="shared" si="864"/>
        <v>10158.498</v>
      </c>
      <c r="CC294" s="80">
        <f t="shared" si="60"/>
        <v>100</v>
      </c>
      <c r="CD294" s="80">
        <f t="shared" ref="CD294" si="886">SUM(CD295:CD303)</f>
        <v>177.8</v>
      </c>
      <c r="CE294" s="80">
        <f t="shared" si="864"/>
        <v>177.8</v>
      </c>
      <c r="CF294" s="80">
        <f t="shared" si="864"/>
        <v>177.79499999999999</v>
      </c>
      <c r="CG294" s="80">
        <f t="shared" si="828"/>
        <v>99.997187851518547</v>
      </c>
      <c r="CH294" s="122"/>
      <c r="CI294" s="80">
        <f t="shared" ref="CI294" si="887">SUM(CI295:CI303)</f>
        <v>10.7</v>
      </c>
      <c r="CJ294" s="80">
        <f t="shared" ref="CJ294" si="888">SUM(CJ295:CJ303)</f>
        <v>10.7</v>
      </c>
      <c r="CK294" s="80">
        <f t="shared" ref="CK294:CK295" si="889">CJ294/CI294*100</f>
        <v>100</v>
      </c>
      <c r="CL294" s="80"/>
      <c r="CM294" s="80"/>
      <c r="CN294" s="80"/>
      <c r="CO294" s="80"/>
      <c r="CP294" s="122"/>
      <c r="CQ294" s="80">
        <f>SUM(CQ295:CQ303)</f>
        <v>24.1</v>
      </c>
      <c r="CR294" s="80">
        <f t="shared" ref="CR294" si="890">SUM(CR295:CR303)</f>
        <v>24.1</v>
      </c>
      <c r="CS294" s="80">
        <f t="shared" ref="CS294:CS295" si="891">CR294/CQ294*100</f>
        <v>100</v>
      </c>
    </row>
    <row r="295" spans="1:97" x14ac:dyDescent="0.25">
      <c r="A295" s="104" t="s">
        <v>305</v>
      </c>
      <c r="B295" s="82">
        <f t="shared" si="799"/>
        <v>209811.99999999997</v>
      </c>
      <c r="C295" s="82">
        <f t="shared" si="800"/>
        <v>229732.75800000003</v>
      </c>
      <c r="D295" s="82">
        <f t="shared" si="801"/>
        <v>229521.68556000007</v>
      </c>
      <c r="E295" s="70">
        <f t="shared" si="0"/>
        <v>99.908122619587431</v>
      </c>
      <c r="F295" s="70">
        <v>904.3</v>
      </c>
      <c r="G295" s="70">
        <v>904.3</v>
      </c>
      <c r="H295" s="70">
        <v>904.3</v>
      </c>
      <c r="I295" s="70">
        <f t="shared" si="71"/>
        <v>100</v>
      </c>
      <c r="J295" s="70">
        <v>102</v>
      </c>
      <c r="K295" s="70">
        <v>102</v>
      </c>
      <c r="L295" s="70">
        <v>102</v>
      </c>
      <c r="M295" s="70">
        <f t="shared" si="100"/>
        <v>100</v>
      </c>
      <c r="N295" s="70">
        <v>1849.7</v>
      </c>
      <c r="O295" s="70">
        <v>1849.7</v>
      </c>
      <c r="P295" s="70">
        <v>1849.7</v>
      </c>
      <c r="Q295" s="70">
        <f t="shared" si="101"/>
        <v>100</v>
      </c>
      <c r="R295" s="70">
        <v>31831.8</v>
      </c>
      <c r="S295" s="70">
        <v>37362.699999999997</v>
      </c>
      <c r="T295" s="70">
        <v>37362.699999999997</v>
      </c>
      <c r="U295" s="70">
        <f t="shared" si="39"/>
        <v>100</v>
      </c>
      <c r="V295" s="70">
        <v>3235.4</v>
      </c>
      <c r="W295" s="70">
        <v>4774.8999999999996</v>
      </c>
      <c r="X295" s="70">
        <v>4774.8999999999996</v>
      </c>
      <c r="Y295" s="70">
        <f t="shared" si="76"/>
        <v>100</v>
      </c>
      <c r="Z295" s="70">
        <v>111.9</v>
      </c>
      <c r="AA295" s="70">
        <v>112.1</v>
      </c>
      <c r="AB295" s="70">
        <v>112.1</v>
      </c>
      <c r="AC295" s="70">
        <f t="shared" si="78"/>
        <v>100</v>
      </c>
      <c r="AD295" s="70">
        <v>156312.20000000001</v>
      </c>
      <c r="AE295" s="70">
        <v>170505.2</v>
      </c>
      <c r="AF295" s="70">
        <v>170505.2</v>
      </c>
      <c r="AG295" s="70">
        <f t="shared" si="102"/>
        <v>100</v>
      </c>
      <c r="AH295" s="70">
        <v>660.6</v>
      </c>
      <c r="AI295" s="70">
        <v>713.1</v>
      </c>
      <c r="AJ295" s="70">
        <v>712.41678000000002</v>
      </c>
      <c r="AK295" s="66">
        <f t="shared" si="811"/>
        <v>99.904190155658384</v>
      </c>
      <c r="AL295" s="66"/>
      <c r="AM295" s="66"/>
      <c r="AN295" s="70"/>
      <c r="AO295" s="70"/>
      <c r="AP295" s="70">
        <v>330.3</v>
      </c>
      <c r="AQ295" s="70">
        <v>356.6</v>
      </c>
      <c r="AR295" s="70">
        <v>340.06690000000003</v>
      </c>
      <c r="AS295" s="70">
        <f t="shared" si="103"/>
        <v>95.36368480089736</v>
      </c>
      <c r="AT295" s="70">
        <v>628.70000000000005</v>
      </c>
      <c r="AU295" s="70">
        <v>537.5</v>
      </c>
      <c r="AV295" s="70">
        <v>484.63456000000002</v>
      </c>
      <c r="AW295" s="70">
        <f t="shared" si="104"/>
        <v>90.164569302325575</v>
      </c>
      <c r="AX295" s="70">
        <v>330.3</v>
      </c>
      <c r="AY295" s="70">
        <v>356.6</v>
      </c>
      <c r="AZ295" s="70">
        <v>316.74952000000002</v>
      </c>
      <c r="BA295" s="70">
        <f t="shared" si="105"/>
        <v>88.824879416713415</v>
      </c>
      <c r="BB295" s="70">
        <v>330.3</v>
      </c>
      <c r="BC295" s="70">
        <v>356.6</v>
      </c>
      <c r="BD295" s="70">
        <v>256.17131000000001</v>
      </c>
      <c r="BE295" s="70">
        <f t="shared" si="106"/>
        <v>71.8371592821088</v>
      </c>
      <c r="BF295" s="70">
        <v>921.7</v>
      </c>
      <c r="BG295" s="70">
        <v>901.86</v>
      </c>
      <c r="BH295" s="70">
        <v>901.86</v>
      </c>
      <c r="BI295" s="70">
        <f t="shared" si="107"/>
        <v>100</v>
      </c>
      <c r="BJ295" s="70"/>
      <c r="BK295" s="70"/>
      <c r="BL295" s="70"/>
      <c r="BM295" s="70"/>
      <c r="BN295" s="70"/>
      <c r="BO295" s="70"/>
      <c r="BP295" s="70"/>
      <c r="BQ295" s="66"/>
      <c r="BR295" s="70">
        <v>330.3</v>
      </c>
      <c r="BS295" s="70">
        <v>171.9</v>
      </c>
      <c r="BT295" s="70">
        <v>171.85</v>
      </c>
      <c r="BU295" s="70">
        <f t="shared" si="108"/>
        <v>99.970913321698646</v>
      </c>
      <c r="BV295" s="70">
        <v>330.3</v>
      </c>
      <c r="BW295" s="70">
        <v>356.6</v>
      </c>
      <c r="BX295" s="70">
        <v>355.94349</v>
      </c>
      <c r="BY295" s="70">
        <f t="shared" si="825"/>
        <v>99.815897363993273</v>
      </c>
      <c r="BZ295" s="70">
        <v>11424.4</v>
      </c>
      <c r="CA295" s="70">
        <v>10158.498</v>
      </c>
      <c r="CB295" s="70">
        <v>10158.498</v>
      </c>
      <c r="CC295" s="70">
        <f t="shared" si="60"/>
        <v>100</v>
      </c>
      <c r="CD295" s="70">
        <v>177.8</v>
      </c>
      <c r="CE295" s="70">
        <v>177.8</v>
      </c>
      <c r="CF295" s="70">
        <v>177.79499999999999</v>
      </c>
      <c r="CG295" s="70">
        <f t="shared" si="828"/>
        <v>99.997187851518547</v>
      </c>
      <c r="CH295" s="124"/>
      <c r="CI295" s="70">
        <v>10.7</v>
      </c>
      <c r="CJ295" s="70">
        <v>10.7</v>
      </c>
      <c r="CK295" s="70">
        <f t="shared" si="889"/>
        <v>100</v>
      </c>
      <c r="CL295" s="70"/>
      <c r="CM295" s="70"/>
      <c r="CN295" s="70"/>
      <c r="CO295" s="70"/>
      <c r="CP295" s="124"/>
      <c r="CQ295" s="70">
        <v>24.1</v>
      </c>
      <c r="CR295" s="70">
        <v>24.1</v>
      </c>
      <c r="CS295" s="70">
        <f t="shared" si="891"/>
        <v>100</v>
      </c>
    </row>
    <row r="296" spans="1:97" x14ac:dyDescent="0.25">
      <c r="A296" s="104" t="s">
        <v>540</v>
      </c>
      <c r="B296" s="82">
        <f t="shared" si="799"/>
        <v>96</v>
      </c>
      <c r="C296" s="82">
        <f t="shared" si="800"/>
        <v>105.4</v>
      </c>
      <c r="D296" s="82">
        <f t="shared" si="801"/>
        <v>105.4</v>
      </c>
      <c r="E296" s="66">
        <f t="shared" ref="E296:E303" si="892">D296/C296*100</f>
        <v>100</v>
      </c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70"/>
      <c r="R296" s="66"/>
      <c r="S296" s="66"/>
      <c r="T296" s="66"/>
      <c r="U296" s="70"/>
      <c r="V296" s="66"/>
      <c r="W296" s="66"/>
      <c r="X296" s="66"/>
      <c r="Y296" s="66"/>
      <c r="Z296" s="66"/>
      <c r="AA296" s="66"/>
      <c r="AB296" s="66"/>
      <c r="AC296" s="70"/>
      <c r="AD296" s="66"/>
      <c r="AE296" s="66"/>
      <c r="AF296" s="66"/>
      <c r="AG296" s="70"/>
      <c r="AH296" s="66"/>
      <c r="AI296" s="66"/>
      <c r="AJ296" s="66"/>
      <c r="AK296" s="66"/>
      <c r="AL296" s="66"/>
      <c r="AM296" s="66"/>
      <c r="AN296" s="66"/>
      <c r="AO296" s="66"/>
      <c r="AP296" s="66"/>
      <c r="AQ296" s="66"/>
      <c r="AR296" s="66"/>
      <c r="AS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/>
      <c r="BH296" s="66"/>
      <c r="BI296" s="66"/>
      <c r="BJ296" s="66"/>
      <c r="BK296" s="66"/>
      <c r="BL296" s="66"/>
      <c r="BM296" s="66"/>
      <c r="BN296" s="66">
        <v>96</v>
      </c>
      <c r="BO296" s="66">
        <v>105.4</v>
      </c>
      <c r="BP296" s="66">
        <v>105.4</v>
      </c>
      <c r="BQ296" s="66">
        <f t="shared" si="882"/>
        <v>100</v>
      </c>
      <c r="BR296" s="66"/>
      <c r="BS296" s="66"/>
      <c r="BT296" s="66"/>
      <c r="BU296" s="66"/>
      <c r="BV296" s="66"/>
      <c r="BW296" s="66"/>
      <c r="BX296" s="66"/>
      <c r="BY296" s="70"/>
      <c r="BZ296" s="66"/>
      <c r="CA296" s="66"/>
      <c r="CB296" s="66"/>
      <c r="CC296" s="70"/>
      <c r="CD296" s="66"/>
      <c r="CE296" s="66"/>
      <c r="CF296" s="66"/>
      <c r="CG296" s="70"/>
      <c r="CH296" s="123"/>
      <c r="CI296" s="66"/>
      <c r="CJ296" s="66"/>
      <c r="CK296" s="70"/>
      <c r="CL296" s="70"/>
      <c r="CM296" s="66"/>
      <c r="CN296" s="66"/>
      <c r="CO296" s="70"/>
      <c r="CP296" s="123"/>
      <c r="CQ296" s="66"/>
      <c r="CR296" s="66"/>
      <c r="CS296" s="66"/>
    </row>
    <row r="297" spans="1:97" x14ac:dyDescent="0.25">
      <c r="A297" s="104" t="s">
        <v>541</v>
      </c>
      <c r="B297" s="82">
        <f t="shared" si="799"/>
        <v>96</v>
      </c>
      <c r="C297" s="82">
        <f t="shared" si="800"/>
        <v>105.4</v>
      </c>
      <c r="D297" s="82">
        <f t="shared" si="801"/>
        <v>105.4</v>
      </c>
      <c r="E297" s="66">
        <f t="shared" si="892"/>
        <v>100</v>
      </c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70"/>
      <c r="R297" s="66"/>
      <c r="S297" s="66"/>
      <c r="T297" s="66"/>
      <c r="U297" s="70"/>
      <c r="V297" s="66"/>
      <c r="W297" s="66"/>
      <c r="X297" s="66"/>
      <c r="Y297" s="66"/>
      <c r="Z297" s="66"/>
      <c r="AA297" s="66"/>
      <c r="AB297" s="66"/>
      <c r="AC297" s="70"/>
      <c r="AD297" s="66"/>
      <c r="AE297" s="66"/>
      <c r="AF297" s="66"/>
      <c r="AG297" s="70"/>
      <c r="AH297" s="66"/>
      <c r="AI297" s="66"/>
      <c r="AJ297" s="66"/>
      <c r="AK297" s="66"/>
      <c r="AL297" s="66"/>
      <c r="AM297" s="66"/>
      <c r="AN297" s="66"/>
      <c r="AO297" s="66"/>
      <c r="AP297" s="66"/>
      <c r="AQ297" s="66"/>
      <c r="AR297" s="66"/>
      <c r="AS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/>
      <c r="BH297" s="66"/>
      <c r="BI297" s="66"/>
      <c r="BJ297" s="66"/>
      <c r="BK297" s="66"/>
      <c r="BL297" s="66"/>
      <c r="BM297" s="66"/>
      <c r="BN297" s="66">
        <v>96</v>
      </c>
      <c r="BO297" s="66">
        <v>105.4</v>
      </c>
      <c r="BP297" s="66">
        <v>105.4</v>
      </c>
      <c r="BQ297" s="66">
        <f t="shared" si="882"/>
        <v>100</v>
      </c>
      <c r="BR297" s="66"/>
      <c r="BS297" s="66"/>
      <c r="BT297" s="66"/>
      <c r="BU297" s="66"/>
      <c r="BV297" s="66"/>
      <c r="BW297" s="66"/>
      <c r="BX297" s="66"/>
      <c r="BY297" s="70"/>
      <c r="BZ297" s="66"/>
      <c r="CA297" s="66"/>
      <c r="CB297" s="66"/>
      <c r="CC297" s="70"/>
      <c r="CD297" s="66"/>
      <c r="CE297" s="66"/>
      <c r="CF297" s="66"/>
      <c r="CG297" s="70"/>
      <c r="CH297" s="123"/>
      <c r="CI297" s="66"/>
      <c r="CJ297" s="66"/>
      <c r="CK297" s="70"/>
      <c r="CL297" s="70"/>
      <c r="CM297" s="66"/>
      <c r="CN297" s="66"/>
      <c r="CO297" s="70"/>
      <c r="CP297" s="123"/>
      <c r="CQ297" s="66"/>
      <c r="CR297" s="66"/>
      <c r="CS297" s="66"/>
    </row>
    <row r="298" spans="1:97" x14ac:dyDescent="0.25">
      <c r="A298" s="104" t="s">
        <v>542</v>
      </c>
      <c r="B298" s="82">
        <f t="shared" si="799"/>
        <v>96</v>
      </c>
      <c r="C298" s="82">
        <f t="shared" si="800"/>
        <v>105.4</v>
      </c>
      <c r="D298" s="82">
        <f t="shared" si="801"/>
        <v>105.4</v>
      </c>
      <c r="E298" s="66">
        <f t="shared" si="892"/>
        <v>100</v>
      </c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70"/>
      <c r="R298" s="66"/>
      <c r="S298" s="66"/>
      <c r="T298" s="66"/>
      <c r="U298" s="70"/>
      <c r="V298" s="66"/>
      <c r="W298" s="66"/>
      <c r="X298" s="66"/>
      <c r="Y298" s="66"/>
      <c r="Z298" s="66"/>
      <c r="AA298" s="66"/>
      <c r="AB298" s="66"/>
      <c r="AC298" s="70"/>
      <c r="AD298" s="66"/>
      <c r="AE298" s="66"/>
      <c r="AF298" s="66"/>
      <c r="AG298" s="70"/>
      <c r="AH298" s="66"/>
      <c r="AI298" s="66"/>
      <c r="AJ298" s="66"/>
      <c r="AK298" s="66"/>
      <c r="AL298" s="66"/>
      <c r="AM298" s="66"/>
      <c r="AN298" s="66"/>
      <c r="AO298" s="66"/>
      <c r="AP298" s="66"/>
      <c r="AQ298" s="66"/>
      <c r="AR298" s="66"/>
      <c r="AS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/>
      <c r="BH298" s="66"/>
      <c r="BI298" s="66"/>
      <c r="BJ298" s="66"/>
      <c r="BK298" s="66"/>
      <c r="BL298" s="66"/>
      <c r="BM298" s="66"/>
      <c r="BN298" s="66">
        <v>96</v>
      </c>
      <c r="BO298" s="66">
        <v>105.4</v>
      </c>
      <c r="BP298" s="66">
        <v>105.4</v>
      </c>
      <c r="BQ298" s="66">
        <f t="shared" si="882"/>
        <v>100</v>
      </c>
      <c r="BR298" s="66"/>
      <c r="BS298" s="66"/>
      <c r="BT298" s="66"/>
      <c r="BU298" s="66"/>
      <c r="BV298" s="66"/>
      <c r="BW298" s="66"/>
      <c r="BX298" s="66"/>
      <c r="BY298" s="70"/>
      <c r="BZ298" s="66"/>
      <c r="CA298" s="66"/>
      <c r="CB298" s="66"/>
      <c r="CC298" s="70"/>
      <c r="CD298" s="66"/>
      <c r="CE298" s="66"/>
      <c r="CF298" s="66"/>
      <c r="CG298" s="70"/>
      <c r="CH298" s="123"/>
      <c r="CI298" s="66"/>
      <c r="CJ298" s="66"/>
      <c r="CK298" s="70"/>
      <c r="CL298" s="70"/>
      <c r="CM298" s="66"/>
      <c r="CN298" s="66"/>
      <c r="CO298" s="70"/>
      <c r="CP298" s="123"/>
      <c r="CQ298" s="66"/>
      <c r="CR298" s="66"/>
      <c r="CS298" s="66"/>
    </row>
    <row r="299" spans="1:97" x14ac:dyDescent="0.25">
      <c r="A299" s="104" t="s">
        <v>343</v>
      </c>
      <c r="B299" s="82">
        <f t="shared" si="799"/>
        <v>239.9</v>
      </c>
      <c r="C299" s="82">
        <f t="shared" si="800"/>
        <v>263.60000000000002</v>
      </c>
      <c r="D299" s="82">
        <f t="shared" si="801"/>
        <v>263.60000000000002</v>
      </c>
      <c r="E299" s="66">
        <f t="shared" si="892"/>
        <v>100</v>
      </c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70"/>
      <c r="R299" s="66"/>
      <c r="S299" s="66"/>
      <c r="T299" s="66"/>
      <c r="U299" s="70"/>
      <c r="V299" s="66"/>
      <c r="W299" s="66"/>
      <c r="X299" s="66"/>
      <c r="Y299" s="66"/>
      <c r="Z299" s="66"/>
      <c r="AA299" s="66"/>
      <c r="AB299" s="66"/>
      <c r="AC299" s="70"/>
      <c r="AD299" s="66"/>
      <c r="AE299" s="66"/>
      <c r="AF299" s="66"/>
      <c r="AG299" s="70"/>
      <c r="AH299" s="66"/>
      <c r="AI299" s="66"/>
      <c r="AJ299" s="66"/>
      <c r="AK299" s="66"/>
      <c r="AL299" s="66"/>
      <c r="AM299" s="66"/>
      <c r="AN299" s="66"/>
      <c r="AO299" s="66"/>
      <c r="AP299" s="66"/>
      <c r="AQ299" s="66"/>
      <c r="AR299" s="66"/>
      <c r="AS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/>
      <c r="BH299" s="66"/>
      <c r="BI299" s="66"/>
      <c r="BJ299" s="66"/>
      <c r="BK299" s="66"/>
      <c r="BL299" s="66"/>
      <c r="BM299" s="66"/>
      <c r="BN299" s="66">
        <v>239.9</v>
      </c>
      <c r="BO299" s="66">
        <v>263.60000000000002</v>
      </c>
      <c r="BP299" s="66">
        <v>263.60000000000002</v>
      </c>
      <c r="BQ299" s="66">
        <f t="shared" si="882"/>
        <v>100</v>
      </c>
      <c r="BR299" s="66"/>
      <c r="BS299" s="66"/>
      <c r="BT299" s="66"/>
      <c r="BU299" s="66"/>
      <c r="BV299" s="66"/>
      <c r="BW299" s="66"/>
      <c r="BX299" s="66"/>
      <c r="BY299" s="70"/>
      <c r="BZ299" s="66"/>
      <c r="CA299" s="66"/>
      <c r="CB299" s="66"/>
      <c r="CC299" s="70"/>
      <c r="CD299" s="66"/>
      <c r="CE299" s="66"/>
      <c r="CF299" s="66"/>
      <c r="CG299" s="70"/>
      <c r="CH299" s="123"/>
      <c r="CI299" s="66"/>
      <c r="CJ299" s="66"/>
      <c r="CK299" s="70"/>
      <c r="CL299" s="70"/>
      <c r="CM299" s="66"/>
      <c r="CN299" s="66"/>
      <c r="CO299" s="70"/>
      <c r="CP299" s="123"/>
      <c r="CQ299" s="66"/>
      <c r="CR299" s="66"/>
      <c r="CS299" s="66"/>
    </row>
    <row r="300" spans="1:97" x14ac:dyDescent="0.25">
      <c r="A300" s="104" t="s">
        <v>327</v>
      </c>
      <c r="B300" s="82">
        <f t="shared" si="799"/>
        <v>239.9</v>
      </c>
      <c r="C300" s="82">
        <f t="shared" si="800"/>
        <v>263.60000000000002</v>
      </c>
      <c r="D300" s="82">
        <f t="shared" si="801"/>
        <v>263.60000000000002</v>
      </c>
      <c r="E300" s="66">
        <f t="shared" si="892"/>
        <v>100</v>
      </c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70"/>
      <c r="R300" s="66"/>
      <c r="S300" s="66"/>
      <c r="T300" s="66"/>
      <c r="U300" s="70"/>
      <c r="V300" s="66"/>
      <c r="W300" s="66"/>
      <c r="X300" s="66"/>
      <c r="Y300" s="66"/>
      <c r="Z300" s="66"/>
      <c r="AA300" s="66"/>
      <c r="AB300" s="66"/>
      <c r="AC300" s="70"/>
      <c r="AD300" s="66"/>
      <c r="AE300" s="66"/>
      <c r="AF300" s="66"/>
      <c r="AG300" s="70"/>
      <c r="AH300" s="66"/>
      <c r="AI300" s="66"/>
      <c r="AJ300" s="66"/>
      <c r="AK300" s="66"/>
      <c r="AL300" s="66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66"/>
      <c r="BK300" s="66"/>
      <c r="BL300" s="66"/>
      <c r="BM300" s="66"/>
      <c r="BN300" s="66">
        <v>239.9</v>
      </c>
      <c r="BO300" s="66">
        <v>263.60000000000002</v>
      </c>
      <c r="BP300" s="66">
        <v>263.60000000000002</v>
      </c>
      <c r="BQ300" s="66">
        <f t="shared" si="882"/>
        <v>100</v>
      </c>
      <c r="BR300" s="66"/>
      <c r="BS300" s="66"/>
      <c r="BT300" s="66"/>
      <c r="BU300" s="66"/>
      <c r="BV300" s="66"/>
      <c r="BW300" s="66"/>
      <c r="BX300" s="66"/>
      <c r="BY300" s="70"/>
      <c r="BZ300" s="66"/>
      <c r="CA300" s="66"/>
      <c r="CB300" s="66"/>
      <c r="CC300" s="70"/>
      <c r="CD300" s="66"/>
      <c r="CE300" s="66"/>
      <c r="CF300" s="66"/>
      <c r="CG300" s="70"/>
      <c r="CH300" s="123"/>
      <c r="CI300" s="66"/>
      <c r="CJ300" s="66"/>
      <c r="CK300" s="70"/>
      <c r="CL300" s="70"/>
      <c r="CM300" s="66"/>
      <c r="CN300" s="66"/>
      <c r="CO300" s="70"/>
      <c r="CP300" s="123"/>
      <c r="CQ300" s="66"/>
      <c r="CR300" s="66"/>
      <c r="CS300" s="66"/>
    </row>
    <row r="301" spans="1:97" x14ac:dyDescent="0.25">
      <c r="A301" s="104" t="s">
        <v>543</v>
      </c>
      <c r="B301" s="82">
        <f t="shared" si="799"/>
        <v>96</v>
      </c>
      <c r="C301" s="82">
        <f t="shared" si="800"/>
        <v>105.4</v>
      </c>
      <c r="D301" s="82">
        <f t="shared" si="801"/>
        <v>105.4</v>
      </c>
      <c r="E301" s="66">
        <f t="shared" si="892"/>
        <v>100</v>
      </c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70"/>
      <c r="R301" s="66"/>
      <c r="S301" s="66"/>
      <c r="T301" s="66"/>
      <c r="U301" s="70"/>
      <c r="V301" s="66"/>
      <c r="W301" s="66"/>
      <c r="X301" s="66"/>
      <c r="Y301" s="66"/>
      <c r="Z301" s="66"/>
      <c r="AA301" s="66"/>
      <c r="AB301" s="66"/>
      <c r="AC301" s="70"/>
      <c r="AD301" s="66"/>
      <c r="AE301" s="66"/>
      <c r="AF301" s="66"/>
      <c r="AG301" s="70"/>
      <c r="AH301" s="66"/>
      <c r="AI301" s="66"/>
      <c r="AJ301" s="66"/>
      <c r="AK301" s="66"/>
      <c r="AL301" s="66"/>
      <c r="AM301" s="66"/>
      <c r="AN301" s="66"/>
      <c r="AO301" s="66"/>
      <c r="AP301" s="66"/>
      <c r="AQ301" s="66"/>
      <c r="AR301" s="66"/>
      <c r="AS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/>
      <c r="BH301" s="66"/>
      <c r="BI301" s="66"/>
      <c r="BJ301" s="66"/>
      <c r="BK301" s="66"/>
      <c r="BL301" s="66"/>
      <c r="BM301" s="66"/>
      <c r="BN301" s="66">
        <v>96</v>
      </c>
      <c r="BO301" s="66">
        <v>105.4</v>
      </c>
      <c r="BP301" s="66">
        <v>105.4</v>
      </c>
      <c r="BQ301" s="66">
        <f t="shared" si="882"/>
        <v>100</v>
      </c>
      <c r="BR301" s="66"/>
      <c r="BS301" s="66"/>
      <c r="BT301" s="66"/>
      <c r="BU301" s="66"/>
      <c r="BV301" s="66"/>
      <c r="BW301" s="66"/>
      <c r="BX301" s="66"/>
      <c r="BY301" s="70"/>
      <c r="BZ301" s="66"/>
      <c r="CA301" s="66"/>
      <c r="CB301" s="66"/>
      <c r="CC301" s="70"/>
      <c r="CD301" s="66"/>
      <c r="CE301" s="66"/>
      <c r="CF301" s="66"/>
      <c r="CG301" s="70"/>
      <c r="CH301" s="123"/>
      <c r="CI301" s="66"/>
      <c r="CJ301" s="66"/>
      <c r="CK301" s="70"/>
      <c r="CL301" s="70"/>
      <c r="CM301" s="66"/>
      <c r="CN301" s="66"/>
      <c r="CO301" s="70"/>
      <c r="CP301" s="123"/>
      <c r="CQ301" s="66"/>
      <c r="CR301" s="66"/>
      <c r="CS301" s="66"/>
    </row>
    <row r="302" spans="1:97" x14ac:dyDescent="0.25">
      <c r="A302" s="104" t="s">
        <v>373</v>
      </c>
      <c r="B302" s="82">
        <f t="shared" si="799"/>
        <v>239.9</v>
      </c>
      <c r="C302" s="82">
        <f t="shared" si="800"/>
        <v>263.60000000000002</v>
      </c>
      <c r="D302" s="82">
        <f t="shared" si="801"/>
        <v>263.60000000000002</v>
      </c>
      <c r="E302" s="66">
        <f t="shared" si="892"/>
        <v>100</v>
      </c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70"/>
      <c r="R302" s="66"/>
      <c r="S302" s="66"/>
      <c r="T302" s="66"/>
      <c r="U302" s="70"/>
      <c r="V302" s="66"/>
      <c r="W302" s="66"/>
      <c r="X302" s="66"/>
      <c r="Y302" s="66"/>
      <c r="Z302" s="66"/>
      <c r="AA302" s="66"/>
      <c r="AB302" s="66"/>
      <c r="AC302" s="70"/>
      <c r="AD302" s="66"/>
      <c r="AE302" s="66"/>
      <c r="AF302" s="66"/>
      <c r="AG302" s="70"/>
      <c r="AH302" s="66"/>
      <c r="AI302" s="66"/>
      <c r="AJ302" s="66"/>
      <c r="AK302" s="66"/>
      <c r="AL302" s="66"/>
      <c r="AM302" s="66"/>
      <c r="AN302" s="66"/>
      <c r="AO302" s="66"/>
      <c r="AP302" s="66"/>
      <c r="AQ302" s="66"/>
      <c r="AR302" s="66"/>
      <c r="AS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/>
      <c r="BH302" s="66"/>
      <c r="BI302" s="66"/>
      <c r="BJ302" s="66"/>
      <c r="BK302" s="66"/>
      <c r="BL302" s="66"/>
      <c r="BM302" s="66"/>
      <c r="BN302" s="66">
        <v>239.9</v>
      </c>
      <c r="BO302" s="66">
        <v>263.60000000000002</v>
      </c>
      <c r="BP302" s="66">
        <v>263.60000000000002</v>
      </c>
      <c r="BQ302" s="66">
        <f t="shared" si="882"/>
        <v>100</v>
      </c>
      <c r="BR302" s="66"/>
      <c r="BS302" s="66"/>
      <c r="BT302" s="66"/>
      <c r="BU302" s="66"/>
      <c r="BV302" s="66"/>
      <c r="BW302" s="66"/>
      <c r="BX302" s="66"/>
      <c r="BY302" s="70"/>
      <c r="BZ302" s="66"/>
      <c r="CA302" s="66"/>
      <c r="CB302" s="66"/>
      <c r="CC302" s="70"/>
      <c r="CD302" s="66"/>
      <c r="CE302" s="66"/>
      <c r="CF302" s="66"/>
      <c r="CG302" s="70"/>
      <c r="CH302" s="123"/>
      <c r="CI302" s="66"/>
      <c r="CJ302" s="66"/>
      <c r="CK302" s="70"/>
      <c r="CL302" s="70"/>
      <c r="CM302" s="66"/>
      <c r="CN302" s="66"/>
      <c r="CO302" s="70"/>
      <c r="CP302" s="123"/>
      <c r="CQ302" s="66"/>
      <c r="CR302" s="66"/>
      <c r="CS302" s="66"/>
    </row>
    <row r="303" spans="1:97" x14ac:dyDescent="0.25">
      <c r="A303" s="104" t="s">
        <v>603</v>
      </c>
      <c r="B303" s="82">
        <f t="shared" si="799"/>
        <v>96</v>
      </c>
      <c r="C303" s="82">
        <f t="shared" si="800"/>
        <v>105.4</v>
      </c>
      <c r="D303" s="82">
        <f t="shared" si="801"/>
        <v>105.4</v>
      </c>
      <c r="E303" s="66">
        <f t="shared" si="892"/>
        <v>100</v>
      </c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70"/>
      <c r="R303" s="66"/>
      <c r="S303" s="66"/>
      <c r="T303" s="66"/>
      <c r="U303" s="70"/>
      <c r="V303" s="66"/>
      <c r="W303" s="66"/>
      <c r="X303" s="66"/>
      <c r="Y303" s="66"/>
      <c r="Z303" s="66"/>
      <c r="AA303" s="66"/>
      <c r="AB303" s="66"/>
      <c r="AC303" s="70"/>
      <c r="AD303" s="66"/>
      <c r="AE303" s="66"/>
      <c r="AF303" s="66"/>
      <c r="AG303" s="70"/>
      <c r="AH303" s="66"/>
      <c r="AI303" s="66"/>
      <c r="AJ303" s="66"/>
      <c r="AK303" s="66"/>
      <c r="AL303" s="66"/>
      <c r="AM303" s="66"/>
      <c r="AN303" s="66"/>
      <c r="AO303" s="66"/>
      <c r="AP303" s="66"/>
      <c r="AQ303" s="66"/>
      <c r="AR303" s="66"/>
      <c r="AS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/>
      <c r="BH303" s="66"/>
      <c r="BI303" s="66"/>
      <c r="BJ303" s="66"/>
      <c r="BK303" s="66"/>
      <c r="BL303" s="66"/>
      <c r="BM303" s="66"/>
      <c r="BN303" s="66">
        <v>96</v>
      </c>
      <c r="BO303" s="66">
        <v>105.4</v>
      </c>
      <c r="BP303" s="66">
        <v>105.4</v>
      </c>
      <c r="BQ303" s="66">
        <f t="shared" si="882"/>
        <v>100</v>
      </c>
      <c r="BR303" s="66"/>
      <c r="BS303" s="66"/>
      <c r="BT303" s="66"/>
      <c r="BU303" s="66"/>
      <c r="BV303" s="66"/>
      <c r="BW303" s="66"/>
      <c r="BX303" s="66"/>
      <c r="BY303" s="70"/>
      <c r="BZ303" s="66"/>
      <c r="CA303" s="66"/>
      <c r="CB303" s="66"/>
      <c r="CC303" s="70"/>
      <c r="CD303" s="66"/>
      <c r="CE303" s="66"/>
      <c r="CF303" s="66"/>
      <c r="CG303" s="70"/>
      <c r="CH303" s="123"/>
      <c r="CI303" s="66"/>
      <c r="CJ303" s="66"/>
      <c r="CK303" s="70"/>
      <c r="CL303" s="70"/>
      <c r="CM303" s="66"/>
      <c r="CN303" s="66"/>
      <c r="CO303" s="70"/>
      <c r="CP303" s="123"/>
      <c r="CQ303" s="66"/>
      <c r="CR303" s="66"/>
      <c r="CS303" s="66"/>
    </row>
    <row r="304" spans="1:97" s="92" customFormat="1" ht="31.5" x14ac:dyDescent="0.25">
      <c r="A304" s="106" t="s">
        <v>378</v>
      </c>
      <c r="B304" s="198">
        <f t="shared" si="799"/>
        <v>135513.70000000001</v>
      </c>
      <c r="C304" s="198">
        <f t="shared" si="800"/>
        <v>144376.96199999997</v>
      </c>
      <c r="D304" s="198">
        <f t="shared" si="801"/>
        <v>144146.96861000001</v>
      </c>
      <c r="E304" s="80">
        <f t="shared" ref="E304" si="893">D304/C304*100</f>
        <v>99.84069938388096</v>
      </c>
      <c r="F304" s="80">
        <f>SUM(F305:F312)</f>
        <v>582.5</v>
      </c>
      <c r="G304" s="80">
        <f>SUM(G305:G312)</f>
        <v>582.5</v>
      </c>
      <c r="H304" s="80">
        <f t="shared" ref="H304:CF304" si="894">SUM(H305:H312)</f>
        <v>582.5</v>
      </c>
      <c r="I304" s="80">
        <f t="shared" si="71"/>
        <v>100</v>
      </c>
      <c r="J304" s="80">
        <f t="shared" ref="J304" si="895">SUM(J305:J312)</f>
        <v>77.8</v>
      </c>
      <c r="K304" s="80">
        <f t="shared" si="894"/>
        <v>77.8</v>
      </c>
      <c r="L304" s="80">
        <f t="shared" si="894"/>
        <v>77.8</v>
      </c>
      <c r="M304" s="80">
        <f t="shared" si="100"/>
        <v>100</v>
      </c>
      <c r="N304" s="80">
        <f t="shared" ref="N304" si="896">SUM(N305:N312)</f>
        <v>1003.3</v>
      </c>
      <c r="O304" s="80">
        <f t="shared" si="894"/>
        <v>513.70000000000005</v>
      </c>
      <c r="P304" s="80">
        <f t="shared" si="894"/>
        <v>470.78548999999998</v>
      </c>
      <c r="Q304" s="80">
        <f t="shared" si="101"/>
        <v>91.645997664006217</v>
      </c>
      <c r="R304" s="80">
        <f t="shared" ref="R304" si="897">SUM(R305:R312)</f>
        <v>16005.3</v>
      </c>
      <c r="S304" s="80">
        <f t="shared" si="894"/>
        <v>21658.6</v>
      </c>
      <c r="T304" s="80">
        <f t="shared" si="894"/>
        <v>21658.6</v>
      </c>
      <c r="U304" s="80">
        <f t="shared" si="39"/>
        <v>100</v>
      </c>
      <c r="V304" s="80">
        <f t="shared" ref="V304" si="898">SUM(V305:V312)</f>
        <v>1893.1</v>
      </c>
      <c r="W304" s="80">
        <f t="shared" si="894"/>
        <v>1893.1</v>
      </c>
      <c r="X304" s="80">
        <f t="shared" si="894"/>
        <v>1893.1</v>
      </c>
      <c r="Y304" s="80">
        <f t="shared" si="76"/>
        <v>100</v>
      </c>
      <c r="Z304" s="80">
        <f t="shared" ref="Z304" si="899">SUM(Z305:Z312)</f>
        <v>56</v>
      </c>
      <c r="AA304" s="80">
        <f t="shared" si="894"/>
        <v>56</v>
      </c>
      <c r="AB304" s="80">
        <f t="shared" si="894"/>
        <v>56</v>
      </c>
      <c r="AC304" s="80">
        <f t="shared" si="78"/>
        <v>100</v>
      </c>
      <c r="AD304" s="80">
        <f t="shared" ref="AD304" si="900">SUM(AD305:AD312)</f>
        <v>102414.6</v>
      </c>
      <c r="AE304" s="80">
        <f t="shared" si="894"/>
        <v>106824.4</v>
      </c>
      <c r="AF304" s="80">
        <f t="shared" si="894"/>
        <v>106767.88656999999</v>
      </c>
      <c r="AG304" s="80">
        <f t="shared" si="102"/>
        <v>99.947096889849135</v>
      </c>
      <c r="AH304" s="80">
        <f t="shared" ref="AH304" si="901">SUM(AH305:AH312)</f>
        <v>330.3</v>
      </c>
      <c r="AI304" s="80">
        <f t="shared" si="894"/>
        <v>356.6</v>
      </c>
      <c r="AJ304" s="80">
        <f t="shared" si="894"/>
        <v>356.6</v>
      </c>
      <c r="AK304" s="79">
        <f t="shared" si="811"/>
        <v>100</v>
      </c>
      <c r="AL304" s="80">
        <f t="shared" ref="AL304" si="902">SUM(AL305:AL312)</f>
        <v>0</v>
      </c>
      <c r="AM304" s="80">
        <f t="shared" si="894"/>
        <v>0</v>
      </c>
      <c r="AN304" s="80">
        <f t="shared" si="894"/>
        <v>0</v>
      </c>
      <c r="AO304" s="80">
        <f t="shared" si="894"/>
        <v>0</v>
      </c>
      <c r="AP304" s="80">
        <f t="shared" ref="AP304" si="903">SUM(AP305:AP312)</f>
        <v>330.3</v>
      </c>
      <c r="AQ304" s="80">
        <f t="shared" si="894"/>
        <v>356.6</v>
      </c>
      <c r="AR304" s="80">
        <f t="shared" si="894"/>
        <v>356.6</v>
      </c>
      <c r="AS304" s="80">
        <f t="shared" si="894"/>
        <v>100</v>
      </c>
      <c r="AT304" s="80">
        <f t="shared" ref="AT304" si="904">SUM(AT305:AT312)</f>
        <v>1135.5999999999999</v>
      </c>
      <c r="AU304" s="80">
        <f t="shared" si="894"/>
        <v>871.4</v>
      </c>
      <c r="AV304" s="80">
        <f t="shared" si="894"/>
        <v>839.58829000000003</v>
      </c>
      <c r="AW304" s="80">
        <f t="shared" si="894"/>
        <v>96.34935620840028</v>
      </c>
      <c r="AX304" s="80">
        <f t="shared" ref="AX304" si="905">SUM(AX305:AX312)</f>
        <v>330.3</v>
      </c>
      <c r="AY304" s="80">
        <f t="shared" si="894"/>
        <v>356.6</v>
      </c>
      <c r="AZ304" s="80">
        <f t="shared" si="894"/>
        <v>356.6</v>
      </c>
      <c r="BA304" s="80">
        <f t="shared" si="894"/>
        <v>100</v>
      </c>
      <c r="BB304" s="80">
        <f t="shared" ref="BB304" si="906">SUM(BB305:BB312)</f>
        <v>330.3</v>
      </c>
      <c r="BC304" s="80">
        <f t="shared" si="894"/>
        <v>356.6</v>
      </c>
      <c r="BD304" s="80">
        <f t="shared" ref="BD304" si="907">SUM(BD305:BD312)</f>
        <v>356.6</v>
      </c>
      <c r="BE304" s="80">
        <f t="shared" si="894"/>
        <v>100</v>
      </c>
      <c r="BF304" s="80">
        <f t="shared" ref="BF304" si="908">SUM(BF305:BF312)</f>
        <v>734.4</v>
      </c>
      <c r="BG304" s="80">
        <f t="shared" si="894"/>
        <v>727.68499999999995</v>
      </c>
      <c r="BH304" s="80">
        <f t="shared" si="894"/>
        <v>727.68499999999995</v>
      </c>
      <c r="BI304" s="80">
        <f t="shared" si="107"/>
        <v>100</v>
      </c>
      <c r="BJ304" s="80">
        <f t="shared" ref="BJ304" si="909">SUM(BJ305:BJ312)</f>
        <v>0</v>
      </c>
      <c r="BK304" s="80">
        <f t="shared" si="894"/>
        <v>0</v>
      </c>
      <c r="BL304" s="80">
        <f t="shared" ref="BL304" si="910">SUM(BL305:BL312)</f>
        <v>0</v>
      </c>
      <c r="BM304" s="80">
        <f t="shared" si="894"/>
        <v>0</v>
      </c>
      <c r="BN304" s="80">
        <f t="shared" ref="BN304" si="911">SUM(BN305:BN312)</f>
        <v>719.9</v>
      </c>
      <c r="BO304" s="80">
        <f t="shared" si="894"/>
        <v>790.6</v>
      </c>
      <c r="BP304" s="80">
        <f t="shared" si="894"/>
        <v>790.6</v>
      </c>
      <c r="BQ304" s="79">
        <f t="shared" si="882"/>
        <v>100</v>
      </c>
      <c r="BR304" s="80">
        <f t="shared" ref="BR304" si="912">SUM(BR305:BR312)</f>
        <v>330.3</v>
      </c>
      <c r="BS304" s="80">
        <f t="shared" si="894"/>
        <v>163.30000000000001</v>
      </c>
      <c r="BT304" s="80">
        <f t="shared" si="894"/>
        <v>163.29443000000001</v>
      </c>
      <c r="BU304" s="80">
        <f t="shared" si="894"/>
        <v>99.996589099816291</v>
      </c>
      <c r="BV304" s="80">
        <f t="shared" ref="BV304" si="913">SUM(BV305:BV312)</f>
        <v>330.3</v>
      </c>
      <c r="BW304" s="80">
        <f t="shared" si="894"/>
        <v>356.6</v>
      </c>
      <c r="BX304" s="80">
        <f t="shared" si="894"/>
        <v>356.31853000000001</v>
      </c>
      <c r="BY304" s="80">
        <f t="shared" si="825"/>
        <v>99.921068424004474</v>
      </c>
      <c r="BZ304" s="80">
        <f t="shared" ref="BZ304" si="914">SUM(BZ305:BZ312)</f>
        <v>8876.5</v>
      </c>
      <c r="CA304" s="80">
        <f t="shared" si="894"/>
        <v>8395.0769999999993</v>
      </c>
      <c r="CB304" s="80">
        <f t="shared" si="894"/>
        <v>8296.6103000000003</v>
      </c>
      <c r="CC304" s="80">
        <f t="shared" si="60"/>
        <v>98.827089971896626</v>
      </c>
      <c r="CD304" s="80">
        <f t="shared" ref="CD304" si="915">SUM(CD305:CD312)</f>
        <v>32.9</v>
      </c>
      <c r="CE304" s="80">
        <f t="shared" si="894"/>
        <v>32.9</v>
      </c>
      <c r="CF304" s="80">
        <f t="shared" si="894"/>
        <v>32.9</v>
      </c>
      <c r="CG304" s="80">
        <f t="shared" si="828"/>
        <v>100</v>
      </c>
      <c r="CH304" s="122"/>
      <c r="CI304" s="80">
        <f t="shared" ref="CI304" si="916">SUM(CI305:CI312)</f>
        <v>6.9</v>
      </c>
      <c r="CJ304" s="80">
        <f t="shared" ref="CJ304" si="917">SUM(CJ305:CJ312)</f>
        <v>6.9</v>
      </c>
      <c r="CK304" s="80">
        <f t="shared" ref="CK304:CK305" si="918">CJ304/CI304*100</f>
        <v>100</v>
      </c>
      <c r="CL304" s="80"/>
      <c r="CM304" s="80"/>
      <c r="CN304" s="80"/>
      <c r="CO304" s="80"/>
      <c r="CP304" s="122"/>
      <c r="CQ304" s="80"/>
      <c r="CR304" s="80"/>
      <c r="CS304" s="80"/>
    </row>
    <row r="305" spans="1:97" ht="18" customHeight="1" x14ac:dyDescent="0.25">
      <c r="A305" s="104" t="s">
        <v>304</v>
      </c>
      <c r="B305" s="82">
        <f t="shared" si="799"/>
        <v>134793.80000000002</v>
      </c>
      <c r="C305" s="82">
        <f t="shared" si="800"/>
        <v>143586.36199999996</v>
      </c>
      <c r="D305" s="82">
        <f t="shared" si="801"/>
        <v>143356.36861</v>
      </c>
      <c r="E305" s="70">
        <f t="shared" si="0"/>
        <v>99.839822259721316</v>
      </c>
      <c r="F305" s="70">
        <v>582.5</v>
      </c>
      <c r="G305" s="70">
        <v>582.5</v>
      </c>
      <c r="H305" s="70">
        <v>582.5</v>
      </c>
      <c r="I305" s="70">
        <f t="shared" si="71"/>
        <v>100</v>
      </c>
      <c r="J305" s="70">
        <v>77.8</v>
      </c>
      <c r="K305" s="70">
        <v>77.8</v>
      </c>
      <c r="L305" s="70">
        <v>77.8</v>
      </c>
      <c r="M305" s="70">
        <f t="shared" si="100"/>
        <v>100</v>
      </c>
      <c r="N305" s="70">
        <v>1003.3</v>
      </c>
      <c r="O305" s="70">
        <v>513.70000000000005</v>
      </c>
      <c r="P305" s="70">
        <v>470.78548999999998</v>
      </c>
      <c r="Q305" s="70">
        <f t="shared" si="101"/>
        <v>91.645997664006217</v>
      </c>
      <c r="R305" s="70">
        <v>16005.3</v>
      </c>
      <c r="S305" s="70">
        <v>21658.6</v>
      </c>
      <c r="T305" s="70">
        <v>21658.6</v>
      </c>
      <c r="U305" s="70">
        <f t="shared" si="39"/>
        <v>100</v>
      </c>
      <c r="V305" s="70">
        <v>1893.1</v>
      </c>
      <c r="W305" s="70">
        <v>1893.1</v>
      </c>
      <c r="X305" s="70">
        <v>1893.1</v>
      </c>
      <c r="Y305" s="70">
        <f t="shared" si="76"/>
        <v>100</v>
      </c>
      <c r="Z305" s="70">
        <v>56</v>
      </c>
      <c r="AA305" s="70">
        <v>56</v>
      </c>
      <c r="AB305" s="70">
        <v>56</v>
      </c>
      <c r="AC305" s="70">
        <f t="shared" si="78"/>
        <v>100</v>
      </c>
      <c r="AD305" s="70">
        <v>102414.6</v>
      </c>
      <c r="AE305" s="70">
        <v>106824.4</v>
      </c>
      <c r="AF305" s="70">
        <v>106767.88656999999</v>
      </c>
      <c r="AG305" s="70">
        <f t="shared" si="102"/>
        <v>99.947096889849135</v>
      </c>
      <c r="AH305" s="70">
        <v>330.3</v>
      </c>
      <c r="AI305" s="70">
        <v>356.6</v>
      </c>
      <c r="AJ305" s="70">
        <v>356.6</v>
      </c>
      <c r="AK305" s="66">
        <f t="shared" si="811"/>
        <v>100</v>
      </c>
      <c r="AL305" s="70"/>
      <c r="AM305" s="70"/>
      <c r="AN305" s="70"/>
      <c r="AO305" s="70"/>
      <c r="AP305" s="70">
        <v>330.3</v>
      </c>
      <c r="AQ305" s="70">
        <v>356.6</v>
      </c>
      <c r="AR305" s="70">
        <v>356.6</v>
      </c>
      <c r="AS305" s="70">
        <f t="shared" si="103"/>
        <v>100</v>
      </c>
      <c r="AT305" s="70">
        <v>1135.5999999999999</v>
      </c>
      <c r="AU305" s="70">
        <v>871.4</v>
      </c>
      <c r="AV305" s="70">
        <v>839.58829000000003</v>
      </c>
      <c r="AW305" s="70">
        <f t="shared" si="104"/>
        <v>96.34935620840028</v>
      </c>
      <c r="AX305" s="70">
        <v>330.3</v>
      </c>
      <c r="AY305" s="70">
        <v>356.6</v>
      </c>
      <c r="AZ305" s="70">
        <v>356.6</v>
      </c>
      <c r="BA305" s="70">
        <f t="shared" si="105"/>
        <v>100</v>
      </c>
      <c r="BB305" s="70">
        <v>330.3</v>
      </c>
      <c r="BC305" s="70">
        <v>356.6</v>
      </c>
      <c r="BD305" s="70">
        <v>356.6</v>
      </c>
      <c r="BE305" s="70">
        <f t="shared" si="106"/>
        <v>100</v>
      </c>
      <c r="BF305" s="70">
        <v>734.4</v>
      </c>
      <c r="BG305" s="70">
        <v>727.68499999999995</v>
      </c>
      <c r="BH305" s="70">
        <v>727.68499999999995</v>
      </c>
      <c r="BI305" s="70">
        <f t="shared" si="107"/>
        <v>100</v>
      </c>
      <c r="BJ305" s="70"/>
      <c r="BK305" s="70"/>
      <c r="BL305" s="70"/>
      <c r="BM305" s="70"/>
      <c r="BN305" s="70"/>
      <c r="BO305" s="70"/>
      <c r="BP305" s="70"/>
      <c r="BQ305" s="66"/>
      <c r="BR305" s="70">
        <v>330.3</v>
      </c>
      <c r="BS305" s="70">
        <v>163.30000000000001</v>
      </c>
      <c r="BT305" s="70">
        <v>163.29443000000001</v>
      </c>
      <c r="BU305" s="70">
        <f t="shared" si="108"/>
        <v>99.996589099816291</v>
      </c>
      <c r="BV305" s="70">
        <v>330.3</v>
      </c>
      <c r="BW305" s="70">
        <v>356.6</v>
      </c>
      <c r="BX305" s="70">
        <v>356.31853000000001</v>
      </c>
      <c r="BY305" s="70">
        <f t="shared" si="825"/>
        <v>99.921068424004474</v>
      </c>
      <c r="BZ305" s="70">
        <v>8876.5</v>
      </c>
      <c r="CA305" s="70">
        <v>8395.0769999999993</v>
      </c>
      <c r="CB305" s="70">
        <v>8296.6103000000003</v>
      </c>
      <c r="CC305" s="70">
        <f t="shared" si="60"/>
        <v>98.827089971896626</v>
      </c>
      <c r="CD305" s="70">
        <v>32.9</v>
      </c>
      <c r="CE305" s="70">
        <v>32.9</v>
      </c>
      <c r="CF305" s="70">
        <v>32.9</v>
      </c>
      <c r="CG305" s="70">
        <f t="shared" si="828"/>
        <v>100</v>
      </c>
      <c r="CH305" s="124"/>
      <c r="CI305" s="70">
        <v>6.9</v>
      </c>
      <c r="CJ305" s="70">
        <v>6.9</v>
      </c>
      <c r="CK305" s="70">
        <f t="shared" si="918"/>
        <v>100</v>
      </c>
      <c r="CL305" s="70"/>
      <c r="CM305" s="70"/>
      <c r="CN305" s="70"/>
      <c r="CO305" s="70"/>
      <c r="CP305" s="124"/>
      <c r="CQ305" s="70"/>
      <c r="CR305" s="70"/>
      <c r="CS305" s="70"/>
    </row>
    <row r="306" spans="1:97" x14ac:dyDescent="0.25">
      <c r="A306" s="104" t="s">
        <v>400</v>
      </c>
      <c r="B306" s="82">
        <f t="shared" si="799"/>
        <v>0</v>
      </c>
      <c r="C306" s="82">
        <f t="shared" si="800"/>
        <v>0</v>
      </c>
      <c r="D306" s="82">
        <f t="shared" si="801"/>
        <v>0</v>
      </c>
      <c r="E306" s="66"/>
      <c r="F306" s="66"/>
      <c r="G306" s="66"/>
      <c r="H306" s="66"/>
      <c r="I306" s="66"/>
      <c r="J306" s="66"/>
      <c r="K306" s="66"/>
      <c r="L306" s="66"/>
      <c r="M306" s="70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6"/>
      <c r="AQ306" s="66"/>
      <c r="AR306" s="66"/>
      <c r="AS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/>
      <c r="BH306" s="66"/>
      <c r="BI306" s="70"/>
      <c r="BJ306" s="66"/>
      <c r="BK306" s="66"/>
      <c r="BL306" s="66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70"/>
      <c r="BZ306" s="66"/>
      <c r="CA306" s="66"/>
      <c r="CB306" s="66"/>
      <c r="CC306" s="66"/>
      <c r="CD306" s="66"/>
      <c r="CE306" s="66"/>
      <c r="CF306" s="66"/>
      <c r="CG306" s="70"/>
      <c r="CH306" s="123"/>
      <c r="CI306" s="66"/>
      <c r="CJ306" s="66"/>
      <c r="CK306" s="70"/>
      <c r="CL306" s="70"/>
      <c r="CM306" s="66"/>
      <c r="CN306" s="66"/>
      <c r="CO306" s="70"/>
      <c r="CP306" s="123"/>
      <c r="CQ306" s="66"/>
      <c r="CR306" s="66"/>
      <c r="CS306" s="66"/>
    </row>
    <row r="307" spans="1:97" x14ac:dyDescent="0.25">
      <c r="A307" s="104" t="s">
        <v>604</v>
      </c>
      <c r="B307" s="82">
        <f t="shared" si="799"/>
        <v>96</v>
      </c>
      <c r="C307" s="82">
        <f t="shared" si="800"/>
        <v>105.4</v>
      </c>
      <c r="D307" s="82">
        <f t="shared" si="801"/>
        <v>105.4</v>
      </c>
      <c r="E307" s="66">
        <f t="shared" ref="E307:E312" si="919">D307/C307*100</f>
        <v>100</v>
      </c>
      <c r="F307" s="66"/>
      <c r="G307" s="66"/>
      <c r="H307" s="66"/>
      <c r="I307" s="66"/>
      <c r="J307" s="66"/>
      <c r="K307" s="66"/>
      <c r="L307" s="66"/>
      <c r="M307" s="70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  <c r="AP307" s="66"/>
      <c r="AQ307" s="66"/>
      <c r="AR307" s="66"/>
      <c r="AS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/>
      <c r="BH307" s="66"/>
      <c r="BI307" s="70"/>
      <c r="BJ307" s="66"/>
      <c r="BK307" s="66"/>
      <c r="BL307" s="66"/>
      <c r="BM307" s="66"/>
      <c r="BN307" s="66">
        <v>96</v>
      </c>
      <c r="BO307" s="66">
        <v>105.4</v>
      </c>
      <c r="BP307" s="66">
        <v>105.4</v>
      </c>
      <c r="BQ307" s="66">
        <f t="shared" ref="BQ307:BQ312" si="920">BP307/BO307*100</f>
        <v>100</v>
      </c>
      <c r="BR307" s="66"/>
      <c r="BS307" s="66"/>
      <c r="BT307" s="66"/>
      <c r="BU307" s="66"/>
      <c r="BV307" s="66"/>
      <c r="BW307" s="66"/>
      <c r="BX307" s="66"/>
      <c r="BY307" s="70"/>
      <c r="BZ307" s="66"/>
      <c r="CA307" s="66"/>
      <c r="CB307" s="66"/>
      <c r="CC307" s="66"/>
      <c r="CD307" s="66"/>
      <c r="CE307" s="66"/>
      <c r="CF307" s="66"/>
      <c r="CG307" s="70"/>
      <c r="CH307" s="123"/>
      <c r="CI307" s="66"/>
      <c r="CJ307" s="66"/>
      <c r="CK307" s="70"/>
      <c r="CL307" s="70"/>
      <c r="CM307" s="66"/>
      <c r="CN307" s="66"/>
      <c r="CO307" s="70"/>
      <c r="CP307" s="123"/>
      <c r="CQ307" s="66"/>
      <c r="CR307" s="66"/>
      <c r="CS307" s="66"/>
    </row>
    <row r="308" spans="1:97" x14ac:dyDescent="0.25">
      <c r="A308" s="104" t="s">
        <v>545</v>
      </c>
      <c r="B308" s="82">
        <f t="shared" si="799"/>
        <v>96</v>
      </c>
      <c r="C308" s="82">
        <f t="shared" si="800"/>
        <v>105.4</v>
      </c>
      <c r="D308" s="82">
        <f t="shared" si="801"/>
        <v>105.4</v>
      </c>
      <c r="E308" s="66">
        <f t="shared" si="919"/>
        <v>100</v>
      </c>
      <c r="F308" s="66"/>
      <c r="G308" s="66"/>
      <c r="H308" s="66"/>
      <c r="I308" s="66"/>
      <c r="J308" s="66"/>
      <c r="K308" s="66"/>
      <c r="L308" s="66"/>
      <c r="M308" s="70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  <c r="AQ308" s="66"/>
      <c r="AR308" s="66"/>
      <c r="AS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/>
      <c r="BH308" s="66"/>
      <c r="BI308" s="70"/>
      <c r="BJ308" s="66"/>
      <c r="BK308" s="66"/>
      <c r="BL308" s="66"/>
      <c r="BM308" s="66"/>
      <c r="BN308" s="66">
        <v>96</v>
      </c>
      <c r="BO308" s="66">
        <v>105.4</v>
      </c>
      <c r="BP308" s="66">
        <v>105.4</v>
      </c>
      <c r="BQ308" s="66">
        <f t="shared" si="920"/>
        <v>100</v>
      </c>
      <c r="BR308" s="66"/>
      <c r="BS308" s="66"/>
      <c r="BT308" s="66"/>
      <c r="BU308" s="66"/>
      <c r="BV308" s="66"/>
      <c r="BW308" s="66"/>
      <c r="BX308" s="66"/>
      <c r="BY308" s="70"/>
      <c r="BZ308" s="66"/>
      <c r="CA308" s="66"/>
      <c r="CB308" s="66"/>
      <c r="CC308" s="66"/>
      <c r="CD308" s="66"/>
      <c r="CE308" s="66"/>
      <c r="CF308" s="66"/>
      <c r="CG308" s="70"/>
      <c r="CH308" s="123"/>
      <c r="CI308" s="66"/>
      <c r="CJ308" s="66"/>
      <c r="CK308" s="70"/>
      <c r="CL308" s="70"/>
      <c r="CM308" s="66"/>
      <c r="CN308" s="66"/>
      <c r="CO308" s="70"/>
      <c r="CP308" s="123"/>
      <c r="CQ308" s="66"/>
      <c r="CR308" s="66"/>
      <c r="CS308" s="66"/>
    </row>
    <row r="309" spans="1:97" x14ac:dyDescent="0.25">
      <c r="A309" s="104" t="s">
        <v>548</v>
      </c>
      <c r="B309" s="82">
        <f t="shared" si="799"/>
        <v>96</v>
      </c>
      <c r="C309" s="82">
        <f t="shared" si="800"/>
        <v>105.4</v>
      </c>
      <c r="D309" s="82">
        <f t="shared" si="801"/>
        <v>105.4</v>
      </c>
      <c r="E309" s="66">
        <f t="shared" si="919"/>
        <v>100</v>
      </c>
      <c r="F309" s="66"/>
      <c r="G309" s="66"/>
      <c r="H309" s="66"/>
      <c r="I309" s="66"/>
      <c r="J309" s="66"/>
      <c r="K309" s="66"/>
      <c r="L309" s="66"/>
      <c r="M309" s="70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  <c r="AP309" s="66"/>
      <c r="AQ309" s="66"/>
      <c r="AR309" s="66"/>
      <c r="AS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/>
      <c r="BH309" s="66"/>
      <c r="BI309" s="70"/>
      <c r="BJ309" s="66"/>
      <c r="BK309" s="66"/>
      <c r="BL309" s="66"/>
      <c r="BM309" s="66"/>
      <c r="BN309" s="66">
        <v>96</v>
      </c>
      <c r="BO309" s="66">
        <v>105.4</v>
      </c>
      <c r="BP309" s="66">
        <v>105.4</v>
      </c>
      <c r="BQ309" s="66">
        <f t="shared" si="920"/>
        <v>100</v>
      </c>
      <c r="BR309" s="66"/>
      <c r="BS309" s="66"/>
      <c r="BT309" s="66"/>
      <c r="BU309" s="66"/>
      <c r="BV309" s="66"/>
      <c r="BW309" s="66"/>
      <c r="BX309" s="66"/>
      <c r="BY309" s="70"/>
      <c r="BZ309" s="66"/>
      <c r="CA309" s="66"/>
      <c r="CB309" s="66"/>
      <c r="CC309" s="66"/>
      <c r="CD309" s="66"/>
      <c r="CE309" s="66"/>
      <c r="CF309" s="66"/>
      <c r="CG309" s="70"/>
      <c r="CH309" s="123"/>
      <c r="CI309" s="66"/>
      <c r="CJ309" s="66"/>
      <c r="CK309" s="70"/>
      <c r="CL309" s="70"/>
      <c r="CM309" s="66"/>
      <c r="CN309" s="66"/>
      <c r="CO309" s="70"/>
      <c r="CP309" s="123"/>
      <c r="CQ309" s="66"/>
      <c r="CR309" s="66"/>
      <c r="CS309" s="66"/>
    </row>
    <row r="310" spans="1:97" x14ac:dyDescent="0.25">
      <c r="A310" s="104" t="s">
        <v>546</v>
      </c>
      <c r="B310" s="82">
        <f t="shared" si="799"/>
        <v>96</v>
      </c>
      <c r="C310" s="82">
        <f t="shared" si="800"/>
        <v>105.4</v>
      </c>
      <c r="D310" s="82">
        <f t="shared" si="801"/>
        <v>105.4</v>
      </c>
      <c r="E310" s="66">
        <f t="shared" si="919"/>
        <v>100</v>
      </c>
      <c r="F310" s="66"/>
      <c r="G310" s="66"/>
      <c r="H310" s="66"/>
      <c r="I310" s="66"/>
      <c r="J310" s="66"/>
      <c r="K310" s="66"/>
      <c r="L310" s="66"/>
      <c r="M310" s="70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  <c r="AP310" s="66"/>
      <c r="AQ310" s="66"/>
      <c r="AR310" s="66"/>
      <c r="AS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/>
      <c r="BH310" s="66"/>
      <c r="BI310" s="70"/>
      <c r="BJ310" s="66"/>
      <c r="BK310" s="66"/>
      <c r="BL310" s="66"/>
      <c r="BM310" s="66"/>
      <c r="BN310" s="66">
        <v>96</v>
      </c>
      <c r="BO310" s="66">
        <v>105.4</v>
      </c>
      <c r="BP310" s="66">
        <v>105.4</v>
      </c>
      <c r="BQ310" s="66">
        <f t="shared" si="920"/>
        <v>100</v>
      </c>
      <c r="BR310" s="66"/>
      <c r="BS310" s="66"/>
      <c r="BT310" s="66"/>
      <c r="BU310" s="66"/>
      <c r="BV310" s="66"/>
      <c r="BW310" s="66"/>
      <c r="BX310" s="66"/>
      <c r="BY310" s="70"/>
      <c r="BZ310" s="66"/>
      <c r="CA310" s="66"/>
      <c r="CB310" s="66"/>
      <c r="CC310" s="66"/>
      <c r="CD310" s="66"/>
      <c r="CE310" s="66"/>
      <c r="CF310" s="66"/>
      <c r="CG310" s="70"/>
      <c r="CH310" s="123"/>
      <c r="CI310" s="66"/>
      <c r="CJ310" s="66"/>
      <c r="CK310" s="70"/>
      <c r="CL310" s="70"/>
      <c r="CM310" s="66"/>
      <c r="CN310" s="66"/>
      <c r="CO310" s="70"/>
      <c r="CP310" s="123"/>
      <c r="CQ310" s="66"/>
      <c r="CR310" s="66"/>
      <c r="CS310" s="66"/>
    </row>
    <row r="311" spans="1:97" x14ac:dyDescent="0.25">
      <c r="A311" s="104" t="s">
        <v>377</v>
      </c>
      <c r="B311" s="82">
        <f t="shared" si="799"/>
        <v>239.9</v>
      </c>
      <c r="C311" s="82">
        <f t="shared" si="800"/>
        <v>263.60000000000002</v>
      </c>
      <c r="D311" s="82">
        <f t="shared" si="801"/>
        <v>263.60000000000002</v>
      </c>
      <c r="E311" s="66">
        <f t="shared" si="919"/>
        <v>100</v>
      </c>
      <c r="F311" s="66"/>
      <c r="G311" s="66"/>
      <c r="H311" s="66"/>
      <c r="I311" s="66"/>
      <c r="J311" s="66"/>
      <c r="K311" s="66"/>
      <c r="L311" s="66"/>
      <c r="M311" s="70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  <c r="AP311" s="66"/>
      <c r="AQ311" s="66"/>
      <c r="AR311" s="66"/>
      <c r="AS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/>
      <c r="BH311" s="66"/>
      <c r="BI311" s="70"/>
      <c r="BJ311" s="66"/>
      <c r="BK311" s="66"/>
      <c r="BL311" s="66"/>
      <c r="BM311" s="66"/>
      <c r="BN311" s="66">
        <v>239.9</v>
      </c>
      <c r="BO311" s="66">
        <v>263.60000000000002</v>
      </c>
      <c r="BP311" s="66">
        <v>263.60000000000002</v>
      </c>
      <c r="BQ311" s="66">
        <f t="shared" si="920"/>
        <v>100</v>
      </c>
      <c r="BR311" s="66"/>
      <c r="BS311" s="66"/>
      <c r="BT311" s="66"/>
      <c r="BU311" s="66"/>
      <c r="BV311" s="66"/>
      <c r="BW311" s="66"/>
      <c r="BX311" s="66"/>
      <c r="BY311" s="70"/>
      <c r="BZ311" s="66"/>
      <c r="CA311" s="66"/>
      <c r="CB311" s="66"/>
      <c r="CC311" s="66"/>
      <c r="CD311" s="66"/>
      <c r="CE311" s="66"/>
      <c r="CF311" s="66"/>
      <c r="CG311" s="70"/>
      <c r="CH311" s="123"/>
      <c r="CI311" s="66"/>
      <c r="CJ311" s="66"/>
      <c r="CK311" s="70"/>
      <c r="CL311" s="70"/>
      <c r="CM311" s="66"/>
      <c r="CN311" s="66"/>
      <c r="CO311" s="70"/>
      <c r="CP311" s="123"/>
      <c r="CQ311" s="66"/>
      <c r="CR311" s="66"/>
      <c r="CS311" s="66"/>
    </row>
    <row r="312" spans="1:97" x14ac:dyDescent="0.25">
      <c r="A312" s="104" t="s">
        <v>547</v>
      </c>
      <c r="B312" s="82">
        <f t="shared" si="799"/>
        <v>96</v>
      </c>
      <c r="C312" s="82">
        <f t="shared" si="800"/>
        <v>105.4</v>
      </c>
      <c r="D312" s="82">
        <f t="shared" si="801"/>
        <v>105.4</v>
      </c>
      <c r="E312" s="66">
        <f t="shared" si="919"/>
        <v>100</v>
      </c>
      <c r="F312" s="66"/>
      <c r="G312" s="66"/>
      <c r="H312" s="66"/>
      <c r="I312" s="66"/>
      <c r="J312" s="66"/>
      <c r="K312" s="66"/>
      <c r="L312" s="66"/>
      <c r="M312" s="70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  <c r="AP312" s="66"/>
      <c r="AQ312" s="66"/>
      <c r="AR312" s="66"/>
      <c r="AS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/>
      <c r="BH312" s="66"/>
      <c r="BI312" s="70"/>
      <c r="BJ312" s="66"/>
      <c r="BK312" s="66"/>
      <c r="BL312" s="66"/>
      <c r="BM312" s="66"/>
      <c r="BN312" s="66">
        <v>96</v>
      </c>
      <c r="BO312" s="66">
        <v>105.4</v>
      </c>
      <c r="BP312" s="66">
        <v>105.4</v>
      </c>
      <c r="BQ312" s="66">
        <f t="shared" si="920"/>
        <v>100</v>
      </c>
      <c r="BR312" s="66"/>
      <c r="BS312" s="66"/>
      <c r="BT312" s="66"/>
      <c r="BU312" s="66"/>
      <c r="BV312" s="66"/>
      <c r="BW312" s="66"/>
      <c r="BX312" s="66"/>
      <c r="BY312" s="70"/>
      <c r="BZ312" s="66"/>
      <c r="CA312" s="66"/>
      <c r="CB312" s="66"/>
      <c r="CC312" s="66"/>
      <c r="CD312" s="66"/>
      <c r="CE312" s="66"/>
      <c r="CF312" s="66"/>
      <c r="CG312" s="70"/>
      <c r="CH312" s="123"/>
      <c r="CI312" s="66"/>
      <c r="CJ312" s="66"/>
      <c r="CK312" s="70"/>
      <c r="CL312" s="70"/>
      <c r="CM312" s="66"/>
      <c r="CN312" s="66"/>
      <c r="CO312" s="70"/>
      <c r="CP312" s="123"/>
      <c r="CQ312" s="66"/>
      <c r="CR312" s="66"/>
      <c r="CS312" s="66"/>
    </row>
    <row r="313" spans="1:97" s="92" customFormat="1" ht="31.5" x14ac:dyDescent="0.25">
      <c r="A313" s="106" t="s">
        <v>379</v>
      </c>
      <c r="B313" s="198">
        <f t="shared" si="799"/>
        <v>482084.09999999992</v>
      </c>
      <c r="C313" s="198">
        <f t="shared" si="800"/>
        <v>510459.89899999998</v>
      </c>
      <c r="D313" s="198">
        <f t="shared" si="801"/>
        <v>505293.54583000008</v>
      </c>
      <c r="E313" s="80">
        <f t="shared" ref="E313" si="921">D313/C313*100</f>
        <v>98.987902246558278</v>
      </c>
      <c r="F313" s="80">
        <f>SUM(F314:F320)</f>
        <v>759.8</v>
      </c>
      <c r="G313" s="80">
        <f>SUM(G314:G320)</f>
        <v>713.4</v>
      </c>
      <c r="H313" s="80">
        <f t="shared" ref="H313:CF313" si="922">SUM(H314:H320)</f>
        <v>696.56997999999999</v>
      </c>
      <c r="I313" s="80">
        <f t="shared" si="71"/>
        <v>97.640871881132611</v>
      </c>
      <c r="J313" s="80">
        <f t="shared" ref="J313" si="923">SUM(J314:J320)</f>
        <v>387.8</v>
      </c>
      <c r="K313" s="80">
        <f t="shared" si="922"/>
        <v>387.8</v>
      </c>
      <c r="L313" s="80">
        <f t="shared" si="922"/>
        <v>387.8</v>
      </c>
      <c r="M313" s="80">
        <f t="shared" si="100"/>
        <v>100</v>
      </c>
      <c r="N313" s="80">
        <f t="shared" ref="N313" si="924">SUM(N314:N320)</f>
        <v>7079.9</v>
      </c>
      <c r="O313" s="80">
        <f t="shared" si="922"/>
        <v>6089.991</v>
      </c>
      <c r="P313" s="80">
        <f t="shared" si="922"/>
        <v>6089.991</v>
      </c>
      <c r="Q313" s="80">
        <f t="shared" si="101"/>
        <v>100</v>
      </c>
      <c r="R313" s="80">
        <f t="shared" ref="R313" si="925">SUM(R314:R320)</f>
        <v>91993.4</v>
      </c>
      <c r="S313" s="80">
        <f t="shared" si="922"/>
        <v>112692.1</v>
      </c>
      <c r="T313" s="80">
        <f t="shared" si="922"/>
        <v>111864.26349</v>
      </c>
      <c r="U313" s="80">
        <f t="shared" si="39"/>
        <v>99.265399695275875</v>
      </c>
      <c r="V313" s="80">
        <f t="shared" ref="V313" si="926">SUM(V314:V320)</f>
        <v>6826.9</v>
      </c>
      <c r="W313" s="80">
        <f t="shared" si="922"/>
        <v>4599.3</v>
      </c>
      <c r="X313" s="80">
        <f t="shared" si="922"/>
        <v>4390.1847699999998</v>
      </c>
      <c r="Y313" s="80">
        <f t="shared" si="76"/>
        <v>95.453324853782092</v>
      </c>
      <c r="Z313" s="80">
        <f t="shared" ref="Z313" si="927">SUM(Z314:Z320)</f>
        <v>279.8</v>
      </c>
      <c r="AA313" s="80">
        <f t="shared" si="922"/>
        <v>279.8</v>
      </c>
      <c r="AB313" s="80">
        <f t="shared" si="922"/>
        <v>279.8</v>
      </c>
      <c r="AC313" s="80">
        <f t="shared" si="78"/>
        <v>100</v>
      </c>
      <c r="AD313" s="80">
        <f t="shared" ref="AD313" si="928">SUM(AD314:AD320)</f>
        <v>323795.5</v>
      </c>
      <c r="AE313" s="80">
        <f t="shared" si="922"/>
        <v>338020.6</v>
      </c>
      <c r="AF313" s="80">
        <f t="shared" si="922"/>
        <v>335875.27396000002</v>
      </c>
      <c r="AG313" s="80">
        <f t="shared" si="102"/>
        <v>99.365326835110054</v>
      </c>
      <c r="AH313" s="80">
        <f t="shared" ref="AH313" si="929">SUM(AH314:AH320)</f>
        <v>1399.4</v>
      </c>
      <c r="AI313" s="80">
        <f t="shared" si="922"/>
        <v>1510.8</v>
      </c>
      <c r="AJ313" s="80">
        <f t="shared" si="922"/>
        <v>1310.09274</v>
      </c>
      <c r="AK313" s="79">
        <f t="shared" si="811"/>
        <v>86.71516679904687</v>
      </c>
      <c r="AL313" s="80">
        <f t="shared" ref="AL313" si="930">SUM(AL314:AL320)</f>
        <v>33.200000000000003</v>
      </c>
      <c r="AM313" s="80">
        <f t="shared" si="922"/>
        <v>33.200000000000003</v>
      </c>
      <c r="AN313" s="80">
        <f t="shared" si="922"/>
        <v>23.268650000000001</v>
      </c>
      <c r="AO313" s="80">
        <f>AN313/AM313*100</f>
        <v>70.086295180722885</v>
      </c>
      <c r="AP313" s="80">
        <f t="shared" ref="AP313" si="931">SUM(AP314:AP320)</f>
        <v>1049.5999999999999</v>
      </c>
      <c r="AQ313" s="80">
        <f t="shared" si="922"/>
        <v>1133.0999999999999</v>
      </c>
      <c r="AR313" s="80">
        <f t="shared" si="922"/>
        <v>990.50381000000004</v>
      </c>
      <c r="AS313" s="80">
        <f t="shared" si="922"/>
        <v>87.415392286647261</v>
      </c>
      <c r="AT313" s="80">
        <f t="shared" ref="AT313" si="932">SUM(AT314:AT320)</f>
        <v>16527.5</v>
      </c>
      <c r="AU313" s="80">
        <f t="shared" si="922"/>
        <v>14674.7</v>
      </c>
      <c r="AV313" s="80">
        <f t="shared" si="922"/>
        <v>13889.37291</v>
      </c>
      <c r="AW313" s="80">
        <f t="shared" si="922"/>
        <v>94.648428315399968</v>
      </c>
      <c r="AX313" s="80">
        <f t="shared" ref="AX313" si="933">SUM(AX314:AX320)</f>
        <v>1049.5999999999999</v>
      </c>
      <c r="AY313" s="80">
        <f t="shared" si="922"/>
        <v>1133.0999999999999</v>
      </c>
      <c r="AZ313" s="80">
        <f t="shared" si="922"/>
        <v>823.77297999999996</v>
      </c>
      <c r="BA313" s="80">
        <f t="shared" si="922"/>
        <v>72.700818992145443</v>
      </c>
      <c r="BB313" s="80">
        <f t="shared" ref="BB313" si="934">SUM(BB314:BB320)</f>
        <v>349.8</v>
      </c>
      <c r="BC313" s="80">
        <f t="shared" si="922"/>
        <v>377.7</v>
      </c>
      <c r="BD313" s="80">
        <f t="shared" ref="BD313" si="935">SUM(BD314:BD320)</f>
        <v>220.77347</v>
      </c>
      <c r="BE313" s="80">
        <f t="shared" si="922"/>
        <v>58.452070426264235</v>
      </c>
      <c r="BF313" s="80">
        <f t="shared" ref="BF313" si="936">SUM(BF314:BF320)</f>
        <v>2868.5</v>
      </c>
      <c r="BG313" s="80">
        <f t="shared" si="922"/>
        <v>2868.5</v>
      </c>
      <c r="BH313" s="80">
        <f t="shared" si="922"/>
        <v>2868.5</v>
      </c>
      <c r="BI313" s="80">
        <f t="shared" si="107"/>
        <v>100</v>
      </c>
      <c r="BJ313" s="80">
        <f t="shared" ref="BJ313" si="937">SUM(BJ314:BJ320)</f>
        <v>0</v>
      </c>
      <c r="BK313" s="80">
        <f t="shared" si="922"/>
        <v>0</v>
      </c>
      <c r="BL313" s="80">
        <f t="shared" ref="BL313" si="938">SUM(BL314:BL320)</f>
        <v>0</v>
      </c>
      <c r="BM313" s="80">
        <f t="shared" si="922"/>
        <v>0</v>
      </c>
      <c r="BN313" s="80">
        <f t="shared" ref="BN313" si="939">SUM(BN314:BN320)</f>
        <v>863.8</v>
      </c>
      <c r="BO313" s="80">
        <f t="shared" si="922"/>
        <v>948.80000000000007</v>
      </c>
      <c r="BP313" s="80">
        <f t="shared" si="922"/>
        <v>948.80000000000007</v>
      </c>
      <c r="BQ313" s="79">
        <f t="shared" ref="BQ313:BQ320" si="940">BP313/BO313*100</f>
        <v>100</v>
      </c>
      <c r="BR313" s="80">
        <f t="shared" ref="BR313" si="941">SUM(BR314:BR320)</f>
        <v>349.8</v>
      </c>
      <c r="BS313" s="80">
        <f t="shared" si="922"/>
        <v>180.1</v>
      </c>
      <c r="BT313" s="80">
        <f t="shared" si="922"/>
        <v>180.04573000000002</v>
      </c>
      <c r="BU313" s="80">
        <f t="shared" si="922"/>
        <v>99.969866740699629</v>
      </c>
      <c r="BV313" s="80">
        <f t="shared" ref="BV313" si="942">SUM(BV314:BV320)</f>
        <v>349.8</v>
      </c>
      <c r="BW313" s="80">
        <f t="shared" si="922"/>
        <v>377.7</v>
      </c>
      <c r="BX313" s="80">
        <f t="shared" si="922"/>
        <v>327.70888000000002</v>
      </c>
      <c r="BY313" s="80">
        <f t="shared" si="825"/>
        <v>86.764331480010597</v>
      </c>
      <c r="BZ313" s="80">
        <f t="shared" ref="BZ313" si="943">SUM(BZ314:BZ320)</f>
        <v>26054.1</v>
      </c>
      <c r="CA313" s="80">
        <f t="shared" si="922"/>
        <v>24317.308000000001</v>
      </c>
      <c r="CB313" s="80">
        <f t="shared" si="922"/>
        <v>24005.93346</v>
      </c>
      <c r="CC313" s="80">
        <f t="shared" si="60"/>
        <v>98.719535320274758</v>
      </c>
      <c r="CD313" s="80">
        <f t="shared" ref="CD313" si="944">SUM(CD314:CD320)</f>
        <v>65.900000000000006</v>
      </c>
      <c r="CE313" s="80">
        <f t="shared" si="922"/>
        <v>65.900000000000006</v>
      </c>
      <c r="CF313" s="80">
        <f t="shared" si="922"/>
        <v>64.89</v>
      </c>
      <c r="CG313" s="80">
        <f t="shared" si="828"/>
        <v>98.46737481031866</v>
      </c>
      <c r="CH313" s="122"/>
      <c r="CI313" s="80">
        <f t="shared" ref="CI313" si="945">SUM(CI314:CI320)</f>
        <v>56</v>
      </c>
      <c r="CJ313" s="80">
        <f t="shared" ref="CJ313" si="946">SUM(CJ314:CJ320)</f>
        <v>56</v>
      </c>
      <c r="CK313" s="80">
        <f t="shared" ref="CK313:CK314" si="947">CJ313/CI313*100</f>
        <v>100</v>
      </c>
      <c r="CL313" s="80"/>
      <c r="CM313" s="80"/>
      <c r="CN313" s="80"/>
      <c r="CO313" s="80"/>
      <c r="CP313" s="122"/>
      <c r="CQ313" s="80"/>
      <c r="CR313" s="80"/>
      <c r="CS313" s="80"/>
    </row>
    <row r="314" spans="1:97" x14ac:dyDescent="0.25">
      <c r="A314" s="104" t="s">
        <v>303</v>
      </c>
      <c r="B314" s="82">
        <f t="shared" si="799"/>
        <v>481220.29999999993</v>
      </c>
      <c r="C314" s="82">
        <f t="shared" si="800"/>
        <v>509511.09899999999</v>
      </c>
      <c r="D314" s="82">
        <f t="shared" si="801"/>
        <v>504344.74583000003</v>
      </c>
      <c r="E314" s="70">
        <f t="shared" si="0"/>
        <v>98.986017541101702</v>
      </c>
      <c r="F314" s="70">
        <v>759.8</v>
      </c>
      <c r="G314" s="70">
        <v>713.4</v>
      </c>
      <c r="H314" s="70">
        <v>696.56997999999999</v>
      </c>
      <c r="I314" s="70">
        <f t="shared" si="71"/>
        <v>97.640871881132611</v>
      </c>
      <c r="J314" s="70">
        <v>387.8</v>
      </c>
      <c r="K314" s="70">
        <v>387.8</v>
      </c>
      <c r="L314" s="70">
        <v>387.8</v>
      </c>
      <c r="M314" s="70">
        <f t="shared" si="100"/>
        <v>100</v>
      </c>
      <c r="N314" s="70">
        <v>7079.9</v>
      </c>
      <c r="O314" s="70">
        <v>6089.991</v>
      </c>
      <c r="P314" s="70">
        <v>6089.991</v>
      </c>
      <c r="Q314" s="70">
        <f t="shared" si="101"/>
        <v>100</v>
      </c>
      <c r="R314" s="70">
        <v>91993.4</v>
      </c>
      <c r="S314" s="70">
        <v>112692.1</v>
      </c>
      <c r="T314" s="70">
        <v>111864.26349</v>
      </c>
      <c r="U314" s="70">
        <f t="shared" si="39"/>
        <v>99.265399695275875</v>
      </c>
      <c r="V314" s="70">
        <v>6826.9</v>
      </c>
      <c r="W314" s="70">
        <v>4599.3</v>
      </c>
      <c r="X314" s="70">
        <v>4390.1847699999998</v>
      </c>
      <c r="Y314" s="70">
        <f t="shared" si="76"/>
        <v>95.453324853782092</v>
      </c>
      <c r="Z314" s="70">
        <v>279.8</v>
      </c>
      <c r="AA314" s="70">
        <v>279.8</v>
      </c>
      <c r="AB314" s="70">
        <v>279.8</v>
      </c>
      <c r="AC314" s="70">
        <f t="shared" si="78"/>
        <v>100</v>
      </c>
      <c r="AD314" s="70">
        <v>323795.5</v>
      </c>
      <c r="AE314" s="70">
        <v>338020.6</v>
      </c>
      <c r="AF314" s="70">
        <v>335875.27396000002</v>
      </c>
      <c r="AG314" s="70">
        <f t="shared" si="102"/>
        <v>99.365326835110054</v>
      </c>
      <c r="AH314" s="70">
        <v>1399.4</v>
      </c>
      <c r="AI314" s="70">
        <v>1510.8</v>
      </c>
      <c r="AJ314" s="70">
        <v>1310.09274</v>
      </c>
      <c r="AK314" s="66">
        <f t="shared" si="811"/>
        <v>86.71516679904687</v>
      </c>
      <c r="AL314" s="70">
        <v>33.200000000000003</v>
      </c>
      <c r="AM314" s="70">
        <v>33.200000000000003</v>
      </c>
      <c r="AN314" s="70">
        <v>23.268650000000001</v>
      </c>
      <c r="AO314" s="70">
        <f>AN314/AM314*100</f>
        <v>70.086295180722885</v>
      </c>
      <c r="AP314" s="70">
        <v>1049.5999999999999</v>
      </c>
      <c r="AQ314" s="70">
        <v>1133.0999999999999</v>
      </c>
      <c r="AR314" s="70">
        <v>990.50381000000004</v>
      </c>
      <c r="AS314" s="70">
        <f t="shared" si="103"/>
        <v>87.415392286647261</v>
      </c>
      <c r="AT314" s="70">
        <v>16527.5</v>
      </c>
      <c r="AU314" s="70">
        <v>14674.7</v>
      </c>
      <c r="AV314" s="70">
        <v>13889.37291</v>
      </c>
      <c r="AW314" s="70">
        <f t="shared" si="104"/>
        <v>94.648428315399968</v>
      </c>
      <c r="AX314" s="70">
        <v>1049.5999999999999</v>
      </c>
      <c r="AY314" s="70">
        <v>1133.0999999999999</v>
      </c>
      <c r="AZ314" s="70">
        <v>823.77297999999996</v>
      </c>
      <c r="BA314" s="70">
        <f t="shared" si="105"/>
        <v>72.700818992145443</v>
      </c>
      <c r="BB314" s="70">
        <v>349.8</v>
      </c>
      <c r="BC314" s="70">
        <v>377.7</v>
      </c>
      <c r="BD314" s="70">
        <v>220.77347</v>
      </c>
      <c r="BE314" s="70">
        <f t="shared" si="106"/>
        <v>58.452070426264235</v>
      </c>
      <c r="BF314" s="70">
        <v>2868.5</v>
      </c>
      <c r="BG314" s="70">
        <v>2868.5</v>
      </c>
      <c r="BH314" s="70">
        <v>2868.5</v>
      </c>
      <c r="BI314" s="70">
        <f t="shared" si="107"/>
        <v>100</v>
      </c>
      <c r="BJ314" s="70">
        <v>0</v>
      </c>
      <c r="BK314" s="70">
        <v>0</v>
      </c>
      <c r="BL314" s="70">
        <v>0</v>
      </c>
      <c r="BM314" s="70"/>
      <c r="BN314" s="70"/>
      <c r="BO314" s="70"/>
      <c r="BP314" s="70"/>
      <c r="BQ314" s="66"/>
      <c r="BR314" s="70">
        <v>349.8</v>
      </c>
      <c r="BS314" s="70">
        <v>180.1</v>
      </c>
      <c r="BT314" s="70">
        <v>180.04573000000002</v>
      </c>
      <c r="BU314" s="70">
        <f t="shared" si="108"/>
        <v>99.969866740699629</v>
      </c>
      <c r="BV314" s="70">
        <v>349.8</v>
      </c>
      <c r="BW314" s="70">
        <v>377.7</v>
      </c>
      <c r="BX314" s="70">
        <v>327.70888000000002</v>
      </c>
      <c r="BY314" s="70">
        <f t="shared" si="825"/>
        <v>86.764331480010597</v>
      </c>
      <c r="BZ314" s="70">
        <v>26054.1</v>
      </c>
      <c r="CA314" s="70">
        <v>24317.308000000001</v>
      </c>
      <c r="CB314" s="70">
        <v>24005.93346</v>
      </c>
      <c r="CC314" s="70">
        <f t="shared" si="60"/>
        <v>98.719535320274758</v>
      </c>
      <c r="CD314" s="70">
        <v>65.900000000000006</v>
      </c>
      <c r="CE314" s="70">
        <v>65.900000000000006</v>
      </c>
      <c r="CF314" s="70">
        <v>64.89</v>
      </c>
      <c r="CG314" s="70">
        <f t="shared" si="828"/>
        <v>98.46737481031866</v>
      </c>
      <c r="CH314" s="124"/>
      <c r="CI314" s="70">
        <v>56</v>
      </c>
      <c r="CJ314" s="70">
        <v>56</v>
      </c>
      <c r="CK314" s="70">
        <f t="shared" si="947"/>
        <v>100</v>
      </c>
      <c r="CL314" s="70"/>
      <c r="CM314" s="70"/>
      <c r="CN314" s="70"/>
      <c r="CO314" s="70"/>
      <c r="CP314" s="124"/>
      <c r="CQ314" s="70"/>
      <c r="CR314" s="70"/>
      <c r="CS314" s="70"/>
    </row>
    <row r="315" spans="1:97" x14ac:dyDescent="0.25">
      <c r="A315" s="104" t="s">
        <v>553</v>
      </c>
      <c r="B315" s="82">
        <f t="shared" si="799"/>
        <v>96</v>
      </c>
      <c r="C315" s="82">
        <f t="shared" si="800"/>
        <v>105.4</v>
      </c>
      <c r="D315" s="82">
        <f t="shared" si="801"/>
        <v>105.4</v>
      </c>
      <c r="E315" s="66">
        <f t="shared" ref="E315:E320" si="948">D315/C315*100</f>
        <v>100</v>
      </c>
      <c r="F315" s="66"/>
      <c r="G315" s="66"/>
      <c r="H315" s="66"/>
      <c r="I315" s="66"/>
      <c r="J315" s="66"/>
      <c r="K315" s="66"/>
      <c r="L315" s="66"/>
      <c r="M315" s="70"/>
      <c r="N315" s="66"/>
      <c r="O315" s="66"/>
      <c r="P315" s="66"/>
      <c r="Q315" s="70"/>
      <c r="R315" s="66"/>
      <c r="S315" s="66"/>
      <c r="T315" s="66"/>
      <c r="U315" s="70"/>
      <c r="V315" s="66"/>
      <c r="W315" s="66"/>
      <c r="X315" s="66"/>
      <c r="Y315" s="66"/>
      <c r="Z315" s="66"/>
      <c r="AA315" s="66"/>
      <c r="AB315" s="66"/>
      <c r="AC315" s="70"/>
      <c r="AD315" s="66"/>
      <c r="AE315" s="66"/>
      <c r="AF315" s="66"/>
      <c r="AG315" s="70"/>
      <c r="AH315" s="66"/>
      <c r="AI315" s="66"/>
      <c r="AJ315" s="66"/>
      <c r="AK315" s="66"/>
      <c r="AL315" s="66"/>
      <c r="AM315" s="66"/>
      <c r="AN315" s="66"/>
      <c r="AO315" s="66"/>
      <c r="AP315" s="66"/>
      <c r="AQ315" s="66"/>
      <c r="AR315" s="66"/>
      <c r="AS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/>
      <c r="BH315" s="66"/>
      <c r="BI315" s="70"/>
      <c r="BJ315" s="66"/>
      <c r="BK315" s="66"/>
      <c r="BL315" s="66"/>
      <c r="BM315" s="66"/>
      <c r="BN315" s="66">
        <v>96</v>
      </c>
      <c r="BO315" s="66">
        <v>105.4</v>
      </c>
      <c r="BP315" s="66">
        <v>105.4</v>
      </c>
      <c r="BQ315" s="66">
        <f t="shared" si="940"/>
        <v>100</v>
      </c>
      <c r="BR315" s="66"/>
      <c r="BS315" s="66"/>
      <c r="BT315" s="66"/>
      <c r="BU315" s="66"/>
      <c r="BV315" s="66"/>
      <c r="BW315" s="66"/>
      <c r="BX315" s="66"/>
      <c r="BY315" s="70"/>
      <c r="BZ315" s="66"/>
      <c r="CA315" s="66"/>
      <c r="CB315" s="66"/>
      <c r="CC315" s="70"/>
      <c r="CD315" s="66"/>
      <c r="CE315" s="66"/>
      <c r="CF315" s="66"/>
      <c r="CG315" s="70"/>
      <c r="CH315" s="123"/>
      <c r="CI315" s="66"/>
      <c r="CJ315" s="66"/>
      <c r="CK315" s="70"/>
      <c r="CL315" s="70"/>
      <c r="CM315" s="66"/>
      <c r="CN315" s="66"/>
      <c r="CO315" s="70"/>
      <c r="CP315" s="123"/>
      <c r="CQ315" s="66"/>
      <c r="CR315" s="66"/>
      <c r="CS315" s="66"/>
    </row>
    <row r="316" spans="1:97" x14ac:dyDescent="0.25">
      <c r="A316" s="104" t="s">
        <v>552</v>
      </c>
      <c r="B316" s="82">
        <f t="shared" si="799"/>
        <v>96</v>
      </c>
      <c r="C316" s="82">
        <f t="shared" si="800"/>
        <v>105.4</v>
      </c>
      <c r="D316" s="82">
        <f t="shared" si="801"/>
        <v>105.4</v>
      </c>
      <c r="E316" s="66">
        <f t="shared" si="948"/>
        <v>100</v>
      </c>
      <c r="F316" s="66"/>
      <c r="G316" s="66"/>
      <c r="H316" s="66"/>
      <c r="I316" s="66"/>
      <c r="J316" s="66"/>
      <c r="K316" s="66"/>
      <c r="L316" s="66"/>
      <c r="M316" s="70"/>
      <c r="N316" s="66"/>
      <c r="O316" s="66"/>
      <c r="P316" s="66"/>
      <c r="Q316" s="70"/>
      <c r="R316" s="66"/>
      <c r="S316" s="66"/>
      <c r="T316" s="66"/>
      <c r="U316" s="70"/>
      <c r="V316" s="66"/>
      <c r="W316" s="66"/>
      <c r="X316" s="66"/>
      <c r="Y316" s="66"/>
      <c r="Z316" s="66"/>
      <c r="AA316" s="66"/>
      <c r="AB316" s="66"/>
      <c r="AC316" s="70"/>
      <c r="AD316" s="66"/>
      <c r="AE316" s="66"/>
      <c r="AF316" s="66"/>
      <c r="AG316" s="70"/>
      <c r="AH316" s="66"/>
      <c r="AI316" s="66"/>
      <c r="AJ316" s="66"/>
      <c r="AK316" s="66"/>
      <c r="AL316" s="66"/>
      <c r="AM316" s="66"/>
      <c r="AN316" s="66"/>
      <c r="AO316" s="66"/>
      <c r="AP316" s="66"/>
      <c r="AQ316" s="66"/>
      <c r="AR316" s="66"/>
      <c r="AS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/>
      <c r="BH316" s="66"/>
      <c r="BI316" s="70"/>
      <c r="BJ316" s="66"/>
      <c r="BK316" s="66"/>
      <c r="BL316" s="66"/>
      <c r="BM316" s="66"/>
      <c r="BN316" s="66">
        <v>96</v>
      </c>
      <c r="BO316" s="66">
        <v>105.4</v>
      </c>
      <c r="BP316" s="66">
        <v>105.4</v>
      </c>
      <c r="BQ316" s="66">
        <f t="shared" si="940"/>
        <v>100</v>
      </c>
      <c r="BR316" s="66"/>
      <c r="BS316" s="66"/>
      <c r="BT316" s="66"/>
      <c r="BU316" s="66"/>
      <c r="BV316" s="66"/>
      <c r="BW316" s="66"/>
      <c r="BX316" s="66"/>
      <c r="BY316" s="70"/>
      <c r="BZ316" s="66"/>
      <c r="CA316" s="66"/>
      <c r="CB316" s="66"/>
      <c r="CC316" s="70"/>
      <c r="CD316" s="66"/>
      <c r="CE316" s="66"/>
      <c r="CF316" s="66"/>
      <c r="CG316" s="70"/>
      <c r="CH316" s="123"/>
      <c r="CI316" s="66"/>
      <c r="CJ316" s="66"/>
      <c r="CK316" s="70"/>
      <c r="CL316" s="70"/>
      <c r="CM316" s="66"/>
      <c r="CN316" s="66"/>
      <c r="CO316" s="70"/>
      <c r="CP316" s="123"/>
      <c r="CQ316" s="66"/>
      <c r="CR316" s="66"/>
      <c r="CS316" s="66"/>
    </row>
    <row r="317" spans="1:97" x14ac:dyDescent="0.25">
      <c r="A317" s="104" t="s">
        <v>246</v>
      </c>
      <c r="B317" s="82">
        <f t="shared" si="799"/>
        <v>96</v>
      </c>
      <c r="C317" s="82">
        <f t="shared" si="800"/>
        <v>105.4</v>
      </c>
      <c r="D317" s="82">
        <f t="shared" si="801"/>
        <v>105.4</v>
      </c>
      <c r="E317" s="66">
        <f t="shared" si="948"/>
        <v>100</v>
      </c>
      <c r="F317" s="66"/>
      <c r="G317" s="66"/>
      <c r="H317" s="66"/>
      <c r="I317" s="66"/>
      <c r="J317" s="66"/>
      <c r="K317" s="66"/>
      <c r="L317" s="66"/>
      <c r="M317" s="70"/>
      <c r="N317" s="66"/>
      <c r="O317" s="66"/>
      <c r="P317" s="66"/>
      <c r="Q317" s="70"/>
      <c r="R317" s="66"/>
      <c r="S317" s="66"/>
      <c r="T317" s="66"/>
      <c r="U317" s="70"/>
      <c r="V317" s="66"/>
      <c r="W317" s="66"/>
      <c r="X317" s="66"/>
      <c r="Y317" s="66"/>
      <c r="Z317" s="66"/>
      <c r="AA317" s="66"/>
      <c r="AB317" s="66"/>
      <c r="AC317" s="70"/>
      <c r="AD317" s="66"/>
      <c r="AE317" s="66"/>
      <c r="AF317" s="66"/>
      <c r="AG317" s="70"/>
      <c r="AH317" s="66"/>
      <c r="AI317" s="66"/>
      <c r="AJ317" s="66"/>
      <c r="AK317" s="66"/>
      <c r="AL317" s="66"/>
      <c r="AM317" s="66"/>
      <c r="AN317" s="66"/>
      <c r="AO317" s="66"/>
      <c r="AP317" s="66"/>
      <c r="AQ317" s="66"/>
      <c r="AR317" s="66"/>
      <c r="AS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/>
      <c r="BH317" s="66"/>
      <c r="BI317" s="70"/>
      <c r="BJ317" s="66"/>
      <c r="BK317" s="66"/>
      <c r="BL317" s="66"/>
      <c r="BM317" s="66"/>
      <c r="BN317" s="66">
        <v>96</v>
      </c>
      <c r="BO317" s="66">
        <v>105.4</v>
      </c>
      <c r="BP317" s="66">
        <v>105.4</v>
      </c>
      <c r="BQ317" s="66">
        <f t="shared" si="940"/>
        <v>100</v>
      </c>
      <c r="BR317" s="66"/>
      <c r="BS317" s="66"/>
      <c r="BT317" s="66"/>
      <c r="BU317" s="66"/>
      <c r="BV317" s="66"/>
      <c r="BW317" s="66"/>
      <c r="BX317" s="66"/>
      <c r="BY317" s="70"/>
      <c r="BZ317" s="66"/>
      <c r="CA317" s="66"/>
      <c r="CB317" s="66"/>
      <c r="CC317" s="70"/>
      <c r="CD317" s="66"/>
      <c r="CE317" s="66"/>
      <c r="CF317" s="66"/>
      <c r="CG317" s="70"/>
      <c r="CH317" s="123"/>
      <c r="CI317" s="66"/>
      <c r="CJ317" s="66"/>
      <c r="CK317" s="70"/>
      <c r="CL317" s="70"/>
      <c r="CM317" s="66"/>
      <c r="CN317" s="66"/>
      <c r="CO317" s="70"/>
      <c r="CP317" s="123"/>
      <c r="CQ317" s="66"/>
      <c r="CR317" s="66"/>
      <c r="CS317" s="66"/>
    </row>
    <row r="318" spans="1:97" x14ac:dyDescent="0.25">
      <c r="A318" s="104" t="s">
        <v>551</v>
      </c>
      <c r="B318" s="82">
        <f t="shared" si="799"/>
        <v>239.9</v>
      </c>
      <c r="C318" s="82">
        <f t="shared" si="800"/>
        <v>263.60000000000002</v>
      </c>
      <c r="D318" s="82">
        <f t="shared" si="801"/>
        <v>263.60000000000002</v>
      </c>
      <c r="E318" s="66">
        <f t="shared" si="948"/>
        <v>100</v>
      </c>
      <c r="F318" s="66"/>
      <c r="G318" s="66"/>
      <c r="H318" s="66"/>
      <c r="I318" s="66"/>
      <c r="J318" s="66"/>
      <c r="K318" s="66"/>
      <c r="L318" s="66"/>
      <c r="M318" s="70"/>
      <c r="N318" s="66"/>
      <c r="O318" s="66"/>
      <c r="P318" s="66"/>
      <c r="Q318" s="70"/>
      <c r="R318" s="66"/>
      <c r="S318" s="66"/>
      <c r="T318" s="66"/>
      <c r="U318" s="70"/>
      <c r="V318" s="66"/>
      <c r="W318" s="66"/>
      <c r="X318" s="66"/>
      <c r="Y318" s="66"/>
      <c r="Z318" s="66"/>
      <c r="AA318" s="66"/>
      <c r="AB318" s="66"/>
      <c r="AC318" s="70"/>
      <c r="AD318" s="66"/>
      <c r="AE318" s="66"/>
      <c r="AF318" s="66"/>
      <c r="AG318" s="70"/>
      <c r="AH318" s="66"/>
      <c r="AI318" s="66"/>
      <c r="AJ318" s="66"/>
      <c r="AK318" s="66"/>
      <c r="AL318" s="66"/>
      <c r="AM318" s="66"/>
      <c r="AN318" s="66"/>
      <c r="AO318" s="66"/>
      <c r="AP318" s="66"/>
      <c r="AQ318" s="66"/>
      <c r="AR318" s="66"/>
      <c r="AS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/>
      <c r="BH318" s="66"/>
      <c r="BI318" s="70"/>
      <c r="BJ318" s="66"/>
      <c r="BK318" s="66"/>
      <c r="BL318" s="66"/>
      <c r="BM318" s="66"/>
      <c r="BN318" s="66">
        <v>239.9</v>
      </c>
      <c r="BO318" s="66">
        <v>263.60000000000002</v>
      </c>
      <c r="BP318" s="66">
        <v>263.60000000000002</v>
      </c>
      <c r="BQ318" s="66">
        <f t="shared" si="940"/>
        <v>100</v>
      </c>
      <c r="BR318" s="66"/>
      <c r="BS318" s="66"/>
      <c r="BT318" s="66"/>
      <c r="BU318" s="66"/>
      <c r="BV318" s="66"/>
      <c r="BW318" s="66"/>
      <c r="BX318" s="66"/>
      <c r="BY318" s="70"/>
      <c r="BZ318" s="66"/>
      <c r="CA318" s="66"/>
      <c r="CB318" s="66"/>
      <c r="CC318" s="70"/>
      <c r="CD318" s="66"/>
      <c r="CE318" s="66"/>
      <c r="CF318" s="66"/>
      <c r="CG318" s="70"/>
      <c r="CH318" s="123"/>
      <c r="CI318" s="66"/>
      <c r="CJ318" s="66"/>
      <c r="CK318" s="70"/>
      <c r="CL318" s="70"/>
      <c r="CM318" s="66"/>
      <c r="CN318" s="66"/>
      <c r="CO318" s="70"/>
      <c r="CP318" s="123"/>
      <c r="CQ318" s="66"/>
      <c r="CR318" s="66"/>
      <c r="CS318" s="66"/>
    </row>
    <row r="319" spans="1:97" x14ac:dyDescent="0.25">
      <c r="A319" s="104" t="s">
        <v>550</v>
      </c>
      <c r="B319" s="82">
        <f t="shared" si="799"/>
        <v>96</v>
      </c>
      <c r="C319" s="82">
        <f t="shared" si="800"/>
        <v>105.4</v>
      </c>
      <c r="D319" s="82">
        <f t="shared" si="801"/>
        <v>105.4</v>
      </c>
      <c r="E319" s="66">
        <f t="shared" si="948"/>
        <v>100</v>
      </c>
      <c r="F319" s="66"/>
      <c r="G319" s="66"/>
      <c r="H319" s="66"/>
      <c r="I319" s="66"/>
      <c r="J319" s="66"/>
      <c r="K319" s="66"/>
      <c r="L319" s="66"/>
      <c r="M319" s="70"/>
      <c r="N319" s="66"/>
      <c r="O319" s="66"/>
      <c r="P319" s="66"/>
      <c r="Q319" s="70"/>
      <c r="R319" s="66"/>
      <c r="S319" s="66"/>
      <c r="T319" s="66"/>
      <c r="U319" s="70"/>
      <c r="V319" s="66"/>
      <c r="W319" s="66"/>
      <c r="X319" s="66"/>
      <c r="Y319" s="66"/>
      <c r="Z319" s="66"/>
      <c r="AA319" s="66"/>
      <c r="AB319" s="66"/>
      <c r="AC319" s="70"/>
      <c r="AD319" s="66"/>
      <c r="AE319" s="66"/>
      <c r="AF319" s="66"/>
      <c r="AG319" s="70"/>
      <c r="AH319" s="66"/>
      <c r="AI319" s="66"/>
      <c r="AJ319" s="66"/>
      <c r="AK319" s="66"/>
      <c r="AL319" s="66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/>
      <c r="BH319" s="66"/>
      <c r="BI319" s="70"/>
      <c r="BJ319" s="66"/>
      <c r="BK319" s="66"/>
      <c r="BL319" s="66"/>
      <c r="BM319" s="66"/>
      <c r="BN319" s="66">
        <v>96</v>
      </c>
      <c r="BO319" s="66">
        <v>105.4</v>
      </c>
      <c r="BP319" s="66">
        <v>105.4</v>
      </c>
      <c r="BQ319" s="66">
        <f t="shared" si="940"/>
        <v>100</v>
      </c>
      <c r="BR319" s="66"/>
      <c r="BS319" s="66"/>
      <c r="BT319" s="66"/>
      <c r="BU319" s="66"/>
      <c r="BV319" s="66"/>
      <c r="BW319" s="66"/>
      <c r="BX319" s="66"/>
      <c r="BY319" s="70"/>
      <c r="BZ319" s="66"/>
      <c r="CA319" s="66"/>
      <c r="CB319" s="66"/>
      <c r="CC319" s="70"/>
      <c r="CD319" s="66"/>
      <c r="CE319" s="66"/>
      <c r="CF319" s="66"/>
      <c r="CG319" s="70"/>
      <c r="CH319" s="123"/>
      <c r="CI319" s="66"/>
      <c r="CJ319" s="66"/>
      <c r="CK319" s="70"/>
      <c r="CL319" s="70"/>
      <c r="CM319" s="66"/>
      <c r="CN319" s="66"/>
      <c r="CO319" s="70"/>
      <c r="CP319" s="123"/>
      <c r="CQ319" s="66"/>
      <c r="CR319" s="66"/>
      <c r="CS319" s="66"/>
    </row>
    <row r="320" spans="1:97" x14ac:dyDescent="0.25">
      <c r="A320" s="104" t="s">
        <v>554</v>
      </c>
      <c r="B320" s="82">
        <f t="shared" si="799"/>
        <v>239.9</v>
      </c>
      <c r="C320" s="82">
        <f t="shared" si="800"/>
        <v>263.60000000000002</v>
      </c>
      <c r="D320" s="82">
        <f t="shared" si="801"/>
        <v>263.60000000000002</v>
      </c>
      <c r="E320" s="66">
        <f t="shared" si="948"/>
        <v>100</v>
      </c>
      <c r="F320" s="66"/>
      <c r="G320" s="66"/>
      <c r="H320" s="66"/>
      <c r="I320" s="66"/>
      <c r="J320" s="66"/>
      <c r="K320" s="66"/>
      <c r="L320" s="66"/>
      <c r="M320" s="70"/>
      <c r="N320" s="66"/>
      <c r="O320" s="66"/>
      <c r="P320" s="66"/>
      <c r="Q320" s="70"/>
      <c r="R320" s="66"/>
      <c r="S320" s="66"/>
      <c r="T320" s="66"/>
      <c r="U320" s="70"/>
      <c r="V320" s="66"/>
      <c r="W320" s="66"/>
      <c r="X320" s="66"/>
      <c r="Y320" s="66"/>
      <c r="Z320" s="66"/>
      <c r="AA320" s="66"/>
      <c r="AB320" s="66"/>
      <c r="AC320" s="70"/>
      <c r="AD320" s="66"/>
      <c r="AE320" s="66"/>
      <c r="AF320" s="66"/>
      <c r="AG320" s="70"/>
      <c r="AH320" s="66"/>
      <c r="AI320" s="66"/>
      <c r="AJ320" s="66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/>
      <c r="BH320" s="66"/>
      <c r="BI320" s="70"/>
      <c r="BJ320" s="66"/>
      <c r="BK320" s="66"/>
      <c r="BL320" s="66"/>
      <c r="BM320" s="66"/>
      <c r="BN320" s="66">
        <v>239.9</v>
      </c>
      <c r="BO320" s="66">
        <v>263.60000000000002</v>
      </c>
      <c r="BP320" s="66">
        <v>263.60000000000002</v>
      </c>
      <c r="BQ320" s="66">
        <f t="shared" si="940"/>
        <v>100</v>
      </c>
      <c r="BR320" s="66"/>
      <c r="BS320" s="66"/>
      <c r="BT320" s="66"/>
      <c r="BU320" s="66"/>
      <c r="BV320" s="66"/>
      <c r="BW320" s="66"/>
      <c r="BX320" s="66"/>
      <c r="BY320" s="70"/>
      <c r="BZ320" s="66"/>
      <c r="CA320" s="66"/>
      <c r="CB320" s="66"/>
      <c r="CC320" s="70"/>
      <c r="CD320" s="66"/>
      <c r="CE320" s="66"/>
      <c r="CF320" s="66"/>
      <c r="CG320" s="70"/>
      <c r="CH320" s="123"/>
      <c r="CI320" s="66"/>
      <c r="CJ320" s="66"/>
      <c r="CK320" s="70"/>
      <c r="CL320" s="70"/>
      <c r="CM320" s="66"/>
      <c r="CN320" s="66"/>
      <c r="CO320" s="70"/>
      <c r="CP320" s="123"/>
      <c r="CQ320" s="66"/>
      <c r="CR320" s="66"/>
      <c r="CS320" s="66"/>
    </row>
    <row r="321" spans="1:97" s="92" customFormat="1" ht="31.5" x14ac:dyDescent="0.25">
      <c r="A321" s="106" t="s">
        <v>370</v>
      </c>
      <c r="B321" s="198">
        <f t="shared" si="799"/>
        <v>218611.7999999999</v>
      </c>
      <c r="C321" s="198">
        <f t="shared" si="800"/>
        <v>231685.20699999999</v>
      </c>
      <c r="D321" s="198">
        <f t="shared" si="801"/>
        <v>231313.09250000003</v>
      </c>
      <c r="E321" s="80">
        <f t="shared" ref="E321" si="949">D321/C321*100</f>
        <v>99.839387889793088</v>
      </c>
      <c r="F321" s="80">
        <f>SUM(F322:F330)</f>
        <v>604.70000000000005</v>
      </c>
      <c r="G321" s="80">
        <f>SUM(G322:G330)</f>
        <v>604.70000000000005</v>
      </c>
      <c r="H321" s="80">
        <f t="shared" ref="H321:CF321" si="950">SUM(H322:H330)</f>
        <v>604.70000000000005</v>
      </c>
      <c r="I321" s="80">
        <f t="shared" si="71"/>
        <v>100</v>
      </c>
      <c r="J321" s="80">
        <f t="shared" ref="J321" si="951">SUM(J322:J330)</f>
        <v>89.2</v>
      </c>
      <c r="K321" s="80">
        <f t="shared" si="950"/>
        <v>89.2</v>
      </c>
      <c r="L321" s="80">
        <f t="shared" si="950"/>
        <v>89.2</v>
      </c>
      <c r="M321" s="80">
        <f t="shared" si="100"/>
        <v>100</v>
      </c>
      <c r="N321" s="80">
        <f t="shared" ref="N321" si="952">SUM(N322:N330)</f>
        <v>1588.9</v>
      </c>
      <c r="O321" s="80">
        <f t="shared" si="950"/>
        <v>966</v>
      </c>
      <c r="P321" s="80">
        <f t="shared" si="950"/>
        <v>965.90800000000002</v>
      </c>
      <c r="Q321" s="80">
        <f t="shared" si="101"/>
        <v>99.990476190476201</v>
      </c>
      <c r="R321" s="80">
        <f t="shared" ref="R321" si="953">SUM(R322:R330)</f>
        <v>21114.9</v>
      </c>
      <c r="S321" s="80">
        <f t="shared" si="950"/>
        <v>27190.5</v>
      </c>
      <c r="T321" s="80">
        <f t="shared" si="950"/>
        <v>27190.5</v>
      </c>
      <c r="U321" s="80">
        <f t="shared" si="39"/>
        <v>100</v>
      </c>
      <c r="V321" s="80">
        <f t="shared" ref="V321" si="954">SUM(V322:V330)</f>
        <v>3240.2</v>
      </c>
      <c r="W321" s="80">
        <f t="shared" si="950"/>
        <v>2526</v>
      </c>
      <c r="X321" s="80">
        <f t="shared" si="950"/>
        <v>2525.9969999999998</v>
      </c>
      <c r="Y321" s="80">
        <f t="shared" si="76"/>
        <v>99.99988123515439</v>
      </c>
      <c r="Z321" s="80">
        <f t="shared" ref="Z321" si="955">SUM(Z322:Z330)</f>
        <v>111.9</v>
      </c>
      <c r="AA321" s="80">
        <f t="shared" si="950"/>
        <v>111.9</v>
      </c>
      <c r="AB321" s="80">
        <f t="shared" si="950"/>
        <v>111.9</v>
      </c>
      <c r="AC321" s="80">
        <f t="shared" si="78"/>
        <v>100</v>
      </c>
      <c r="AD321" s="80">
        <f t="shared" ref="AD321" si="956">SUM(AD322:AD330)</f>
        <v>172782.7</v>
      </c>
      <c r="AE321" s="80">
        <f t="shared" si="950"/>
        <v>182082.8</v>
      </c>
      <c r="AF321" s="80">
        <f t="shared" si="950"/>
        <v>182082.8</v>
      </c>
      <c r="AG321" s="80">
        <f t="shared" si="102"/>
        <v>100</v>
      </c>
      <c r="AH321" s="80">
        <f t="shared" ref="AH321" si="957">SUM(AH322:AH330)</f>
        <v>330.3</v>
      </c>
      <c r="AI321" s="80">
        <f t="shared" si="950"/>
        <v>356.6</v>
      </c>
      <c r="AJ321" s="80">
        <f t="shared" si="950"/>
        <v>351.56</v>
      </c>
      <c r="AK321" s="79">
        <f t="shared" si="811"/>
        <v>98.586651710600108</v>
      </c>
      <c r="AL321" s="80">
        <f t="shared" ref="AL321" si="958">SUM(AL322:AL330)</f>
        <v>0</v>
      </c>
      <c r="AM321" s="80">
        <f t="shared" si="950"/>
        <v>0</v>
      </c>
      <c r="AN321" s="80">
        <f t="shared" si="950"/>
        <v>0</v>
      </c>
      <c r="AO321" s="80">
        <f t="shared" si="950"/>
        <v>0</v>
      </c>
      <c r="AP321" s="80">
        <f t="shared" ref="AP321" si="959">SUM(AP322:AP330)</f>
        <v>330.3</v>
      </c>
      <c r="AQ321" s="80">
        <f t="shared" si="950"/>
        <v>356.6</v>
      </c>
      <c r="AR321" s="80">
        <f t="shared" si="950"/>
        <v>356.6</v>
      </c>
      <c r="AS321" s="80">
        <f t="shared" si="950"/>
        <v>100</v>
      </c>
      <c r="AT321" s="80">
        <f t="shared" ref="AT321" si="960">SUM(AT322:AT330)</f>
        <v>1111.9000000000001</v>
      </c>
      <c r="AU321" s="80">
        <f t="shared" si="950"/>
        <v>786</v>
      </c>
      <c r="AV321" s="80">
        <f t="shared" si="950"/>
        <v>681.62006999999994</v>
      </c>
      <c r="AW321" s="80">
        <f t="shared" si="950"/>
        <v>86.720110687022895</v>
      </c>
      <c r="AX321" s="80">
        <f t="shared" ref="AX321" si="961">SUM(AX322:AX330)</f>
        <v>330.3</v>
      </c>
      <c r="AY321" s="80">
        <f t="shared" si="950"/>
        <v>356.6</v>
      </c>
      <c r="AZ321" s="80">
        <f t="shared" si="950"/>
        <v>356.6</v>
      </c>
      <c r="BA321" s="80">
        <f t="shared" si="950"/>
        <v>100</v>
      </c>
      <c r="BB321" s="80">
        <f t="shared" ref="BB321" si="962">SUM(BB322:BB330)</f>
        <v>330.3</v>
      </c>
      <c r="BC321" s="80">
        <f t="shared" si="950"/>
        <v>356.6</v>
      </c>
      <c r="BD321" s="80">
        <f t="shared" ref="BD321" si="963">SUM(BD322:BD330)</f>
        <v>282.47778999999997</v>
      </c>
      <c r="BE321" s="80">
        <f t="shared" si="950"/>
        <v>79.214186763881088</v>
      </c>
      <c r="BF321" s="80">
        <f t="shared" ref="BF321" si="964">SUM(BF322:BF330)</f>
        <v>951.8</v>
      </c>
      <c r="BG321" s="80">
        <f t="shared" si="950"/>
        <v>951.8</v>
      </c>
      <c r="BH321" s="80">
        <f t="shared" si="950"/>
        <v>951.8</v>
      </c>
      <c r="BI321" s="80">
        <f t="shared" si="107"/>
        <v>100</v>
      </c>
      <c r="BJ321" s="80">
        <f t="shared" ref="BJ321" si="965">SUM(BJ322:BJ330)</f>
        <v>0</v>
      </c>
      <c r="BK321" s="80">
        <f t="shared" si="950"/>
        <v>0</v>
      </c>
      <c r="BL321" s="80">
        <f t="shared" ref="BL321" si="966">SUM(BL322:BL330)</f>
        <v>0</v>
      </c>
      <c r="BM321" s="80">
        <f t="shared" si="950"/>
        <v>0</v>
      </c>
      <c r="BN321" s="80">
        <f t="shared" ref="BN321" si="967">SUM(BN322:BN330)</f>
        <v>1439.6000000000001</v>
      </c>
      <c r="BO321" s="80">
        <f t="shared" si="950"/>
        <v>1581.7000000000003</v>
      </c>
      <c r="BP321" s="80">
        <f t="shared" si="950"/>
        <v>1581.6999900000001</v>
      </c>
      <c r="BQ321" s="79">
        <f t="shared" ref="BQ321:BQ330" si="968">BP321/BO321*100</f>
        <v>99.999999367768851</v>
      </c>
      <c r="BR321" s="80">
        <f t="shared" ref="BR321" si="969">SUM(BR322:BR330)</f>
        <v>330.3</v>
      </c>
      <c r="BS321" s="80">
        <f t="shared" si="950"/>
        <v>81.8</v>
      </c>
      <c r="BT321" s="80">
        <f t="shared" si="950"/>
        <v>81.763679999999994</v>
      </c>
      <c r="BU321" s="80">
        <f t="shared" si="950"/>
        <v>99.955599022004876</v>
      </c>
      <c r="BV321" s="80">
        <f t="shared" ref="BV321" si="970">SUM(BV322:BV330)</f>
        <v>330.3</v>
      </c>
      <c r="BW321" s="80">
        <f t="shared" si="950"/>
        <v>356.6</v>
      </c>
      <c r="BX321" s="80">
        <f t="shared" si="950"/>
        <v>356.6</v>
      </c>
      <c r="BY321" s="80">
        <f t="shared" si="825"/>
        <v>100</v>
      </c>
      <c r="BZ321" s="80">
        <f t="shared" ref="BZ321" si="971">SUM(BZ322:BZ330)</f>
        <v>13561.3</v>
      </c>
      <c r="CA321" s="80">
        <f t="shared" si="950"/>
        <v>12886.406999999999</v>
      </c>
      <c r="CB321" s="80">
        <f t="shared" si="950"/>
        <v>12698.420970000001</v>
      </c>
      <c r="CC321" s="80">
        <f t="shared" si="60"/>
        <v>98.541206792552813</v>
      </c>
      <c r="CD321" s="80">
        <f t="shared" ref="CD321" si="972">SUM(CD322:CD330)</f>
        <v>32.9</v>
      </c>
      <c r="CE321" s="80">
        <f t="shared" si="950"/>
        <v>32.9</v>
      </c>
      <c r="CF321" s="80">
        <f t="shared" si="950"/>
        <v>32.445</v>
      </c>
      <c r="CG321" s="80">
        <f t="shared" si="828"/>
        <v>98.61702127659575</v>
      </c>
      <c r="CH321" s="122"/>
      <c r="CI321" s="80">
        <f t="shared" ref="CI321" si="973">SUM(CI322:CI330)</f>
        <v>10.5</v>
      </c>
      <c r="CJ321" s="80">
        <f t="shared" ref="CJ321" si="974">SUM(CJ322:CJ330)</f>
        <v>10.5</v>
      </c>
      <c r="CK321" s="80">
        <f t="shared" ref="CK321:CK322" si="975">CJ321/CI321*100</f>
        <v>100</v>
      </c>
      <c r="CL321" s="80"/>
      <c r="CM321" s="80"/>
      <c r="CN321" s="80"/>
      <c r="CO321" s="80"/>
      <c r="CP321" s="122"/>
      <c r="CQ321" s="80"/>
      <c r="CR321" s="80"/>
      <c r="CS321" s="80"/>
    </row>
    <row r="322" spans="1:97" ht="31.5" x14ac:dyDescent="0.25">
      <c r="A322" s="104" t="s">
        <v>302</v>
      </c>
      <c r="B322" s="82">
        <f t="shared" si="799"/>
        <v>217172.1999999999</v>
      </c>
      <c r="C322" s="82">
        <f t="shared" si="800"/>
        <v>230103.50699999998</v>
      </c>
      <c r="D322" s="82">
        <f t="shared" si="801"/>
        <v>229731.39251000003</v>
      </c>
      <c r="E322" s="70">
        <f t="shared" si="0"/>
        <v>99.838283868485348</v>
      </c>
      <c r="F322" s="70">
        <v>604.70000000000005</v>
      </c>
      <c r="G322" s="70">
        <v>604.70000000000005</v>
      </c>
      <c r="H322" s="70">
        <v>604.70000000000005</v>
      </c>
      <c r="I322" s="70">
        <f t="shared" si="71"/>
        <v>100</v>
      </c>
      <c r="J322" s="70">
        <v>89.2</v>
      </c>
      <c r="K322" s="70">
        <v>89.2</v>
      </c>
      <c r="L322" s="70">
        <v>89.2</v>
      </c>
      <c r="M322" s="70">
        <f t="shared" si="100"/>
        <v>100</v>
      </c>
      <c r="N322" s="70">
        <v>1588.9</v>
      </c>
      <c r="O322" s="70">
        <v>966</v>
      </c>
      <c r="P322" s="70">
        <v>965.90800000000002</v>
      </c>
      <c r="Q322" s="70">
        <f t="shared" si="101"/>
        <v>99.990476190476201</v>
      </c>
      <c r="R322" s="70">
        <v>21114.9</v>
      </c>
      <c r="S322" s="70">
        <v>27190.5</v>
      </c>
      <c r="T322" s="70">
        <v>27190.5</v>
      </c>
      <c r="U322" s="70">
        <f t="shared" si="39"/>
        <v>100</v>
      </c>
      <c r="V322" s="70">
        <v>3240.2</v>
      </c>
      <c r="W322" s="70">
        <v>2526</v>
      </c>
      <c r="X322" s="70">
        <v>2525.9969999999998</v>
      </c>
      <c r="Y322" s="70">
        <f t="shared" si="76"/>
        <v>99.99988123515439</v>
      </c>
      <c r="Z322" s="70">
        <v>111.9</v>
      </c>
      <c r="AA322" s="70">
        <v>111.9</v>
      </c>
      <c r="AB322" s="70">
        <v>111.9</v>
      </c>
      <c r="AC322" s="70">
        <f t="shared" si="78"/>
        <v>100</v>
      </c>
      <c r="AD322" s="70">
        <v>172782.7</v>
      </c>
      <c r="AE322" s="70">
        <v>182082.8</v>
      </c>
      <c r="AF322" s="70">
        <v>182082.8</v>
      </c>
      <c r="AG322" s="70">
        <f t="shared" si="102"/>
        <v>100</v>
      </c>
      <c r="AH322" s="70">
        <v>330.3</v>
      </c>
      <c r="AI322" s="70">
        <v>356.6</v>
      </c>
      <c r="AJ322" s="70">
        <v>351.56</v>
      </c>
      <c r="AK322" s="66">
        <f t="shared" si="811"/>
        <v>98.586651710600108</v>
      </c>
      <c r="AL322" s="70"/>
      <c r="AM322" s="70"/>
      <c r="AN322" s="70"/>
      <c r="AO322" s="70"/>
      <c r="AP322" s="70">
        <v>330.3</v>
      </c>
      <c r="AQ322" s="70">
        <v>356.6</v>
      </c>
      <c r="AR322" s="70">
        <v>356.6</v>
      </c>
      <c r="AS322" s="70">
        <f t="shared" si="103"/>
        <v>100</v>
      </c>
      <c r="AT322" s="70">
        <v>1111.9000000000001</v>
      </c>
      <c r="AU322" s="70">
        <v>786</v>
      </c>
      <c r="AV322" s="70">
        <v>681.62006999999994</v>
      </c>
      <c r="AW322" s="70">
        <f t="shared" si="104"/>
        <v>86.720110687022895</v>
      </c>
      <c r="AX322" s="70">
        <v>330.3</v>
      </c>
      <c r="AY322" s="70">
        <v>356.6</v>
      </c>
      <c r="AZ322" s="70">
        <v>356.6</v>
      </c>
      <c r="BA322" s="70">
        <f t="shared" si="105"/>
        <v>100</v>
      </c>
      <c r="BB322" s="70">
        <v>330.3</v>
      </c>
      <c r="BC322" s="70">
        <v>356.6</v>
      </c>
      <c r="BD322" s="70">
        <v>282.47778999999997</v>
      </c>
      <c r="BE322" s="70">
        <f t="shared" si="106"/>
        <v>79.214186763881088</v>
      </c>
      <c r="BF322" s="70">
        <v>951.8</v>
      </c>
      <c r="BG322" s="70">
        <v>951.8</v>
      </c>
      <c r="BH322" s="70">
        <v>951.8</v>
      </c>
      <c r="BI322" s="70">
        <f t="shared" si="107"/>
        <v>100</v>
      </c>
      <c r="BJ322" s="70">
        <v>0</v>
      </c>
      <c r="BK322" s="70">
        <v>0</v>
      </c>
      <c r="BL322" s="70">
        <v>0</v>
      </c>
      <c r="BM322" s="70"/>
      <c r="BN322" s="70"/>
      <c r="BO322" s="70"/>
      <c r="BP322" s="70"/>
      <c r="BQ322" s="66"/>
      <c r="BR322" s="70">
        <v>330.3</v>
      </c>
      <c r="BS322" s="70">
        <v>81.8</v>
      </c>
      <c r="BT322" s="70">
        <v>81.763679999999994</v>
      </c>
      <c r="BU322" s="70">
        <f t="shared" si="108"/>
        <v>99.955599022004876</v>
      </c>
      <c r="BV322" s="70">
        <v>330.3</v>
      </c>
      <c r="BW322" s="70">
        <v>356.6</v>
      </c>
      <c r="BX322" s="70">
        <v>356.6</v>
      </c>
      <c r="BY322" s="70">
        <f t="shared" si="825"/>
        <v>100</v>
      </c>
      <c r="BZ322" s="70">
        <v>13561.3</v>
      </c>
      <c r="CA322" s="70">
        <v>12886.406999999999</v>
      </c>
      <c r="CB322" s="70">
        <v>12698.420970000001</v>
      </c>
      <c r="CC322" s="70">
        <f t="shared" si="60"/>
        <v>98.541206792552813</v>
      </c>
      <c r="CD322" s="70">
        <v>32.9</v>
      </c>
      <c r="CE322" s="70">
        <v>32.9</v>
      </c>
      <c r="CF322" s="70">
        <v>32.445</v>
      </c>
      <c r="CG322" s="70">
        <f t="shared" si="828"/>
        <v>98.61702127659575</v>
      </c>
      <c r="CH322" s="124"/>
      <c r="CI322" s="70">
        <v>10.5</v>
      </c>
      <c r="CJ322" s="70">
        <v>10.5</v>
      </c>
      <c r="CK322" s="70">
        <f t="shared" si="975"/>
        <v>100</v>
      </c>
      <c r="CL322" s="70"/>
      <c r="CM322" s="70"/>
      <c r="CN322" s="70"/>
      <c r="CO322" s="70"/>
      <c r="CP322" s="124"/>
      <c r="CQ322" s="70"/>
      <c r="CR322" s="70"/>
      <c r="CS322" s="70"/>
    </row>
    <row r="323" spans="1:97" x14ac:dyDescent="0.25">
      <c r="A323" s="104" t="s">
        <v>555</v>
      </c>
      <c r="B323" s="82">
        <f t="shared" si="799"/>
        <v>96</v>
      </c>
      <c r="C323" s="82">
        <f t="shared" si="800"/>
        <v>105.4</v>
      </c>
      <c r="D323" s="82">
        <f t="shared" si="801"/>
        <v>105.39999</v>
      </c>
      <c r="E323" s="66">
        <f t="shared" ref="E323:E330" si="976">D323/C323*100</f>
        <v>99.999990512333952</v>
      </c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70"/>
      <c r="AH323" s="66"/>
      <c r="AI323" s="66"/>
      <c r="AJ323" s="66"/>
      <c r="AK323" s="66"/>
      <c r="AL323" s="66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/>
      <c r="BH323" s="66"/>
      <c r="BI323" s="66"/>
      <c r="BJ323" s="66"/>
      <c r="BK323" s="66"/>
      <c r="BL323" s="66"/>
      <c r="BM323" s="66"/>
      <c r="BN323" s="66">
        <v>96</v>
      </c>
      <c r="BO323" s="66">
        <v>105.4</v>
      </c>
      <c r="BP323" s="66">
        <v>105.39999</v>
      </c>
      <c r="BQ323" s="66">
        <f t="shared" si="968"/>
        <v>99.999990512333952</v>
      </c>
      <c r="BR323" s="66"/>
      <c r="BS323" s="66"/>
      <c r="BT323" s="66"/>
      <c r="BU323" s="66"/>
      <c r="BV323" s="66"/>
      <c r="BW323" s="66"/>
      <c r="BX323" s="66"/>
      <c r="BY323" s="70"/>
      <c r="BZ323" s="66"/>
      <c r="CA323" s="66"/>
      <c r="CB323" s="66"/>
      <c r="CC323" s="66"/>
      <c r="CD323" s="66"/>
      <c r="CE323" s="66"/>
      <c r="CF323" s="66"/>
      <c r="CG323" s="70"/>
      <c r="CH323" s="123"/>
      <c r="CI323" s="66"/>
      <c r="CJ323" s="66"/>
      <c r="CK323" s="70"/>
      <c r="CL323" s="70"/>
      <c r="CM323" s="66"/>
      <c r="CN323" s="66"/>
      <c r="CO323" s="70"/>
      <c r="CP323" s="123"/>
      <c r="CQ323" s="66"/>
      <c r="CR323" s="66"/>
      <c r="CS323" s="66"/>
    </row>
    <row r="324" spans="1:97" x14ac:dyDescent="0.25">
      <c r="A324" s="104" t="s">
        <v>605</v>
      </c>
      <c r="B324" s="82">
        <f t="shared" si="799"/>
        <v>96</v>
      </c>
      <c r="C324" s="82">
        <f t="shared" si="800"/>
        <v>105.4</v>
      </c>
      <c r="D324" s="82">
        <f t="shared" si="801"/>
        <v>105.4</v>
      </c>
      <c r="E324" s="66">
        <f t="shared" si="976"/>
        <v>100</v>
      </c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70"/>
      <c r="AH324" s="66"/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/>
      <c r="BH324" s="66"/>
      <c r="BI324" s="66"/>
      <c r="BJ324" s="66"/>
      <c r="BK324" s="66"/>
      <c r="BL324" s="66"/>
      <c r="BM324" s="66"/>
      <c r="BN324" s="66">
        <v>96</v>
      </c>
      <c r="BO324" s="66">
        <v>105.4</v>
      </c>
      <c r="BP324" s="66">
        <v>105.4</v>
      </c>
      <c r="BQ324" s="66">
        <f t="shared" si="968"/>
        <v>100</v>
      </c>
      <c r="BR324" s="66"/>
      <c r="BS324" s="66"/>
      <c r="BT324" s="66"/>
      <c r="BU324" s="66"/>
      <c r="BV324" s="66"/>
      <c r="BW324" s="66"/>
      <c r="BX324" s="66"/>
      <c r="BY324" s="70"/>
      <c r="BZ324" s="66"/>
      <c r="CA324" s="66"/>
      <c r="CB324" s="66"/>
      <c r="CC324" s="66"/>
      <c r="CD324" s="66"/>
      <c r="CE324" s="66"/>
      <c r="CF324" s="66"/>
      <c r="CG324" s="70"/>
      <c r="CH324" s="123"/>
      <c r="CI324" s="66"/>
      <c r="CJ324" s="66"/>
      <c r="CK324" s="70"/>
      <c r="CL324" s="70"/>
      <c r="CM324" s="66"/>
      <c r="CN324" s="66"/>
      <c r="CO324" s="70"/>
      <c r="CP324" s="123"/>
      <c r="CQ324" s="66"/>
      <c r="CR324" s="66"/>
      <c r="CS324" s="66"/>
    </row>
    <row r="325" spans="1:97" x14ac:dyDescent="0.25">
      <c r="A325" s="104" t="s">
        <v>558</v>
      </c>
      <c r="B325" s="82">
        <f t="shared" si="799"/>
        <v>239.9</v>
      </c>
      <c r="C325" s="82">
        <f t="shared" si="800"/>
        <v>263.60000000000002</v>
      </c>
      <c r="D325" s="82">
        <f t="shared" si="801"/>
        <v>263.60000000000002</v>
      </c>
      <c r="E325" s="66">
        <f t="shared" si="976"/>
        <v>100</v>
      </c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70"/>
      <c r="AH325" s="66"/>
      <c r="AI325" s="66"/>
      <c r="AJ325" s="66"/>
      <c r="AK325" s="66"/>
      <c r="AL325" s="66"/>
      <c r="AM325" s="66"/>
      <c r="AN325" s="66"/>
      <c r="AO325" s="66"/>
      <c r="AP325" s="66"/>
      <c r="AQ325" s="66"/>
      <c r="AR325" s="66"/>
      <c r="AS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/>
      <c r="BH325" s="66"/>
      <c r="BI325" s="66"/>
      <c r="BJ325" s="66"/>
      <c r="BK325" s="66"/>
      <c r="BL325" s="66"/>
      <c r="BM325" s="66"/>
      <c r="BN325" s="66">
        <v>239.9</v>
      </c>
      <c r="BO325" s="66">
        <v>263.60000000000002</v>
      </c>
      <c r="BP325" s="66">
        <v>263.60000000000002</v>
      </c>
      <c r="BQ325" s="66">
        <f t="shared" si="968"/>
        <v>100</v>
      </c>
      <c r="BR325" s="66"/>
      <c r="BS325" s="66"/>
      <c r="BT325" s="66"/>
      <c r="BU325" s="66"/>
      <c r="BV325" s="66"/>
      <c r="BW325" s="66"/>
      <c r="BX325" s="66"/>
      <c r="BY325" s="70"/>
      <c r="BZ325" s="66"/>
      <c r="CA325" s="66"/>
      <c r="CB325" s="66"/>
      <c r="CC325" s="66"/>
      <c r="CD325" s="66"/>
      <c r="CE325" s="66"/>
      <c r="CF325" s="66"/>
      <c r="CG325" s="70"/>
      <c r="CH325" s="123"/>
      <c r="CI325" s="66"/>
      <c r="CJ325" s="66"/>
      <c r="CK325" s="70"/>
      <c r="CL325" s="70"/>
      <c r="CM325" s="66"/>
      <c r="CN325" s="66"/>
      <c r="CO325" s="70"/>
      <c r="CP325" s="123"/>
      <c r="CQ325" s="66"/>
      <c r="CR325" s="66"/>
      <c r="CS325" s="66"/>
    </row>
    <row r="326" spans="1:97" x14ac:dyDescent="0.25">
      <c r="A326" s="104" t="s">
        <v>385</v>
      </c>
      <c r="B326" s="82">
        <f t="shared" si="799"/>
        <v>96</v>
      </c>
      <c r="C326" s="82">
        <f t="shared" si="800"/>
        <v>105.4</v>
      </c>
      <c r="D326" s="82">
        <f t="shared" si="801"/>
        <v>105.4</v>
      </c>
      <c r="E326" s="66">
        <f t="shared" si="976"/>
        <v>100</v>
      </c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70"/>
      <c r="AH326" s="66"/>
      <c r="AI326" s="66"/>
      <c r="AJ326" s="66"/>
      <c r="AK326" s="66"/>
      <c r="AL326" s="66"/>
      <c r="AM326" s="66"/>
      <c r="AN326" s="66"/>
      <c r="AO326" s="66"/>
      <c r="AP326" s="66"/>
      <c r="AQ326" s="66"/>
      <c r="AR326" s="66"/>
      <c r="AS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/>
      <c r="BH326" s="66"/>
      <c r="BI326" s="66"/>
      <c r="BJ326" s="66"/>
      <c r="BK326" s="66"/>
      <c r="BL326" s="66"/>
      <c r="BM326" s="66"/>
      <c r="BN326" s="66">
        <v>96</v>
      </c>
      <c r="BO326" s="66">
        <v>105.4</v>
      </c>
      <c r="BP326" s="66">
        <v>105.4</v>
      </c>
      <c r="BQ326" s="66">
        <f t="shared" si="968"/>
        <v>100</v>
      </c>
      <c r="BR326" s="66"/>
      <c r="BS326" s="66"/>
      <c r="BT326" s="66"/>
      <c r="BU326" s="66"/>
      <c r="BV326" s="66"/>
      <c r="BW326" s="66"/>
      <c r="BX326" s="66"/>
      <c r="BY326" s="70"/>
      <c r="BZ326" s="66"/>
      <c r="CA326" s="66"/>
      <c r="CB326" s="66"/>
      <c r="CC326" s="66"/>
      <c r="CD326" s="66"/>
      <c r="CE326" s="66"/>
      <c r="CF326" s="66"/>
      <c r="CG326" s="70"/>
      <c r="CH326" s="123"/>
      <c r="CI326" s="66"/>
      <c r="CJ326" s="66"/>
      <c r="CK326" s="70"/>
      <c r="CL326" s="70"/>
      <c r="CM326" s="66"/>
      <c r="CN326" s="66"/>
      <c r="CO326" s="70"/>
      <c r="CP326" s="123"/>
      <c r="CQ326" s="66"/>
      <c r="CR326" s="66"/>
      <c r="CS326" s="66"/>
    </row>
    <row r="327" spans="1:97" x14ac:dyDescent="0.25">
      <c r="A327" s="104" t="s">
        <v>393</v>
      </c>
      <c r="B327" s="82">
        <f t="shared" si="799"/>
        <v>96</v>
      </c>
      <c r="C327" s="82">
        <f t="shared" si="800"/>
        <v>105.4</v>
      </c>
      <c r="D327" s="82">
        <f t="shared" si="801"/>
        <v>105.4</v>
      </c>
      <c r="E327" s="66">
        <f t="shared" si="976"/>
        <v>100</v>
      </c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70"/>
      <c r="AH327" s="66"/>
      <c r="AI327" s="66"/>
      <c r="AJ327" s="66"/>
      <c r="AK327" s="66"/>
      <c r="AL327" s="66"/>
      <c r="AM327" s="66"/>
      <c r="AN327" s="66"/>
      <c r="AO327" s="66"/>
      <c r="AP327" s="66"/>
      <c r="AQ327" s="66"/>
      <c r="AR327" s="66"/>
      <c r="AS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/>
      <c r="BH327" s="66"/>
      <c r="BI327" s="66"/>
      <c r="BJ327" s="66"/>
      <c r="BK327" s="66"/>
      <c r="BL327" s="66"/>
      <c r="BM327" s="66"/>
      <c r="BN327" s="66">
        <v>96</v>
      </c>
      <c r="BO327" s="66">
        <v>105.4</v>
      </c>
      <c r="BP327" s="66">
        <v>105.4</v>
      </c>
      <c r="BQ327" s="66">
        <f t="shared" si="968"/>
        <v>100</v>
      </c>
      <c r="BR327" s="66"/>
      <c r="BS327" s="66"/>
      <c r="BT327" s="66"/>
      <c r="BU327" s="66"/>
      <c r="BV327" s="66"/>
      <c r="BW327" s="66"/>
      <c r="BX327" s="66"/>
      <c r="BY327" s="70"/>
      <c r="BZ327" s="66"/>
      <c r="CA327" s="66"/>
      <c r="CB327" s="66"/>
      <c r="CC327" s="66"/>
      <c r="CD327" s="66"/>
      <c r="CE327" s="66"/>
      <c r="CF327" s="66"/>
      <c r="CG327" s="70"/>
      <c r="CH327" s="123"/>
      <c r="CI327" s="66"/>
      <c r="CJ327" s="66"/>
      <c r="CK327" s="70"/>
      <c r="CL327" s="70"/>
      <c r="CM327" s="66"/>
      <c r="CN327" s="66"/>
      <c r="CO327" s="70"/>
      <c r="CP327" s="123"/>
      <c r="CQ327" s="66"/>
      <c r="CR327" s="66"/>
      <c r="CS327" s="66"/>
    </row>
    <row r="328" spans="1:97" x14ac:dyDescent="0.25">
      <c r="A328" s="104" t="s">
        <v>380</v>
      </c>
      <c r="B328" s="82">
        <f t="shared" si="799"/>
        <v>479.8</v>
      </c>
      <c r="C328" s="82">
        <f t="shared" si="800"/>
        <v>527.5</v>
      </c>
      <c r="D328" s="82">
        <f t="shared" si="801"/>
        <v>527.5</v>
      </c>
      <c r="E328" s="66">
        <f t="shared" si="976"/>
        <v>100</v>
      </c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70"/>
      <c r="AH328" s="66"/>
      <c r="AI328" s="66"/>
      <c r="AJ328" s="66"/>
      <c r="AK328" s="66"/>
      <c r="AL328" s="66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/>
      <c r="BH328" s="66"/>
      <c r="BI328" s="66"/>
      <c r="BJ328" s="66"/>
      <c r="BK328" s="66"/>
      <c r="BL328" s="66"/>
      <c r="BM328" s="66"/>
      <c r="BN328" s="66">
        <v>479.8</v>
      </c>
      <c r="BO328" s="66">
        <v>527.5</v>
      </c>
      <c r="BP328" s="66">
        <v>527.5</v>
      </c>
      <c r="BQ328" s="66">
        <f t="shared" si="968"/>
        <v>100</v>
      </c>
      <c r="BR328" s="66"/>
      <c r="BS328" s="66"/>
      <c r="BT328" s="66"/>
      <c r="BU328" s="66"/>
      <c r="BV328" s="66"/>
      <c r="BW328" s="66"/>
      <c r="BX328" s="66"/>
      <c r="BY328" s="70"/>
      <c r="BZ328" s="66"/>
      <c r="CA328" s="66"/>
      <c r="CB328" s="66"/>
      <c r="CC328" s="66"/>
      <c r="CD328" s="66"/>
      <c r="CE328" s="66"/>
      <c r="CF328" s="66"/>
      <c r="CG328" s="70"/>
      <c r="CH328" s="123"/>
      <c r="CI328" s="66"/>
      <c r="CJ328" s="66"/>
      <c r="CK328" s="70"/>
      <c r="CL328" s="70"/>
      <c r="CM328" s="66"/>
      <c r="CN328" s="66"/>
      <c r="CO328" s="70"/>
      <c r="CP328" s="123"/>
      <c r="CQ328" s="66"/>
      <c r="CR328" s="66"/>
      <c r="CS328" s="66"/>
    </row>
    <row r="329" spans="1:97" x14ac:dyDescent="0.25">
      <c r="A329" s="104" t="s">
        <v>557</v>
      </c>
      <c r="B329" s="82">
        <f t="shared" si="799"/>
        <v>239.9</v>
      </c>
      <c r="C329" s="82">
        <f t="shared" si="800"/>
        <v>263.60000000000002</v>
      </c>
      <c r="D329" s="82">
        <f t="shared" si="801"/>
        <v>263.60000000000002</v>
      </c>
      <c r="E329" s="66">
        <f t="shared" si="976"/>
        <v>100</v>
      </c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70"/>
      <c r="AH329" s="66"/>
      <c r="AI329" s="66"/>
      <c r="AJ329" s="66"/>
      <c r="AK329" s="66"/>
      <c r="AL329" s="66"/>
      <c r="AM329" s="66"/>
      <c r="AN329" s="66"/>
      <c r="AO329" s="66"/>
      <c r="AP329" s="66"/>
      <c r="AQ329" s="66"/>
      <c r="AR329" s="66"/>
      <c r="AS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/>
      <c r="BH329" s="66"/>
      <c r="BI329" s="66"/>
      <c r="BJ329" s="66"/>
      <c r="BK329" s="66"/>
      <c r="BL329" s="66"/>
      <c r="BM329" s="66"/>
      <c r="BN329" s="66">
        <v>239.9</v>
      </c>
      <c r="BO329" s="66">
        <v>263.60000000000002</v>
      </c>
      <c r="BP329" s="66">
        <v>263.60000000000002</v>
      </c>
      <c r="BQ329" s="66">
        <f t="shared" si="968"/>
        <v>100</v>
      </c>
      <c r="BR329" s="66"/>
      <c r="BS329" s="66"/>
      <c r="BT329" s="66"/>
      <c r="BU329" s="66"/>
      <c r="BV329" s="66"/>
      <c r="BW329" s="66"/>
      <c r="BX329" s="66"/>
      <c r="BY329" s="70"/>
      <c r="BZ329" s="66"/>
      <c r="CA329" s="66"/>
      <c r="CB329" s="66"/>
      <c r="CC329" s="66"/>
      <c r="CD329" s="66"/>
      <c r="CE329" s="66"/>
      <c r="CF329" s="66"/>
      <c r="CG329" s="70"/>
      <c r="CH329" s="123"/>
      <c r="CI329" s="66"/>
      <c r="CJ329" s="66"/>
      <c r="CK329" s="70"/>
      <c r="CL329" s="70"/>
      <c r="CM329" s="66"/>
      <c r="CN329" s="66"/>
      <c r="CO329" s="70"/>
      <c r="CP329" s="123"/>
      <c r="CQ329" s="66"/>
      <c r="CR329" s="66"/>
      <c r="CS329" s="66"/>
    </row>
    <row r="330" spans="1:97" x14ac:dyDescent="0.25">
      <c r="A330" s="104" t="s">
        <v>606</v>
      </c>
      <c r="B330" s="82">
        <f t="shared" si="799"/>
        <v>96</v>
      </c>
      <c r="C330" s="82">
        <f t="shared" si="800"/>
        <v>105.4</v>
      </c>
      <c r="D330" s="82">
        <f t="shared" si="801"/>
        <v>105.4</v>
      </c>
      <c r="E330" s="66">
        <f t="shared" si="976"/>
        <v>100</v>
      </c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70"/>
      <c r="AH330" s="66"/>
      <c r="AI330" s="66"/>
      <c r="AJ330" s="66"/>
      <c r="AK330" s="66"/>
      <c r="AL330" s="66"/>
      <c r="AM330" s="66"/>
      <c r="AN330" s="66"/>
      <c r="AO330" s="66"/>
      <c r="AP330" s="66"/>
      <c r="AQ330" s="66"/>
      <c r="AR330" s="66"/>
      <c r="AS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/>
      <c r="BH330" s="66"/>
      <c r="BI330" s="66"/>
      <c r="BJ330" s="66"/>
      <c r="BK330" s="66"/>
      <c r="BL330" s="66"/>
      <c r="BM330" s="66"/>
      <c r="BN330" s="66">
        <v>96</v>
      </c>
      <c r="BO330" s="66">
        <v>105.4</v>
      </c>
      <c r="BP330" s="66">
        <v>105.4</v>
      </c>
      <c r="BQ330" s="66">
        <f t="shared" si="968"/>
        <v>100</v>
      </c>
      <c r="BR330" s="66"/>
      <c r="BS330" s="66"/>
      <c r="BT330" s="66"/>
      <c r="BU330" s="66"/>
      <c r="BV330" s="66"/>
      <c r="BW330" s="66"/>
      <c r="BX330" s="66"/>
      <c r="BY330" s="70"/>
      <c r="BZ330" s="66"/>
      <c r="CA330" s="66"/>
      <c r="CB330" s="66"/>
      <c r="CC330" s="66"/>
      <c r="CD330" s="66"/>
      <c r="CE330" s="66"/>
      <c r="CF330" s="66"/>
      <c r="CG330" s="70"/>
      <c r="CH330" s="123"/>
      <c r="CI330" s="66"/>
      <c r="CJ330" s="66"/>
      <c r="CK330" s="70"/>
      <c r="CL330" s="70"/>
      <c r="CM330" s="66"/>
      <c r="CN330" s="66"/>
      <c r="CO330" s="70"/>
      <c r="CP330" s="123"/>
      <c r="CQ330" s="66"/>
      <c r="CR330" s="66"/>
      <c r="CS330" s="66"/>
    </row>
    <row r="331" spans="1:97" s="92" customFormat="1" ht="31.5" x14ac:dyDescent="0.25">
      <c r="A331" s="106" t="s">
        <v>369</v>
      </c>
      <c r="B331" s="198">
        <f t="shared" si="799"/>
        <v>221577.69999999992</v>
      </c>
      <c r="C331" s="198">
        <f t="shared" si="800"/>
        <v>225461.75499999998</v>
      </c>
      <c r="D331" s="198">
        <f t="shared" si="801"/>
        <v>224884.66401000001</v>
      </c>
      <c r="E331" s="80">
        <f t="shared" ref="E331" si="977">D331/C331*100</f>
        <v>99.744040407207876</v>
      </c>
      <c r="F331" s="79">
        <f>SUM(F332:F341)</f>
        <v>714.1</v>
      </c>
      <c r="G331" s="79">
        <f>SUM(G332:G341)</f>
        <v>648.79999999999995</v>
      </c>
      <c r="H331" s="79">
        <f t="shared" ref="H331:CF331" si="978">SUM(H332:H341)</f>
        <v>623.96306000000004</v>
      </c>
      <c r="I331" s="80">
        <f t="shared" si="71"/>
        <v>96.171864981504328</v>
      </c>
      <c r="J331" s="79">
        <f t="shared" ref="J331" si="979">SUM(J332:J341)</f>
        <v>115.8</v>
      </c>
      <c r="K331" s="79">
        <f t="shared" si="978"/>
        <v>115.8</v>
      </c>
      <c r="L331" s="79">
        <f t="shared" si="978"/>
        <v>115.8</v>
      </c>
      <c r="M331" s="80">
        <f t="shared" si="100"/>
        <v>100</v>
      </c>
      <c r="N331" s="79">
        <f t="shared" ref="N331" si="980">SUM(N332:N341)</f>
        <v>2840.1</v>
      </c>
      <c r="O331" s="79">
        <f t="shared" si="978"/>
        <v>2057.1999999999998</v>
      </c>
      <c r="P331" s="79">
        <f t="shared" si="978"/>
        <v>2057.174</v>
      </c>
      <c r="Q331" s="80">
        <f t="shared" si="101"/>
        <v>99.998736146218164</v>
      </c>
      <c r="R331" s="79">
        <f t="shared" ref="R331" si="981">SUM(R332:R341)</f>
        <v>42887.9</v>
      </c>
      <c r="S331" s="79">
        <f t="shared" si="978"/>
        <v>44367.7</v>
      </c>
      <c r="T331" s="79">
        <f t="shared" si="978"/>
        <v>44367.7</v>
      </c>
      <c r="U331" s="80">
        <f t="shared" si="39"/>
        <v>100</v>
      </c>
      <c r="V331" s="79">
        <f t="shared" ref="V331" si="982">SUM(V332:V341)</f>
        <v>3133.1</v>
      </c>
      <c r="W331" s="79">
        <f t="shared" si="978"/>
        <v>2426.9</v>
      </c>
      <c r="X331" s="79">
        <f t="shared" si="978"/>
        <v>2235.0528100000001</v>
      </c>
      <c r="Y331" s="80">
        <f t="shared" si="76"/>
        <v>92.094969302402234</v>
      </c>
      <c r="Z331" s="79">
        <f t="shared" ref="Z331" si="983">SUM(Z332:Z341)</f>
        <v>167.9</v>
      </c>
      <c r="AA331" s="79">
        <f t="shared" si="978"/>
        <v>167.9</v>
      </c>
      <c r="AB331" s="79">
        <f t="shared" si="978"/>
        <v>167.9</v>
      </c>
      <c r="AC331" s="80">
        <f t="shared" si="78"/>
        <v>100</v>
      </c>
      <c r="AD331" s="79">
        <f t="shared" ref="AD331" si="984">SUM(AD332:AD341)</f>
        <v>152660.29999999999</v>
      </c>
      <c r="AE331" s="79">
        <f t="shared" si="978"/>
        <v>157052.5</v>
      </c>
      <c r="AF331" s="79">
        <f t="shared" si="978"/>
        <v>157052.5</v>
      </c>
      <c r="AG331" s="80">
        <f t="shared" si="102"/>
        <v>100</v>
      </c>
      <c r="AH331" s="79">
        <f t="shared" ref="AH331" si="985">SUM(AH332:AH341)</f>
        <v>660.6</v>
      </c>
      <c r="AI331" s="79">
        <f t="shared" si="978"/>
        <v>713.1</v>
      </c>
      <c r="AJ331" s="79">
        <f t="shared" si="978"/>
        <v>713.1</v>
      </c>
      <c r="AK331" s="79">
        <f t="shared" ref="AK331:AK382" si="986">AJ331/AI331*100</f>
        <v>100</v>
      </c>
      <c r="AL331" s="79">
        <f t="shared" ref="AL331" si="987">SUM(AL332:AL341)</f>
        <v>0</v>
      </c>
      <c r="AM331" s="79">
        <f t="shared" si="978"/>
        <v>0</v>
      </c>
      <c r="AN331" s="79">
        <f t="shared" si="978"/>
        <v>0</v>
      </c>
      <c r="AO331" s="79">
        <f t="shared" si="978"/>
        <v>0</v>
      </c>
      <c r="AP331" s="79">
        <f t="shared" ref="AP331" si="988">SUM(AP332:AP341)</f>
        <v>330.3</v>
      </c>
      <c r="AQ331" s="79">
        <f t="shared" si="978"/>
        <v>356.6</v>
      </c>
      <c r="AR331" s="79">
        <f t="shared" si="978"/>
        <v>356.6</v>
      </c>
      <c r="AS331" s="79">
        <f t="shared" si="978"/>
        <v>100</v>
      </c>
      <c r="AT331" s="79">
        <f t="shared" ref="AT331" si="989">SUM(AT332:AT341)</f>
        <v>2531.5</v>
      </c>
      <c r="AU331" s="79">
        <f t="shared" si="978"/>
        <v>2298.8000000000002</v>
      </c>
      <c r="AV331" s="79">
        <f t="shared" si="978"/>
        <v>2051.93496</v>
      </c>
      <c r="AW331" s="79">
        <f t="shared" si="978"/>
        <v>89.261134504959102</v>
      </c>
      <c r="AX331" s="79">
        <f t="shared" ref="AX331" si="990">SUM(AX332:AX341)</f>
        <v>330.3</v>
      </c>
      <c r="AY331" s="79">
        <f t="shared" si="978"/>
        <v>356.6</v>
      </c>
      <c r="AZ331" s="79">
        <f t="shared" si="978"/>
        <v>356.6</v>
      </c>
      <c r="BA331" s="79">
        <f t="shared" si="978"/>
        <v>100</v>
      </c>
      <c r="BB331" s="79">
        <f t="shared" ref="BB331" si="991">SUM(BB332:BB341)</f>
        <v>330.3</v>
      </c>
      <c r="BC331" s="79">
        <f t="shared" si="978"/>
        <v>356.6</v>
      </c>
      <c r="BD331" s="79">
        <f t="shared" ref="BD331" si="992">SUM(BD332:BD341)</f>
        <v>356.6</v>
      </c>
      <c r="BE331" s="79">
        <f t="shared" si="978"/>
        <v>100</v>
      </c>
      <c r="BF331" s="79">
        <f t="shared" ref="BF331" si="993">SUM(BF332:BF341)</f>
        <v>1381.8</v>
      </c>
      <c r="BG331" s="79">
        <f t="shared" si="978"/>
        <v>1347.4</v>
      </c>
      <c r="BH331" s="79">
        <f t="shared" si="978"/>
        <v>1347.4</v>
      </c>
      <c r="BI331" s="80">
        <f t="shared" si="107"/>
        <v>100</v>
      </c>
      <c r="BJ331" s="79">
        <f t="shared" ref="BJ331" si="994">SUM(BJ332:BJ341)</f>
        <v>0</v>
      </c>
      <c r="BK331" s="79">
        <f t="shared" si="978"/>
        <v>0</v>
      </c>
      <c r="BL331" s="79">
        <f t="shared" ref="BL331" si="995">SUM(BL332:BL341)</f>
        <v>0</v>
      </c>
      <c r="BM331" s="79">
        <f t="shared" si="978"/>
        <v>0</v>
      </c>
      <c r="BN331" s="79">
        <f t="shared" ref="BN331" si="996">SUM(BN332:BN341)</f>
        <v>1727.5</v>
      </c>
      <c r="BO331" s="79">
        <f t="shared" si="978"/>
        <v>1898.3</v>
      </c>
      <c r="BP331" s="79">
        <f t="shared" si="978"/>
        <v>1898.3</v>
      </c>
      <c r="BQ331" s="79">
        <f t="shared" ref="BQ331" si="997">BP331/BO331*100</f>
        <v>100</v>
      </c>
      <c r="BR331" s="79">
        <f t="shared" ref="BR331" si="998">SUM(BR332:BR341)</f>
        <v>330.3</v>
      </c>
      <c r="BS331" s="79">
        <f t="shared" si="978"/>
        <v>167.4</v>
      </c>
      <c r="BT331" s="79">
        <f t="shared" si="978"/>
        <v>167.38300000000001</v>
      </c>
      <c r="BU331" s="79">
        <f t="shared" si="978"/>
        <v>99.989844683393073</v>
      </c>
      <c r="BV331" s="79">
        <f t="shared" ref="BV331" si="999">SUM(BV332:BV341)</f>
        <v>330.3</v>
      </c>
      <c r="BW331" s="79">
        <f t="shared" si="978"/>
        <v>356.6</v>
      </c>
      <c r="BX331" s="79">
        <f t="shared" si="978"/>
        <v>356.6</v>
      </c>
      <c r="BY331" s="80">
        <f t="shared" ref="BY331:BY381" si="1000">BX331/BW331*100</f>
        <v>100</v>
      </c>
      <c r="BZ331" s="79">
        <f t="shared" ref="BZ331" si="1001">SUM(BZ332:BZ341)</f>
        <v>11013.4</v>
      </c>
      <c r="CA331" s="79">
        <f t="shared" si="978"/>
        <v>10248.655000000001</v>
      </c>
      <c r="CB331" s="79">
        <f t="shared" si="978"/>
        <v>10138.353130000001</v>
      </c>
      <c r="CC331" s="80">
        <f t="shared" si="60"/>
        <v>98.923742969199381</v>
      </c>
      <c r="CD331" s="79">
        <f t="shared" ref="CD331" si="1002">SUM(CD332:CD341)</f>
        <v>92.2</v>
      </c>
      <c r="CE331" s="79">
        <f t="shared" si="978"/>
        <v>493.9</v>
      </c>
      <c r="CF331" s="79">
        <f t="shared" si="978"/>
        <v>491.89555000000001</v>
      </c>
      <c r="CG331" s="80">
        <f t="shared" ref="CG331:CG382" si="1003">CF331/CE331*100</f>
        <v>99.594158736586351</v>
      </c>
      <c r="CH331" s="121"/>
      <c r="CI331" s="79">
        <f t="shared" ref="CI331" si="1004">SUM(CI332:CI341)</f>
        <v>25.6</v>
      </c>
      <c r="CJ331" s="79">
        <f t="shared" ref="CJ331" si="1005">SUM(CJ332:CJ341)</f>
        <v>25.6</v>
      </c>
      <c r="CK331" s="80">
        <f t="shared" ref="CK331:CK332" si="1006">CJ331/CI331*100</f>
        <v>100</v>
      </c>
      <c r="CL331" s="80"/>
      <c r="CM331" s="79"/>
      <c r="CN331" s="79"/>
      <c r="CO331" s="80"/>
      <c r="CP331" s="121"/>
      <c r="CQ331" s="79">
        <f>SUM(CQ332:CQ341)</f>
        <v>5.4</v>
      </c>
      <c r="CR331" s="79">
        <f t="shared" ref="CR331" si="1007">SUM(CR332:CR341)</f>
        <v>4.2074999999999996</v>
      </c>
      <c r="CS331" s="80">
        <f t="shared" ref="CS331:CS332" si="1008">CR331/CQ331*100</f>
        <v>77.916666666666657</v>
      </c>
    </row>
    <row r="332" spans="1:97" x14ac:dyDescent="0.25">
      <c r="A332" s="104" t="s">
        <v>301</v>
      </c>
      <c r="B332" s="82">
        <f t="shared" si="799"/>
        <v>219850.19999999992</v>
      </c>
      <c r="C332" s="82">
        <f t="shared" si="800"/>
        <v>223563.45499999999</v>
      </c>
      <c r="D332" s="82">
        <f t="shared" si="801"/>
        <v>222986.36401000002</v>
      </c>
      <c r="E332" s="70">
        <f t="shared" si="0"/>
        <v>99.741867028311958</v>
      </c>
      <c r="F332" s="70">
        <v>714.1</v>
      </c>
      <c r="G332" s="70">
        <v>648.79999999999995</v>
      </c>
      <c r="H332" s="70">
        <v>623.96306000000004</v>
      </c>
      <c r="I332" s="70">
        <f t="shared" si="71"/>
        <v>96.171864981504328</v>
      </c>
      <c r="J332" s="70">
        <v>115.8</v>
      </c>
      <c r="K332" s="70">
        <v>115.8</v>
      </c>
      <c r="L332" s="70">
        <v>115.8</v>
      </c>
      <c r="M332" s="70">
        <f t="shared" si="100"/>
        <v>100</v>
      </c>
      <c r="N332" s="70">
        <v>2840.1</v>
      </c>
      <c r="O332" s="70">
        <v>2057.1999999999998</v>
      </c>
      <c r="P332" s="70">
        <v>2057.174</v>
      </c>
      <c r="Q332" s="70">
        <f t="shared" si="101"/>
        <v>99.998736146218164</v>
      </c>
      <c r="R332" s="70">
        <v>42887.9</v>
      </c>
      <c r="S332" s="70">
        <v>44367.7</v>
      </c>
      <c r="T332" s="70">
        <v>44367.7</v>
      </c>
      <c r="U332" s="70">
        <f t="shared" si="39"/>
        <v>100</v>
      </c>
      <c r="V332" s="70">
        <v>3133.1</v>
      </c>
      <c r="W332" s="70">
        <v>2426.9</v>
      </c>
      <c r="X332" s="70">
        <v>2235.0528100000001</v>
      </c>
      <c r="Y332" s="70">
        <f t="shared" si="76"/>
        <v>92.094969302402234</v>
      </c>
      <c r="Z332" s="70">
        <v>167.9</v>
      </c>
      <c r="AA332" s="70">
        <v>167.9</v>
      </c>
      <c r="AB332" s="70">
        <v>167.9</v>
      </c>
      <c r="AC332" s="70">
        <f t="shared" si="78"/>
        <v>100</v>
      </c>
      <c r="AD332" s="70">
        <v>152660.29999999999</v>
      </c>
      <c r="AE332" s="70">
        <v>157052.5</v>
      </c>
      <c r="AF332" s="70">
        <v>157052.5</v>
      </c>
      <c r="AG332" s="70">
        <f t="shared" si="102"/>
        <v>100</v>
      </c>
      <c r="AH332" s="70">
        <v>660.6</v>
      </c>
      <c r="AI332" s="70">
        <v>713.1</v>
      </c>
      <c r="AJ332" s="70">
        <v>713.1</v>
      </c>
      <c r="AK332" s="66">
        <f t="shared" si="986"/>
        <v>100</v>
      </c>
      <c r="AL332" s="70"/>
      <c r="AM332" s="70"/>
      <c r="AN332" s="70"/>
      <c r="AO332" s="70"/>
      <c r="AP332" s="70">
        <v>330.3</v>
      </c>
      <c r="AQ332" s="70">
        <v>356.6</v>
      </c>
      <c r="AR332" s="70">
        <v>356.6</v>
      </c>
      <c r="AS332" s="70">
        <f t="shared" si="103"/>
        <v>100</v>
      </c>
      <c r="AT332" s="70">
        <v>2531.5</v>
      </c>
      <c r="AU332" s="70">
        <v>2298.8000000000002</v>
      </c>
      <c r="AV332" s="70">
        <v>2051.93496</v>
      </c>
      <c r="AW332" s="70">
        <f t="shared" si="104"/>
        <v>89.261134504959102</v>
      </c>
      <c r="AX332" s="70">
        <v>330.3</v>
      </c>
      <c r="AY332" s="70">
        <v>356.6</v>
      </c>
      <c r="AZ332" s="70">
        <v>356.6</v>
      </c>
      <c r="BA332" s="70">
        <f t="shared" si="105"/>
        <v>100</v>
      </c>
      <c r="BB332" s="70">
        <v>330.3</v>
      </c>
      <c r="BC332" s="70">
        <v>356.6</v>
      </c>
      <c r="BD332" s="70">
        <v>356.6</v>
      </c>
      <c r="BE332" s="70">
        <f t="shared" si="106"/>
        <v>100</v>
      </c>
      <c r="BF332" s="70">
        <v>1381.8</v>
      </c>
      <c r="BG332" s="70">
        <v>1347.4</v>
      </c>
      <c r="BH332" s="70">
        <v>1347.4</v>
      </c>
      <c r="BI332" s="70">
        <f t="shared" si="107"/>
        <v>100</v>
      </c>
      <c r="BJ332" s="70">
        <v>0</v>
      </c>
      <c r="BK332" s="70">
        <v>0</v>
      </c>
      <c r="BL332" s="70">
        <v>0</v>
      </c>
      <c r="BM332" s="70"/>
      <c r="BN332" s="70"/>
      <c r="BO332" s="70"/>
      <c r="BP332" s="70"/>
      <c r="BQ332" s="66"/>
      <c r="BR332" s="70">
        <v>330.3</v>
      </c>
      <c r="BS332" s="70">
        <v>167.4</v>
      </c>
      <c r="BT332" s="70">
        <v>167.38300000000001</v>
      </c>
      <c r="BU332" s="70">
        <f t="shared" si="108"/>
        <v>99.989844683393073</v>
      </c>
      <c r="BV332" s="70">
        <v>330.3</v>
      </c>
      <c r="BW332" s="70">
        <v>356.6</v>
      </c>
      <c r="BX332" s="70">
        <v>356.6</v>
      </c>
      <c r="BY332" s="70">
        <f t="shared" si="1000"/>
        <v>100</v>
      </c>
      <c r="BZ332" s="70">
        <v>11013.4</v>
      </c>
      <c r="CA332" s="70">
        <v>10248.655000000001</v>
      </c>
      <c r="CB332" s="70">
        <v>10138.353130000001</v>
      </c>
      <c r="CC332" s="70">
        <f t="shared" si="60"/>
        <v>98.923742969199381</v>
      </c>
      <c r="CD332" s="70">
        <v>92.2</v>
      </c>
      <c r="CE332" s="70">
        <v>493.9</v>
      </c>
      <c r="CF332" s="70">
        <v>491.89555000000001</v>
      </c>
      <c r="CG332" s="70">
        <f t="shared" si="1003"/>
        <v>99.594158736586351</v>
      </c>
      <c r="CH332" s="124"/>
      <c r="CI332" s="70">
        <v>25.6</v>
      </c>
      <c r="CJ332" s="70">
        <v>25.6</v>
      </c>
      <c r="CK332" s="70">
        <f t="shared" si="1006"/>
        <v>100</v>
      </c>
      <c r="CL332" s="70"/>
      <c r="CM332" s="70"/>
      <c r="CN332" s="70"/>
      <c r="CO332" s="70"/>
      <c r="CP332" s="124"/>
      <c r="CQ332" s="70">
        <v>5.4</v>
      </c>
      <c r="CR332" s="70">
        <v>4.2074999999999996</v>
      </c>
      <c r="CS332" s="70">
        <f t="shared" si="1008"/>
        <v>77.916666666666657</v>
      </c>
    </row>
    <row r="333" spans="1:97" x14ac:dyDescent="0.25">
      <c r="A333" s="104" t="s">
        <v>559</v>
      </c>
      <c r="B333" s="82">
        <f t="shared" si="799"/>
        <v>239.9</v>
      </c>
      <c r="C333" s="82">
        <f t="shared" si="800"/>
        <v>263.60000000000002</v>
      </c>
      <c r="D333" s="82">
        <f t="shared" si="801"/>
        <v>263.60000000000002</v>
      </c>
      <c r="E333" s="66">
        <f t="shared" ref="E333:E340" si="1009">D333/C333*100</f>
        <v>100</v>
      </c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70"/>
      <c r="AH333" s="66"/>
      <c r="AI333" s="66"/>
      <c r="AJ333" s="66"/>
      <c r="AK333" s="66"/>
      <c r="AL333" s="66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/>
      <c r="BH333" s="66"/>
      <c r="BI333" s="66"/>
      <c r="BJ333" s="66"/>
      <c r="BK333" s="66"/>
      <c r="BL333" s="66"/>
      <c r="BM333" s="66"/>
      <c r="BN333" s="66">
        <v>239.9</v>
      </c>
      <c r="BO333" s="66">
        <v>263.60000000000002</v>
      </c>
      <c r="BP333" s="66">
        <v>263.60000000000002</v>
      </c>
      <c r="BQ333" s="66">
        <f>BP333/BO333*100</f>
        <v>100</v>
      </c>
      <c r="BR333" s="66"/>
      <c r="BS333" s="66"/>
      <c r="BT333" s="66"/>
      <c r="BU333" s="66"/>
      <c r="BV333" s="66"/>
      <c r="BW333" s="66"/>
      <c r="BX333" s="66"/>
      <c r="BY333" s="70"/>
      <c r="BZ333" s="66"/>
      <c r="CA333" s="66"/>
      <c r="CB333" s="66"/>
      <c r="CC333" s="66"/>
      <c r="CD333" s="66"/>
      <c r="CE333" s="66"/>
      <c r="CF333" s="66"/>
      <c r="CG333" s="70"/>
      <c r="CH333" s="123"/>
      <c r="CI333" s="66"/>
      <c r="CJ333" s="66"/>
      <c r="CK333" s="70"/>
      <c r="CL333" s="70"/>
      <c r="CM333" s="66"/>
      <c r="CN333" s="66"/>
      <c r="CO333" s="70"/>
      <c r="CP333" s="123"/>
      <c r="CQ333" s="66"/>
      <c r="CR333" s="66"/>
      <c r="CS333" s="66"/>
    </row>
    <row r="334" spans="1:97" x14ac:dyDescent="0.25">
      <c r="A334" s="104" t="s">
        <v>607</v>
      </c>
      <c r="B334" s="82">
        <f t="shared" ref="B334:B394" si="1010">F334+J334+N334+R334+V334+Z334+AD334+AH334+AL334+AP334+AT334+AX334+BB334+BF334+BJ334+BN334+BR334+BV334+BZ334+CD334+CH334+CL334+CP334</f>
        <v>0</v>
      </c>
      <c r="C334" s="82">
        <f t="shared" ref="C334:C394" si="1011">G334+K334+O334+S334+W334+AA334+AE334+AI334+AM334+AQ334+AU334+AY334+BC334+BG334+BK334+BO334+BS334+BW334+CA334+CE334+CI334+CM334+CQ334</f>
        <v>0</v>
      </c>
      <c r="D334" s="82">
        <f t="shared" ref="D334:D394" si="1012">H334+L334+P334+T334+X334+AB334+AF334+AJ334+AN334+AR334+AV334+AZ334+BD334+BH334+BL334+BP334+BT334+BX334+CB334+CF334+CJ334+CN334+CR334</f>
        <v>0</v>
      </c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70"/>
      <c r="AH334" s="66"/>
      <c r="AI334" s="66"/>
      <c r="AJ334" s="66"/>
      <c r="AK334" s="66"/>
      <c r="AL334" s="66"/>
      <c r="AM334" s="66"/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6"/>
      <c r="BI334" s="66"/>
      <c r="BJ334" s="66"/>
      <c r="BK334" s="66"/>
      <c r="BL334" s="66"/>
      <c r="BM334" s="66"/>
      <c r="BN334" s="66"/>
      <c r="BO334" s="66"/>
      <c r="BP334" s="66"/>
      <c r="BQ334" s="66"/>
      <c r="BR334" s="66"/>
      <c r="BS334" s="66"/>
      <c r="BT334" s="66"/>
      <c r="BU334" s="66"/>
      <c r="BV334" s="66"/>
      <c r="BW334" s="66"/>
      <c r="BX334" s="66"/>
      <c r="BY334" s="70"/>
      <c r="BZ334" s="66"/>
      <c r="CA334" s="66"/>
      <c r="CB334" s="66"/>
      <c r="CC334" s="66"/>
      <c r="CD334" s="66"/>
      <c r="CE334" s="66"/>
      <c r="CF334" s="66"/>
      <c r="CG334" s="70"/>
      <c r="CH334" s="123"/>
      <c r="CI334" s="66"/>
      <c r="CJ334" s="66"/>
      <c r="CK334" s="70"/>
      <c r="CL334" s="70"/>
      <c r="CM334" s="66"/>
      <c r="CN334" s="66"/>
      <c r="CO334" s="70"/>
      <c r="CP334" s="123"/>
      <c r="CQ334" s="66"/>
      <c r="CR334" s="66"/>
      <c r="CS334" s="66"/>
    </row>
    <row r="335" spans="1:97" x14ac:dyDescent="0.25">
      <c r="A335" s="104" t="s">
        <v>560</v>
      </c>
      <c r="B335" s="82">
        <f t="shared" si="1010"/>
        <v>96</v>
      </c>
      <c r="C335" s="82">
        <f t="shared" si="1011"/>
        <v>105.4</v>
      </c>
      <c r="D335" s="82">
        <f t="shared" si="1012"/>
        <v>105.4</v>
      </c>
      <c r="E335" s="66">
        <f t="shared" si="1009"/>
        <v>100</v>
      </c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70"/>
      <c r="AH335" s="66"/>
      <c r="AI335" s="66"/>
      <c r="AJ335" s="66"/>
      <c r="AK335" s="66"/>
      <c r="AL335" s="66"/>
      <c r="AM335" s="66"/>
      <c r="AN335" s="66"/>
      <c r="AO335" s="66"/>
      <c r="AP335" s="66"/>
      <c r="AQ335" s="66"/>
      <c r="AR335" s="66"/>
      <c r="AS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/>
      <c r="BH335" s="66"/>
      <c r="BI335" s="66"/>
      <c r="BJ335" s="66"/>
      <c r="BK335" s="66"/>
      <c r="BL335" s="66"/>
      <c r="BM335" s="66"/>
      <c r="BN335" s="66">
        <v>96</v>
      </c>
      <c r="BO335" s="66">
        <v>105.4</v>
      </c>
      <c r="BP335" s="66">
        <v>105.4</v>
      </c>
      <c r="BQ335" s="66">
        <f>BP335/BO335*100</f>
        <v>100</v>
      </c>
      <c r="BR335" s="66"/>
      <c r="BS335" s="66"/>
      <c r="BT335" s="66"/>
      <c r="BU335" s="66"/>
      <c r="BV335" s="66"/>
      <c r="BW335" s="66"/>
      <c r="BX335" s="66"/>
      <c r="BY335" s="70"/>
      <c r="BZ335" s="66"/>
      <c r="CA335" s="66"/>
      <c r="CB335" s="66"/>
      <c r="CC335" s="66"/>
      <c r="CD335" s="66"/>
      <c r="CE335" s="66"/>
      <c r="CF335" s="66"/>
      <c r="CG335" s="70"/>
      <c r="CH335" s="123"/>
      <c r="CI335" s="66"/>
      <c r="CJ335" s="66"/>
      <c r="CK335" s="70"/>
      <c r="CL335" s="70"/>
      <c r="CM335" s="66"/>
      <c r="CN335" s="66"/>
      <c r="CO335" s="70"/>
      <c r="CP335" s="123"/>
      <c r="CQ335" s="66"/>
      <c r="CR335" s="66"/>
      <c r="CS335" s="66"/>
    </row>
    <row r="336" spans="1:97" x14ac:dyDescent="0.25">
      <c r="A336" s="104" t="s">
        <v>561</v>
      </c>
      <c r="B336" s="82">
        <f t="shared" si="1010"/>
        <v>96</v>
      </c>
      <c r="C336" s="82">
        <f t="shared" si="1011"/>
        <v>105.4</v>
      </c>
      <c r="D336" s="82">
        <f t="shared" si="1012"/>
        <v>105.4</v>
      </c>
      <c r="E336" s="66">
        <f t="shared" si="1009"/>
        <v>100</v>
      </c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  <c r="AG336" s="70"/>
      <c r="AH336" s="66"/>
      <c r="AI336" s="66"/>
      <c r="AJ336" s="66"/>
      <c r="AK336" s="66"/>
      <c r="AL336" s="66"/>
      <c r="AM336" s="66"/>
      <c r="AN336" s="66"/>
      <c r="AO336" s="66"/>
      <c r="AP336" s="66"/>
      <c r="AQ336" s="66"/>
      <c r="AR336" s="66"/>
      <c r="AS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/>
      <c r="BH336" s="66"/>
      <c r="BI336" s="66"/>
      <c r="BJ336" s="66"/>
      <c r="BK336" s="66"/>
      <c r="BL336" s="66"/>
      <c r="BM336" s="66"/>
      <c r="BN336" s="66">
        <v>96</v>
      </c>
      <c r="BO336" s="66">
        <v>105.4</v>
      </c>
      <c r="BP336" s="66">
        <v>105.4</v>
      </c>
      <c r="BQ336" s="66">
        <f>BP336/BO336*100</f>
        <v>100</v>
      </c>
      <c r="BR336" s="66"/>
      <c r="BS336" s="66"/>
      <c r="BT336" s="66"/>
      <c r="BU336" s="66"/>
      <c r="BV336" s="66"/>
      <c r="BW336" s="66"/>
      <c r="BX336" s="66"/>
      <c r="BY336" s="70"/>
      <c r="BZ336" s="66"/>
      <c r="CA336" s="66"/>
      <c r="CB336" s="66"/>
      <c r="CC336" s="66"/>
      <c r="CD336" s="66"/>
      <c r="CE336" s="66"/>
      <c r="CF336" s="66"/>
      <c r="CG336" s="70"/>
      <c r="CH336" s="123"/>
      <c r="CI336" s="66"/>
      <c r="CJ336" s="66"/>
      <c r="CK336" s="70"/>
      <c r="CL336" s="70"/>
      <c r="CM336" s="66"/>
      <c r="CN336" s="66"/>
      <c r="CO336" s="70"/>
      <c r="CP336" s="123"/>
      <c r="CQ336" s="66"/>
      <c r="CR336" s="66"/>
      <c r="CS336" s="66"/>
    </row>
    <row r="337" spans="1:97" x14ac:dyDescent="0.25">
      <c r="A337" s="104" t="s">
        <v>608</v>
      </c>
      <c r="B337" s="82">
        <f t="shared" si="1010"/>
        <v>0</v>
      </c>
      <c r="C337" s="82">
        <f t="shared" si="1011"/>
        <v>0</v>
      </c>
      <c r="D337" s="82">
        <f t="shared" si="1012"/>
        <v>0</v>
      </c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  <c r="AA337" s="66"/>
      <c r="AB337" s="66"/>
      <c r="AC337" s="66"/>
      <c r="AD337" s="66"/>
      <c r="AE337" s="66"/>
      <c r="AF337" s="66"/>
      <c r="AG337" s="70"/>
      <c r="AH337" s="66"/>
      <c r="AI337" s="66"/>
      <c r="AJ337" s="66"/>
      <c r="AK337" s="66"/>
      <c r="AL337" s="66"/>
      <c r="AM337" s="66"/>
      <c r="AN337" s="66"/>
      <c r="AO337" s="66"/>
      <c r="AP337" s="66"/>
      <c r="AQ337" s="66"/>
      <c r="AR337" s="66"/>
      <c r="AS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/>
      <c r="BH337" s="66"/>
      <c r="BI337" s="66"/>
      <c r="BJ337" s="66"/>
      <c r="BK337" s="66"/>
      <c r="BL337" s="66"/>
      <c r="BM337" s="66"/>
      <c r="BN337" s="66"/>
      <c r="BO337" s="66"/>
      <c r="BP337" s="66"/>
      <c r="BQ337" s="66"/>
      <c r="BR337" s="66"/>
      <c r="BS337" s="66"/>
      <c r="BT337" s="66"/>
      <c r="BU337" s="66"/>
      <c r="BV337" s="66"/>
      <c r="BW337" s="66"/>
      <c r="BX337" s="66"/>
      <c r="BY337" s="70"/>
      <c r="BZ337" s="66"/>
      <c r="CA337" s="66"/>
      <c r="CB337" s="66"/>
      <c r="CC337" s="66"/>
      <c r="CD337" s="66"/>
      <c r="CE337" s="66"/>
      <c r="CF337" s="66"/>
      <c r="CG337" s="70"/>
      <c r="CH337" s="123"/>
      <c r="CI337" s="66"/>
      <c r="CJ337" s="66"/>
      <c r="CK337" s="70"/>
      <c r="CL337" s="70"/>
      <c r="CM337" s="66"/>
      <c r="CN337" s="66"/>
      <c r="CO337" s="70"/>
      <c r="CP337" s="123"/>
      <c r="CQ337" s="66"/>
      <c r="CR337" s="66"/>
      <c r="CS337" s="66"/>
    </row>
    <row r="338" spans="1:97" x14ac:dyDescent="0.25">
      <c r="A338" s="104" t="s">
        <v>366</v>
      </c>
      <c r="B338" s="82">
        <f t="shared" si="1010"/>
        <v>239.9</v>
      </c>
      <c r="C338" s="82">
        <f t="shared" si="1011"/>
        <v>263.60000000000002</v>
      </c>
      <c r="D338" s="82">
        <f t="shared" si="1012"/>
        <v>263.60000000000002</v>
      </c>
      <c r="E338" s="66">
        <f t="shared" si="1009"/>
        <v>100</v>
      </c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70"/>
      <c r="AH338" s="66"/>
      <c r="AI338" s="66"/>
      <c r="AJ338" s="66"/>
      <c r="AK338" s="66"/>
      <c r="AL338" s="66"/>
      <c r="AM338" s="66"/>
      <c r="AN338" s="66"/>
      <c r="AO338" s="66"/>
      <c r="AP338" s="66"/>
      <c r="AQ338" s="66"/>
      <c r="AR338" s="66"/>
      <c r="AS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/>
      <c r="BH338" s="66"/>
      <c r="BI338" s="66"/>
      <c r="BJ338" s="66"/>
      <c r="BK338" s="66"/>
      <c r="BL338" s="66"/>
      <c r="BM338" s="66"/>
      <c r="BN338" s="66">
        <v>239.9</v>
      </c>
      <c r="BO338" s="66">
        <v>263.60000000000002</v>
      </c>
      <c r="BP338" s="66">
        <v>263.60000000000002</v>
      </c>
      <c r="BQ338" s="66">
        <f>BP338/BO338*100</f>
        <v>100</v>
      </c>
      <c r="BR338" s="66"/>
      <c r="BS338" s="66"/>
      <c r="BT338" s="66"/>
      <c r="BU338" s="66"/>
      <c r="BV338" s="66"/>
      <c r="BW338" s="66"/>
      <c r="BX338" s="66"/>
      <c r="BY338" s="70"/>
      <c r="BZ338" s="66"/>
      <c r="CA338" s="66"/>
      <c r="CB338" s="66"/>
      <c r="CC338" s="66"/>
      <c r="CD338" s="66"/>
      <c r="CE338" s="66"/>
      <c r="CF338" s="66"/>
      <c r="CG338" s="70"/>
      <c r="CH338" s="123"/>
      <c r="CI338" s="66"/>
      <c r="CJ338" s="66"/>
      <c r="CK338" s="70"/>
      <c r="CL338" s="70"/>
      <c r="CM338" s="66"/>
      <c r="CN338" s="66"/>
      <c r="CO338" s="70"/>
      <c r="CP338" s="123"/>
      <c r="CQ338" s="66"/>
      <c r="CR338" s="66"/>
      <c r="CS338" s="66"/>
    </row>
    <row r="339" spans="1:97" x14ac:dyDescent="0.25">
      <c r="A339" s="104" t="s">
        <v>365</v>
      </c>
      <c r="B339" s="82">
        <f t="shared" si="1010"/>
        <v>96</v>
      </c>
      <c r="C339" s="82">
        <f t="shared" si="1011"/>
        <v>105.4</v>
      </c>
      <c r="D339" s="82">
        <f t="shared" si="1012"/>
        <v>105.4</v>
      </c>
      <c r="E339" s="66">
        <f t="shared" si="1009"/>
        <v>100</v>
      </c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70"/>
      <c r="AH339" s="66"/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/>
      <c r="BH339" s="66"/>
      <c r="BI339" s="66"/>
      <c r="BJ339" s="66"/>
      <c r="BK339" s="66"/>
      <c r="BL339" s="66"/>
      <c r="BM339" s="66"/>
      <c r="BN339" s="66">
        <v>96</v>
      </c>
      <c r="BO339" s="66">
        <v>105.4</v>
      </c>
      <c r="BP339" s="66">
        <v>105.4</v>
      </c>
      <c r="BQ339" s="66">
        <f>BP339/BO339*100</f>
        <v>100</v>
      </c>
      <c r="BR339" s="66"/>
      <c r="BS339" s="66"/>
      <c r="BT339" s="66"/>
      <c r="BU339" s="66"/>
      <c r="BV339" s="66"/>
      <c r="BW339" s="66"/>
      <c r="BX339" s="66"/>
      <c r="BY339" s="70"/>
      <c r="BZ339" s="66"/>
      <c r="CA339" s="66"/>
      <c r="CB339" s="66"/>
      <c r="CC339" s="66"/>
      <c r="CD339" s="66"/>
      <c r="CE339" s="66"/>
      <c r="CF339" s="66"/>
      <c r="CG339" s="70"/>
      <c r="CH339" s="123"/>
      <c r="CI339" s="66"/>
      <c r="CJ339" s="66"/>
      <c r="CK339" s="70"/>
      <c r="CL339" s="70"/>
      <c r="CM339" s="66"/>
      <c r="CN339" s="66"/>
      <c r="CO339" s="70"/>
      <c r="CP339" s="123"/>
      <c r="CQ339" s="66"/>
      <c r="CR339" s="66"/>
      <c r="CS339" s="66"/>
    </row>
    <row r="340" spans="1:97" x14ac:dyDescent="0.25">
      <c r="A340" s="104" t="s">
        <v>368</v>
      </c>
      <c r="B340" s="82">
        <f t="shared" si="1010"/>
        <v>239.9</v>
      </c>
      <c r="C340" s="82">
        <f t="shared" si="1011"/>
        <v>263.60000000000002</v>
      </c>
      <c r="D340" s="82">
        <f t="shared" si="1012"/>
        <v>263.60000000000002</v>
      </c>
      <c r="E340" s="66">
        <f t="shared" si="1009"/>
        <v>100</v>
      </c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70"/>
      <c r="AH340" s="66"/>
      <c r="AI340" s="66"/>
      <c r="AJ340" s="66"/>
      <c r="AK340" s="66"/>
      <c r="AL340" s="66"/>
      <c r="AM340" s="66"/>
      <c r="AN340" s="66"/>
      <c r="AO340" s="66"/>
      <c r="AP340" s="66"/>
      <c r="AQ340" s="66"/>
      <c r="AR340" s="66"/>
      <c r="AS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/>
      <c r="BH340" s="66"/>
      <c r="BI340" s="66"/>
      <c r="BJ340" s="66"/>
      <c r="BK340" s="66"/>
      <c r="BL340" s="66"/>
      <c r="BM340" s="66"/>
      <c r="BN340" s="66">
        <v>239.9</v>
      </c>
      <c r="BO340" s="66">
        <v>263.60000000000002</v>
      </c>
      <c r="BP340" s="66">
        <v>263.60000000000002</v>
      </c>
      <c r="BQ340" s="66">
        <f>BP340/BO340*100</f>
        <v>100</v>
      </c>
      <c r="BR340" s="66"/>
      <c r="BS340" s="66"/>
      <c r="BT340" s="66"/>
      <c r="BU340" s="66"/>
      <c r="BV340" s="66"/>
      <c r="BW340" s="66"/>
      <c r="BX340" s="66"/>
      <c r="BY340" s="70"/>
      <c r="BZ340" s="66"/>
      <c r="CA340" s="66"/>
      <c r="CB340" s="66"/>
      <c r="CC340" s="66"/>
      <c r="CD340" s="66"/>
      <c r="CE340" s="66"/>
      <c r="CF340" s="66"/>
      <c r="CG340" s="70"/>
      <c r="CH340" s="123"/>
      <c r="CI340" s="66"/>
      <c r="CJ340" s="66"/>
      <c r="CK340" s="70"/>
      <c r="CL340" s="70"/>
      <c r="CM340" s="66"/>
      <c r="CN340" s="66"/>
      <c r="CO340" s="70"/>
      <c r="CP340" s="123"/>
      <c r="CQ340" s="66"/>
      <c r="CR340" s="66"/>
      <c r="CS340" s="66"/>
    </row>
    <row r="341" spans="1:97" x14ac:dyDescent="0.25">
      <c r="A341" s="104" t="s">
        <v>367</v>
      </c>
      <c r="B341" s="82">
        <f t="shared" si="1010"/>
        <v>719.8</v>
      </c>
      <c r="C341" s="82">
        <f t="shared" si="1011"/>
        <v>791.3</v>
      </c>
      <c r="D341" s="82">
        <f t="shared" si="1012"/>
        <v>791.3</v>
      </c>
      <c r="E341" s="66">
        <f>D341/C341*100</f>
        <v>100</v>
      </c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  <c r="AA341" s="66"/>
      <c r="AB341" s="66"/>
      <c r="AC341" s="66"/>
      <c r="AD341" s="66"/>
      <c r="AE341" s="66"/>
      <c r="AF341" s="66"/>
      <c r="AG341" s="70"/>
      <c r="AH341" s="66"/>
      <c r="AI341" s="66"/>
      <c r="AJ341" s="66"/>
      <c r="AK341" s="66"/>
      <c r="AL341" s="66"/>
      <c r="AM341" s="66"/>
      <c r="AN341" s="66"/>
      <c r="AO341" s="66"/>
      <c r="AP341" s="66"/>
      <c r="AQ341" s="66"/>
      <c r="AR341" s="66"/>
      <c r="AS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/>
      <c r="BH341" s="66"/>
      <c r="BI341" s="66"/>
      <c r="BJ341" s="66"/>
      <c r="BK341" s="66"/>
      <c r="BL341" s="66"/>
      <c r="BM341" s="66"/>
      <c r="BN341" s="66">
        <v>719.8</v>
      </c>
      <c r="BO341" s="66">
        <v>791.3</v>
      </c>
      <c r="BP341" s="66">
        <v>791.3</v>
      </c>
      <c r="BQ341" s="66">
        <f>BP341/BO341*100</f>
        <v>100</v>
      </c>
      <c r="BR341" s="66"/>
      <c r="BS341" s="66"/>
      <c r="BT341" s="66"/>
      <c r="BU341" s="66"/>
      <c r="BV341" s="66"/>
      <c r="BW341" s="66"/>
      <c r="BX341" s="66"/>
      <c r="BY341" s="70"/>
      <c r="BZ341" s="66"/>
      <c r="CA341" s="66"/>
      <c r="CB341" s="66"/>
      <c r="CC341" s="66"/>
      <c r="CD341" s="66"/>
      <c r="CE341" s="66"/>
      <c r="CF341" s="66"/>
      <c r="CG341" s="70"/>
      <c r="CH341" s="123"/>
      <c r="CI341" s="66"/>
      <c r="CJ341" s="66"/>
      <c r="CK341" s="70"/>
      <c r="CL341" s="70"/>
      <c r="CM341" s="66"/>
      <c r="CN341" s="66"/>
      <c r="CO341" s="70"/>
      <c r="CP341" s="123"/>
      <c r="CQ341" s="66"/>
      <c r="CR341" s="66"/>
      <c r="CS341" s="66"/>
    </row>
    <row r="342" spans="1:97" s="92" customFormat="1" ht="31.5" x14ac:dyDescent="0.25">
      <c r="A342" s="105" t="s">
        <v>358</v>
      </c>
      <c r="B342" s="198">
        <f t="shared" si="1010"/>
        <v>333665.29999999993</v>
      </c>
      <c r="C342" s="198">
        <f t="shared" si="1011"/>
        <v>347403.50199999992</v>
      </c>
      <c r="D342" s="198">
        <f t="shared" si="1012"/>
        <v>344463.11845000001</v>
      </c>
      <c r="E342" s="80">
        <f t="shared" ref="E342" si="1013">D342/C342*100</f>
        <v>99.153611425022447</v>
      </c>
      <c r="F342" s="80">
        <f>SUM(F343:F349)</f>
        <v>75.2</v>
      </c>
      <c r="G342" s="80">
        <f>SUM(G343:G349)</f>
        <v>75.2</v>
      </c>
      <c r="H342" s="80">
        <f t="shared" ref="H342:CF342" si="1014">SUM(H343:H349)</f>
        <v>75.2</v>
      </c>
      <c r="I342" s="80">
        <f t="shared" si="71"/>
        <v>100</v>
      </c>
      <c r="J342" s="80">
        <f t="shared" ref="J342" si="1015">SUM(J343:J349)</f>
        <v>162</v>
      </c>
      <c r="K342" s="80">
        <f t="shared" si="1014"/>
        <v>162</v>
      </c>
      <c r="L342" s="80">
        <f t="shared" si="1014"/>
        <v>162</v>
      </c>
      <c r="M342" s="80">
        <f t="shared" si="100"/>
        <v>100</v>
      </c>
      <c r="N342" s="80">
        <f t="shared" ref="N342" si="1016">SUM(N343:N349)</f>
        <v>5917.7</v>
      </c>
      <c r="O342" s="80">
        <f t="shared" si="1014"/>
        <v>5917.7</v>
      </c>
      <c r="P342" s="80">
        <f t="shared" si="1014"/>
        <v>5917.7</v>
      </c>
      <c r="Q342" s="80">
        <f t="shared" si="101"/>
        <v>100</v>
      </c>
      <c r="R342" s="80">
        <f t="shared" ref="R342" si="1017">SUM(R343:R349)</f>
        <v>34512</v>
      </c>
      <c r="S342" s="80">
        <f t="shared" si="1014"/>
        <v>38901.9</v>
      </c>
      <c r="T342" s="80">
        <f t="shared" si="1014"/>
        <v>38741.962039999999</v>
      </c>
      <c r="U342" s="80">
        <f t="shared" si="39"/>
        <v>99.58886851284899</v>
      </c>
      <c r="V342" s="80">
        <f t="shared" ref="V342" si="1018">SUM(V343:V349)</f>
        <v>4184.3999999999996</v>
      </c>
      <c r="W342" s="80">
        <f t="shared" si="1014"/>
        <v>4139.8</v>
      </c>
      <c r="X342" s="80">
        <f t="shared" si="1014"/>
        <v>4139.7404200000001</v>
      </c>
      <c r="Y342" s="80">
        <f t="shared" si="76"/>
        <v>99.998560800038646</v>
      </c>
      <c r="Z342" s="80">
        <f t="shared" ref="Z342" si="1019">SUM(Z343:Z349)</f>
        <v>223.8</v>
      </c>
      <c r="AA342" s="80">
        <f t="shared" si="1014"/>
        <v>223.8</v>
      </c>
      <c r="AB342" s="80">
        <f t="shared" si="1014"/>
        <v>223.8</v>
      </c>
      <c r="AC342" s="80">
        <f t="shared" si="78"/>
        <v>100</v>
      </c>
      <c r="AD342" s="80">
        <f t="shared" ref="AD342" si="1020">SUM(AD343:AD349)</f>
        <v>264367.90000000002</v>
      </c>
      <c r="AE342" s="80">
        <f t="shared" si="1014"/>
        <v>275175.09999999998</v>
      </c>
      <c r="AF342" s="80">
        <f t="shared" si="1014"/>
        <v>273094.72331999999</v>
      </c>
      <c r="AG342" s="80">
        <f t="shared" si="102"/>
        <v>99.243980767155165</v>
      </c>
      <c r="AH342" s="80">
        <f t="shared" ref="AH342" si="1021">SUM(AH343:AH349)</f>
        <v>660.6</v>
      </c>
      <c r="AI342" s="80">
        <f t="shared" si="1014"/>
        <v>713.1</v>
      </c>
      <c r="AJ342" s="80">
        <f t="shared" si="1014"/>
        <v>643.08500000000004</v>
      </c>
      <c r="AK342" s="79">
        <f t="shared" si="986"/>
        <v>90.181601458420985</v>
      </c>
      <c r="AL342" s="80">
        <f t="shared" ref="AL342" si="1022">SUM(AL343:AL349)</f>
        <v>10.3</v>
      </c>
      <c r="AM342" s="80">
        <f t="shared" si="1014"/>
        <v>10.3</v>
      </c>
      <c r="AN342" s="80">
        <f t="shared" si="1014"/>
        <v>10.23218</v>
      </c>
      <c r="AO342" s="80">
        <f t="shared" si="177"/>
        <v>99.341553398058252</v>
      </c>
      <c r="AP342" s="80">
        <f t="shared" ref="AP342" si="1023">SUM(AP343:AP349)</f>
        <v>330.3</v>
      </c>
      <c r="AQ342" s="80">
        <f t="shared" si="1014"/>
        <v>356.6</v>
      </c>
      <c r="AR342" s="80">
        <f t="shared" si="1014"/>
        <v>326.35571999999996</v>
      </c>
      <c r="AS342" s="80">
        <f t="shared" si="1014"/>
        <v>91.518710039259659</v>
      </c>
      <c r="AT342" s="80">
        <f t="shared" ref="AT342" si="1024">SUM(AT343:AT349)</f>
        <v>508.7</v>
      </c>
      <c r="AU342" s="80">
        <f t="shared" si="1014"/>
        <v>295</v>
      </c>
      <c r="AV342" s="80">
        <f t="shared" si="1014"/>
        <v>295</v>
      </c>
      <c r="AW342" s="80">
        <f t="shared" si="1014"/>
        <v>100</v>
      </c>
      <c r="AX342" s="80">
        <f t="shared" ref="AX342" si="1025">SUM(AX343:AX349)</f>
        <v>330.3</v>
      </c>
      <c r="AY342" s="80">
        <f t="shared" si="1014"/>
        <v>356.6</v>
      </c>
      <c r="AZ342" s="80">
        <f t="shared" si="1014"/>
        <v>331.24872999999997</v>
      </c>
      <c r="BA342" s="80">
        <f t="shared" si="1014"/>
        <v>92.8908384744812</v>
      </c>
      <c r="BB342" s="80">
        <f t="shared" ref="BB342" si="1026">SUM(BB343:BB349)</f>
        <v>330.3</v>
      </c>
      <c r="BC342" s="80">
        <f t="shared" si="1014"/>
        <v>356.6</v>
      </c>
      <c r="BD342" s="80">
        <f t="shared" ref="BD342" si="1027">SUM(BD343:BD349)</f>
        <v>240.64467000000002</v>
      </c>
      <c r="BE342" s="80">
        <f t="shared" si="1014"/>
        <v>67.483081884464397</v>
      </c>
      <c r="BF342" s="80">
        <f t="shared" ref="BF342" si="1028">SUM(BF343:BF349)</f>
        <v>1570.1</v>
      </c>
      <c r="BG342" s="80">
        <f t="shared" si="1014"/>
        <v>1543.19</v>
      </c>
      <c r="BH342" s="80">
        <f t="shared" si="1014"/>
        <v>1543.19</v>
      </c>
      <c r="BI342" s="80">
        <f t="shared" si="107"/>
        <v>100</v>
      </c>
      <c r="BJ342" s="80">
        <f t="shared" ref="BJ342" si="1029">SUM(BJ343:BJ349)</f>
        <v>0</v>
      </c>
      <c r="BK342" s="80">
        <f t="shared" si="1014"/>
        <v>0</v>
      </c>
      <c r="BL342" s="80">
        <f t="shared" ref="BL342" si="1030">SUM(BL343:BL349)</f>
        <v>0</v>
      </c>
      <c r="BM342" s="80">
        <f t="shared" si="1014"/>
        <v>0</v>
      </c>
      <c r="BN342" s="80">
        <f t="shared" ref="BN342" si="1031">SUM(BN343:BN349)</f>
        <v>1295.5000000000002</v>
      </c>
      <c r="BO342" s="80">
        <f t="shared" si="1014"/>
        <v>1423.4</v>
      </c>
      <c r="BP342" s="80">
        <f t="shared" si="1014"/>
        <v>1423.4</v>
      </c>
      <c r="BQ342" s="79">
        <f t="shared" ref="BQ342:BQ350" si="1032">BP342/BO342*100</f>
        <v>100</v>
      </c>
      <c r="BR342" s="80">
        <f t="shared" ref="BR342" si="1033">SUM(BR343:BR349)</f>
        <v>330.3</v>
      </c>
      <c r="BS342" s="80">
        <f t="shared" si="1014"/>
        <v>156.5</v>
      </c>
      <c r="BT342" s="80">
        <f t="shared" si="1014"/>
        <v>156.48895999999999</v>
      </c>
      <c r="BU342" s="80">
        <f t="shared" si="1014"/>
        <v>99.992945686900953</v>
      </c>
      <c r="BV342" s="80">
        <f t="shared" ref="BV342" si="1034">SUM(BV343:BV349)</f>
        <v>330.3</v>
      </c>
      <c r="BW342" s="80">
        <f t="shared" si="1014"/>
        <v>356.6</v>
      </c>
      <c r="BX342" s="80">
        <f t="shared" si="1014"/>
        <v>281.84368000000001</v>
      </c>
      <c r="BY342" s="80">
        <f t="shared" si="1000"/>
        <v>79.036365675827255</v>
      </c>
      <c r="BZ342" s="80">
        <f t="shared" ref="BZ342" si="1035">SUM(BZ343:BZ349)</f>
        <v>18492.7</v>
      </c>
      <c r="CA342" s="80">
        <f t="shared" si="1014"/>
        <v>17188.412</v>
      </c>
      <c r="CB342" s="80">
        <f t="shared" si="1014"/>
        <v>16805.258730000001</v>
      </c>
      <c r="CC342" s="80">
        <f t="shared" si="60"/>
        <v>97.770862892976979</v>
      </c>
      <c r="CD342" s="80">
        <f t="shared" ref="CD342" si="1036">SUM(CD343:CD349)</f>
        <v>32.9</v>
      </c>
      <c r="CE342" s="80">
        <f t="shared" si="1014"/>
        <v>32.9</v>
      </c>
      <c r="CF342" s="80">
        <f t="shared" si="1014"/>
        <v>32.445</v>
      </c>
      <c r="CG342" s="80">
        <f t="shared" si="1003"/>
        <v>98.61702127659575</v>
      </c>
      <c r="CH342" s="122"/>
      <c r="CI342" s="80">
        <f t="shared" ref="CI342" si="1037">SUM(CI343:CI349)</f>
        <v>18.8</v>
      </c>
      <c r="CJ342" s="80">
        <f t="shared" ref="CJ342" si="1038">SUM(CJ343:CJ349)</f>
        <v>18.8</v>
      </c>
      <c r="CK342" s="80">
        <f t="shared" ref="CK342:CK343" si="1039">CJ342/CI342*100</f>
        <v>100</v>
      </c>
      <c r="CL342" s="80"/>
      <c r="CM342" s="80"/>
      <c r="CN342" s="80"/>
      <c r="CO342" s="80"/>
      <c r="CP342" s="122"/>
      <c r="CQ342" s="80"/>
      <c r="CR342" s="80"/>
      <c r="CS342" s="80"/>
    </row>
    <row r="343" spans="1:97" ht="17.25" customHeight="1" x14ac:dyDescent="0.25">
      <c r="A343" s="104" t="s">
        <v>300</v>
      </c>
      <c r="B343" s="82">
        <f t="shared" si="1010"/>
        <v>332369.79999999993</v>
      </c>
      <c r="C343" s="82">
        <f t="shared" si="1011"/>
        <v>345980.1019999999</v>
      </c>
      <c r="D343" s="82">
        <f t="shared" si="1012"/>
        <v>343039.71844999999</v>
      </c>
      <c r="E343" s="70">
        <f t="shared" si="0"/>
        <v>99.15012928980525</v>
      </c>
      <c r="F343" s="70">
        <v>75.2</v>
      </c>
      <c r="G343" s="70">
        <v>75.2</v>
      </c>
      <c r="H343" s="70">
        <v>75.2</v>
      </c>
      <c r="I343" s="70">
        <f t="shared" si="71"/>
        <v>100</v>
      </c>
      <c r="J343" s="70">
        <v>162</v>
      </c>
      <c r="K343" s="70">
        <v>162</v>
      </c>
      <c r="L343" s="70">
        <v>162</v>
      </c>
      <c r="M343" s="70">
        <f t="shared" si="100"/>
        <v>100</v>
      </c>
      <c r="N343" s="70">
        <v>5917.7</v>
      </c>
      <c r="O343" s="70">
        <v>5917.7</v>
      </c>
      <c r="P343" s="70">
        <v>5917.7</v>
      </c>
      <c r="Q343" s="70">
        <f t="shared" si="101"/>
        <v>100</v>
      </c>
      <c r="R343" s="70">
        <v>34512</v>
      </c>
      <c r="S343" s="70">
        <v>38901.9</v>
      </c>
      <c r="T343" s="70">
        <v>38741.962039999999</v>
      </c>
      <c r="U343" s="70">
        <f t="shared" si="39"/>
        <v>99.58886851284899</v>
      </c>
      <c r="V343" s="70">
        <v>4184.3999999999996</v>
      </c>
      <c r="W343" s="70">
        <v>4139.8</v>
      </c>
      <c r="X343" s="70">
        <v>4139.7404200000001</v>
      </c>
      <c r="Y343" s="70">
        <f t="shared" si="76"/>
        <v>99.998560800038646</v>
      </c>
      <c r="Z343" s="70">
        <v>223.8</v>
      </c>
      <c r="AA343" s="70">
        <v>223.8</v>
      </c>
      <c r="AB343" s="70">
        <v>223.8</v>
      </c>
      <c r="AC343" s="70">
        <f t="shared" si="78"/>
        <v>100</v>
      </c>
      <c r="AD343" s="70">
        <v>264367.90000000002</v>
      </c>
      <c r="AE343" s="70">
        <v>275175.09999999998</v>
      </c>
      <c r="AF343" s="70">
        <v>273094.72331999999</v>
      </c>
      <c r="AG343" s="70">
        <f t="shared" si="102"/>
        <v>99.243980767155165</v>
      </c>
      <c r="AH343" s="70">
        <v>660.6</v>
      </c>
      <c r="AI343" s="70">
        <v>713.1</v>
      </c>
      <c r="AJ343" s="70">
        <v>643.08500000000004</v>
      </c>
      <c r="AK343" s="66">
        <f t="shared" si="986"/>
        <v>90.181601458420985</v>
      </c>
      <c r="AL343" s="70">
        <v>10.3</v>
      </c>
      <c r="AM343" s="70">
        <v>10.3</v>
      </c>
      <c r="AN343" s="70">
        <v>10.23218</v>
      </c>
      <c r="AO343" s="70">
        <f t="shared" si="177"/>
        <v>99.341553398058252</v>
      </c>
      <c r="AP343" s="70">
        <v>330.3</v>
      </c>
      <c r="AQ343" s="70">
        <v>356.6</v>
      </c>
      <c r="AR343" s="70">
        <v>326.35571999999996</v>
      </c>
      <c r="AS343" s="70">
        <f t="shared" si="103"/>
        <v>91.518710039259659</v>
      </c>
      <c r="AT343" s="70">
        <v>508.7</v>
      </c>
      <c r="AU343" s="70">
        <v>295</v>
      </c>
      <c r="AV343" s="70">
        <v>295</v>
      </c>
      <c r="AW343" s="70">
        <f t="shared" si="104"/>
        <v>100</v>
      </c>
      <c r="AX343" s="70">
        <v>330.3</v>
      </c>
      <c r="AY343" s="70">
        <v>356.6</v>
      </c>
      <c r="AZ343" s="70">
        <v>331.24872999999997</v>
      </c>
      <c r="BA343" s="70">
        <f t="shared" si="105"/>
        <v>92.8908384744812</v>
      </c>
      <c r="BB343" s="70">
        <v>330.3</v>
      </c>
      <c r="BC343" s="70">
        <v>356.6</v>
      </c>
      <c r="BD343" s="70">
        <v>240.64467000000002</v>
      </c>
      <c r="BE343" s="70">
        <f t="shared" si="106"/>
        <v>67.483081884464397</v>
      </c>
      <c r="BF343" s="70">
        <v>1570.1</v>
      </c>
      <c r="BG343" s="70">
        <v>1543.19</v>
      </c>
      <c r="BH343" s="70">
        <v>1543.19</v>
      </c>
      <c r="BI343" s="70">
        <f t="shared" si="107"/>
        <v>100</v>
      </c>
      <c r="BJ343" s="70">
        <v>0</v>
      </c>
      <c r="BK343" s="70">
        <v>0</v>
      </c>
      <c r="BL343" s="70">
        <v>0</v>
      </c>
      <c r="BM343" s="70"/>
      <c r="BN343" s="70"/>
      <c r="BO343" s="70"/>
      <c r="BP343" s="70"/>
      <c r="BQ343" s="66"/>
      <c r="BR343" s="70">
        <v>330.3</v>
      </c>
      <c r="BS343" s="70">
        <v>156.5</v>
      </c>
      <c r="BT343" s="70">
        <v>156.48895999999999</v>
      </c>
      <c r="BU343" s="70">
        <f t="shared" si="108"/>
        <v>99.992945686900953</v>
      </c>
      <c r="BV343" s="70">
        <v>330.3</v>
      </c>
      <c r="BW343" s="70">
        <v>356.6</v>
      </c>
      <c r="BX343" s="70">
        <v>281.84368000000001</v>
      </c>
      <c r="BY343" s="70">
        <f t="shared" si="1000"/>
        <v>79.036365675827255</v>
      </c>
      <c r="BZ343" s="70">
        <v>18492.7</v>
      </c>
      <c r="CA343" s="70">
        <v>17188.412</v>
      </c>
      <c r="CB343" s="70">
        <v>16805.258730000001</v>
      </c>
      <c r="CC343" s="70">
        <f t="shared" si="60"/>
        <v>97.770862892976979</v>
      </c>
      <c r="CD343" s="70">
        <v>32.9</v>
      </c>
      <c r="CE343" s="70">
        <v>32.9</v>
      </c>
      <c r="CF343" s="70">
        <v>32.445</v>
      </c>
      <c r="CG343" s="70">
        <f t="shared" si="1003"/>
        <v>98.61702127659575</v>
      </c>
      <c r="CH343" s="124"/>
      <c r="CI343" s="70">
        <v>18.8</v>
      </c>
      <c r="CJ343" s="70">
        <v>18.8</v>
      </c>
      <c r="CK343" s="70">
        <f t="shared" si="1039"/>
        <v>100</v>
      </c>
      <c r="CL343" s="70"/>
      <c r="CM343" s="70"/>
      <c r="CN343" s="70"/>
      <c r="CO343" s="70"/>
      <c r="CP343" s="124"/>
      <c r="CQ343" s="70"/>
      <c r="CR343" s="70"/>
      <c r="CS343" s="70"/>
    </row>
    <row r="344" spans="1:97" x14ac:dyDescent="0.25">
      <c r="A344" s="104" t="s">
        <v>564</v>
      </c>
      <c r="B344" s="82">
        <f t="shared" si="1010"/>
        <v>239.9</v>
      </c>
      <c r="C344" s="82">
        <f t="shared" si="1011"/>
        <v>263.60000000000002</v>
      </c>
      <c r="D344" s="82">
        <f t="shared" si="1012"/>
        <v>263.60000000000002</v>
      </c>
      <c r="E344" s="66">
        <f t="shared" ref="E344:E349" si="1040">D344/C344*100</f>
        <v>100</v>
      </c>
      <c r="F344" s="66"/>
      <c r="G344" s="66"/>
      <c r="H344" s="66"/>
      <c r="I344" s="66"/>
      <c r="J344" s="66"/>
      <c r="K344" s="66"/>
      <c r="L344" s="66"/>
      <c r="M344" s="70"/>
      <c r="N344" s="66"/>
      <c r="O344" s="66"/>
      <c r="P344" s="66"/>
      <c r="Q344" s="70"/>
      <c r="R344" s="66"/>
      <c r="S344" s="66"/>
      <c r="T344" s="66"/>
      <c r="U344" s="70"/>
      <c r="V344" s="66"/>
      <c r="W344" s="66"/>
      <c r="X344" s="66"/>
      <c r="Y344" s="66"/>
      <c r="Z344" s="66"/>
      <c r="AA344" s="66"/>
      <c r="AB344" s="66"/>
      <c r="AC344" s="70"/>
      <c r="AD344" s="66"/>
      <c r="AE344" s="66"/>
      <c r="AF344" s="66"/>
      <c r="AG344" s="66"/>
      <c r="AH344" s="66"/>
      <c r="AI344" s="66"/>
      <c r="AJ344" s="66"/>
      <c r="AK344" s="66"/>
      <c r="AL344" s="66"/>
      <c r="AM344" s="66"/>
      <c r="AN344" s="66"/>
      <c r="AO344" s="66"/>
      <c r="AP344" s="66"/>
      <c r="AQ344" s="66"/>
      <c r="AR344" s="66"/>
      <c r="AS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/>
      <c r="BH344" s="66"/>
      <c r="BI344" s="70"/>
      <c r="BJ344" s="66"/>
      <c r="BK344" s="66"/>
      <c r="BL344" s="66"/>
      <c r="BM344" s="66"/>
      <c r="BN344" s="66">
        <v>239.9</v>
      </c>
      <c r="BO344" s="66">
        <v>263.60000000000002</v>
      </c>
      <c r="BP344" s="66">
        <v>263.60000000000002</v>
      </c>
      <c r="BQ344" s="66">
        <f t="shared" si="1032"/>
        <v>100</v>
      </c>
      <c r="BR344" s="66"/>
      <c r="BS344" s="66"/>
      <c r="BT344" s="66"/>
      <c r="BU344" s="66"/>
      <c r="BV344" s="66"/>
      <c r="BW344" s="66"/>
      <c r="BX344" s="66"/>
      <c r="BY344" s="70"/>
      <c r="BZ344" s="66"/>
      <c r="CA344" s="66"/>
      <c r="CB344" s="66"/>
      <c r="CC344" s="70"/>
      <c r="CD344" s="66"/>
      <c r="CE344" s="66"/>
      <c r="CF344" s="66"/>
      <c r="CG344" s="70"/>
      <c r="CH344" s="123"/>
      <c r="CI344" s="66"/>
      <c r="CJ344" s="66"/>
      <c r="CK344" s="70"/>
      <c r="CL344" s="70"/>
      <c r="CM344" s="66"/>
      <c r="CN344" s="66"/>
      <c r="CO344" s="70"/>
      <c r="CP344" s="123"/>
      <c r="CQ344" s="66"/>
      <c r="CR344" s="66"/>
      <c r="CS344" s="66"/>
    </row>
    <row r="345" spans="1:97" x14ac:dyDescent="0.25">
      <c r="A345" s="104" t="s">
        <v>565</v>
      </c>
      <c r="B345" s="82">
        <f t="shared" si="1010"/>
        <v>239.9</v>
      </c>
      <c r="C345" s="82">
        <f t="shared" si="1011"/>
        <v>263.60000000000002</v>
      </c>
      <c r="D345" s="82">
        <f t="shared" si="1012"/>
        <v>263.60000000000002</v>
      </c>
      <c r="E345" s="66">
        <f t="shared" si="1040"/>
        <v>100</v>
      </c>
      <c r="F345" s="66"/>
      <c r="G345" s="66"/>
      <c r="H345" s="66"/>
      <c r="I345" s="66"/>
      <c r="J345" s="66"/>
      <c r="K345" s="66"/>
      <c r="L345" s="66"/>
      <c r="M345" s="70"/>
      <c r="N345" s="66"/>
      <c r="O345" s="66"/>
      <c r="P345" s="66"/>
      <c r="Q345" s="70"/>
      <c r="R345" s="66"/>
      <c r="S345" s="66"/>
      <c r="T345" s="66"/>
      <c r="U345" s="70"/>
      <c r="V345" s="66"/>
      <c r="W345" s="66"/>
      <c r="X345" s="66"/>
      <c r="Y345" s="66"/>
      <c r="Z345" s="66"/>
      <c r="AA345" s="66"/>
      <c r="AB345" s="66"/>
      <c r="AC345" s="70"/>
      <c r="AD345" s="66"/>
      <c r="AE345" s="66"/>
      <c r="AF345" s="66"/>
      <c r="AG345" s="66"/>
      <c r="AH345" s="66"/>
      <c r="AI345" s="66"/>
      <c r="AJ345" s="66"/>
      <c r="AK345" s="66"/>
      <c r="AL345" s="66"/>
      <c r="AM345" s="66"/>
      <c r="AN345" s="66"/>
      <c r="AO345" s="66"/>
      <c r="AP345" s="66"/>
      <c r="AQ345" s="66"/>
      <c r="AR345" s="66"/>
      <c r="AS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/>
      <c r="BH345" s="66"/>
      <c r="BI345" s="70"/>
      <c r="BJ345" s="66"/>
      <c r="BK345" s="66"/>
      <c r="BL345" s="66"/>
      <c r="BM345" s="66"/>
      <c r="BN345" s="66">
        <v>239.9</v>
      </c>
      <c r="BO345" s="66">
        <v>263.60000000000002</v>
      </c>
      <c r="BP345" s="66">
        <v>263.60000000000002</v>
      </c>
      <c r="BQ345" s="66">
        <f t="shared" si="1032"/>
        <v>100</v>
      </c>
      <c r="BR345" s="66"/>
      <c r="BS345" s="66"/>
      <c r="BT345" s="66"/>
      <c r="BU345" s="66"/>
      <c r="BV345" s="66"/>
      <c r="BW345" s="66"/>
      <c r="BX345" s="66"/>
      <c r="BY345" s="70"/>
      <c r="BZ345" s="66"/>
      <c r="CA345" s="66"/>
      <c r="CB345" s="66"/>
      <c r="CC345" s="70"/>
      <c r="CD345" s="66"/>
      <c r="CE345" s="66"/>
      <c r="CF345" s="66"/>
      <c r="CG345" s="70"/>
      <c r="CH345" s="123"/>
      <c r="CI345" s="66"/>
      <c r="CJ345" s="66"/>
      <c r="CK345" s="70"/>
      <c r="CL345" s="70"/>
      <c r="CM345" s="66"/>
      <c r="CN345" s="66"/>
      <c r="CO345" s="70"/>
      <c r="CP345" s="123"/>
      <c r="CQ345" s="66"/>
      <c r="CR345" s="66"/>
      <c r="CS345" s="66"/>
    </row>
    <row r="346" spans="1:97" x14ac:dyDescent="0.25">
      <c r="A346" s="104" t="s">
        <v>246</v>
      </c>
      <c r="B346" s="82">
        <f t="shared" si="1010"/>
        <v>239.9</v>
      </c>
      <c r="C346" s="82">
        <f t="shared" si="1011"/>
        <v>263.60000000000002</v>
      </c>
      <c r="D346" s="82">
        <f t="shared" si="1012"/>
        <v>263.60000000000002</v>
      </c>
      <c r="E346" s="66">
        <f t="shared" si="1040"/>
        <v>100</v>
      </c>
      <c r="F346" s="66"/>
      <c r="G346" s="66"/>
      <c r="H346" s="66"/>
      <c r="I346" s="66"/>
      <c r="J346" s="66"/>
      <c r="K346" s="66"/>
      <c r="L346" s="66"/>
      <c r="M346" s="70"/>
      <c r="N346" s="66"/>
      <c r="O346" s="66"/>
      <c r="P346" s="66"/>
      <c r="Q346" s="70"/>
      <c r="R346" s="66"/>
      <c r="S346" s="66"/>
      <c r="T346" s="66"/>
      <c r="U346" s="70"/>
      <c r="V346" s="66"/>
      <c r="W346" s="66"/>
      <c r="X346" s="66"/>
      <c r="Y346" s="66"/>
      <c r="Z346" s="66"/>
      <c r="AA346" s="66"/>
      <c r="AB346" s="66"/>
      <c r="AC346" s="70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/>
      <c r="BH346" s="66"/>
      <c r="BI346" s="70"/>
      <c r="BJ346" s="66"/>
      <c r="BK346" s="66"/>
      <c r="BL346" s="66"/>
      <c r="BM346" s="66"/>
      <c r="BN346" s="66">
        <v>239.9</v>
      </c>
      <c r="BO346" s="66">
        <v>263.60000000000002</v>
      </c>
      <c r="BP346" s="66">
        <v>263.60000000000002</v>
      </c>
      <c r="BQ346" s="66">
        <f t="shared" si="1032"/>
        <v>100</v>
      </c>
      <c r="BR346" s="66"/>
      <c r="BS346" s="66"/>
      <c r="BT346" s="66"/>
      <c r="BU346" s="66"/>
      <c r="BV346" s="66"/>
      <c r="BW346" s="66"/>
      <c r="BX346" s="66"/>
      <c r="BY346" s="70"/>
      <c r="BZ346" s="66"/>
      <c r="CA346" s="66"/>
      <c r="CB346" s="66"/>
      <c r="CC346" s="70"/>
      <c r="CD346" s="66"/>
      <c r="CE346" s="66"/>
      <c r="CF346" s="66"/>
      <c r="CG346" s="70"/>
      <c r="CH346" s="123"/>
      <c r="CI346" s="66"/>
      <c r="CJ346" s="66"/>
      <c r="CK346" s="70"/>
      <c r="CL346" s="70"/>
      <c r="CM346" s="66"/>
      <c r="CN346" s="66"/>
      <c r="CO346" s="70"/>
      <c r="CP346" s="123"/>
      <c r="CQ346" s="66"/>
      <c r="CR346" s="66"/>
      <c r="CS346" s="66"/>
    </row>
    <row r="347" spans="1:97" x14ac:dyDescent="0.25">
      <c r="A347" s="104" t="s">
        <v>568</v>
      </c>
      <c r="B347" s="82">
        <f t="shared" si="1010"/>
        <v>96</v>
      </c>
      <c r="C347" s="82">
        <f t="shared" si="1011"/>
        <v>105.4</v>
      </c>
      <c r="D347" s="82">
        <f t="shared" si="1012"/>
        <v>105.4</v>
      </c>
      <c r="E347" s="66">
        <f t="shared" si="1040"/>
        <v>100</v>
      </c>
      <c r="F347" s="66"/>
      <c r="G347" s="66"/>
      <c r="H347" s="66"/>
      <c r="I347" s="66"/>
      <c r="J347" s="66"/>
      <c r="K347" s="66"/>
      <c r="L347" s="66"/>
      <c r="M347" s="70"/>
      <c r="N347" s="66"/>
      <c r="O347" s="66"/>
      <c r="P347" s="66"/>
      <c r="Q347" s="70"/>
      <c r="R347" s="66"/>
      <c r="S347" s="66"/>
      <c r="T347" s="66"/>
      <c r="U347" s="70"/>
      <c r="V347" s="66"/>
      <c r="W347" s="66"/>
      <c r="X347" s="66"/>
      <c r="Y347" s="66"/>
      <c r="Z347" s="66"/>
      <c r="AA347" s="66"/>
      <c r="AB347" s="66"/>
      <c r="AC347" s="70"/>
      <c r="AD347" s="66"/>
      <c r="AE347" s="66"/>
      <c r="AF347" s="66"/>
      <c r="AG347" s="66"/>
      <c r="AH347" s="66"/>
      <c r="AI347" s="66"/>
      <c r="AJ347" s="66"/>
      <c r="AK347" s="66"/>
      <c r="AL347" s="66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/>
      <c r="BH347" s="66"/>
      <c r="BI347" s="70"/>
      <c r="BJ347" s="66"/>
      <c r="BK347" s="66"/>
      <c r="BL347" s="66"/>
      <c r="BM347" s="66"/>
      <c r="BN347" s="66">
        <v>96</v>
      </c>
      <c r="BO347" s="66">
        <v>105.4</v>
      </c>
      <c r="BP347" s="66">
        <v>105.4</v>
      </c>
      <c r="BQ347" s="66">
        <f t="shared" si="1032"/>
        <v>100</v>
      </c>
      <c r="BR347" s="66"/>
      <c r="BS347" s="66"/>
      <c r="BT347" s="66"/>
      <c r="BU347" s="66"/>
      <c r="BV347" s="66"/>
      <c r="BW347" s="66"/>
      <c r="BX347" s="66"/>
      <c r="BY347" s="70"/>
      <c r="BZ347" s="66"/>
      <c r="CA347" s="66"/>
      <c r="CB347" s="66"/>
      <c r="CC347" s="70"/>
      <c r="CD347" s="66"/>
      <c r="CE347" s="66"/>
      <c r="CF347" s="66"/>
      <c r="CG347" s="70"/>
      <c r="CH347" s="123"/>
      <c r="CI347" s="66"/>
      <c r="CJ347" s="66"/>
      <c r="CK347" s="70"/>
      <c r="CL347" s="70"/>
      <c r="CM347" s="66"/>
      <c r="CN347" s="66"/>
      <c r="CO347" s="70"/>
      <c r="CP347" s="123"/>
      <c r="CQ347" s="66"/>
      <c r="CR347" s="66"/>
      <c r="CS347" s="66"/>
    </row>
    <row r="348" spans="1:97" x14ac:dyDescent="0.25">
      <c r="A348" s="104" t="s">
        <v>566</v>
      </c>
      <c r="B348" s="82">
        <f t="shared" si="1010"/>
        <v>239.9</v>
      </c>
      <c r="C348" s="82">
        <f t="shared" si="1011"/>
        <v>263.60000000000002</v>
      </c>
      <c r="D348" s="82">
        <f t="shared" si="1012"/>
        <v>263.60000000000002</v>
      </c>
      <c r="E348" s="66">
        <f t="shared" si="1040"/>
        <v>100</v>
      </c>
      <c r="F348" s="66"/>
      <c r="G348" s="66"/>
      <c r="H348" s="66"/>
      <c r="I348" s="66"/>
      <c r="J348" s="66"/>
      <c r="K348" s="66"/>
      <c r="L348" s="66"/>
      <c r="M348" s="70"/>
      <c r="N348" s="66"/>
      <c r="O348" s="66"/>
      <c r="P348" s="66"/>
      <c r="Q348" s="70"/>
      <c r="R348" s="66"/>
      <c r="S348" s="66"/>
      <c r="T348" s="66"/>
      <c r="U348" s="70"/>
      <c r="V348" s="66"/>
      <c r="W348" s="66"/>
      <c r="X348" s="66"/>
      <c r="Y348" s="66"/>
      <c r="Z348" s="66"/>
      <c r="AA348" s="66"/>
      <c r="AB348" s="66"/>
      <c r="AC348" s="70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66"/>
      <c r="AO348" s="66"/>
      <c r="AP348" s="66"/>
      <c r="AQ348" s="66"/>
      <c r="AR348" s="66"/>
      <c r="AS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/>
      <c r="BH348" s="66"/>
      <c r="BI348" s="70"/>
      <c r="BJ348" s="66"/>
      <c r="BK348" s="66"/>
      <c r="BL348" s="66"/>
      <c r="BM348" s="66"/>
      <c r="BN348" s="66">
        <v>239.9</v>
      </c>
      <c r="BO348" s="66">
        <v>263.60000000000002</v>
      </c>
      <c r="BP348" s="66">
        <v>263.60000000000002</v>
      </c>
      <c r="BQ348" s="66">
        <f t="shared" si="1032"/>
        <v>100</v>
      </c>
      <c r="BR348" s="66"/>
      <c r="BS348" s="66"/>
      <c r="BT348" s="66"/>
      <c r="BU348" s="66"/>
      <c r="BV348" s="66"/>
      <c r="BW348" s="66"/>
      <c r="BX348" s="66"/>
      <c r="BY348" s="70"/>
      <c r="BZ348" s="66"/>
      <c r="CA348" s="66"/>
      <c r="CB348" s="66"/>
      <c r="CC348" s="70"/>
      <c r="CD348" s="66"/>
      <c r="CE348" s="66"/>
      <c r="CF348" s="66"/>
      <c r="CG348" s="70"/>
      <c r="CH348" s="123"/>
      <c r="CI348" s="66"/>
      <c r="CJ348" s="66"/>
      <c r="CK348" s="70"/>
      <c r="CL348" s="70"/>
      <c r="CM348" s="66"/>
      <c r="CN348" s="66"/>
      <c r="CO348" s="70"/>
      <c r="CP348" s="123"/>
      <c r="CQ348" s="66"/>
      <c r="CR348" s="66"/>
      <c r="CS348" s="66"/>
    </row>
    <row r="349" spans="1:97" x14ac:dyDescent="0.25">
      <c r="A349" s="104" t="s">
        <v>567</v>
      </c>
      <c r="B349" s="82">
        <f t="shared" si="1010"/>
        <v>239.9</v>
      </c>
      <c r="C349" s="82">
        <f t="shared" si="1011"/>
        <v>263.60000000000002</v>
      </c>
      <c r="D349" s="82">
        <f t="shared" si="1012"/>
        <v>263.60000000000002</v>
      </c>
      <c r="E349" s="66">
        <f t="shared" si="1040"/>
        <v>100</v>
      </c>
      <c r="F349" s="66"/>
      <c r="G349" s="66"/>
      <c r="H349" s="66"/>
      <c r="I349" s="66"/>
      <c r="J349" s="66"/>
      <c r="K349" s="66"/>
      <c r="L349" s="66"/>
      <c r="M349" s="70"/>
      <c r="N349" s="66"/>
      <c r="O349" s="66"/>
      <c r="P349" s="66"/>
      <c r="Q349" s="70"/>
      <c r="R349" s="66"/>
      <c r="S349" s="66"/>
      <c r="T349" s="66"/>
      <c r="U349" s="70"/>
      <c r="V349" s="66"/>
      <c r="W349" s="66"/>
      <c r="X349" s="66"/>
      <c r="Y349" s="66"/>
      <c r="Z349" s="66"/>
      <c r="AA349" s="66"/>
      <c r="AB349" s="66"/>
      <c r="AC349" s="70"/>
      <c r="AD349" s="66"/>
      <c r="AE349" s="66"/>
      <c r="AF349" s="66"/>
      <c r="AG349" s="66"/>
      <c r="AH349" s="66"/>
      <c r="AI349" s="66"/>
      <c r="AJ349" s="66"/>
      <c r="AK349" s="66"/>
      <c r="AL349" s="66"/>
      <c r="AM349" s="66"/>
      <c r="AN349" s="66"/>
      <c r="AO349" s="66"/>
      <c r="AP349" s="66"/>
      <c r="AQ349" s="66"/>
      <c r="AR349" s="66"/>
      <c r="AS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/>
      <c r="BH349" s="66"/>
      <c r="BI349" s="70"/>
      <c r="BJ349" s="66"/>
      <c r="BK349" s="66"/>
      <c r="BL349" s="66"/>
      <c r="BM349" s="66"/>
      <c r="BN349" s="66">
        <v>239.9</v>
      </c>
      <c r="BO349" s="66">
        <v>263.60000000000002</v>
      </c>
      <c r="BP349" s="66">
        <v>263.60000000000002</v>
      </c>
      <c r="BQ349" s="66">
        <f t="shared" si="1032"/>
        <v>100</v>
      </c>
      <c r="BR349" s="66"/>
      <c r="BS349" s="66"/>
      <c r="BT349" s="66"/>
      <c r="BU349" s="66"/>
      <c r="BV349" s="66"/>
      <c r="BW349" s="66"/>
      <c r="BX349" s="66"/>
      <c r="BY349" s="70"/>
      <c r="BZ349" s="66"/>
      <c r="CA349" s="66"/>
      <c r="CB349" s="66"/>
      <c r="CC349" s="70"/>
      <c r="CD349" s="66"/>
      <c r="CE349" s="66"/>
      <c r="CF349" s="66"/>
      <c r="CG349" s="70"/>
      <c r="CH349" s="123"/>
      <c r="CI349" s="66"/>
      <c r="CJ349" s="66"/>
      <c r="CK349" s="70"/>
      <c r="CL349" s="70"/>
      <c r="CM349" s="66"/>
      <c r="CN349" s="66"/>
      <c r="CO349" s="70"/>
      <c r="CP349" s="123"/>
      <c r="CQ349" s="66"/>
      <c r="CR349" s="66"/>
      <c r="CS349" s="66"/>
    </row>
    <row r="350" spans="1:97" s="92" customFormat="1" ht="31.5" x14ac:dyDescent="0.25">
      <c r="A350" s="105" t="s">
        <v>359</v>
      </c>
      <c r="B350" s="198">
        <f t="shared" si="1010"/>
        <v>138120.50000000003</v>
      </c>
      <c r="C350" s="198">
        <f t="shared" si="1011"/>
        <v>144686.79300000003</v>
      </c>
      <c r="D350" s="198">
        <f t="shared" si="1012"/>
        <v>144232.88622000004</v>
      </c>
      <c r="E350" s="80">
        <f t="shared" ref="E350" si="1041">D350/C350*100</f>
        <v>99.686283197941933</v>
      </c>
      <c r="F350" s="80">
        <f>SUM(F351:F357)</f>
        <v>283.39999999999998</v>
      </c>
      <c r="G350" s="80">
        <f>SUM(G351:G357)</f>
        <v>283.39999999999998</v>
      </c>
      <c r="H350" s="80">
        <f t="shared" ref="H350:CF350" si="1042">SUM(H351:H357)</f>
        <v>283.39999999999998</v>
      </c>
      <c r="I350" s="80">
        <f t="shared" si="71"/>
        <v>100</v>
      </c>
      <c r="J350" s="80">
        <f t="shared" ref="J350" si="1043">SUM(J351:J357)</f>
        <v>46.9</v>
      </c>
      <c r="K350" s="80">
        <f t="shared" si="1042"/>
        <v>46.9</v>
      </c>
      <c r="L350" s="80">
        <f t="shared" si="1042"/>
        <v>46.9</v>
      </c>
      <c r="M350" s="80">
        <f t="shared" si="100"/>
        <v>100</v>
      </c>
      <c r="N350" s="80">
        <f t="shared" ref="N350" si="1044">SUM(N351:N357)</f>
        <v>671.2</v>
      </c>
      <c r="O350" s="80">
        <f t="shared" si="1042"/>
        <v>559.4</v>
      </c>
      <c r="P350" s="80">
        <f t="shared" si="1042"/>
        <v>538.71885999999995</v>
      </c>
      <c r="Q350" s="80">
        <f t="shared" si="101"/>
        <v>96.302978190918836</v>
      </c>
      <c r="R350" s="80">
        <f t="shared" ref="R350" si="1045">SUM(R351:R357)</f>
        <v>16467.3</v>
      </c>
      <c r="S350" s="80">
        <f t="shared" si="1042"/>
        <v>19666</v>
      </c>
      <c r="T350" s="80">
        <f t="shared" si="1042"/>
        <v>19666</v>
      </c>
      <c r="U350" s="80">
        <f t="shared" si="39"/>
        <v>100</v>
      </c>
      <c r="V350" s="80">
        <f t="shared" ref="V350" si="1046">SUM(V351:V357)</f>
        <v>1796.4</v>
      </c>
      <c r="W350" s="80">
        <f t="shared" si="1042"/>
        <v>1796.4</v>
      </c>
      <c r="X350" s="80">
        <f t="shared" si="1042"/>
        <v>1796.4</v>
      </c>
      <c r="Y350" s="80">
        <f t="shared" si="76"/>
        <v>100</v>
      </c>
      <c r="Z350" s="80">
        <f t="shared" ref="Z350" si="1047">SUM(Z351:Z357)</f>
        <v>56</v>
      </c>
      <c r="AA350" s="80">
        <f t="shared" si="1042"/>
        <v>56</v>
      </c>
      <c r="AB350" s="80">
        <f t="shared" si="1042"/>
        <v>56</v>
      </c>
      <c r="AC350" s="80">
        <f t="shared" si="78"/>
        <v>100</v>
      </c>
      <c r="AD350" s="80">
        <f t="shared" ref="AD350" si="1048">SUM(AD351:AD357)</f>
        <v>105228.1</v>
      </c>
      <c r="AE350" s="80">
        <f t="shared" si="1042"/>
        <v>110499.5</v>
      </c>
      <c r="AF350" s="80">
        <f t="shared" si="1042"/>
        <v>110499.5</v>
      </c>
      <c r="AG350" s="80">
        <f t="shared" si="102"/>
        <v>100</v>
      </c>
      <c r="AH350" s="80">
        <f t="shared" ref="AH350" si="1049">SUM(AH351:AH357)</f>
        <v>330.3</v>
      </c>
      <c r="AI350" s="80">
        <f t="shared" si="1042"/>
        <v>356.6</v>
      </c>
      <c r="AJ350" s="80">
        <f t="shared" si="1042"/>
        <v>356.6</v>
      </c>
      <c r="AK350" s="79">
        <f t="shared" si="986"/>
        <v>100</v>
      </c>
      <c r="AL350" s="80">
        <f t="shared" ref="AL350" si="1050">SUM(AL351:AL357)</f>
        <v>0</v>
      </c>
      <c r="AM350" s="80">
        <f t="shared" si="1042"/>
        <v>0</v>
      </c>
      <c r="AN350" s="80">
        <f t="shared" si="1042"/>
        <v>0</v>
      </c>
      <c r="AO350" s="80">
        <f t="shared" si="1042"/>
        <v>0</v>
      </c>
      <c r="AP350" s="80">
        <f t="shared" ref="AP350" si="1051">SUM(AP351:AP357)</f>
        <v>330.3</v>
      </c>
      <c r="AQ350" s="80">
        <f t="shared" si="1042"/>
        <v>356.6</v>
      </c>
      <c r="AR350" s="80">
        <f t="shared" si="1042"/>
        <v>356.6</v>
      </c>
      <c r="AS350" s="80">
        <f t="shared" si="1042"/>
        <v>100</v>
      </c>
      <c r="AT350" s="80">
        <f t="shared" ref="AT350" si="1052">SUM(AT351:AT357)</f>
        <v>1049.0999999999999</v>
      </c>
      <c r="AU350" s="80">
        <f t="shared" si="1042"/>
        <v>781.3</v>
      </c>
      <c r="AV350" s="80">
        <f t="shared" si="1042"/>
        <v>596.77880000000005</v>
      </c>
      <c r="AW350" s="80">
        <f t="shared" si="1042"/>
        <v>76.382797900934349</v>
      </c>
      <c r="AX350" s="80">
        <f t="shared" ref="AX350" si="1053">SUM(AX351:AX357)</f>
        <v>330.3</v>
      </c>
      <c r="AY350" s="80">
        <f t="shared" si="1042"/>
        <v>356.6</v>
      </c>
      <c r="AZ350" s="80">
        <f t="shared" si="1042"/>
        <v>356.6</v>
      </c>
      <c r="BA350" s="80">
        <f t="shared" si="1042"/>
        <v>100</v>
      </c>
      <c r="BB350" s="80">
        <f t="shared" ref="BB350" si="1054">SUM(BB351:BB357)</f>
        <v>330.3</v>
      </c>
      <c r="BC350" s="80">
        <f t="shared" si="1042"/>
        <v>356.6</v>
      </c>
      <c r="BD350" s="80">
        <f t="shared" ref="BD350" si="1055">SUM(BD351:BD357)</f>
        <v>356.6</v>
      </c>
      <c r="BE350" s="80">
        <f t="shared" si="1042"/>
        <v>100</v>
      </c>
      <c r="BF350" s="80">
        <f t="shared" ref="BF350" si="1056">SUM(BF351:BF357)</f>
        <v>568.70000000000005</v>
      </c>
      <c r="BG350" s="80">
        <f t="shared" si="1042"/>
        <v>561.59</v>
      </c>
      <c r="BH350" s="80">
        <f t="shared" si="1042"/>
        <v>561.59</v>
      </c>
      <c r="BI350" s="80">
        <f t="shared" si="107"/>
        <v>100</v>
      </c>
      <c r="BJ350" s="80">
        <f t="shared" ref="BJ350" si="1057">SUM(BJ351:BJ357)</f>
        <v>0</v>
      </c>
      <c r="BK350" s="80">
        <f t="shared" si="1042"/>
        <v>0</v>
      </c>
      <c r="BL350" s="80">
        <f t="shared" ref="BL350" si="1058">SUM(BL351:BL357)</f>
        <v>0</v>
      </c>
      <c r="BM350" s="80">
        <f t="shared" si="1042"/>
        <v>0</v>
      </c>
      <c r="BN350" s="80">
        <f t="shared" ref="BN350" si="1059">SUM(BN351:BN357)</f>
        <v>815.69999999999993</v>
      </c>
      <c r="BO350" s="80">
        <f t="shared" si="1042"/>
        <v>896.2</v>
      </c>
      <c r="BP350" s="80">
        <f t="shared" si="1042"/>
        <v>896.2</v>
      </c>
      <c r="BQ350" s="79">
        <f t="shared" si="1032"/>
        <v>100</v>
      </c>
      <c r="BR350" s="80">
        <f t="shared" ref="BR350" si="1060">SUM(BR351:BR357)</f>
        <v>330.3</v>
      </c>
      <c r="BS350" s="80">
        <f t="shared" si="1042"/>
        <v>166.3</v>
      </c>
      <c r="BT350" s="80">
        <f t="shared" si="1042"/>
        <v>166.22427999999999</v>
      </c>
      <c r="BU350" s="80">
        <f t="shared" si="1042"/>
        <v>99.954467829224285</v>
      </c>
      <c r="BV350" s="80">
        <f t="shared" ref="BV350" si="1061">SUM(BV351:BV357)</f>
        <v>330.3</v>
      </c>
      <c r="BW350" s="80">
        <f t="shared" si="1042"/>
        <v>356.6</v>
      </c>
      <c r="BX350" s="80">
        <f t="shared" si="1042"/>
        <v>356.6</v>
      </c>
      <c r="BY350" s="80">
        <f t="shared" si="1000"/>
        <v>100</v>
      </c>
      <c r="BZ350" s="80">
        <f t="shared" ref="BZ350" si="1062">SUM(BZ351:BZ357)</f>
        <v>9123</v>
      </c>
      <c r="CA350" s="80">
        <f t="shared" si="1042"/>
        <v>7550.2030000000004</v>
      </c>
      <c r="CB350" s="80">
        <f t="shared" si="1042"/>
        <v>7318.9077600000001</v>
      </c>
      <c r="CC350" s="80">
        <f t="shared" si="60"/>
        <v>96.936569255157764</v>
      </c>
      <c r="CD350" s="80">
        <f t="shared" ref="CD350" si="1063">SUM(CD351:CD357)</f>
        <v>32.9</v>
      </c>
      <c r="CE350" s="80">
        <f t="shared" si="1042"/>
        <v>32.9</v>
      </c>
      <c r="CF350" s="80">
        <f t="shared" si="1042"/>
        <v>19.466999999999999</v>
      </c>
      <c r="CG350" s="80">
        <f t="shared" si="1003"/>
        <v>59.170212765957444</v>
      </c>
      <c r="CH350" s="122"/>
      <c r="CI350" s="80">
        <f t="shared" ref="CI350" si="1064">SUM(CI351:CI357)</f>
        <v>7.7</v>
      </c>
      <c r="CJ350" s="80">
        <f t="shared" ref="CJ350" si="1065">SUM(CJ351:CJ357)</f>
        <v>3.7995199999999998</v>
      </c>
      <c r="CK350" s="80">
        <f t="shared" ref="CK350:CK351" si="1066">CJ350/CI350*100</f>
        <v>49.344415584415579</v>
      </c>
      <c r="CL350" s="80"/>
      <c r="CM350" s="80"/>
      <c r="CN350" s="80"/>
      <c r="CO350" s="80"/>
      <c r="CP350" s="122"/>
      <c r="CQ350" s="80"/>
      <c r="CR350" s="80"/>
      <c r="CS350" s="80"/>
    </row>
    <row r="351" spans="1:97" x14ac:dyDescent="0.25">
      <c r="A351" s="104" t="s">
        <v>299</v>
      </c>
      <c r="B351" s="82">
        <f t="shared" si="1010"/>
        <v>137304.80000000002</v>
      </c>
      <c r="C351" s="82">
        <f t="shared" si="1011"/>
        <v>143790.59300000002</v>
      </c>
      <c r="D351" s="82">
        <f t="shared" si="1012"/>
        <v>143336.68622000003</v>
      </c>
      <c r="E351" s="70">
        <f t="shared" si="0"/>
        <v>99.684327903147334</v>
      </c>
      <c r="F351" s="70">
        <v>283.39999999999998</v>
      </c>
      <c r="G351" s="70">
        <v>283.39999999999998</v>
      </c>
      <c r="H351" s="70">
        <v>283.39999999999998</v>
      </c>
      <c r="I351" s="70">
        <f t="shared" si="71"/>
        <v>100</v>
      </c>
      <c r="J351" s="70">
        <v>46.9</v>
      </c>
      <c r="K351" s="70">
        <v>46.9</v>
      </c>
      <c r="L351" s="70">
        <v>46.9</v>
      </c>
      <c r="M351" s="70">
        <f t="shared" si="100"/>
        <v>100</v>
      </c>
      <c r="N351" s="70">
        <v>671.2</v>
      </c>
      <c r="O351" s="70">
        <v>559.4</v>
      </c>
      <c r="P351" s="70">
        <v>538.71885999999995</v>
      </c>
      <c r="Q351" s="70">
        <f t="shared" si="101"/>
        <v>96.302978190918836</v>
      </c>
      <c r="R351" s="70">
        <v>16467.3</v>
      </c>
      <c r="S351" s="70">
        <v>19666</v>
      </c>
      <c r="T351" s="70">
        <v>19666</v>
      </c>
      <c r="U351" s="70">
        <f t="shared" si="39"/>
        <v>100</v>
      </c>
      <c r="V351" s="70">
        <v>1796.4</v>
      </c>
      <c r="W351" s="70">
        <v>1796.4</v>
      </c>
      <c r="X351" s="70">
        <v>1796.4</v>
      </c>
      <c r="Y351" s="70">
        <f t="shared" si="76"/>
        <v>100</v>
      </c>
      <c r="Z351" s="70">
        <v>56</v>
      </c>
      <c r="AA351" s="70">
        <v>56</v>
      </c>
      <c r="AB351" s="70">
        <v>56</v>
      </c>
      <c r="AC351" s="70">
        <f t="shared" si="78"/>
        <v>100</v>
      </c>
      <c r="AD351" s="70">
        <v>105228.1</v>
      </c>
      <c r="AE351" s="70">
        <v>110499.5</v>
      </c>
      <c r="AF351" s="70">
        <v>110499.5</v>
      </c>
      <c r="AG351" s="70">
        <f t="shared" si="102"/>
        <v>100</v>
      </c>
      <c r="AH351" s="70">
        <v>330.3</v>
      </c>
      <c r="AI351" s="70">
        <v>356.6</v>
      </c>
      <c r="AJ351" s="70">
        <v>356.6</v>
      </c>
      <c r="AK351" s="66">
        <f t="shared" si="986"/>
        <v>100</v>
      </c>
      <c r="AL351" s="70"/>
      <c r="AM351" s="70"/>
      <c r="AN351" s="70"/>
      <c r="AO351" s="70"/>
      <c r="AP351" s="70">
        <v>330.3</v>
      </c>
      <c r="AQ351" s="70">
        <v>356.6</v>
      </c>
      <c r="AR351" s="70">
        <v>356.6</v>
      </c>
      <c r="AS351" s="70">
        <f t="shared" si="103"/>
        <v>100</v>
      </c>
      <c r="AT351" s="70">
        <v>1049.0999999999999</v>
      </c>
      <c r="AU351" s="70">
        <v>781.3</v>
      </c>
      <c r="AV351" s="70">
        <v>596.77880000000005</v>
      </c>
      <c r="AW351" s="70">
        <f t="shared" si="104"/>
        <v>76.382797900934349</v>
      </c>
      <c r="AX351" s="70">
        <v>330.3</v>
      </c>
      <c r="AY351" s="70">
        <v>356.6</v>
      </c>
      <c r="AZ351" s="70">
        <v>356.6</v>
      </c>
      <c r="BA351" s="70">
        <f t="shared" si="105"/>
        <v>100</v>
      </c>
      <c r="BB351" s="70">
        <v>330.3</v>
      </c>
      <c r="BC351" s="70">
        <v>356.6</v>
      </c>
      <c r="BD351" s="70">
        <v>356.6</v>
      </c>
      <c r="BE351" s="70">
        <f t="shared" si="106"/>
        <v>100</v>
      </c>
      <c r="BF351" s="70">
        <v>568.70000000000005</v>
      </c>
      <c r="BG351" s="70">
        <v>561.59</v>
      </c>
      <c r="BH351" s="70">
        <v>561.59</v>
      </c>
      <c r="BI351" s="70">
        <f t="shared" si="107"/>
        <v>100</v>
      </c>
      <c r="BJ351" s="70">
        <v>0</v>
      </c>
      <c r="BK351" s="70">
        <v>0</v>
      </c>
      <c r="BL351" s="70">
        <v>0</v>
      </c>
      <c r="BM351" s="70"/>
      <c r="BN351" s="70"/>
      <c r="BO351" s="70"/>
      <c r="BP351" s="70"/>
      <c r="BQ351" s="66"/>
      <c r="BR351" s="70">
        <v>330.3</v>
      </c>
      <c r="BS351" s="70">
        <v>166.3</v>
      </c>
      <c r="BT351" s="70">
        <v>166.22427999999999</v>
      </c>
      <c r="BU351" s="70">
        <f t="shared" si="108"/>
        <v>99.954467829224285</v>
      </c>
      <c r="BV351" s="70">
        <v>330.3</v>
      </c>
      <c r="BW351" s="70">
        <v>356.6</v>
      </c>
      <c r="BX351" s="70">
        <v>356.6</v>
      </c>
      <c r="BY351" s="70">
        <f t="shared" si="1000"/>
        <v>100</v>
      </c>
      <c r="BZ351" s="70">
        <v>9123</v>
      </c>
      <c r="CA351" s="70">
        <v>7550.2030000000004</v>
      </c>
      <c r="CB351" s="70">
        <v>7318.9077600000001</v>
      </c>
      <c r="CC351" s="70">
        <f t="shared" si="60"/>
        <v>96.936569255157764</v>
      </c>
      <c r="CD351" s="70">
        <v>32.9</v>
      </c>
      <c r="CE351" s="70">
        <v>32.9</v>
      </c>
      <c r="CF351" s="70">
        <v>19.466999999999999</v>
      </c>
      <c r="CG351" s="70">
        <f t="shared" si="1003"/>
        <v>59.170212765957444</v>
      </c>
      <c r="CH351" s="124"/>
      <c r="CI351" s="70">
        <v>7.7</v>
      </c>
      <c r="CJ351" s="70">
        <v>3.7995199999999998</v>
      </c>
      <c r="CK351" s="70">
        <f t="shared" si="1066"/>
        <v>49.344415584415579</v>
      </c>
      <c r="CL351" s="70"/>
      <c r="CM351" s="70"/>
      <c r="CN351" s="70"/>
      <c r="CO351" s="70"/>
      <c r="CP351" s="124"/>
      <c r="CQ351" s="70"/>
      <c r="CR351" s="70"/>
      <c r="CS351" s="70"/>
    </row>
    <row r="352" spans="1:97" x14ac:dyDescent="0.25">
      <c r="A352" s="104" t="s">
        <v>610</v>
      </c>
      <c r="B352" s="82">
        <f t="shared" si="1010"/>
        <v>0</v>
      </c>
      <c r="C352" s="82">
        <f t="shared" si="1011"/>
        <v>0</v>
      </c>
      <c r="D352" s="82">
        <f t="shared" si="1012"/>
        <v>0</v>
      </c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  <c r="AA352" s="66"/>
      <c r="AB352" s="66"/>
      <c r="AC352" s="70"/>
      <c r="AD352" s="66"/>
      <c r="AE352" s="66"/>
      <c r="AF352" s="66"/>
      <c r="AG352" s="70"/>
      <c r="AH352" s="66"/>
      <c r="AI352" s="66"/>
      <c r="AJ352" s="66"/>
      <c r="AK352" s="66"/>
      <c r="AL352" s="66"/>
      <c r="AM352" s="66"/>
      <c r="AN352" s="66"/>
      <c r="AO352" s="66"/>
      <c r="AP352" s="66"/>
      <c r="AQ352" s="66"/>
      <c r="AR352" s="66"/>
      <c r="AS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/>
      <c r="BH352" s="66"/>
      <c r="BI352" s="70"/>
      <c r="BJ352" s="66"/>
      <c r="BK352" s="66"/>
      <c r="BL352" s="66"/>
      <c r="BM352" s="66"/>
      <c r="BN352" s="66"/>
      <c r="BO352" s="66"/>
      <c r="BP352" s="66"/>
      <c r="BQ352" s="66"/>
      <c r="BR352" s="66"/>
      <c r="BS352" s="66"/>
      <c r="BT352" s="66"/>
      <c r="BU352" s="66"/>
      <c r="BV352" s="66"/>
      <c r="BW352" s="66"/>
      <c r="BX352" s="66"/>
      <c r="BY352" s="70"/>
      <c r="BZ352" s="66"/>
      <c r="CA352" s="66"/>
      <c r="CB352" s="66"/>
      <c r="CC352" s="70"/>
      <c r="CD352" s="66"/>
      <c r="CE352" s="66"/>
      <c r="CF352" s="66"/>
      <c r="CG352" s="70"/>
      <c r="CH352" s="123"/>
      <c r="CI352" s="66"/>
      <c r="CJ352" s="66"/>
      <c r="CK352" s="70"/>
      <c r="CL352" s="70"/>
      <c r="CM352" s="66"/>
      <c r="CN352" s="66"/>
      <c r="CO352" s="70"/>
      <c r="CP352" s="123"/>
      <c r="CQ352" s="66"/>
      <c r="CR352" s="66"/>
      <c r="CS352" s="66"/>
    </row>
    <row r="353" spans="1:97" x14ac:dyDescent="0.25">
      <c r="A353" s="104" t="s">
        <v>284</v>
      </c>
      <c r="B353" s="82">
        <f t="shared" si="1010"/>
        <v>0</v>
      </c>
      <c r="C353" s="82">
        <f t="shared" si="1011"/>
        <v>0</v>
      </c>
      <c r="D353" s="82">
        <f t="shared" si="1012"/>
        <v>0</v>
      </c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  <c r="AA353" s="66"/>
      <c r="AB353" s="66"/>
      <c r="AC353" s="70"/>
      <c r="AD353" s="66"/>
      <c r="AE353" s="66"/>
      <c r="AF353" s="66"/>
      <c r="AG353" s="70"/>
      <c r="AH353" s="66"/>
      <c r="AI353" s="66"/>
      <c r="AJ353" s="66"/>
      <c r="AK353" s="66"/>
      <c r="AL353" s="66"/>
      <c r="AM353" s="66"/>
      <c r="AN353" s="66"/>
      <c r="AO353" s="66"/>
      <c r="AP353" s="66"/>
      <c r="AQ353" s="66"/>
      <c r="AR353" s="66"/>
      <c r="AS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/>
      <c r="BH353" s="66"/>
      <c r="BI353" s="70"/>
      <c r="BJ353" s="66"/>
      <c r="BK353" s="66"/>
      <c r="BL353" s="66"/>
      <c r="BM353" s="66"/>
      <c r="BN353" s="66"/>
      <c r="BO353" s="66"/>
      <c r="BP353" s="66"/>
      <c r="BQ353" s="66"/>
      <c r="BR353" s="66"/>
      <c r="BS353" s="66"/>
      <c r="BT353" s="66"/>
      <c r="BU353" s="66"/>
      <c r="BV353" s="66"/>
      <c r="BW353" s="66"/>
      <c r="BX353" s="66"/>
      <c r="BY353" s="70"/>
      <c r="BZ353" s="66"/>
      <c r="CA353" s="66"/>
      <c r="CB353" s="66"/>
      <c r="CC353" s="70"/>
      <c r="CD353" s="66"/>
      <c r="CE353" s="66"/>
      <c r="CF353" s="66"/>
      <c r="CG353" s="70"/>
      <c r="CH353" s="123"/>
      <c r="CI353" s="66"/>
      <c r="CJ353" s="66"/>
      <c r="CK353" s="70"/>
      <c r="CL353" s="70"/>
      <c r="CM353" s="66"/>
      <c r="CN353" s="66"/>
      <c r="CO353" s="70"/>
      <c r="CP353" s="123"/>
      <c r="CQ353" s="66"/>
      <c r="CR353" s="66"/>
      <c r="CS353" s="66"/>
    </row>
    <row r="354" spans="1:97" x14ac:dyDescent="0.25">
      <c r="A354" s="104" t="s">
        <v>609</v>
      </c>
      <c r="B354" s="82">
        <f t="shared" si="1010"/>
        <v>96</v>
      </c>
      <c r="C354" s="82">
        <f t="shared" si="1011"/>
        <v>105.4</v>
      </c>
      <c r="D354" s="82">
        <f t="shared" si="1012"/>
        <v>105.4</v>
      </c>
      <c r="E354" s="66">
        <f>D354/C354*100</f>
        <v>100</v>
      </c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  <c r="AA354" s="66"/>
      <c r="AB354" s="66"/>
      <c r="AC354" s="70"/>
      <c r="AD354" s="66"/>
      <c r="AE354" s="66"/>
      <c r="AF354" s="66"/>
      <c r="AG354" s="70"/>
      <c r="AH354" s="66"/>
      <c r="AI354" s="66"/>
      <c r="AJ354" s="66"/>
      <c r="AK354" s="66"/>
      <c r="AL354" s="66"/>
      <c r="AM354" s="66"/>
      <c r="AN354" s="66"/>
      <c r="AO354" s="66"/>
      <c r="AP354" s="66"/>
      <c r="AQ354" s="66"/>
      <c r="AR354" s="66"/>
      <c r="AS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/>
      <c r="BH354" s="66"/>
      <c r="BI354" s="70"/>
      <c r="BJ354" s="66"/>
      <c r="BK354" s="66"/>
      <c r="BL354" s="66"/>
      <c r="BM354" s="66"/>
      <c r="BN354" s="66">
        <v>96</v>
      </c>
      <c r="BO354" s="66">
        <v>105.4</v>
      </c>
      <c r="BP354" s="66">
        <v>105.4</v>
      </c>
      <c r="BQ354" s="66">
        <f>BP354/BO354*100</f>
        <v>100</v>
      </c>
      <c r="BR354" s="66"/>
      <c r="BS354" s="66"/>
      <c r="BT354" s="66"/>
      <c r="BU354" s="66"/>
      <c r="BV354" s="66"/>
      <c r="BW354" s="66"/>
      <c r="BX354" s="66"/>
      <c r="BY354" s="70"/>
      <c r="BZ354" s="66"/>
      <c r="CA354" s="66"/>
      <c r="CB354" s="66"/>
      <c r="CC354" s="70"/>
      <c r="CD354" s="66"/>
      <c r="CE354" s="66"/>
      <c r="CF354" s="66"/>
      <c r="CG354" s="70"/>
      <c r="CH354" s="123"/>
      <c r="CI354" s="66"/>
      <c r="CJ354" s="66"/>
      <c r="CK354" s="70"/>
      <c r="CL354" s="70"/>
      <c r="CM354" s="66"/>
      <c r="CN354" s="66"/>
      <c r="CO354" s="70"/>
      <c r="CP354" s="123"/>
      <c r="CQ354" s="66"/>
      <c r="CR354" s="66"/>
      <c r="CS354" s="66"/>
    </row>
    <row r="355" spans="1:97" x14ac:dyDescent="0.25">
      <c r="A355" s="104" t="s">
        <v>355</v>
      </c>
      <c r="B355" s="82">
        <f t="shared" si="1010"/>
        <v>239.9</v>
      </c>
      <c r="C355" s="82">
        <f t="shared" si="1011"/>
        <v>263.60000000000002</v>
      </c>
      <c r="D355" s="82">
        <f t="shared" si="1012"/>
        <v>263.60000000000002</v>
      </c>
      <c r="E355" s="66">
        <f>D355/C355*100</f>
        <v>100</v>
      </c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  <c r="AA355" s="66"/>
      <c r="AB355" s="66"/>
      <c r="AC355" s="70"/>
      <c r="AD355" s="66"/>
      <c r="AE355" s="66"/>
      <c r="AF355" s="66"/>
      <c r="AG355" s="70"/>
      <c r="AH355" s="66"/>
      <c r="AI355" s="66"/>
      <c r="AJ355" s="66"/>
      <c r="AK355" s="66"/>
      <c r="AL355" s="66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/>
      <c r="BH355" s="66"/>
      <c r="BI355" s="70"/>
      <c r="BJ355" s="66"/>
      <c r="BK355" s="66"/>
      <c r="BL355" s="66"/>
      <c r="BM355" s="66"/>
      <c r="BN355" s="66">
        <v>239.9</v>
      </c>
      <c r="BO355" s="66">
        <v>263.60000000000002</v>
      </c>
      <c r="BP355" s="66">
        <v>263.60000000000002</v>
      </c>
      <c r="BQ355" s="66">
        <f>BP355/BO355*100</f>
        <v>100</v>
      </c>
      <c r="BR355" s="66"/>
      <c r="BS355" s="66"/>
      <c r="BT355" s="66"/>
      <c r="BU355" s="66"/>
      <c r="BV355" s="66"/>
      <c r="BW355" s="66"/>
      <c r="BX355" s="66"/>
      <c r="BY355" s="70"/>
      <c r="BZ355" s="66"/>
      <c r="CA355" s="66"/>
      <c r="CB355" s="66"/>
      <c r="CC355" s="70"/>
      <c r="CD355" s="66"/>
      <c r="CE355" s="66"/>
      <c r="CF355" s="66"/>
      <c r="CG355" s="70"/>
      <c r="CH355" s="123"/>
      <c r="CI355" s="66"/>
      <c r="CJ355" s="66"/>
      <c r="CK355" s="70"/>
      <c r="CL355" s="70"/>
      <c r="CM355" s="66"/>
      <c r="CN355" s="66"/>
      <c r="CO355" s="70"/>
      <c r="CP355" s="123"/>
      <c r="CQ355" s="66"/>
      <c r="CR355" s="66"/>
      <c r="CS355" s="66"/>
    </row>
    <row r="356" spans="1:97" x14ac:dyDescent="0.25">
      <c r="A356" s="104" t="s">
        <v>357</v>
      </c>
      <c r="B356" s="82">
        <f t="shared" si="1010"/>
        <v>239.9</v>
      </c>
      <c r="C356" s="82">
        <f t="shared" si="1011"/>
        <v>263.60000000000002</v>
      </c>
      <c r="D356" s="82">
        <f t="shared" si="1012"/>
        <v>263.60000000000002</v>
      </c>
      <c r="E356" s="66">
        <f>D356/C356*100</f>
        <v>100</v>
      </c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70"/>
      <c r="AD356" s="66"/>
      <c r="AE356" s="66"/>
      <c r="AF356" s="66"/>
      <c r="AG356" s="70"/>
      <c r="AH356" s="66"/>
      <c r="AI356" s="66"/>
      <c r="AJ356" s="66"/>
      <c r="AK356" s="66"/>
      <c r="AL356" s="66"/>
      <c r="AM356" s="66"/>
      <c r="AN356" s="66"/>
      <c r="AO356" s="66"/>
      <c r="AP356" s="66"/>
      <c r="AQ356" s="66"/>
      <c r="AR356" s="66"/>
      <c r="AS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/>
      <c r="BH356" s="66"/>
      <c r="BI356" s="70"/>
      <c r="BJ356" s="66"/>
      <c r="BK356" s="66"/>
      <c r="BL356" s="66"/>
      <c r="BM356" s="66"/>
      <c r="BN356" s="66">
        <v>239.9</v>
      </c>
      <c r="BO356" s="66">
        <v>263.60000000000002</v>
      </c>
      <c r="BP356" s="66">
        <v>263.60000000000002</v>
      </c>
      <c r="BQ356" s="66">
        <f>BP356/BO356*100</f>
        <v>100</v>
      </c>
      <c r="BR356" s="66"/>
      <c r="BS356" s="66"/>
      <c r="BT356" s="66"/>
      <c r="BU356" s="66"/>
      <c r="BV356" s="66"/>
      <c r="BW356" s="66"/>
      <c r="BX356" s="66"/>
      <c r="BY356" s="70"/>
      <c r="BZ356" s="66"/>
      <c r="CA356" s="66"/>
      <c r="CB356" s="66"/>
      <c r="CC356" s="70"/>
      <c r="CD356" s="66"/>
      <c r="CE356" s="66"/>
      <c r="CF356" s="66"/>
      <c r="CG356" s="70"/>
      <c r="CH356" s="123"/>
      <c r="CI356" s="66"/>
      <c r="CJ356" s="66"/>
      <c r="CK356" s="70"/>
      <c r="CL356" s="70"/>
      <c r="CM356" s="66"/>
      <c r="CN356" s="66"/>
      <c r="CO356" s="70"/>
      <c r="CP356" s="123"/>
      <c r="CQ356" s="66"/>
      <c r="CR356" s="66"/>
      <c r="CS356" s="66"/>
    </row>
    <row r="357" spans="1:97" x14ac:dyDescent="0.25">
      <c r="A357" s="104" t="s">
        <v>356</v>
      </c>
      <c r="B357" s="82">
        <f t="shared" si="1010"/>
        <v>239.9</v>
      </c>
      <c r="C357" s="82">
        <f t="shared" si="1011"/>
        <v>263.60000000000002</v>
      </c>
      <c r="D357" s="82">
        <f t="shared" si="1012"/>
        <v>263.60000000000002</v>
      </c>
      <c r="E357" s="66">
        <f>D357/C357*100</f>
        <v>100</v>
      </c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70"/>
      <c r="AD357" s="66"/>
      <c r="AE357" s="66"/>
      <c r="AF357" s="66"/>
      <c r="AG357" s="70"/>
      <c r="AH357" s="66"/>
      <c r="AI357" s="66"/>
      <c r="AJ357" s="66"/>
      <c r="AK357" s="66"/>
      <c r="AL357" s="66"/>
      <c r="AM357" s="66"/>
      <c r="AN357" s="66"/>
      <c r="AO357" s="66"/>
      <c r="AP357" s="66"/>
      <c r="AQ357" s="66"/>
      <c r="AR357" s="66"/>
      <c r="AS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/>
      <c r="BH357" s="66"/>
      <c r="BI357" s="70"/>
      <c r="BJ357" s="66"/>
      <c r="BK357" s="66"/>
      <c r="BL357" s="66"/>
      <c r="BM357" s="66"/>
      <c r="BN357" s="66">
        <v>239.9</v>
      </c>
      <c r="BO357" s="66">
        <v>263.60000000000002</v>
      </c>
      <c r="BP357" s="66">
        <v>263.60000000000002</v>
      </c>
      <c r="BQ357" s="66">
        <f>BP357/BO357*100</f>
        <v>100</v>
      </c>
      <c r="BR357" s="66"/>
      <c r="BS357" s="66"/>
      <c r="BT357" s="66"/>
      <c r="BU357" s="66"/>
      <c r="BV357" s="66"/>
      <c r="BW357" s="66"/>
      <c r="BX357" s="66"/>
      <c r="BY357" s="70"/>
      <c r="BZ357" s="66"/>
      <c r="CA357" s="66"/>
      <c r="CB357" s="66"/>
      <c r="CC357" s="70"/>
      <c r="CD357" s="66"/>
      <c r="CE357" s="66"/>
      <c r="CF357" s="66"/>
      <c r="CG357" s="70"/>
      <c r="CH357" s="123"/>
      <c r="CI357" s="66"/>
      <c r="CJ357" s="66"/>
      <c r="CK357" s="70"/>
      <c r="CL357" s="70"/>
      <c r="CM357" s="66"/>
      <c r="CN357" s="66"/>
      <c r="CO357" s="70"/>
      <c r="CP357" s="123"/>
      <c r="CQ357" s="66"/>
      <c r="CR357" s="66"/>
      <c r="CS357" s="66"/>
    </row>
    <row r="358" spans="1:97" x14ac:dyDescent="0.25">
      <c r="A358" s="104" t="s">
        <v>467</v>
      </c>
      <c r="B358" s="82">
        <f t="shared" si="1010"/>
        <v>0</v>
      </c>
      <c r="C358" s="82">
        <f t="shared" si="1011"/>
        <v>0</v>
      </c>
      <c r="D358" s="82">
        <f t="shared" si="1012"/>
        <v>0</v>
      </c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  <c r="AA358" s="66"/>
      <c r="AB358" s="66"/>
      <c r="AC358" s="70"/>
      <c r="AD358" s="66"/>
      <c r="AE358" s="66"/>
      <c r="AF358" s="66"/>
      <c r="AG358" s="70"/>
      <c r="AH358" s="66"/>
      <c r="AI358" s="66"/>
      <c r="AJ358" s="66"/>
      <c r="AK358" s="66"/>
      <c r="AL358" s="66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/>
      <c r="BH358" s="66"/>
      <c r="BI358" s="70"/>
      <c r="BJ358" s="66"/>
      <c r="BK358" s="66"/>
      <c r="BL358" s="66"/>
      <c r="BM358" s="66"/>
      <c r="BN358" s="66"/>
      <c r="BO358" s="66"/>
      <c r="BP358" s="66"/>
      <c r="BQ358" s="66"/>
      <c r="BR358" s="66"/>
      <c r="BS358" s="66"/>
      <c r="BT358" s="66"/>
      <c r="BU358" s="66"/>
      <c r="BV358" s="66"/>
      <c r="BW358" s="66"/>
      <c r="BX358" s="66"/>
      <c r="BY358" s="70"/>
      <c r="BZ358" s="66"/>
      <c r="CA358" s="66"/>
      <c r="CB358" s="66"/>
      <c r="CC358" s="70"/>
      <c r="CD358" s="66"/>
      <c r="CE358" s="66"/>
      <c r="CF358" s="66"/>
      <c r="CG358" s="70"/>
      <c r="CH358" s="123"/>
      <c r="CI358" s="66"/>
      <c r="CJ358" s="66"/>
      <c r="CK358" s="70"/>
      <c r="CL358" s="70"/>
      <c r="CM358" s="66"/>
      <c r="CN358" s="66"/>
      <c r="CO358" s="70"/>
      <c r="CP358" s="123"/>
      <c r="CQ358" s="66"/>
      <c r="CR358" s="66"/>
      <c r="CS358" s="66"/>
    </row>
    <row r="359" spans="1:97" s="92" customFormat="1" ht="31.5" x14ac:dyDescent="0.25">
      <c r="A359" s="106" t="s">
        <v>354</v>
      </c>
      <c r="B359" s="198">
        <f t="shared" si="1010"/>
        <v>214832.89999999994</v>
      </c>
      <c r="C359" s="198">
        <f t="shared" si="1011"/>
        <v>202335.42799999999</v>
      </c>
      <c r="D359" s="198">
        <f t="shared" si="1012"/>
        <v>201813.77388999998</v>
      </c>
      <c r="E359" s="80">
        <f t="shared" ref="E359" si="1067">D359/C359*100</f>
        <v>99.742183504314426</v>
      </c>
      <c r="F359" s="80">
        <f>SUM(F360:F371)</f>
        <v>982.4</v>
      </c>
      <c r="G359" s="80">
        <f>SUM(G360:G371)</f>
        <v>566.29999999999995</v>
      </c>
      <c r="H359" s="80">
        <f t="shared" ref="H359:CF359" si="1068">SUM(H360:H371)</f>
        <v>566.29999999999995</v>
      </c>
      <c r="I359" s="80">
        <f t="shared" si="71"/>
        <v>100</v>
      </c>
      <c r="J359" s="80">
        <f t="shared" ref="J359" si="1069">SUM(J360:J371)</f>
        <v>143.69999999999999</v>
      </c>
      <c r="K359" s="80">
        <f t="shared" si="1068"/>
        <v>143.69999999999999</v>
      </c>
      <c r="L359" s="80">
        <f t="shared" si="1068"/>
        <v>143.69999999999999</v>
      </c>
      <c r="M359" s="80">
        <f t="shared" si="100"/>
        <v>100</v>
      </c>
      <c r="N359" s="80">
        <f t="shared" ref="N359" si="1070">SUM(N360:N371)</f>
        <v>2097.1</v>
      </c>
      <c r="O359" s="80">
        <f t="shared" si="1068"/>
        <v>1305.7</v>
      </c>
      <c r="P359" s="80">
        <f t="shared" si="1068"/>
        <v>1305.7</v>
      </c>
      <c r="Q359" s="80">
        <f t="shared" si="101"/>
        <v>100</v>
      </c>
      <c r="R359" s="80">
        <f t="shared" ref="R359" si="1071">SUM(R360:R371)</f>
        <v>31405.7</v>
      </c>
      <c r="S359" s="80">
        <f t="shared" si="1068"/>
        <v>24621.599999999999</v>
      </c>
      <c r="T359" s="80">
        <f t="shared" si="1068"/>
        <v>24621.599999999999</v>
      </c>
      <c r="U359" s="80">
        <f t="shared" si="39"/>
        <v>100</v>
      </c>
      <c r="V359" s="80">
        <f t="shared" ref="V359" si="1072">SUM(V360:V371)</f>
        <v>2852.6</v>
      </c>
      <c r="W359" s="80">
        <f t="shared" si="1068"/>
        <v>2593.1</v>
      </c>
      <c r="X359" s="80">
        <f t="shared" si="1068"/>
        <v>2593.1</v>
      </c>
      <c r="Y359" s="80">
        <f t="shared" si="76"/>
        <v>100</v>
      </c>
      <c r="Z359" s="80">
        <f t="shared" ref="Z359" si="1073">SUM(Z360:Z371)</f>
        <v>111.9</v>
      </c>
      <c r="AA359" s="80">
        <f t="shared" si="1068"/>
        <v>112</v>
      </c>
      <c r="AB359" s="80">
        <f t="shared" si="1068"/>
        <v>112</v>
      </c>
      <c r="AC359" s="80">
        <f t="shared" si="78"/>
        <v>100</v>
      </c>
      <c r="AD359" s="80">
        <f t="shared" ref="AD359" si="1074">SUM(AD360:AD371)</f>
        <v>157689.1</v>
      </c>
      <c r="AE359" s="80">
        <f t="shared" si="1068"/>
        <v>155408.79999999999</v>
      </c>
      <c r="AF359" s="80">
        <f t="shared" si="1068"/>
        <v>155244.44975999999</v>
      </c>
      <c r="AG359" s="80">
        <f t="shared" si="102"/>
        <v>99.894246503415502</v>
      </c>
      <c r="AH359" s="80">
        <f t="shared" ref="AH359" si="1075">SUM(AH360:AH371)</f>
        <v>330.3</v>
      </c>
      <c r="AI359" s="80">
        <f t="shared" si="1068"/>
        <v>356.6</v>
      </c>
      <c r="AJ359" s="80">
        <f t="shared" si="1068"/>
        <v>356.6</v>
      </c>
      <c r="AK359" s="79">
        <f t="shared" si="986"/>
        <v>100</v>
      </c>
      <c r="AL359" s="80">
        <f t="shared" ref="AL359" si="1076">SUM(AL360:AL371)</f>
        <v>0</v>
      </c>
      <c r="AM359" s="80">
        <f t="shared" si="1068"/>
        <v>0</v>
      </c>
      <c r="AN359" s="80">
        <f t="shared" si="1068"/>
        <v>0</v>
      </c>
      <c r="AO359" s="80">
        <f t="shared" si="1068"/>
        <v>0</v>
      </c>
      <c r="AP359" s="80">
        <f t="shared" ref="AP359" si="1077">SUM(AP360:AP371)</f>
        <v>330.3</v>
      </c>
      <c r="AQ359" s="80">
        <f t="shared" si="1068"/>
        <v>356.6</v>
      </c>
      <c r="AR359" s="80">
        <f t="shared" si="1068"/>
        <v>356.6</v>
      </c>
      <c r="AS359" s="80">
        <f t="shared" si="1068"/>
        <v>100</v>
      </c>
      <c r="AT359" s="80">
        <f t="shared" ref="AT359" si="1078">SUM(AT360:AT371)</f>
        <v>2641.6</v>
      </c>
      <c r="AU359" s="80">
        <f t="shared" si="1068"/>
        <v>1412.1</v>
      </c>
      <c r="AV359" s="80">
        <f t="shared" si="1068"/>
        <v>1362.0826399999999</v>
      </c>
      <c r="AW359" s="80">
        <f t="shared" si="1068"/>
        <v>96.457944904751784</v>
      </c>
      <c r="AX359" s="80">
        <f t="shared" ref="AX359" si="1079">SUM(AX360:AX371)</f>
        <v>330.3</v>
      </c>
      <c r="AY359" s="80">
        <f t="shared" si="1068"/>
        <v>356.6</v>
      </c>
      <c r="AZ359" s="80">
        <f t="shared" si="1068"/>
        <v>356.6</v>
      </c>
      <c r="BA359" s="80">
        <f t="shared" si="1068"/>
        <v>100</v>
      </c>
      <c r="BB359" s="80">
        <f t="shared" ref="BB359" si="1080">SUM(BB360:BB371)</f>
        <v>330.3</v>
      </c>
      <c r="BC359" s="80">
        <f t="shared" si="1068"/>
        <v>356.6</v>
      </c>
      <c r="BD359" s="80">
        <f t="shared" ref="BD359" si="1081">SUM(BD360:BD371)</f>
        <v>253.56360000000001</v>
      </c>
      <c r="BE359" s="80">
        <f t="shared" si="1068"/>
        <v>71.105888951205827</v>
      </c>
      <c r="BF359" s="80">
        <f t="shared" ref="BF359" si="1082">SUM(BF360:BF371)</f>
        <v>1002.4</v>
      </c>
      <c r="BG359" s="80">
        <f t="shared" si="1068"/>
        <v>974.97</v>
      </c>
      <c r="BH359" s="80">
        <f t="shared" si="1068"/>
        <v>974.97</v>
      </c>
      <c r="BI359" s="80">
        <f t="shared" si="107"/>
        <v>100</v>
      </c>
      <c r="BJ359" s="80">
        <f t="shared" ref="BJ359" si="1083">SUM(BJ360:BJ371)</f>
        <v>0</v>
      </c>
      <c r="BK359" s="80">
        <f t="shared" si="1068"/>
        <v>0</v>
      </c>
      <c r="BL359" s="80">
        <f t="shared" ref="BL359" si="1084">SUM(BL360:BL371)</f>
        <v>0</v>
      </c>
      <c r="BM359" s="80">
        <f t="shared" si="1068"/>
        <v>0</v>
      </c>
      <c r="BN359" s="80">
        <f t="shared" ref="BN359" si="1085">SUM(BN360:BN371)</f>
        <v>1727.6000000000001</v>
      </c>
      <c r="BO359" s="80">
        <f t="shared" si="1068"/>
        <v>1897.9000000000005</v>
      </c>
      <c r="BP359" s="80">
        <f>SUM(BP360:BP371)</f>
        <v>1897.9000000000005</v>
      </c>
      <c r="BQ359" s="79">
        <f t="shared" ref="BQ359:BQ371" si="1086">BP359/BO359*100</f>
        <v>100</v>
      </c>
      <c r="BR359" s="80">
        <f t="shared" ref="BR359" si="1087">SUM(BR360:BR371)</f>
        <v>330.3</v>
      </c>
      <c r="BS359" s="80">
        <f t="shared" si="1068"/>
        <v>155</v>
      </c>
      <c r="BT359" s="80">
        <f t="shared" si="1068"/>
        <v>154.91996</v>
      </c>
      <c r="BU359" s="80">
        <f t="shared" si="1068"/>
        <v>99.94836129032258</v>
      </c>
      <c r="BV359" s="80">
        <f t="shared" ref="BV359" si="1088">SUM(BV360:BV371)</f>
        <v>330.3</v>
      </c>
      <c r="BW359" s="80">
        <f t="shared" si="1068"/>
        <v>356.6</v>
      </c>
      <c r="BX359" s="80">
        <f t="shared" si="1068"/>
        <v>190.11920000000001</v>
      </c>
      <c r="BY359" s="80">
        <f t="shared" si="1000"/>
        <v>53.314413909141891</v>
      </c>
      <c r="BZ359" s="80">
        <f t="shared" ref="BZ359" si="1089">SUM(BZ360:BZ371)</f>
        <v>12164.1</v>
      </c>
      <c r="CA359" s="80">
        <f t="shared" si="1068"/>
        <v>11305.558000000001</v>
      </c>
      <c r="CB359" s="80">
        <f t="shared" si="1068"/>
        <v>11270.36593</v>
      </c>
      <c r="CC359" s="80">
        <f t="shared" si="60"/>
        <v>99.688718858458813</v>
      </c>
      <c r="CD359" s="80">
        <f t="shared" ref="CD359" si="1090">SUM(CD360:CD371)</f>
        <v>32.9</v>
      </c>
      <c r="CE359" s="80">
        <f t="shared" si="1068"/>
        <v>32.9</v>
      </c>
      <c r="CF359" s="80">
        <f t="shared" si="1068"/>
        <v>32.9</v>
      </c>
      <c r="CG359" s="80">
        <f t="shared" si="1003"/>
        <v>100</v>
      </c>
      <c r="CH359" s="122"/>
      <c r="CI359" s="80">
        <f t="shared" ref="CI359" si="1091">SUM(CI360:CI371)</f>
        <v>12</v>
      </c>
      <c r="CJ359" s="80">
        <f t="shared" ref="CJ359" si="1092">SUM(CJ360:CJ371)</f>
        <v>12</v>
      </c>
      <c r="CK359" s="80">
        <f t="shared" ref="CK359:CK360" si="1093">CJ359/CI359*100</f>
        <v>100</v>
      </c>
      <c r="CL359" s="80"/>
      <c r="CM359" s="80"/>
      <c r="CN359" s="80"/>
      <c r="CO359" s="80"/>
      <c r="CP359" s="122"/>
      <c r="CQ359" s="80">
        <f>SUM(CQ360:CQ371)</f>
        <v>10.8</v>
      </c>
      <c r="CR359" s="80">
        <f t="shared" ref="CR359" si="1094">SUM(CR360:CR371)</f>
        <v>8.3027999999999995</v>
      </c>
      <c r="CS359" s="80">
        <f t="shared" ref="CS359:CS360" si="1095">CR359/CQ359*100</f>
        <v>76.877777777777766</v>
      </c>
    </row>
    <row r="360" spans="1:97" ht="17.25" customHeight="1" x14ac:dyDescent="0.25">
      <c r="A360" s="104" t="s">
        <v>298</v>
      </c>
      <c r="B360" s="82">
        <f t="shared" si="1010"/>
        <v>213105.29999999993</v>
      </c>
      <c r="C360" s="82">
        <f t="shared" si="1011"/>
        <v>200437.52799999999</v>
      </c>
      <c r="D360" s="82">
        <f t="shared" si="1012"/>
        <v>199915.87388999999</v>
      </c>
      <c r="E360" s="70">
        <f t="shared" si="0"/>
        <v>99.739742295165399</v>
      </c>
      <c r="F360" s="70">
        <v>982.4</v>
      </c>
      <c r="G360" s="70">
        <v>566.29999999999995</v>
      </c>
      <c r="H360" s="70">
        <v>566.29999999999995</v>
      </c>
      <c r="I360" s="70">
        <f t="shared" si="71"/>
        <v>100</v>
      </c>
      <c r="J360" s="70">
        <v>143.69999999999999</v>
      </c>
      <c r="K360" s="70">
        <v>143.69999999999999</v>
      </c>
      <c r="L360" s="70">
        <v>143.69999999999999</v>
      </c>
      <c r="M360" s="70">
        <f t="shared" si="100"/>
        <v>100</v>
      </c>
      <c r="N360" s="70">
        <v>2097.1</v>
      </c>
      <c r="O360" s="70">
        <v>1305.7</v>
      </c>
      <c r="P360" s="70">
        <v>1305.7</v>
      </c>
      <c r="Q360" s="70">
        <f t="shared" si="101"/>
        <v>100</v>
      </c>
      <c r="R360" s="70">
        <v>31405.7</v>
      </c>
      <c r="S360" s="70">
        <v>24621.599999999999</v>
      </c>
      <c r="T360" s="70">
        <v>24621.599999999999</v>
      </c>
      <c r="U360" s="70">
        <f t="shared" si="39"/>
        <v>100</v>
      </c>
      <c r="V360" s="70">
        <v>2852.6</v>
      </c>
      <c r="W360" s="70">
        <v>2593.1</v>
      </c>
      <c r="X360" s="70">
        <v>2593.1</v>
      </c>
      <c r="Y360" s="70">
        <f t="shared" si="76"/>
        <v>100</v>
      </c>
      <c r="Z360" s="70">
        <v>111.9</v>
      </c>
      <c r="AA360" s="70">
        <v>112</v>
      </c>
      <c r="AB360" s="70">
        <v>112</v>
      </c>
      <c r="AC360" s="70">
        <f t="shared" si="78"/>
        <v>100</v>
      </c>
      <c r="AD360" s="70">
        <v>157689.1</v>
      </c>
      <c r="AE360" s="70">
        <v>155408.79999999999</v>
      </c>
      <c r="AF360" s="70">
        <v>155244.44975999999</v>
      </c>
      <c r="AG360" s="70">
        <f t="shared" si="102"/>
        <v>99.894246503415502</v>
      </c>
      <c r="AH360" s="70">
        <v>330.3</v>
      </c>
      <c r="AI360" s="70">
        <v>356.6</v>
      </c>
      <c r="AJ360" s="70">
        <v>356.6</v>
      </c>
      <c r="AK360" s="66">
        <f t="shared" si="986"/>
        <v>100</v>
      </c>
      <c r="AL360" s="70"/>
      <c r="AM360" s="70"/>
      <c r="AN360" s="70"/>
      <c r="AO360" s="70"/>
      <c r="AP360" s="70">
        <v>330.3</v>
      </c>
      <c r="AQ360" s="70">
        <v>356.6</v>
      </c>
      <c r="AR360" s="70">
        <v>356.6</v>
      </c>
      <c r="AS360" s="70">
        <f t="shared" si="103"/>
        <v>100</v>
      </c>
      <c r="AT360" s="70">
        <v>2641.6</v>
      </c>
      <c r="AU360" s="70">
        <v>1412.1</v>
      </c>
      <c r="AV360" s="70">
        <v>1362.0826399999999</v>
      </c>
      <c r="AW360" s="70">
        <f t="shared" si="104"/>
        <v>96.457944904751784</v>
      </c>
      <c r="AX360" s="70">
        <v>330.3</v>
      </c>
      <c r="AY360" s="70">
        <v>356.6</v>
      </c>
      <c r="AZ360" s="70">
        <v>356.6</v>
      </c>
      <c r="BA360" s="70">
        <f t="shared" si="105"/>
        <v>100</v>
      </c>
      <c r="BB360" s="70">
        <v>330.3</v>
      </c>
      <c r="BC360" s="70">
        <v>356.6</v>
      </c>
      <c r="BD360" s="70">
        <v>253.56360000000001</v>
      </c>
      <c r="BE360" s="70">
        <f t="shared" si="106"/>
        <v>71.105888951205827</v>
      </c>
      <c r="BF360" s="70">
        <v>1002.4</v>
      </c>
      <c r="BG360" s="70">
        <v>974.97</v>
      </c>
      <c r="BH360" s="70">
        <v>974.97</v>
      </c>
      <c r="BI360" s="70">
        <f t="shared" si="107"/>
        <v>100</v>
      </c>
      <c r="BJ360" s="70">
        <v>0</v>
      </c>
      <c r="BK360" s="70">
        <v>0</v>
      </c>
      <c r="BL360" s="70">
        <v>0</v>
      </c>
      <c r="BM360" s="70"/>
      <c r="BN360" s="70"/>
      <c r="BO360" s="70"/>
      <c r="BP360" s="70"/>
      <c r="BQ360" s="66"/>
      <c r="BR360" s="70">
        <v>330.3</v>
      </c>
      <c r="BS360" s="70">
        <v>155</v>
      </c>
      <c r="BT360" s="70">
        <v>154.91996</v>
      </c>
      <c r="BU360" s="70">
        <f t="shared" si="108"/>
        <v>99.94836129032258</v>
      </c>
      <c r="BV360" s="70">
        <v>330.3</v>
      </c>
      <c r="BW360" s="70">
        <v>356.6</v>
      </c>
      <c r="BX360" s="70">
        <v>190.11920000000001</v>
      </c>
      <c r="BY360" s="70">
        <f t="shared" si="1000"/>
        <v>53.314413909141891</v>
      </c>
      <c r="BZ360" s="70">
        <v>12164.1</v>
      </c>
      <c r="CA360" s="70">
        <v>11305.558000000001</v>
      </c>
      <c r="CB360" s="70">
        <v>11270.36593</v>
      </c>
      <c r="CC360" s="70">
        <f t="shared" si="60"/>
        <v>99.688718858458813</v>
      </c>
      <c r="CD360" s="70">
        <v>32.9</v>
      </c>
      <c r="CE360" s="70">
        <v>32.9</v>
      </c>
      <c r="CF360" s="70">
        <v>32.9</v>
      </c>
      <c r="CG360" s="70">
        <f t="shared" si="1003"/>
        <v>100</v>
      </c>
      <c r="CH360" s="124"/>
      <c r="CI360" s="70">
        <v>12</v>
      </c>
      <c r="CJ360" s="70">
        <v>12</v>
      </c>
      <c r="CK360" s="70">
        <f t="shared" si="1093"/>
        <v>100</v>
      </c>
      <c r="CL360" s="70"/>
      <c r="CM360" s="70"/>
      <c r="CN360" s="70"/>
      <c r="CO360" s="70"/>
      <c r="CP360" s="124"/>
      <c r="CQ360" s="70">
        <v>10.8</v>
      </c>
      <c r="CR360" s="70">
        <v>8.3027999999999995</v>
      </c>
      <c r="CS360" s="70">
        <f t="shared" si="1095"/>
        <v>76.877777777777766</v>
      </c>
    </row>
    <row r="361" spans="1:97" x14ac:dyDescent="0.25">
      <c r="A361" s="104" t="s">
        <v>353</v>
      </c>
      <c r="B361" s="82">
        <f t="shared" si="1010"/>
        <v>96</v>
      </c>
      <c r="C361" s="82">
        <f t="shared" si="1011"/>
        <v>105.4</v>
      </c>
      <c r="D361" s="82">
        <f t="shared" si="1012"/>
        <v>105.4</v>
      </c>
      <c r="E361" s="66">
        <f t="shared" ref="E361:E371" si="1096">D361/C361*100</f>
        <v>100</v>
      </c>
      <c r="F361" s="66"/>
      <c r="G361" s="66"/>
      <c r="H361" s="66"/>
      <c r="I361" s="66"/>
      <c r="J361" s="66"/>
      <c r="K361" s="66"/>
      <c r="L361" s="66"/>
      <c r="M361" s="70"/>
      <c r="N361" s="66"/>
      <c r="O361" s="66"/>
      <c r="P361" s="66"/>
      <c r="Q361" s="70"/>
      <c r="R361" s="66"/>
      <c r="S361" s="66"/>
      <c r="T361" s="66"/>
      <c r="U361" s="70"/>
      <c r="V361" s="66"/>
      <c r="W361" s="66"/>
      <c r="X361" s="66"/>
      <c r="Y361" s="66"/>
      <c r="Z361" s="66"/>
      <c r="AA361" s="66"/>
      <c r="AB361" s="66"/>
      <c r="AC361" s="66"/>
      <c r="AD361" s="66"/>
      <c r="AE361" s="66"/>
      <c r="AF361" s="66"/>
      <c r="AG361" s="66"/>
      <c r="AH361" s="66"/>
      <c r="AI361" s="66"/>
      <c r="AJ361" s="66"/>
      <c r="AK361" s="66"/>
      <c r="AL361" s="66"/>
      <c r="AM361" s="66"/>
      <c r="AN361" s="66"/>
      <c r="AO361" s="66"/>
      <c r="AP361" s="66"/>
      <c r="AQ361" s="66"/>
      <c r="AR361" s="66"/>
      <c r="AS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/>
      <c r="BH361" s="66"/>
      <c r="BI361" s="66"/>
      <c r="BJ361" s="66"/>
      <c r="BK361" s="66"/>
      <c r="BL361" s="66"/>
      <c r="BM361" s="66"/>
      <c r="BN361" s="66">
        <v>96</v>
      </c>
      <c r="BO361" s="66">
        <v>105.4</v>
      </c>
      <c r="BP361" s="66">
        <v>105.4</v>
      </c>
      <c r="BQ361" s="66">
        <f t="shared" si="1086"/>
        <v>100</v>
      </c>
      <c r="BR361" s="66"/>
      <c r="BS361" s="66"/>
      <c r="BT361" s="66"/>
      <c r="BU361" s="66"/>
      <c r="BV361" s="66"/>
      <c r="BW361" s="66"/>
      <c r="BX361" s="66"/>
      <c r="BY361" s="70"/>
      <c r="BZ361" s="66"/>
      <c r="CA361" s="66"/>
      <c r="CB361" s="66"/>
      <c r="CC361" s="66"/>
      <c r="CD361" s="66"/>
      <c r="CE361" s="66"/>
      <c r="CF361" s="66"/>
      <c r="CG361" s="70"/>
      <c r="CH361" s="123"/>
      <c r="CI361" s="66"/>
      <c r="CJ361" s="66"/>
      <c r="CK361" s="70"/>
      <c r="CL361" s="70"/>
      <c r="CM361" s="66"/>
      <c r="CN361" s="66"/>
      <c r="CO361" s="70"/>
      <c r="CP361" s="123"/>
      <c r="CQ361" s="66"/>
      <c r="CR361" s="66"/>
      <c r="CS361" s="66"/>
    </row>
    <row r="362" spans="1:97" x14ac:dyDescent="0.25">
      <c r="A362" s="104" t="s">
        <v>571</v>
      </c>
      <c r="B362" s="82">
        <f t="shared" si="1010"/>
        <v>239.9</v>
      </c>
      <c r="C362" s="82">
        <f t="shared" si="1011"/>
        <v>263.60000000000002</v>
      </c>
      <c r="D362" s="82">
        <f t="shared" si="1012"/>
        <v>263.60000000000002</v>
      </c>
      <c r="E362" s="66">
        <f t="shared" si="1096"/>
        <v>100</v>
      </c>
      <c r="F362" s="66"/>
      <c r="G362" s="66"/>
      <c r="H362" s="66"/>
      <c r="I362" s="66"/>
      <c r="J362" s="66"/>
      <c r="K362" s="66"/>
      <c r="L362" s="66"/>
      <c r="M362" s="70"/>
      <c r="N362" s="66"/>
      <c r="O362" s="66"/>
      <c r="P362" s="66"/>
      <c r="Q362" s="70"/>
      <c r="R362" s="66"/>
      <c r="S362" s="66"/>
      <c r="T362" s="66"/>
      <c r="U362" s="70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>
        <v>239.9</v>
      </c>
      <c r="BO362" s="66">
        <v>263.60000000000002</v>
      </c>
      <c r="BP362" s="66">
        <v>263.60000000000002</v>
      </c>
      <c r="BQ362" s="66">
        <f t="shared" si="1086"/>
        <v>100</v>
      </c>
      <c r="BR362" s="66"/>
      <c r="BS362" s="66"/>
      <c r="BT362" s="66"/>
      <c r="BU362" s="66"/>
      <c r="BV362" s="66"/>
      <c r="BW362" s="66"/>
      <c r="BX362" s="66"/>
      <c r="BY362" s="70"/>
      <c r="BZ362" s="66"/>
      <c r="CA362" s="66"/>
      <c r="CB362" s="66"/>
      <c r="CC362" s="66"/>
      <c r="CD362" s="66"/>
      <c r="CE362" s="66"/>
      <c r="CF362" s="66"/>
      <c r="CG362" s="70"/>
      <c r="CH362" s="123"/>
      <c r="CI362" s="66"/>
      <c r="CJ362" s="66"/>
      <c r="CK362" s="70"/>
      <c r="CL362" s="70"/>
      <c r="CM362" s="66"/>
      <c r="CN362" s="66"/>
      <c r="CO362" s="70"/>
      <c r="CP362" s="123"/>
      <c r="CQ362" s="66"/>
      <c r="CR362" s="66"/>
      <c r="CS362" s="66"/>
    </row>
    <row r="363" spans="1:97" x14ac:dyDescent="0.25">
      <c r="A363" s="104" t="s">
        <v>572</v>
      </c>
      <c r="B363" s="82">
        <f t="shared" si="1010"/>
        <v>96</v>
      </c>
      <c r="C363" s="82">
        <f t="shared" si="1011"/>
        <v>105.4</v>
      </c>
      <c r="D363" s="82">
        <f t="shared" si="1012"/>
        <v>105.4</v>
      </c>
      <c r="E363" s="66">
        <f t="shared" si="1096"/>
        <v>100</v>
      </c>
      <c r="F363" s="66"/>
      <c r="G363" s="66"/>
      <c r="H363" s="66"/>
      <c r="I363" s="66"/>
      <c r="J363" s="66"/>
      <c r="K363" s="66"/>
      <c r="L363" s="66"/>
      <c r="M363" s="70"/>
      <c r="N363" s="66"/>
      <c r="O363" s="66"/>
      <c r="P363" s="66"/>
      <c r="Q363" s="70"/>
      <c r="R363" s="66"/>
      <c r="S363" s="66"/>
      <c r="T363" s="66"/>
      <c r="U363" s="70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66"/>
      <c r="AI363" s="66"/>
      <c r="AJ363" s="66"/>
      <c r="AK363" s="66"/>
      <c r="AL363" s="66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  <c r="BJ363" s="66"/>
      <c r="BK363" s="66"/>
      <c r="BL363" s="66"/>
      <c r="BM363" s="66"/>
      <c r="BN363" s="66">
        <v>96</v>
      </c>
      <c r="BO363" s="66">
        <v>105.4</v>
      </c>
      <c r="BP363" s="66">
        <v>105.4</v>
      </c>
      <c r="BQ363" s="66">
        <f t="shared" si="1086"/>
        <v>100</v>
      </c>
      <c r="BR363" s="66"/>
      <c r="BS363" s="66"/>
      <c r="BT363" s="66"/>
      <c r="BU363" s="66"/>
      <c r="BV363" s="66"/>
      <c r="BW363" s="66"/>
      <c r="BX363" s="66"/>
      <c r="BY363" s="70"/>
      <c r="BZ363" s="66"/>
      <c r="CA363" s="66"/>
      <c r="CB363" s="66"/>
      <c r="CC363" s="66"/>
      <c r="CD363" s="66"/>
      <c r="CE363" s="66"/>
      <c r="CF363" s="66"/>
      <c r="CG363" s="70"/>
      <c r="CH363" s="123"/>
      <c r="CI363" s="66"/>
      <c r="CJ363" s="66"/>
      <c r="CK363" s="70"/>
      <c r="CL363" s="70"/>
      <c r="CM363" s="66"/>
      <c r="CN363" s="66"/>
      <c r="CO363" s="70"/>
      <c r="CP363" s="123"/>
      <c r="CQ363" s="66"/>
      <c r="CR363" s="66"/>
      <c r="CS363" s="66"/>
    </row>
    <row r="364" spans="1:97" x14ac:dyDescent="0.25">
      <c r="A364" s="104" t="s">
        <v>573</v>
      </c>
      <c r="B364" s="82">
        <f t="shared" si="1010"/>
        <v>96</v>
      </c>
      <c r="C364" s="82">
        <f t="shared" si="1011"/>
        <v>105.4</v>
      </c>
      <c r="D364" s="82">
        <f t="shared" si="1012"/>
        <v>105.4</v>
      </c>
      <c r="E364" s="66">
        <f t="shared" si="1096"/>
        <v>100</v>
      </c>
      <c r="F364" s="66"/>
      <c r="G364" s="66"/>
      <c r="H364" s="66"/>
      <c r="I364" s="66"/>
      <c r="J364" s="66"/>
      <c r="K364" s="66"/>
      <c r="L364" s="66"/>
      <c r="M364" s="70"/>
      <c r="N364" s="66"/>
      <c r="O364" s="66"/>
      <c r="P364" s="66"/>
      <c r="Q364" s="70"/>
      <c r="R364" s="66"/>
      <c r="S364" s="66"/>
      <c r="T364" s="66"/>
      <c r="U364" s="70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  <c r="AG364" s="66"/>
      <c r="AH364" s="66"/>
      <c r="AI364" s="66"/>
      <c r="AJ364" s="66"/>
      <c r="AK364" s="66"/>
      <c r="AL364" s="66"/>
      <c r="AM364" s="66"/>
      <c r="AN364" s="66"/>
      <c r="AO364" s="66"/>
      <c r="AP364" s="66"/>
      <c r="AQ364" s="66"/>
      <c r="AR364" s="66"/>
      <c r="AS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/>
      <c r="BH364" s="66"/>
      <c r="BI364" s="66"/>
      <c r="BJ364" s="66"/>
      <c r="BK364" s="66"/>
      <c r="BL364" s="66"/>
      <c r="BM364" s="66"/>
      <c r="BN364" s="66">
        <v>96</v>
      </c>
      <c r="BO364" s="66">
        <v>105.4</v>
      </c>
      <c r="BP364" s="66">
        <v>105.4</v>
      </c>
      <c r="BQ364" s="66">
        <f t="shared" si="1086"/>
        <v>100</v>
      </c>
      <c r="BR364" s="66"/>
      <c r="BS364" s="66"/>
      <c r="BT364" s="66"/>
      <c r="BU364" s="66"/>
      <c r="BV364" s="66"/>
      <c r="BW364" s="66"/>
      <c r="BX364" s="66"/>
      <c r="BY364" s="70"/>
      <c r="BZ364" s="66"/>
      <c r="CA364" s="66"/>
      <c r="CB364" s="66"/>
      <c r="CC364" s="66"/>
      <c r="CD364" s="66"/>
      <c r="CE364" s="66"/>
      <c r="CF364" s="66"/>
      <c r="CG364" s="70"/>
      <c r="CH364" s="123"/>
      <c r="CI364" s="66"/>
      <c r="CJ364" s="66"/>
      <c r="CK364" s="70"/>
      <c r="CL364" s="70"/>
      <c r="CM364" s="66"/>
      <c r="CN364" s="66"/>
      <c r="CO364" s="70"/>
      <c r="CP364" s="123"/>
      <c r="CQ364" s="66"/>
      <c r="CR364" s="66"/>
      <c r="CS364" s="66"/>
    </row>
    <row r="365" spans="1:97" x14ac:dyDescent="0.25">
      <c r="A365" s="104" t="s">
        <v>352</v>
      </c>
      <c r="B365" s="82">
        <f t="shared" si="1010"/>
        <v>479.8</v>
      </c>
      <c r="C365" s="82">
        <f t="shared" si="1011"/>
        <v>527.5</v>
      </c>
      <c r="D365" s="82">
        <f t="shared" si="1012"/>
        <v>527.5</v>
      </c>
      <c r="E365" s="66">
        <f t="shared" si="1096"/>
        <v>100</v>
      </c>
      <c r="F365" s="66"/>
      <c r="G365" s="66"/>
      <c r="H365" s="66"/>
      <c r="I365" s="66"/>
      <c r="J365" s="66"/>
      <c r="K365" s="66"/>
      <c r="L365" s="66"/>
      <c r="M365" s="70"/>
      <c r="N365" s="66"/>
      <c r="O365" s="66"/>
      <c r="P365" s="66"/>
      <c r="Q365" s="70"/>
      <c r="R365" s="66"/>
      <c r="S365" s="66"/>
      <c r="T365" s="66"/>
      <c r="U365" s="70"/>
      <c r="V365" s="66"/>
      <c r="W365" s="66"/>
      <c r="X365" s="66"/>
      <c r="Y365" s="66"/>
      <c r="Z365" s="66"/>
      <c r="AA365" s="66"/>
      <c r="AB365" s="66"/>
      <c r="AC365" s="66"/>
      <c r="AD365" s="66"/>
      <c r="AE365" s="66"/>
      <c r="AF365" s="66"/>
      <c r="AG365" s="66"/>
      <c r="AH365" s="66"/>
      <c r="AI365" s="66"/>
      <c r="AJ365" s="66"/>
      <c r="AK365" s="66"/>
      <c r="AL365" s="66"/>
      <c r="AM365" s="66"/>
      <c r="AN365" s="66"/>
      <c r="AO365" s="66"/>
      <c r="AP365" s="66"/>
      <c r="AQ365" s="66"/>
      <c r="AR365" s="66"/>
      <c r="AS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/>
      <c r="BH365" s="66"/>
      <c r="BI365" s="66"/>
      <c r="BJ365" s="66"/>
      <c r="BK365" s="66"/>
      <c r="BL365" s="66"/>
      <c r="BM365" s="66"/>
      <c r="BN365" s="66">
        <v>479.8</v>
      </c>
      <c r="BO365" s="66">
        <v>527.5</v>
      </c>
      <c r="BP365" s="66">
        <v>527.5</v>
      </c>
      <c r="BQ365" s="66">
        <f t="shared" si="1086"/>
        <v>100</v>
      </c>
      <c r="BR365" s="66"/>
      <c r="BS365" s="66"/>
      <c r="BT365" s="66"/>
      <c r="BU365" s="66"/>
      <c r="BV365" s="66"/>
      <c r="BW365" s="66"/>
      <c r="BX365" s="66"/>
      <c r="BY365" s="70"/>
      <c r="BZ365" s="66"/>
      <c r="CA365" s="66"/>
      <c r="CB365" s="66"/>
      <c r="CC365" s="66"/>
      <c r="CD365" s="66"/>
      <c r="CE365" s="66"/>
      <c r="CF365" s="66"/>
      <c r="CG365" s="70"/>
      <c r="CH365" s="123"/>
      <c r="CI365" s="66"/>
      <c r="CJ365" s="66"/>
      <c r="CK365" s="70"/>
      <c r="CL365" s="70"/>
      <c r="CM365" s="66"/>
      <c r="CN365" s="66"/>
      <c r="CO365" s="70"/>
      <c r="CP365" s="123"/>
      <c r="CQ365" s="66"/>
      <c r="CR365" s="66"/>
      <c r="CS365" s="66"/>
    </row>
    <row r="366" spans="1:97" x14ac:dyDescent="0.25">
      <c r="A366" s="104" t="s">
        <v>611</v>
      </c>
      <c r="B366" s="82">
        <f t="shared" si="1010"/>
        <v>96</v>
      </c>
      <c r="C366" s="82">
        <f t="shared" si="1011"/>
        <v>105.4</v>
      </c>
      <c r="D366" s="82">
        <f t="shared" si="1012"/>
        <v>105.4</v>
      </c>
      <c r="E366" s="66">
        <f t="shared" si="1096"/>
        <v>100</v>
      </c>
      <c r="F366" s="66"/>
      <c r="G366" s="66"/>
      <c r="H366" s="66"/>
      <c r="I366" s="66"/>
      <c r="J366" s="66"/>
      <c r="K366" s="66"/>
      <c r="L366" s="66"/>
      <c r="M366" s="70"/>
      <c r="N366" s="66"/>
      <c r="O366" s="66"/>
      <c r="P366" s="66"/>
      <c r="Q366" s="70"/>
      <c r="R366" s="66"/>
      <c r="S366" s="66"/>
      <c r="T366" s="66"/>
      <c r="U366" s="70"/>
      <c r="V366" s="66"/>
      <c r="W366" s="66"/>
      <c r="X366" s="66"/>
      <c r="Y366" s="66"/>
      <c r="Z366" s="66"/>
      <c r="AA366" s="66"/>
      <c r="AB366" s="66"/>
      <c r="AC366" s="66"/>
      <c r="AD366" s="66"/>
      <c r="AE366" s="66"/>
      <c r="AF366" s="66"/>
      <c r="AG366" s="66"/>
      <c r="AH366" s="66"/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/>
      <c r="BH366" s="66"/>
      <c r="BI366" s="66"/>
      <c r="BJ366" s="66"/>
      <c r="BK366" s="66"/>
      <c r="BL366" s="66"/>
      <c r="BM366" s="66"/>
      <c r="BN366" s="66">
        <v>96</v>
      </c>
      <c r="BO366" s="66">
        <v>105.4</v>
      </c>
      <c r="BP366" s="66">
        <v>105.4</v>
      </c>
      <c r="BQ366" s="66">
        <f t="shared" si="1086"/>
        <v>100</v>
      </c>
      <c r="BR366" s="66"/>
      <c r="BS366" s="66"/>
      <c r="BT366" s="66"/>
      <c r="BU366" s="66"/>
      <c r="BV366" s="66"/>
      <c r="BW366" s="66"/>
      <c r="BX366" s="66"/>
      <c r="BY366" s="70"/>
      <c r="BZ366" s="66"/>
      <c r="CA366" s="66"/>
      <c r="CB366" s="66"/>
      <c r="CC366" s="66"/>
      <c r="CD366" s="66"/>
      <c r="CE366" s="66"/>
      <c r="CF366" s="66"/>
      <c r="CG366" s="70"/>
      <c r="CH366" s="123"/>
      <c r="CI366" s="66"/>
      <c r="CJ366" s="66"/>
      <c r="CK366" s="70"/>
      <c r="CL366" s="70"/>
      <c r="CM366" s="66"/>
      <c r="CN366" s="66"/>
      <c r="CO366" s="70"/>
      <c r="CP366" s="123"/>
      <c r="CQ366" s="66"/>
      <c r="CR366" s="66"/>
      <c r="CS366" s="66"/>
    </row>
    <row r="367" spans="1:97" x14ac:dyDescent="0.25">
      <c r="A367" s="104" t="s">
        <v>576</v>
      </c>
      <c r="B367" s="82">
        <f t="shared" si="1010"/>
        <v>96</v>
      </c>
      <c r="C367" s="82">
        <f t="shared" si="1011"/>
        <v>105.4</v>
      </c>
      <c r="D367" s="82">
        <f t="shared" si="1012"/>
        <v>105.4</v>
      </c>
      <c r="E367" s="66">
        <f t="shared" si="1096"/>
        <v>100</v>
      </c>
      <c r="F367" s="66"/>
      <c r="G367" s="66"/>
      <c r="H367" s="66"/>
      <c r="I367" s="66"/>
      <c r="J367" s="66"/>
      <c r="K367" s="66"/>
      <c r="L367" s="66"/>
      <c r="M367" s="70"/>
      <c r="N367" s="66"/>
      <c r="O367" s="66"/>
      <c r="P367" s="66"/>
      <c r="Q367" s="70"/>
      <c r="R367" s="66"/>
      <c r="S367" s="66"/>
      <c r="T367" s="66"/>
      <c r="U367" s="70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AK367" s="66"/>
      <c r="AL367" s="66"/>
      <c r="AM367" s="66"/>
      <c r="AN367" s="66"/>
      <c r="AO367" s="66"/>
      <c r="AP367" s="66"/>
      <c r="AQ367" s="66"/>
      <c r="AR367" s="66"/>
      <c r="AS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/>
      <c r="BH367" s="66"/>
      <c r="BI367" s="66"/>
      <c r="BJ367" s="66"/>
      <c r="BK367" s="66"/>
      <c r="BL367" s="66"/>
      <c r="BM367" s="66"/>
      <c r="BN367" s="66">
        <v>96</v>
      </c>
      <c r="BO367" s="66">
        <v>105.4</v>
      </c>
      <c r="BP367" s="66">
        <v>105.4</v>
      </c>
      <c r="BQ367" s="66">
        <f t="shared" si="1086"/>
        <v>100</v>
      </c>
      <c r="BR367" s="66"/>
      <c r="BS367" s="66"/>
      <c r="BT367" s="66"/>
      <c r="BU367" s="66"/>
      <c r="BV367" s="66"/>
      <c r="BW367" s="66"/>
      <c r="BX367" s="66"/>
      <c r="BY367" s="70"/>
      <c r="BZ367" s="66"/>
      <c r="CA367" s="66"/>
      <c r="CB367" s="66"/>
      <c r="CC367" s="66"/>
      <c r="CD367" s="66"/>
      <c r="CE367" s="66"/>
      <c r="CF367" s="66"/>
      <c r="CG367" s="70"/>
      <c r="CH367" s="123"/>
      <c r="CI367" s="66"/>
      <c r="CJ367" s="66"/>
      <c r="CK367" s="70"/>
      <c r="CL367" s="70"/>
      <c r="CM367" s="66"/>
      <c r="CN367" s="66"/>
      <c r="CO367" s="70"/>
      <c r="CP367" s="123"/>
      <c r="CQ367" s="66"/>
      <c r="CR367" s="66"/>
      <c r="CS367" s="66"/>
    </row>
    <row r="368" spans="1:97" x14ac:dyDescent="0.25">
      <c r="A368" s="104" t="s">
        <v>575</v>
      </c>
      <c r="B368" s="82">
        <f t="shared" si="1010"/>
        <v>96</v>
      </c>
      <c r="C368" s="82">
        <f t="shared" si="1011"/>
        <v>105.4</v>
      </c>
      <c r="D368" s="82">
        <f t="shared" si="1012"/>
        <v>105.4</v>
      </c>
      <c r="E368" s="66">
        <f t="shared" si="1096"/>
        <v>100</v>
      </c>
      <c r="F368" s="66"/>
      <c r="G368" s="66"/>
      <c r="H368" s="66"/>
      <c r="I368" s="66"/>
      <c r="J368" s="66"/>
      <c r="K368" s="66"/>
      <c r="L368" s="66"/>
      <c r="M368" s="70"/>
      <c r="N368" s="66"/>
      <c r="O368" s="66"/>
      <c r="P368" s="66"/>
      <c r="Q368" s="70"/>
      <c r="R368" s="66"/>
      <c r="S368" s="66"/>
      <c r="T368" s="66"/>
      <c r="U368" s="70"/>
      <c r="V368" s="66"/>
      <c r="W368" s="66"/>
      <c r="X368" s="66"/>
      <c r="Y368" s="66"/>
      <c r="Z368" s="66"/>
      <c r="AA368" s="66"/>
      <c r="AB368" s="66"/>
      <c r="AC368" s="66"/>
      <c r="AD368" s="66"/>
      <c r="AE368" s="66"/>
      <c r="AF368" s="66"/>
      <c r="AG368" s="66"/>
      <c r="AH368" s="66"/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66"/>
      <c r="BK368" s="66"/>
      <c r="BL368" s="66"/>
      <c r="BM368" s="66"/>
      <c r="BN368" s="66">
        <v>96</v>
      </c>
      <c r="BO368" s="66">
        <v>105.4</v>
      </c>
      <c r="BP368" s="66">
        <v>105.4</v>
      </c>
      <c r="BQ368" s="66">
        <f t="shared" si="1086"/>
        <v>100</v>
      </c>
      <c r="BR368" s="66"/>
      <c r="BS368" s="66"/>
      <c r="BT368" s="66"/>
      <c r="BU368" s="66"/>
      <c r="BV368" s="66"/>
      <c r="BW368" s="66"/>
      <c r="BX368" s="66"/>
      <c r="BY368" s="70"/>
      <c r="BZ368" s="66"/>
      <c r="CA368" s="66"/>
      <c r="CB368" s="66"/>
      <c r="CC368" s="66"/>
      <c r="CD368" s="66"/>
      <c r="CE368" s="66"/>
      <c r="CF368" s="66"/>
      <c r="CG368" s="70"/>
      <c r="CH368" s="123"/>
      <c r="CI368" s="66"/>
      <c r="CJ368" s="66"/>
      <c r="CK368" s="70"/>
      <c r="CL368" s="70"/>
      <c r="CM368" s="66"/>
      <c r="CN368" s="66"/>
      <c r="CO368" s="70"/>
      <c r="CP368" s="123"/>
      <c r="CQ368" s="66"/>
      <c r="CR368" s="66"/>
      <c r="CS368" s="66"/>
    </row>
    <row r="369" spans="1:97" x14ac:dyDescent="0.25">
      <c r="A369" s="104" t="s">
        <v>343</v>
      </c>
      <c r="B369" s="82">
        <f t="shared" si="1010"/>
        <v>96</v>
      </c>
      <c r="C369" s="82">
        <f t="shared" si="1011"/>
        <v>105.4</v>
      </c>
      <c r="D369" s="82">
        <f t="shared" si="1012"/>
        <v>105.4</v>
      </c>
      <c r="E369" s="66">
        <f t="shared" si="1096"/>
        <v>100</v>
      </c>
      <c r="F369" s="66"/>
      <c r="G369" s="66"/>
      <c r="H369" s="66"/>
      <c r="I369" s="66"/>
      <c r="J369" s="66"/>
      <c r="K369" s="66"/>
      <c r="L369" s="66"/>
      <c r="M369" s="70"/>
      <c r="N369" s="66"/>
      <c r="O369" s="66"/>
      <c r="P369" s="66"/>
      <c r="Q369" s="70"/>
      <c r="R369" s="66"/>
      <c r="S369" s="66"/>
      <c r="T369" s="66"/>
      <c r="U369" s="70"/>
      <c r="V369" s="66"/>
      <c r="W369" s="66"/>
      <c r="X369" s="66"/>
      <c r="Y369" s="66"/>
      <c r="Z369" s="66"/>
      <c r="AA369" s="66"/>
      <c r="AB369" s="66"/>
      <c r="AC369" s="66"/>
      <c r="AD369" s="66"/>
      <c r="AE369" s="66"/>
      <c r="AF369" s="66"/>
      <c r="AG369" s="66"/>
      <c r="AH369" s="66"/>
      <c r="AI369" s="66"/>
      <c r="AJ369" s="66"/>
      <c r="AK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66"/>
      <c r="BK369" s="66"/>
      <c r="BL369" s="66"/>
      <c r="BM369" s="66"/>
      <c r="BN369" s="66">
        <v>96</v>
      </c>
      <c r="BO369" s="66">
        <v>105.4</v>
      </c>
      <c r="BP369" s="66">
        <v>105.4</v>
      </c>
      <c r="BQ369" s="66">
        <f t="shared" si="1086"/>
        <v>100</v>
      </c>
      <c r="BR369" s="66"/>
      <c r="BS369" s="66"/>
      <c r="BT369" s="66"/>
      <c r="BU369" s="66"/>
      <c r="BV369" s="66"/>
      <c r="BW369" s="66"/>
      <c r="BX369" s="66"/>
      <c r="BY369" s="70"/>
      <c r="BZ369" s="66"/>
      <c r="CA369" s="66"/>
      <c r="CB369" s="66"/>
      <c r="CC369" s="66"/>
      <c r="CD369" s="66"/>
      <c r="CE369" s="66"/>
      <c r="CF369" s="66"/>
      <c r="CG369" s="70"/>
      <c r="CH369" s="123"/>
      <c r="CI369" s="66"/>
      <c r="CJ369" s="66"/>
      <c r="CK369" s="70"/>
      <c r="CL369" s="70"/>
      <c r="CM369" s="66"/>
      <c r="CN369" s="66"/>
      <c r="CO369" s="70"/>
      <c r="CP369" s="123"/>
      <c r="CQ369" s="66"/>
      <c r="CR369" s="66"/>
      <c r="CS369" s="66"/>
    </row>
    <row r="370" spans="1:97" x14ac:dyDescent="0.25">
      <c r="A370" s="104" t="s">
        <v>388</v>
      </c>
      <c r="B370" s="82">
        <f t="shared" si="1010"/>
        <v>239.9</v>
      </c>
      <c r="C370" s="82">
        <f t="shared" si="1011"/>
        <v>263.60000000000002</v>
      </c>
      <c r="D370" s="82">
        <f t="shared" si="1012"/>
        <v>263.60000000000002</v>
      </c>
      <c r="E370" s="66">
        <f t="shared" si="1096"/>
        <v>100</v>
      </c>
      <c r="F370" s="66"/>
      <c r="G370" s="66"/>
      <c r="H370" s="66"/>
      <c r="I370" s="66"/>
      <c r="J370" s="66"/>
      <c r="K370" s="66"/>
      <c r="L370" s="66"/>
      <c r="M370" s="70"/>
      <c r="N370" s="66"/>
      <c r="O370" s="66"/>
      <c r="P370" s="66"/>
      <c r="Q370" s="70"/>
      <c r="R370" s="66"/>
      <c r="S370" s="66"/>
      <c r="T370" s="66"/>
      <c r="U370" s="70"/>
      <c r="V370" s="66"/>
      <c r="W370" s="66"/>
      <c r="X370" s="66"/>
      <c r="Y370" s="66"/>
      <c r="Z370" s="66"/>
      <c r="AA370" s="66"/>
      <c r="AB370" s="66"/>
      <c r="AC370" s="66"/>
      <c r="AD370" s="66"/>
      <c r="AE370" s="66"/>
      <c r="AF370" s="66"/>
      <c r="AG370" s="66"/>
      <c r="AH370" s="66"/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66"/>
      <c r="BK370" s="66"/>
      <c r="BL370" s="66"/>
      <c r="BM370" s="66"/>
      <c r="BN370" s="66">
        <v>239.9</v>
      </c>
      <c r="BO370" s="66">
        <v>263.60000000000002</v>
      </c>
      <c r="BP370" s="66">
        <v>263.60000000000002</v>
      </c>
      <c r="BQ370" s="66">
        <f t="shared" si="1086"/>
        <v>100</v>
      </c>
      <c r="BR370" s="66"/>
      <c r="BS370" s="66"/>
      <c r="BT370" s="66"/>
      <c r="BU370" s="66"/>
      <c r="BV370" s="66"/>
      <c r="BW370" s="66"/>
      <c r="BX370" s="66"/>
      <c r="BY370" s="70"/>
      <c r="BZ370" s="66"/>
      <c r="CA370" s="66"/>
      <c r="CB370" s="66"/>
      <c r="CC370" s="66"/>
      <c r="CD370" s="66"/>
      <c r="CE370" s="66"/>
      <c r="CF370" s="66"/>
      <c r="CG370" s="70"/>
      <c r="CH370" s="123"/>
      <c r="CI370" s="66"/>
      <c r="CJ370" s="66"/>
      <c r="CK370" s="70"/>
      <c r="CL370" s="70"/>
      <c r="CM370" s="66"/>
      <c r="CN370" s="66"/>
      <c r="CO370" s="70"/>
      <c r="CP370" s="123"/>
      <c r="CQ370" s="66"/>
      <c r="CR370" s="66"/>
      <c r="CS370" s="66"/>
    </row>
    <row r="371" spans="1:97" x14ac:dyDescent="0.25">
      <c r="A371" s="104" t="s">
        <v>574</v>
      </c>
      <c r="B371" s="82">
        <f t="shared" si="1010"/>
        <v>96</v>
      </c>
      <c r="C371" s="82">
        <f t="shared" si="1011"/>
        <v>105.4</v>
      </c>
      <c r="D371" s="82">
        <f t="shared" si="1012"/>
        <v>105.4</v>
      </c>
      <c r="E371" s="66">
        <f t="shared" si="1096"/>
        <v>100</v>
      </c>
      <c r="F371" s="66"/>
      <c r="G371" s="66"/>
      <c r="H371" s="66"/>
      <c r="I371" s="70"/>
      <c r="J371" s="66"/>
      <c r="K371" s="66"/>
      <c r="L371" s="66"/>
      <c r="M371" s="70"/>
      <c r="N371" s="66"/>
      <c r="O371" s="66"/>
      <c r="P371" s="66"/>
      <c r="Q371" s="70"/>
      <c r="R371" s="66"/>
      <c r="S371" s="66"/>
      <c r="T371" s="66"/>
      <c r="U371" s="70"/>
      <c r="V371" s="66"/>
      <c r="W371" s="66"/>
      <c r="X371" s="66"/>
      <c r="Y371" s="66"/>
      <c r="Z371" s="66"/>
      <c r="AA371" s="66"/>
      <c r="AB371" s="66"/>
      <c r="AC371" s="66"/>
      <c r="AD371" s="66"/>
      <c r="AE371" s="66"/>
      <c r="AF371" s="66"/>
      <c r="AG371" s="66"/>
      <c r="AH371" s="66"/>
      <c r="AI371" s="66"/>
      <c r="AJ371" s="66"/>
      <c r="AK371" s="66"/>
      <c r="AL371" s="66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66"/>
      <c r="AX371" s="66"/>
      <c r="AY371" s="66"/>
      <c r="AZ371" s="66"/>
      <c r="BA371" s="66"/>
      <c r="BB371" s="66"/>
      <c r="BC371" s="66"/>
      <c r="BD371" s="66"/>
      <c r="BE371" s="66"/>
      <c r="BF371" s="66"/>
      <c r="BG371" s="66"/>
      <c r="BH371" s="66"/>
      <c r="BI371" s="66"/>
      <c r="BJ371" s="66"/>
      <c r="BK371" s="66"/>
      <c r="BL371" s="66"/>
      <c r="BM371" s="66"/>
      <c r="BN371" s="66">
        <v>96</v>
      </c>
      <c r="BO371" s="66">
        <v>105.4</v>
      </c>
      <c r="BP371" s="66">
        <v>105.4</v>
      </c>
      <c r="BQ371" s="66">
        <f t="shared" si="1086"/>
        <v>100</v>
      </c>
      <c r="BR371" s="66"/>
      <c r="BS371" s="66"/>
      <c r="BT371" s="66"/>
      <c r="BU371" s="66"/>
      <c r="BV371" s="66"/>
      <c r="BW371" s="66"/>
      <c r="BX371" s="66"/>
      <c r="BY371" s="70"/>
      <c r="BZ371" s="66"/>
      <c r="CA371" s="66"/>
      <c r="CB371" s="66"/>
      <c r="CC371" s="66"/>
      <c r="CD371" s="66"/>
      <c r="CE371" s="66"/>
      <c r="CF371" s="66"/>
      <c r="CG371" s="70"/>
      <c r="CH371" s="123"/>
      <c r="CI371" s="66"/>
      <c r="CJ371" s="66"/>
      <c r="CK371" s="70"/>
      <c r="CL371" s="70"/>
      <c r="CM371" s="66"/>
      <c r="CN371" s="66"/>
      <c r="CO371" s="70"/>
      <c r="CP371" s="123"/>
      <c r="CQ371" s="66"/>
      <c r="CR371" s="66"/>
      <c r="CS371" s="70"/>
    </row>
    <row r="372" spans="1:97" s="92" customFormat="1" ht="31.5" x14ac:dyDescent="0.25">
      <c r="A372" s="106" t="s">
        <v>351</v>
      </c>
      <c r="B372" s="198">
        <f t="shared" si="1010"/>
        <v>217781.3</v>
      </c>
      <c r="C372" s="198">
        <f t="shared" si="1011"/>
        <v>235114.55699999997</v>
      </c>
      <c r="D372" s="198">
        <f t="shared" si="1012"/>
        <v>234834.24494000003</v>
      </c>
      <c r="E372" s="80">
        <f t="shared" ref="E372" si="1097">D372/C372*100</f>
        <v>99.88077639105947</v>
      </c>
      <c r="F372" s="80">
        <f>SUM(F373:F380)</f>
        <v>1232.4000000000001</v>
      </c>
      <c r="G372" s="80">
        <f>SUM(G373:G380)</f>
        <v>1232.4000000000001</v>
      </c>
      <c r="H372" s="80">
        <f t="shared" ref="H372:CF372" si="1098">SUM(H373:H380)</f>
        <v>1232.4000000000001</v>
      </c>
      <c r="I372" s="80">
        <f t="shared" si="71"/>
        <v>100</v>
      </c>
      <c r="J372" s="80">
        <f t="shared" ref="J372" si="1099">SUM(J373:J380)</f>
        <v>157</v>
      </c>
      <c r="K372" s="80">
        <f t="shared" si="1098"/>
        <v>157</v>
      </c>
      <c r="L372" s="80">
        <f t="shared" si="1098"/>
        <v>157</v>
      </c>
      <c r="M372" s="80">
        <f t="shared" si="100"/>
        <v>100</v>
      </c>
      <c r="N372" s="80">
        <f t="shared" ref="N372" si="1100">SUM(N373:N380)</f>
        <v>3246.1</v>
      </c>
      <c r="O372" s="80">
        <f t="shared" si="1098"/>
        <v>2980.6</v>
      </c>
      <c r="P372" s="80">
        <f t="shared" si="1098"/>
        <v>2980.5079999999998</v>
      </c>
      <c r="Q372" s="80">
        <f t="shared" si="101"/>
        <v>99.996913373146342</v>
      </c>
      <c r="R372" s="80">
        <f t="shared" ref="R372" si="1101">SUM(R373:R380)</f>
        <v>28395</v>
      </c>
      <c r="S372" s="80">
        <f t="shared" si="1098"/>
        <v>35535.599999999999</v>
      </c>
      <c r="T372" s="80">
        <f t="shared" si="1098"/>
        <v>35535.599999999999</v>
      </c>
      <c r="U372" s="80">
        <f t="shared" ref="U372" si="1102">T372/S372*100</f>
        <v>100</v>
      </c>
      <c r="V372" s="80">
        <f t="shared" ref="V372" si="1103">SUM(V373:V380)</f>
        <v>4571.3</v>
      </c>
      <c r="W372" s="80">
        <f t="shared" si="1098"/>
        <v>4571.3</v>
      </c>
      <c r="X372" s="80">
        <f t="shared" si="1098"/>
        <v>4571.3</v>
      </c>
      <c r="Y372" s="80">
        <f t="shared" si="76"/>
        <v>100</v>
      </c>
      <c r="Z372" s="80">
        <f t="shared" ref="Z372" si="1104">SUM(Z373:Z380)</f>
        <v>111.9</v>
      </c>
      <c r="AA372" s="80">
        <f t="shared" si="1098"/>
        <v>112</v>
      </c>
      <c r="AB372" s="80">
        <f t="shared" si="1098"/>
        <v>112</v>
      </c>
      <c r="AC372" s="80">
        <f t="shared" si="78"/>
        <v>100</v>
      </c>
      <c r="AD372" s="80">
        <f t="shared" ref="AD372" si="1105">SUM(AD373:AD380)</f>
        <v>160886.5</v>
      </c>
      <c r="AE372" s="80">
        <f t="shared" si="1098"/>
        <v>172952.8</v>
      </c>
      <c r="AF372" s="80">
        <f t="shared" si="1098"/>
        <v>172952.8</v>
      </c>
      <c r="AG372" s="80">
        <f t="shared" si="102"/>
        <v>100</v>
      </c>
      <c r="AH372" s="80">
        <f t="shared" ref="AH372" si="1106">SUM(AH373:AH380)</f>
        <v>660.6</v>
      </c>
      <c r="AI372" s="80">
        <f t="shared" si="1098"/>
        <v>713.1</v>
      </c>
      <c r="AJ372" s="80">
        <f t="shared" si="1098"/>
        <v>713.1</v>
      </c>
      <c r="AK372" s="79">
        <f t="shared" si="986"/>
        <v>100</v>
      </c>
      <c r="AL372" s="80">
        <f t="shared" ref="AL372" si="1107">SUM(AL373:AL380)</f>
        <v>0</v>
      </c>
      <c r="AM372" s="80">
        <f t="shared" si="1098"/>
        <v>0</v>
      </c>
      <c r="AN372" s="80">
        <f t="shared" si="1098"/>
        <v>0</v>
      </c>
      <c r="AO372" s="80">
        <f t="shared" si="1098"/>
        <v>0</v>
      </c>
      <c r="AP372" s="80">
        <f t="shared" ref="AP372" si="1108">SUM(AP373:AP380)</f>
        <v>330.3</v>
      </c>
      <c r="AQ372" s="80">
        <f t="shared" si="1098"/>
        <v>356.6</v>
      </c>
      <c r="AR372" s="80">
        <f t="shared" si="1098"/>
        <v>356.6</v>
      </c>
      <c r="AS372" s="80">
        <f t="shared" si="1098"/>
        <v>100</v>
      </c>
      <c r="AT372" s="80">
        <f t="shared" ref="AT372" si="1109">SUM(AT373:AT380)</f>
        <v>3569.7</v>
      </c>
      <c r="AU372" s="80">
        <f t="shared" si="1098"/>
        <v>2593.8000000000002</v>
      </c>
      <c r="AV372" s="80">
        <f t="shared" si="1098"/>
        <v>2530.3582299999998</v>
      </c>
      <c r="AW372" s="80">
        <f t="shared" si="1098"/>
        <v>97.5540993908551</v>
      </c>
      <c r="AX372" s="80">
        <f t="shared" ref="AX372" si="1110">SUM(AX373:AX380)</f>
        <v>330.3</v>
      </c>
      <c r="AY372" s="80">
        <f t="shared" si="1098"/>
        <v>356.6</v>
      </c>
      <c r="AZ372" s="80">
        <f t="shared" si="1098"/>
        <v>356.6</v>
      </c>
      <c r="BA372" s="80">
        <f t="shared" si="1098"/>
        <v>100</v>
      </c>
      <c r="BB372" s="80">
        <f t="shared" ref="BB372" si="1111">SUM(BB373:BB380)</f>
        <v>330.3</v>
      </c>
      <c r="BC372" s="80">
        <f t="shared" si="1098"/>
        <v>356.6</v>
      </c>
      <c r="BD372" s="80">
        <f t="shared" ref="BD372" si="1112">SUM(BD373:BD380)</f>
        <v>356.6</v>
      </c>
      <c r="BE372" s="80">
        <f t="shared" si="1098"/>
        <v>100</v>
      </c>
      <c r="BF372" s="80">
        <f t="shared" ref="BF372" si="1113">SUM(BF373:BF380)</f>
        <v>1177.8</v>
      </c>
      <c r="BG372" s="80">
        <f t="shared" si="1098"/>
        <v>1177.8</v>
      </c>
      <c r="BH372" s="80">
        <f t="shared" si="1098"/>
        <v>1177.8</v>
      </c>
      <c r="BI372" s="80">
        <f t="shared" si="107"/>
        <v>100</v>
      </c>
      <c r="BJ372" s="80">
        <f t="shared" ref="BJ372" si="1114">SUM(BJ373:BJ380)</f>
        <v>0</v>
      </c>
      <c r="BK372" s="80">
        <f t="shared" si="1098"/>
        <v>0</v>
      </c>
      <c r="BL372" s="80">
        <f t="shared" ref="BL372" si="1115">SUM(BL373:BL380)</f>
        <v>0</v>
      </c>
      <c r="BM372" s="80">
        <f t="shared" si="1098"/>
        <v>0</v>
      </c>
      <c r="BN372" s="80">
        <f t="shared" ref="BN372" si="1116">SUM(BN373:BN380)</f>
        <v>1199.7</v>
      </c>
      <c r="BO372" s="80">
        <f t="shared" si="1098"/>
        <v>1318.1000000000001</v>
      </c>
      <c r="BP372" s="80">
        <f t="shared" si="1098"/>
        <v>1318.1000000000001</v>
      </c>
      <c r="BQ372" s="79">
        <f t="shared" ref="BQ372:BQ381" si="1117">BP372/BO372*100</f>
        <v>100</v>
      </c>
      <c r="BR372" s="80">
        <f t="shared" ref="BR372" si="1118">SUM(BR373:BR380)</f>
        <v>330.3</v>
      </c>
      <c r="BS372" s="80">
        <f t="shared" si="1098"/>
        <v>149.30000000000001</v>
      </c>
      <c r="BT372" s="80">
        <f t="shared" si="1098"/>
        <v>149.29472000000001</v>
      </c>
      <c r="BU372" s="80">
        <f t="shared" si="1098"/>
        <v>99.996463496316153</v>
      </c>
      <c r="BV372" s="80">
        <f t="shared" ref="BV372" si="1119">SUM(BV373:BV380)</f>
        <v>330.3</v>
      </c>
      <c r="BW372" s="80">
        <f t="shared" si="1098"/>
        <v>356.6</v>
      </c>
      <c r="BX372" s="80">
        <f t="shared" si="1098"/>
        <v>356.6</v>
      </c>
      <c r="BY372" s="80">
        <f t="shared" si="1000"/>
        <v>100</v>
      </c>
      <c r="BZ372" s="80">
        <f t="shared" ref="BZ372" si="1120">SUM(BZ373:BZ380)</f>
        <v>10684.7</v>
      </c>
      <c r="CA372" s="80">
        <f t="shared" si="1098"/>
        <v>9932.5570000000007</v>
      </c>
      <c r="CB372" s="80">
        <f t="shared" si="1098"/>
        <v>9722.1137899999994</v>
      </c>
      <c r="CC372" s="80">
        <f t="shared" ref="CC372:CC381" si="1121">CB372/CA372*100</f>
        <v>97.881278607311273</v>
      </c>
      <c r="CD372" s="80">
        <f t="shared" ref="CD372" si="1122">SUM(CD373:CD380)</f>
        <v>237.1</v>
      </c>
      <c r="CE372" s="80">
        <f t="shared" si="1098"/>
        <v>237.1</v>
      </c>
      <c r="CF372" s="80">
        <f t="shared" si="1098"/>
        <v>233.60400000000001</v>
      </c>
      <c r="CG372" s="80">
        <f t="shared" si="1003"/>
        <v>98.52551665963729</v>
      </c>
      <c r="CH372" s="122"/>
      <c r="CI372" s="80">
        <f t="shared" ref="CI372" si="1123">SUM(CI373:CI380)</f>
        <v>13.9</v>
      </c>
      <c r="CJ372" s="80">
        <f t="shared" ref="CJ372" si="1124">SUM(CJ373:CJ380)</f>
        <v>13.9</v>
      </c>
      <c r="CK372" s="80">
        <f t="shared" ref="CK372:CK373" si="1125">CJ372/CI372*100</f>
        <v>100</v>
      </c>
      <c r="CL372" s="80"/>
      <c r="CM372" s="80"/>
      <c r="CN372" s="80"/>
      <c r="CO372" s="80"/>
      <c r="CP372" s="122"/>
      <c r="CQ372" s="80">
        <f>SUM(CQ373:CQ380)</f>
        <v>10.8</v>
      </c>
      <c r="CR372" s="80">
        <f t="shared" ref="CR372" si="1126">SUM(CR373:CR380)</f>
        <v>7.9661999999999997</v>
      </c>
      <c r="CS372" s="80">
        <f t="shared" ref="CS372:CS373" si="1127">CR372/CQ372*100</f>
        <v>73.761111111111106</v>
      </c>
    </row>
    <row r="373" spans="1:97" x14ac:dyDescent="0.25">
      <c r="A373" s="104" t="s">
        <v>297</v>
      </c>
      <c r="B373" s="82">
        <f t="shared" si="1010"/>
        <v>216581.59999999998</v>
      </c>
      <c r="C373" s="82">
        <f t="shared" si="1011"/>
        <v>233796.45699999997</v>
      </c>
      <c r="D373" s="82">
        <f t="shared" si="1012"/>
        <v>233516.14494000003</v>
      </c>
      <c r="E373" s="70">
        <f t="shared" si="0"/>
        <v>99.880104231006399</v>
      </c>
      <c r="F373" s="70">
        <v>1232.4000000000001</v>
      </c>
      <c r="G373" s="70">
        <v>1232.4000000000001</v>
      </c>
      <c r="H373" s="70">
        <v>1232.4000000000001</v>
      </c>
      <c r="I373" s="70">
        <f t="shared" si="71"/>
        <v>100</v>
      </c>
      <c r="J373" s="70">
        <v>157</v>
      </c>
      <c r="K373" s="70">
        <v>157</v>
      </c>
      <c r="L373" s="70">
        <v>157</v>
      </c>
      <c r="M373" s="70">
        <f t="shared" si="100"/>
        <v>100</v>
      </c>
      <c r="N373" s="70">
        <v>3246.1</v>
      </c>
      <c r="O373" s="70">
        <v>2980.6</v>
      </c>
      <c r="P373" s="70">
        <v>2980.5079999999998</v>
      </c>
      <c r="Q373" s="70">
        <f t="shared" si="101"/>
        <v>99.996913373146342</v>
      </c>
      <c r="R373" s="70">
        <v>28395</v>
      </c>
      <c r="S373" s="70">
        <v>35535.599999999999</v>
      </c>
      <c r="T373" s="70">
        <v>35535.599999999999</v>
      </c>
      <c r="U373" s="70">
        <f t="shared" si="39"/>
        <v>100</v>
      </c>
      <c r="V373" s="70">
        <v>4571.3</v>
      </c>
      <c r="W373" s="70">
        <v>4571.3</v>
      </c>
      <c r="X373" s="70">
        <v>4571.3</v>
      </c>
      <c r="Y373" s="70">
        <f t="shared" si="76"/>
        <v>100</v>
      </c>
      <c r="Z373" s="70">
        <v>111.9</v>
      </c>
      <c r="AA373" s="70">
        <v>112</v>
      </c>
      <c r="AB373" s="70">
        <v>112</v>
      </c>
      <c r="AC373" s="70">
        <f t="shared" si="78"/>
        <v>100</v>
      </c>
      <c r="AD373" s="70">
        <v>160886.5</v>
      </c>
      <c r="AE373" s="70">
        <v>172952.8</v>
      </c>
      <c r="AF373" s="70">
        <v>172952.8</v>
      </c>
      <c r="AG373" s="70">
        <f t="shared" si="102"/>
        <v>100</v>
      </c>
      <c r="AH373" s="70">
        <v>660.6</v>
      </c>
      <c r="AI373" s="70">
        <v>713.1</v>
      </c>
      <c r="AJ373" s="70">
        <v>713.1</v>
      </c>
      <c r="AK373" s="66">
        <f t="shared" si="986"/>
        <v>100</v>
      </c>
      <c r="AL373" s="70"/>
      <c r="AM373" s="70"/>
      <c r="AN373" s="70"/>
      <c r="AO373" s="70"/>
      <c r="AP373" s="70">
        <v>330.3</v>
      </c>
      <c r="AQ373" s="70">
        <v>356.6</v>
      </c>
      <c r="AR373" s="70">
        <v>356.6</v>
      </c>
      <c r="AS373" s="70">
        <f t="shared" si="103"/>
        <v>100</v>
      </c>
      <c r="AT373" s="70">
        <v>3569.7</v>
      </c>
      <c r="AU373" s="70">
        <v>2593.8000000000002</v>
      </c>
      <c r="AV373" s="70">
        <v>2530.3582299999998</v>
      </c>
      <c r="AW373" s="70">
        <f t="shared" si="104"/>
        <v>97.5540993908551</v>
      </c>
      <c r="AX373" s="70">
        <v>330.3</v>
      </c>
      <c r="AY373" s="70">
        <v>356.6</v>
      </c>
      <c r="AZ373" s="70">
        <v>356.6</v>
      </c>
      <c r="BA373" s="70">
        <f t="shared" si="105"/>
        <v>100</v>
      </c>
      <c r="BB373" s="70">
        <v>330.3</v>
      </c>
      <c r="BC373" s="70">
        <v>356.6</v>
      </c>
      <c r="BD373" s="70">
        <v>356.6</v>
      </c>
      <c r="BE373" s="70">
        <f t="shared" si="106"/>
        <v>100</v>
      </c>
      <c r="BF373" s="70">
        <v>1177.8</v>
      </c>
      <c r="BG373" s="70">
        <v>1177.8</v>
      </c>
      <c r="BH373" s="70">
        <v>1177.8</v>
      </c>
      <c r="BI373" s="70">
        <f t="shared" si="107"/>
        <v>100</v>
      </c>
      <c r="BJ373" s="70">
        <v>0</v>
      </c>
      <c r="BK373" s="70">
        <v>0</v>
      </c>
      <c r="BL373" s="70">
        <v>0</v>
      </c>
      <c r="BM373" s="70"/>
      <c r="BN373" s="70"/>
      <c r="BO373" s="70"/>
      <c r="BP373" s="70"/>
      <c r="BQ373" s="66"/>
      <c r="BR373" s="70">
        <v>330.3</v>
      </c>
      <c r="BS373" s="70">
        <v>149.30000000000001</v>
      </c>
      <c r="BT373" s="70">
        <v>149.29472000000001</v>
      </c>
      <c r="BU373" s="70">
        <f t="shared" si="108"/>
        <v>99.996463496316153</v>
      </c>
      <c r="BV373" s="70">
        <v>330.3</v>
      </c>
      <c r="BW373" s="70">
        <v>356.6</v>
      </c>
      <c r="BX373" s="70">
        <v>356.6</v>
      </c>
      <c r="BY373" s="70">
        <f t="shared" si="1000"/>
        <v>100</v>
      </c>
      <c r="BZ373" s="70">
        <v>10684.7</v>
      </c>
      <c r="CA373" s="70">
        <v>9932.5570000000007</v>
      </c>
      <c r="CB373" s="70">
        <v>9722.1137899999994</v>
      </c>
      <c r="CC373" s="70">
        <f t="shared" si="1121"/>
        <v>97.881278607311273</v>
      </c>
      <c r="CD373" s="70">
        <v>237.1</v>
      </c>
      <c r="CE373" s="70">
        <v>237.1</v>
      </c>
      <c r="CF373" s="70">
        <v>233.60400000000001</v>
      </c>
      <c r="CG373" s="70">
        <f t="shared" si="1003"/>
        <v>98.52551665963729</v>
      </c>
      <c r="CH373" s="124"/>
      <c r="CI373" s="70">
        <v>13.9</v>
      </c>
      <c r="CJ373" s="70">
        <v>13.9</v>
      </c>
      <c r="CK373" s="70">
        <f t="shared" si="1125"/>
        <v>100</v>
      </c>
      <c r="CL373" s="70"/>
      <c r="CM373" s="70"/>
      <c r="CN373" s="70"/>
      <c r="CO373" s="70"/>
      <c r="CP373" s="124"/>
      <c r="CQ373" s="70">
        <v>10.8</v>
      </c>
      <c r="CR373" s="70">
        <v>7.9661999999999997</v>
      </c>
      <c r="CS373" s="70">
        <f t="shared" si="1127"/>
        <v>73.761111111111106</v>
      </c>
    </row>
    <row r="374" spans="1:97" x14ac:dyDescent="0.25">
      <c r="A374" s="104" t="s">
        <v>634</v>
      </c>
      <c r="B374" s="82">
        <f t="shared" si="1010"/>
        <v>479.8</v>
      </c>
      <c r="C374" s="82">
        <f t="shared" si="1011"/>
        <v>527.5</v>
      </c>
      <c r="D374" s="82">
        <f t="shared" si="1012"/>
        <v>527.5</v>
      </c>
      <c r="E374" s="66">
        <f t="shared" ref="E374:E380" si="1128">D374/C374*100</f>
        <v>100</v>
      </c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  <c r="AA374" s="66"/>
      <c r="AB374" s="66"/>
      <c r="AC374" s="70"/>
      <c r="AD374" s="66"/>
      <c r="AE374" s="66"/>
      <c r="AF374" s="66"/>
      <c r="AG374" s="70"/>
      <c r="AH374" s="66"/>
      <c r="AI374" s="66"/>
      <c r="AJ374" s="66"/>
      <c r="AK374" s="66"/>
      <c r="AL374" s="66"/>
      <c r="AM374" s="66"/>
      <c r="AN374" s="66"/>
      <c r="AO374" s="66"/>
      <c r="AP374" s="66"/>
      <c r="AQ374" s="66"/>
      <c r="AR374" s="66"/>
      <c r="AS374" s="66"/>
      <c r="AT374" s="66"/>
      <c r="AU374" s="66"/>
      <c r="AV374" s="66"/>
      <c r="AW374" s="66"/>
      <c r="AX374" s="66"/>
      <c r="AY374" s="66"/>
      <c r="AZ374" s="66"/>
      <c r="BA374" s="66"/>
      <c r="BB374" s="66"/>
      <c r="BC374" s="66"/>
      <c r="BD374" s="66"/>
      <c r="BE374" s="66"/>
      <c r="BF374" s="66"/>
      <c r="BG374" s="66"/>
      <c r="BH374" s="66"/>
      <c r="BI374" s="70"/>
      <c r="BJ374" s="66"/>
      <c r="BK374" s="66"/>
      <c r="BL374" s="66"/>
      <c r="BM374" s="66"/>
      <c r="BN374" s="66">
        <v>479.8</v>
      </c>
      <c r="BO374" s="66">
        <v>527.5</v>
      </c>
      <c r="BP374" s="66">
        <v>527.5</v>
      </c>
      <c r="BQ374" s="66">
        <f t="shared" si="1117"/>
        <v>100</v>
      </c>
      <c r="BR374" s="66"/>
      <c r="BS374" s="66"/>
      <c r="BT374" s="66"/>
      <c r="BU374" s="66"/>
      <c r="BV374" s="66"/>
      <c r="BW374" s="66"/>
      <c r="BX374" s="66"/>
      <c r="BY374" s="70"/>
      <c r="BZ374" s="66"/>
      <c r="CA374" s="66"/>
      <c r="CB374" s="66"/>
      <c r="CC374" s="70"/>
      <c r="CD374" s="66"/>
      <c r="CE374" s="66"/>
      <c r="CF374" s="66"/>
      <c r="CG374" s="70"/>
      <c r="CH374" s="123"/>
      <c r="CI374" s="66"/>
      <c r="CJ374" s="66"/>
      <c r="CK374" s="70"/>
      <c r="CL374" s="70"/>
      <c r="CM374" s="66"/>
      <c r="CN374" s="66"/>
      <c r="CO374" s="70"/>
      <c r="CP374" s="123"/>
      <c r="CQ374" s="66"/>
      <c r="CR374" s="66"/>
      <c r="CS374" s="66"/>
    </row>
    <row r="375" spans="1:97" x14ac:dyDescent="0.25">
      <c r="A375" s="104" t="s">
        <v>400</v>
      </c>
      <c r="B375" s="82">
        <f t="shared" si="1010"/>
        <v>239.9</v>
      </c>
      <c r="C375" s="82">
        <f t="shared" si="1011"/>
        <v>263.60000000000002</v>
      </c>
      <c r="D375" s="82">
        <f t="shared" si="1012"/>
        <v>263.60000000000002</v>
      </c>
      <c r="E375" s="66">
        <f t="shared" si="1128"/>
        <v>100</v>
      </c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  <c r="AA375" s="66"/>
      <c r="AB375" s="66"/>
      <c r="AC375" s="70"/>
      <c r="AD375" s="66"/>
      <c r="AE375" s="66"/>
      <c r="AF375" s="66"/>
      <c r="AG375" s="70"/>
      <c r="AH375" s="66"/>
      <c r="AI375" s="66"/>
      <c r="AJ375" s="66"/>
      <c r="AK375" s="66"/>
      <c r="AL375" s="66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/>
      <c r="AW375" s="66"/>
      <c r="AX375" s="66"/>
      <c r="AY375" s="66"/>
      <c r="AZ375" s="66"/>
      <c r="BA375" s="66"/>
      <c r="BB375" s="66"/>
      <c r="BC375" s="66"/>
      <c r="BD375" s="66"/>
      <c r="BE375" s="66"/>
      <c r="BF375" s="66"/>
      <c r="BG375" s="66"/>
      <c r="BH375" s="66"/>
      <c r="BI375" s="70"/>
      <c r="BJ375" s="66"/>
      <c r="BK375" s="66"/>
      <c r="BL375" s="66"/>
      <c r="BM375" s="66"/>
      <c r="BN375" s="66">
        <v>239.9</v>
      </c>
      <c r="BO375" s="66">
        <v>263.60000000000002</v>
      </c>
      <c r="BP375" s="66">
        <v>263.60000000000002</v>
      </c>
      <c r="BQ375" s="66">
        <f t="shared" si="1117"/>
        <v>100</v>
      </c>
      <c r="BR375" s="66"/>
      <c r="BS375" s="66"/>
      <c r="BT375" s="66"/>
      <c r="BU375" s="66"/>
      <c r="BV375" s="66"/>
      <c r="BW375" s="66"/>
      <c r="BX375" s="66"/>
      <c r="BY375" s="70"/>
      <c r="BZ375" s="66"/>
      <c r="CA375" s="66"/>
      <c r="CB375" s="66"/>
      <c r="CC375" s="70"/>
      <c r="CD375" s="66"/>
      <c r="CE375" s="66"/>
      <c r="CF375" s="66"/>
      <c r="CG375" s="70"/>
      <c r="CH375" s="123"/>
      <c r="CI375" s="66"/>
      <c r="CJ375" s="66"/>
      <c r="CK375" s="70"/>
      <c r="CL375" s="70"/>
      <c r="CM375" s="66"/>
      <c r="CN375" s="66"/>
      <c r="CO375" s="70"/>
      <c r="CP375" s="123"/>
      <c r="CQ375" s="66"/>
      <c r="CR375" s="66"/>
      <c r="CS375" s="66"/>
    </row>
    <row r="376" spans="1:97" x14ac:dyDescent="0.25">
      <c r="A376" s="104" t="s">
        <v>612</v>
      </c>
      <c r="B376" s="82">
        <f t="shared" si="1010"/>
        <v>96</v>
      </c>
      <c r="C376" s="82">
        <f t="shared" si="1011"/>
        <v>105.4</v>
      </c>
      <c r="D376" s="82">
        <f t="shared" si="1012"/>
        <v>105.4</v>
      </c>
      <c r="E376" s="66">
        <f t="shared" si="1128"/>
        <v>100</v>
      </c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70"/>
      <c r="AD376" s="66"/>
      <c r="AE376" s="66"/>
      <c r="AF376" s="66"/>
      <c r="AG376" s="70"/>
      <c r="AH376" s="66"/>
      <c r="AI376" s="66"/>
      <c r="AJ376" s="66"/>
      <c r="AK376" s="66"/>
      <c r="AL376" s="66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  <c r="BD376" s="66"/>
      <c r="BE376" s="66"/>
      <c r="BF376" s="66"/>
      <c r="BG376" s="66"/>
      <c r="BH376" s="66"/>
      <c r="BI376" s="70"/>
      <c r="BJ376" s="66"/>
      <c r="BK376" s="66"/>
      <c r="BL376" s="66"/>
      <c r="BM376" s="66"/>
      <c r="BN376" s="66">
        <v>96</v>
      </c>
      <c r="BO376" s="66">
        <v>105.4</v>
      </c>
      <c r="BP376" s="66">
        <v>105.4</v>
      </c>
      <c r="BQ376" s="66">
        <f t="shared" si="1117"/>
        <v>100</v>
      </c>
      <c r="BR376" s="66"/>
      <c r="BS376" s="66"/>
      <c r="BT376" s="66"/>
      <c r="BU376" s="66"/>
      <c r="BV376" s="66"/>
      <c r="BW376" s="66"/>
      <c r="BX376" s="66"/>
      <c r="BY376" s="70"/>
      <c r="BZ376" s="66"/>
      <c r="CA376" s="66"/>
      <c r="CB376" s="66"/>
      <c r="CC376" s="70"/>
      <c r="CD376" s="66"/>
      <c r="CE376" s="66"/>
      <c r="CF376" s="66"/>
      <c r="CG376" s="70"/>
      <c r="CH376" s="123"/>
      <c r="CI376" s="66"/>
      <c r="CJ376" s="66"/>
      <c r="CK376" s="70"/>
      <c r="CL376" s="70"/>
      <c r="CM376" s="66"/>
      <c r="CN376" s="66"/>
      <c r="CO376" s="70"/>
      <c r="CP376" s="123"/>
      <c r="CQ376" s="66"/>
      <c r="CR376" s="66"/>
      <c r="CS376" s="66"/>
    </row>
    <row r="377" spans="1:97" x14ac:dyDescent="0.25">
      <c r="A377" s="104" t="s">
        <v>350</v>
      </c>
      <c r="B377" s="82">
        <f t="shared" si="1010"/>
        <v>96</v>
      </c>
      <c r="C377" s="82">
        <f t="shared" si="1011"/>
        <v>105.4</v>
      </c>
      <c r="D377" s="82">
        <f t="shared" si="1012"/>
        <v>105.4</v>
      </c>
      <c r="E377" s="66">
        <f t="shared" si="1128"/>
        <v>100</v>
      </c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  <c r="AA377" s="66"/>
      <c r="AB377" s="66"/>
      <c r="AC377" s="70"/>
      <c r="AD377" s="66"/>
      <c r="AE377" s="66"/>
      <c r="AF377" s="66"/>
      <c r="AG377" s="70"/>
      <c r="AH377" s="66"/>
      <c r="AI377" s="66"/>
      <c r="AJ377" s="66"/>
      <c r="AK377" s="66"/>
      <c r="AL377" s="66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  <c r="BD377" s="66"/>
      <c r="BE377" s="66"/>
      <c r="BF377" s="66"/>
      <c r="BG377" s="66"/>
      <c r="BH377" s="66"/>
      <c r="BI377" s="70"/>
      <c r="BJ377" s="66"/>
      <c r="BK377" s="66"/>
      <c r="BL377" s="66"/>
      <c r="BM377" s="66"/>
      <c r="BN377" s="66">
        <v>96</v>
      </c>
      <c r="BO377" s="66">
        <v>105.4</v>
      </c>
      <c r="BP377" s="66">
        <v>105.4</v>
      </c>
      <c r="BQ377" s="66">
        <f t="shared" si="1117"/>
        <v>100</v>
      </c>
      <c r="BR377" s="66"/>
      <c r="BS377" s="66"/>
      <c r="BT377" s="66"/>
      <c r="BU377" s="66"/>
      <c r="BV377" s="66"/>
      <c r="BW377" s="66"/>
      <c r="BX377" s="66"/>
      <c r="BY377" s="70"/>
      <c r="BZ377" s="66"/>
      <c r="CA377" s="66"/>
      <c r="CB377" s="66"/>
      <c r="CC377" s="70"/>
      <c r="CD377" s="66"/>
      <c r="CE377" s="66"/>
      <c r="CF377" s="66"/>
      <c r="CG377" s="70"/>
      <c r="CH377" s="123"/>
      <c r="CI377" s="66"/>
      <c r="CJ377" s="66"/>
      <c r="CK377" s="70"/>
      <c r="CL377" s="70"/>
      <c r="CM377" s="66"/>
      <c r="CN377" s="66"/>
      <c r="CO377" s="70"/>
      <c r="CP377" s="123"/>
      <c r="CQ377" s="66"/>
      <c r="CR377" s="66"/>
      <c r="CS377" s="66"/>
    </row>
    <row r="378" spans="1:97" x14ac:dyDescent="0.25">
      <c r="A378" s="104" t="s">
        <v>432</v>
      </c>
      <c r="B378" s="82">
        <f t="shared" si="1010"/>
        <v>96</v>
      </c>
      <c r="C378" s="82">
        <f t="shared" si="1011"/>
        <v>105.4</v>
      </c>
      <c r="D378" s="82">
        <f t="shared" si="1012"/>
        <v>105.4</v>
      </c>
      <c r="E378" s="66">
        <f t="shared" si="1128"/>
        <v>100</v>
      </c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70"/>
      <c r="AD378" s="66"/>
      <c r="AE378" s="66"/>
      <c r="AF378" s="66"/>
      <c r="AG378" s="70"/>
      <c r="AH378" s="66"/>
      <c r="AI378" s="66"/>
      <c r="AJ378" s="66"/>
      <c r="AK378" s="66"/>
      <c r="AL378" s="66"/>
      <c r="AM378" s="66"/>
      <c r="AN378" s="66"/>
      <c r="AO378" s="66"/>
      <c r="AP378" s="66"/>
      <c r="AQ378" s="66"/>
      <c r="AR378" s="66"/>
      <c r="AS378" s="66"/>
      <c r="AT378" s="66"/>
      <c r="AU378" s="66"/>
      <c r="AV378" s="66"/>
      <c r="AW378" s="66"/>
      <c r="AX378" s="66"/>
      <c r="AY378" s="66"/>
      <c r="AZ378" s="66"/>
      <c r="BA378" s="66"/>
      <c r="BB378" s="66"/>
      <c r="BC378" s="66"/>
      <c r="BD378" s="66"/>
      <c r="BE378" s="66"/>
      <c r="BF378" s="66"/>
      <c r="BG378" s="66"/>
      <c r="BH378" s="66"/>
      <c r="BI378" s="70"/>
      <c r="BJ378" s="66"/>
      <c r="BK378" s="66"/>
      <c r="BL378" s="66"/>
      <c r="BM378" s="66"/>
      <c r="BN378" s="66">
        <v>96</v>
      </c>
      <c r="BO378" s="66">
        <v>105.4</v>
      </c>
      <c r="BP378" s="66">
        <v>105.4</v>
      </c>
      <c r="BQ378" s="66">
        <f t="shared" si="1117"/>
        <v>100</v>
      </c>
      <c r="BR378" s="66"/>
      <c r="BS378" s="66"/>
      <c r="BT378" s="66"/>
      <c r="BU378" s="66"/>
      <c r="BV378" s="66"/>
      <c r="BW378" s="66"/>
      <c r="BX378" s="66"/>
      <c r="BY378" s="70"/>
      <c r="BZ378" s="66"/>
      <c r="CA378" s="66"/>
      <c r="CB378" s="66"/>
      <c r="CC378" s="70"/>
      <c r="CD378" s="66"/>
      <c r="CE378" s="66"/>
      <c r="CF378" s="66"/>
      <c r="CG378" s="70"/>
      <c r="CH378" s="123"/>
      <c r="CI378" s="66"/>
      <c r="CJ378" s="66"/>
      <c r="CK378" s="70"/>
      <c r="CL378" s="70"/>
      <c r="CM378" s="66"/>
      <c r="CN378" s="66"/>
      <c r="CO378" s="70"/>
      <c r="CP378" s="123"/>
      <c r="CQ378" s="66"/>
      <c r="CR378" s="66"/>
      <c r="CS378" s="66"/>
    </row>
    <row r="379" spans="1:97" x14ac:dyDescent="0.25">
      <c r="A379" s="104" t="s">
        <v>578</v>
      </c>
      <c r="B379" s="82">
        <f t="shared" si="1010"/>
        <v>96</v>
      </c>
      <c r="C379" s="82">
        <f t="shared" si="1011"/>
        <v>105.4</v>
      </c>
      <c r="D379" s="82">
        <f t="shared" si="1012"/>
        <v>105.4</v>
      </c>
      <c r="E379" s="66">
        <f t="shared" si="1128"/>
        <v>100</v>
      </c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  <c r="AA379" s="66"/>
      <c r="AB379" s="66"/>
      <c r="AC379" s="70"/>
      <c r="AD379" s="66"/>
      <c r="AE379" s="66"/>
      <c r="AF379" s="66"/>
      <c r="AG379" s="70"/>
      <c r="AH379" s="66"/>
      <c r="AI379" s="66"/>
      <c r="AJ379" s="66"/>
      <c r="AK379" s="66"/>
      <c r="AL379" s="66"/>
      <c r="AM379" s="66"/>
      <c r="AN379" s="66"/>
      <c r="AO379" s="66"/>
      <c r="AP379" s="66"/>
      <c r="AQ379" s="66"/>
      <c r="AR379" s="66"/>
      <c r="AS379" s="66"/>
      <c r="AT379" s="66"/>
      <c r="AU379" s="66"/>
      <c r="AV379" s="66"/>
      <c r="AW379" s="66"/>
      <c r="AX379" s="66"/>
      <c r="AY379" s="66"/>
      <c r="AZ379" s="66"/>
      <c r="BA379" s="66"/>
      <c r="BB379" s="66"/>
      <c r="BC379" s="66"/>
      <c r="BD379" s="66"/>
      <c r="BE379" s="66"/>
      <c r="BF379" s="66"/>
      <c r="BG379" s="66"/>
      <c r="BH379" s="66"/>
      <c r="BI379" s="70"/>
      <c r="BJ379" s="66"/>
      <c r="BK379" s="66"/>
      <c r="BL379" s="66"/>
      <c r="BM379" s="66"/>
      <c r="BN379" s="66">
        <v>96</v>
      </c>
      <c r="BO379" s="66">
        <v>105.4</v>
      </c>
      <c r="BP379" s="66">
        <v>105.4</v>
      </c>
      <c r="BQ379" s="66">
        <f t="shared" si="1117"/>
        <v>100</v>
      </c>
      <c r="BR379" s="66"/>
      <c r="BS379" s="66"/>
      <c r="BT379" s="66"/>
      <c r="BU379" s="66"/>
      <c r="BV379" s="66"/>
      <c r="BW379" s="66"/>
      <c r="BX379" s="66"/>
      <c r="BY379" s="70"/>
      <c r="BZ379" s="66"/>
      <c r="CA379" s="66"/>
      <c r="CB379" s="66"/>
      <c r="CC379" s="70"/>
      <c r="CD379" s="66"/>
      <c r="CE379" s="66"/>
      <c r="CF379" s="66"/>
      <c r="CG379" s="70"/>
      <c r="CH379" s="123"/>
      <c r="CI379" s="66"/>
      <c r="CJ379" s="66"/>
      <c r="CK379" s="70"/>
      <c r="CL379" s="70"/>
      <c r="CM379" s="66"/>
      <c r="CN379" s="66"/>
      <c r="CO379" s="70"/>
      <c r="CP379" s="123"/>
      <c r="CQ379" s="66"/>
      <c r="CR379" s="66"/>
      <c r="CS379" s="66"/>
    </row>
    <row r="380" spans="1:97" x14ac:dyDescent="0.25">
      <c r="A380" s="104" t="s">
        <v>579</v>
      </c>
      <c r="B380" s="82">
        <f t="shared" si="1010"/>
        <v>96</v>
      </c>
      <c r="C380" s="82">
        <f t="shared" si="1011"/>
        <v>105.4</v>
      </c>
      <c r="D380" s="82">
        <f t="shared" si="1012"/>
        <v>105.4</v>
      </c>
      <c r="E380" s="66">
        <f t="shared" si="1128"/>
        <v>100</v>
      </c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70"/>
      <c r="AD380" s="66"/>
      <c r="AE380" s="66"/>
      <c r="AF380" s="66"/>
      <c r="AG380" s="70"/>
      <c r="AH380" s="66"/>
      <c r="AI380" s="66"/>
      <c r="AJ380" s="66"/>
      <c r="AK380" s="66"/>
      <c r="AL380" s="66"/>
      <c r="AM380" s="66"/>
      <c r="AN380" s="66"/>
      <c r="AO380" s="66"/>
      <c r="AP380" s="66"/>
      <c r="AQ380" s="66"/>
      <c r="AR380" s="66"/>
      <c r="AS380" s="66"/>
      <c r="AT380" s="66"/>
      <c r="AU380" s="66"/>
      <c r="AV380" s="66"/>
      <c r="AW380" s="66"/>
      <c r="AX380" s="66"/>
      <c r="AY380" s="66"/>
      <c r="AZ380" s="66"/>
      <c r="BA380" s="66"/>
      <c r="BB380" s="66"/>
      <c r="BC380" s="66"/>
      <c r="BD380" s="66"/>
      <c r="BE380" s="66"/>
      <c r="BF380" s="66"/>
      <c r="BG380" s="66"/>
      <c r="BH380" s="66"/>
      <c r="BI380" s="70"/>
      <c r="BJ380" s="66"/>
      <c r="BK380" s="66"/>
      <c r="BL380" s="66"/>
      <c r="BM380" s="66"/>
      <c r="BN380" s="66">
        <v>96</v>
      </c>
      <c r="BO380" s="66">
        <v>105.4</v>
      </c>
      <c r="BP380" s="66">
        <v>105.4</v>
      </c>
      <c r="BQ380" s="66">
        <f t="shared" si="1117"/>
        <v>100</v>
      </c>
      <c r="BR380" s="66"/>
      <c r="BS380" s="66"/>
      <c r="BT380" s="66"/>
      <c r="BU380" s="66"/>
      <c r="BV380" s="66"/>
      <c r="BW380" s="66"/>
      <c r="BX380" s="66"/>
      <c r="BY380" s="70"/>
      <c r="BZ380" s="66"/>
      <c r="CA380" s="66"/>
      <c r="CB380" s="66"/>
      <c r="CC380" s="70"/>
      <c r="CD380" s="66"/>
      <c r="CE380" s="66"/>
      <c r="CF380" s="66"/>
      <c r="CG380" s="70"/>
      <c r="CH380" s="123"/>
      <c r="CI380" s="66"/>
      <c r="CJ380" s="66"/>
      <c r="CK380" s="70"/>
      <c r="CL380" s="70"/>
      <c r="CM380" s="66"/>
      <c r="CN380" s="66"/>
      <c r="CO380" s="70"/>
      <c r="CP380" s="123"/>
      <c r="CQ380" s="66"/>
      <c r="CR380" s="66"/>
      <c r="CS380" s="66"/>
    </row>
    <row r="381" spans="1:97" s="92" customFormat="1" ht="31.5" x14ac:dyDescent="0.25">
      <c r="A381" s="105" t="s">
        <v>291</v>
      </c>
      <c r="B381" s="198">
        <f t="shared" si="1010"/>
        <v>2928795.4000000004</v>
      </c>
      <c r="C381" s="198">
        <f t="shared" si="1011"/>
        <v>2839624.1339999996</v>
      </c>
      <c r="D381" s="198">
        <f t="shared" si="1012"/>
        <v>2833439.5114099998</v>
      </c>
      <c r="E381" s="80">
        <f t="shared" ref="E381" si="1129">D381/C381*100</f>
        <v>99.78220277409433</v>
      </c>
      <c r="F381" s="80">
        <f>SUM(F382:F387)</f>
        <v>6481.9</v>
      </c>
      <c r="G381" s="80">
        <f>SUM(G382:G387)</f>
        <v>5537.7</v>
      </c>
      <c r="H381" s="80">
        <f t="shared" ref="H381:CF381" si="1130">SUM(H382:H387)</f>
        <v>5307.0810000000001</v>
      </c>
      <c r="I381" s="80">
        <f t="shared" si="71"/>
        <v>95.835473210899835</v>
      </c>
      <c r="J381" s="80">
        <f t="shared" ref="J381" si="1131">SUM(J382:J387)</f>
        <v>3283.9</v>
      </c>
      <c r="K381" s="80">
        <f t="shared" si="1130"/>
        <v>3283.9</v>
      </c>
      <c r="L381" s="80">
        <f t="shared" si="1130"/>
        <v>3283.9</v>
      </c>
      <c r="M381" s="80">
        <f t="shared" si="100"/>
        <v>100</v>
      </c>
      <c r="N381" s="80">
        <f t="shared" ref="N381" si="1132">SUM(N382:N387)</f>
        <v>99078.399999999994</v>
      </c>
      <c r="O381" s="80">
        <f t="shared" si="1130"/>
        <v>95591.4</v>
      </c>
      <c r="P381" s="80">
        <f t="shared" si="1130"/>
        <v>95591.354000000007</v>
      </c>
      <c r="Q381" s="80">
        <f t="shared" si="101"/>
        <v>99.999951878516285</v>
      </c>
      <c r="R381" s="80">
        <f t="shared" ref="R381" si="1133">SUM(R382:R387)</f>
        <v>773560.1</v>
      </c>
      <c r="S381" s="80">
        <f t="shared" si="1130"/>
        <v>870031.6</v>
      </c>
      <c r="T381" s="80">
        <f t="shared" si="1130"/>
        <v>870031.6</v>
      </c>
      <c r="U381" s="80">
        <f t="shared" ref="U381" si="1134">T381/S381*100</f>
        <v>100</v>
      </c>
      <c r="V381" s="80">
        <f t="shared" ref="V381" si="1135">SUM(V382:V387)</f>
        <v>35503.300000000003</v>
      </c>
      <c r="W381" s="80">
        <f t="shared" si="1130"/>
        <v>29689</v>
      </c>
      <c r="X381" s="80">
        <f t="shared" si="1130"/>
        <v>25927.245999999999</v>
      </c>
      <c r="Y381" s="80">
        <f t="shared" si="76"/>
        <v>87.329468826838223</v>
      </c>
      <c r="Z381" s="80">
        <f t="shared" ref="Z381" si="1136">SUM(Z382:Z387)</f>
        <v>2266.6</v>
      </c>
      <c r="AA381" s="80">
        <f t="shared" si="1130"/>
        <v>2268</v>
      </c>
      <c r="AB381" s="80">
        <f t="shared" si="1130"/>
        <v>2266.89435</v>
      </c>
      <c r="AC381" s="80">
        <f t="shared" si="78"/>
        <v>99.951250000000002</v>
      </c>
      <c r="AD381" s="80">
        <f t="shared" ref="AD381" si="1137">SUM(AD382:AD387)</f>
        <v>1763893.8</v>
      </c>
      <c r="AE381" s="80">
        <f t="shared" si="1130"/>
        <v>1614041.6</v>
      </c>
      <c r="AF381" s="80">
        <f t="shared" si="1130"/>
        <v>1613076.125</v>
      </c>
      <c r="AG381" s="80">
        <f t="shared" si="102"/>
        <v>99.940182768523428</v>
      </c>
      <c r="AH381" s="80">
        <f t="shared" ref="AH381" si="1138">SUM(AH382:AH387)</f>
        <v>11029.5</v>
      </c>
      <c r="AI381" s="80">
        <f t="shared" si="1130"/>
        <v>11906.9</v>
      </c>
      <c r="AJ381" s="80">
        <f t="shared" si="1130"/>
        <v>11906.9</v>
      </c>
      <c r="AK381" s="79">
        <f t="shared" si="986"/>
        <v>100</v>
      </c>
      <c r="AL381" s="80">
        <f t="shared" ref="AL381" si="1139">SUM(AL382:AL387)</f>
        <v>127.5</v>
      </c>
      <c r="AM381" s="80">
        <f t="shared" si="1130"/>
        <v>127.5</v>
      </c>
      <c r="AN381" s="80">
        <f t="shared" si="1130"/>
        <v>121.06697</v>
      </c>
      <c r="AO381" s="80">
        <f t="shared" si="1130"/>
        <v>94.954486274509804</v>
      </c>
      <c r="AP381" s="80">
        <f t="shared" ref="AP381" si="1140">SUM(AP382:AP387)</f>
        <v>5514.7</v>
      </c>
      <c r="AQ381" s="80">
        <f t="shared" si="1130"/>
        <v>5953.4</v>
      </c>
      <c r="AR381" s="80">
        <f t="shared" si="1130"/>
        <v>5953.4</v>
      </c>
      <c r="AS381" s="80">
        <f t="shared" si="1130"/>
        <v>100</v>
      </c>
      <c r="AT381" s="80">
        <f t="shared" ref="AT381" si="1141">SUM(AT382:AT387)</f>
        <v>82389.8</v>
      </c>
      <c r="AU381" s="80">
        <f t="shared" si="1130"/>
        <v>59369.9</v>
      </c>
      <c r="AV381" s="80">
        <f t="shared" si="1130"/>
        <v>59369.9</v>
      </c>
      <c r="AW381" s="80">
        <f t="shared" si="1130"/>
        <v>100</v>
      </c>
      <c r="AX381" s="80">
        <f t="shared" ref="AX381" si="1142">SUM(AX382:AX387)</f>
        <v>2757.4</v>
      </c>
      <c r="AY381" s="80">
        <f t="shared" si="1130"/>
        <v>3827.2</v>
      </c>
      <c r="AZ381" s="80">
        <f t="shared" si="1130"/>
        <v>3827.2</v>
      </c>
      <c r="BA381" s="80">
        <f t="shared" si="1130"/>
        <v>100</v>
      </c>
      <c r="BB381" s="80">
        <f t="shared" ref="BB381" si="1143">SUM(BB382:BB387)</f>
        <v>1181.7</v>
      </c>
      <c r="BC381" s="80">
        <f t="shared" si="1130"/>
        <v>1275.8</v>
      </c>
      <c r="BD381" s="80">
        <f t="shared" ref="BD381" si="1144">SUM(BD382:BD387)</f>
        <v>1275.8</v>
      </c>
      <c r="BE381" s="80">
        <f t="shared" si="1130"/>
        <v>100</v>
      </c>
      <c r="BF381" s="80">
        <f t="shared" ref="BF381" si="1145">SUM(BF382:BF387)</f>
        <v>16788.2</v>
      </c>
      <c r="BG381" s="80">
        <f t="shared" si="1130"/>
        <v>16737.014999999999</v>
      </c>
      <c r="BH381" s="80">
        <f t="shared" si="1130"/>
        <v>16737.014999999999</v>
      </c>
      <c r="BI381" s="80">
        <f t="shared" si="107"/>
        <v>100</v>
      </c>
      <c r="BJ381" s="80">
        <f t="shared" ref="BJ381" si="1146">SUM(BJ382:BJ387)</f>
        <v>3151.2</v>
      </c>
      <c r="BK381" s="80">
        <f t="shared" si="1130"/>
        <v>3402</v>
      </c>
      <c r="BL381" s="80">
        <f t="shared" ref="BL381" si="1147">SUM(BL382:BL387)</f>
        <v>3402</v>
      </c>
      <c r="BM381" s="80">
        <f>BL381/BK381*100</f>
        <v>100</v>
      </c>
      <c r="BN381" s="80">
        <f t="shared" ref="BN381" si="1148">SUM(BN382:BN387)</f>
        <v>2399.2000000000003</v>
      </c>
      <c r="BO381" s="80">
        <f t="shared" si="1130"/>
        <v>2637.4999999999995</v>
      </c>
      <c r="BP381" s="80">
        <f t="shared" si="1130"/>
        <v>2637.4999999999995</v>
      </c>
      <c r="BQ381" s="79">
        <f t="shared" si="1117"/>
        <v>100</v>
      </c>
      <c r="BR381" s="80">
        <f t="shared" ref="BR381" si="1149">SUM(BR382:BR387)</f>
        <v>787.9</v>
      </c>
      <c r="BS381" s="80">
        <f t="shared" si="1130"/>
        <v>408.4</v>
      </c>
      <c r="BT381" s="80">
        <f t="shared" si="1130"/>
        <v>408.39639</v>
      </c>
      <c r="BU381" s="80">
        <f t="shared" si="1130"/>
        <v>99.99911606268364</v>
      </c>
      <c r="BV381" s="80">
        <f t="shared" ref="BV381" si="1150">SUM(BV382:BV387)</f>
        <v>1969.6</v>
      </c>
      <c r="BW381" s="80">
        <f t="shared" si="1130"/>
        <v>2126.3000000000002</v>
      </c>
      <c r="BX381" s="80">
        <f t="shared" si="1130"/>
        <v>2126.3000000000002</v>
      </c>
      <c r="BY381" s="80">
        <f t="shared" si="1000"/>
        <v>100</v>
      </c>
      <c r="BZ381" s="80">
        <f t="shared" ref="BZ381" si="1151">SUM(BZ382:BZ387)</f>
        <v>114325.9</v>
      </c>
      <c r="CA381" s="80">
        <f t="shared" si="1130"/>
        <v>106082.11900000001</v>
      </c>
      <c r="CB381" s="80">
        <f t="shared" si="1130"/>
        <v>104964.62450000001</v>
      </c>
      <c r="CC381" s="80">
        <f t="shared" si="1121"/>
        <v>98.946576001182635</v>
      </c>
      <c r="CD381" s="80">
        <f t="shared" ref="CD381" si="1152">SUM(CD382:CD387)</f>
        <v>2304.8000000000002</v>
      </c>
      <c r="CE381" s="80">
        <f t="shared" si="1130"/>
        <v>4938.8</v>
      </c>
      <c r="CF381" s="80">
        <f t="shared" si="1130"/>
        <v>4938.8</v>
      </c>
      <c r="CG381" s="80">
        <f t="shared" si="1003"/>
        <v>100</v>
      </c>
      <c r="CH381" s="122"/>
      <c r="CI381" s="80">
        <f t="shared" ref="CI381" si="1153">SUM(CI382:CI387)</f>
        <v>259.2</v>
      </c>
      <c r="CJ381" s="80">
        <f t="shared" ref="CJ381" si="1154">SUM(CJ382:CJ387)</f>
        <v>259.2</v>
      </c>
      <c r="CK381" s="80">
        <f t="shared" ref="CK381" si="1155">CJ381/CI381*100</f>
        <v>100</v>
      </c>
      <c r="CL381" s="80"/>
      <c r="CM381" s="80"/>
      <c r="CN381" s="80"/>
      <c r="CO381" s="80"/>
      <c r="CP381" s="122"/>
      <c r="CQ381" s="80">
        <f>SUM(CQ382:CQ387)</f>
        <v>128.9</v>
      </c>
      <c r="CR381" s="80">
        <f t="shared" ref="CR381" si="1156">SUM(CR382:CR387)</f>
        <v>27.208200000000001</v>
      </c>
      <c r="CS381" s="80">
        <f t="shared" ref="CS381:CS382" si="1157">CR381/CQ381*100</f>
        <v>21.107990690457719</v>
      </c>
    </row>
    <row r="382" spans="1:97" x14ac:dyDescent="0.25">
      <c r="A382" s="104" t="s">
        <v>290</v>
      </c>
      <c r="B382" s="82">
        <f t="shared" si="1010"/>
        <v>2926396.2</v>
      </c>
      <c r="C382" s="82">
        <f t="shared" si="1011"/>
        <v>2836986.6339999996</v>
      </c>
      <c r="D382" s="82">
        <f t="shared" si="1012"/>
        <v>2830802.0114099998</v>
      </c>
      <c r="E382" s="70">
        <f t="shared" si="0"/>
        <v>99.782000291581213</v>
      </c>
      <c r="F382" s="70">
        <v>6481.9</v>
      </c>
      <c r="G382" s="70">
        <v>5537.7</v>
      </c>
      <c r="H382" s="70">
        <v>5307.0810000000001</v>
      </c>
      <c r="I382" s="70">
        <f t="shared" si="71"/>
        <v>95.835473210899835</v>
      </c>
      <c r="J382" s="70">
        <v>3283.9</v>
      </c>
      <c r="K382" s="70">
        <v>3283.9</v>
      </c>
      <c r="L382" s="70">
        <v>3283.9</v>
      </c>
      <c r="M382" s="70">
        <f t="shared" si="100"/>
        <v>100</v>
      </c>
      <c r="N382" s="70">
        <v>99078.399999999994</v>
      </c>
      <c r="O382" s="70">
        <v>95591.4</v>
      </c>
      <c r="P382" s="70">
        <v>95591.354000000007</v>
      </c>
      <c r="Q382" s="70">
        <f t="shared" si="101"/>
        <v>99.999951878516285</v>
      </c>
      <c r="R382" s="70">
        <v>773560.1</v>
      </c>
      <c r="S382" s="70">
        <v>870031.6</v>
      </c>
      <c r="T382" s="70">
        <v>870031.6</v>
      </c>
      <c r="U382" s="70">
        <f t="shared" si="39"/>
        <v>100</v>
      </c>
      <c r="V382" s="70">
        <v>35503.300000000003</v>
      </c>
      <c r="W382" s="70">
        <v>29689</v>
      </c>
      <c r="X382" s="70">
        <v>25927.245999999999</v>
      </c>
      <c r="Y382" s="70">
        <f t="shared" si="76"/>
        <v>87.329468826838223</v>
      </c>
      <c r="Z382" s="70">
        <v>2266.6</v>
      </c>
      <c r="AA382" s="70">
        <v>2268</v>
      </c>
      <c r="AB382" s="70">
        <v>2266.89435</v>
      </c>
      <c r="AC382" s="70">
        <f t="shared" si="78"/>
        <v>99.951250000000002</v>
      </c>
      <c r="AD382" s="70">
        <v>1763893.8</v>
      </c>
      <c r="AE382" s="70">
        <v>1614041.6</v>
      </c>
      <c r="AF382" s="70">
        <v>1613076.125</v>
      </c>
      <c r="AG382" s="70">
        <f t="shared" si="102"/>
        <v>99.940182768523428</v>
      </c>
      <c r="AH382" s="70">
        <v>11029.5</v>
      </c>
      <c r="AI382" s="70">
        <v>11906.9</v>
      </c>
      <c r="AJ382" s="70">
        <v>11906.9</v>
      </c>
      <c r="AK382" s="66">
        <f t="shared" si="986"/>
        <v>100</v>
      </c>
      <c r="AL382" s="70">
        <v>127.5</v>
      </c>
      <c r="AM382" s="70">
        <v>127.5</v>
      </c>
      <c r="AN382" s="70">
        <v>121.06697</v>
      </c>
      <c r="AO382" s="70">
        <f t="shared" si="177"/>
        <v>94.954486274509804</v>
      </c>
      <c r="AP382" s="70">
        <v>5514.7</v>
      </c>
      <c r="AQ382" s="70">
        <v>5953.4</v>
      </c>
      <c r="AR382" s="70">
        <v>5953.4</v>
      </c>
      <c r="AS382" s="70">
        <f t="shared" si="103"/>
        <v>100</v>
      </c>
      <c r="AT382" s="70">
        <v>82389.8</v>
      </c>
      <c r="AU382" s="70">
        <v>59369.9</v>
      </c>
      <c r="AV382" s="70">
        <v>59369.9</v>
      </c>
      <c r="AW382" s="70">
        <f t="shared" si="104"/>
        <v>100</v>
      </c>
      <c r="AX382" s="70">
        <v>2757.4</v>
      </c>
      <c r="AY382" s="70">
        <v>3827.2</v>
      </c>
      <c r="AZ382" s="70">
        <v>3827.2</v>
      </c>
      <c r="BA382" s="70">
        <f t="shared" si="105"/>
        <v>100</v>
      </c>
      <c r="BB382" s="70">
        <v>1181.7</v>
      </c>
      <c r="BC382" s="70">
        <v>1275.8</v>
      </c>
      <c r="BD382" s="70">
        <v>1275.8</v>
      </c>
      <c r="BE382" s="70">
        <f t="shared" si="106"/>
        <v>100</v>
      </c>
      <c r="BF382" s="70">
        <v>16788.2</v>
      </c>
      <c r="BG382" s="70">
        <v>16737.014999999999</v>
      </c>
      <c r="BH382" s="70">
        <v>16737.014999999999</v>
      </c>
      <c r="BI382" s="70">
        <f t="shared" si="107"/>
        <v>100</v>
      </c>
      <c r="BJ382" s="70">
        <v>3151.2</v>
      </c>
      <c r="BK382" s="70">
        <v>3402</v>
      </c>
      <c r="BL382" s="70">
        <v>3402</v>
      </c>
      <c r="BM382" s="70">
        <f>BL382/BK382*100</f>
        <v>100</v>
      </c>
      <c r="BN382" s="70"/>
      <c r="BO382" s="70"/>
      <c r="BP382" s="70"/>
      <c r="BQ382" s="66"/>
      <c r="BR382" s="70">
        <v>787.9</v>
      </c>
      <c r="BS382" s="70">
        <v>408.4</v>
      </c>
      <c r="BT382" s="70">
        <v>408.39639</v>
      </c>
      <c r="BU382" s="70">
        <f t="shared" si="108"/>
        <v>99.99911606268364</v>
      </c>
      <c r="BV382" s="70">
        <v>1969.6</v>
      </c>
      <c r="BW382" s="70">
        <v>2126.3000000000002</v>
      </c>
      <c r="BX382" s="70">
        <v>2126.3000000000002</v>
      </c>
      <c r="BY382" s="70">
        <f t="shared" ref="BY382:BY392" si="1158">BX382/BW382*100</f>
        <v>100</v>
      </c>
      <c r="BZ382" s="70">
        <v>114325.9</v>
      </c>
      <c r="CA382" s="70">
        <v>106082.11900000001</v>
      </c>
      <c r="CB382" s="70">
        <v>104964.62450000001</v>
      </c>
      <c r="CC382" s="70">
        <f>CB382/CA382*100</f>
        <v>98.946576001182635</v>
      </c>
      <c r="CD382" s="70">
        <v>2304.8000000000002</v>
      </c>
      <c r="CE382" s="70">
        <v>4938.8</v>
      </c>
      <c r="CF382" s="70">
        <v>4938.8</v>
      </c>
      <c r="CG382" s="70">
        <f t="shared" si="1003"/>
        <v>100</v>
      </c>
      <c r="CH382" s="124"/>
      <c r="CI382" s="70">
        <v>259.2</v>
      </c>
      <c r="CJ382" s="70">
        <v>259.2</v>
      </c>
      <c r="CK382" s="70">
        <f>CJ382/CI382*100</f>
        <v>100</v>
      </c>
      <c r="CL382" s="70"/>
      <c r="CM382" s="70"/>
      <c r="CN382" s="70"/>
      <c r="CO382" s="70"/>
      <c r="CP382" s="124"/>
      <c r="CQ382" s="70">
        <v>128.9</v>
      </c>
      <c r="CR382" s="70">
        <v>27.208200000000001</v>
      </c>
      <c r="CS382" s="70">
        <f t="shared" si="1157"/>
        <v>21.107990690457719</v>
      </c>
    </row>
    <row r="383" spans="1:97" x14ac:dyDescent="0.25">
      <c r="A383" s="107" t="s">
        <v>581</v>
      </c>
      <c r="B383" s="82">
        <f t="shared" si="1010"/>
        <v>0</v>
      </c>
      <c r="C383" s="82">
        <f t="shared" si="1011"/>
        <v>0</v>
      </c>
      <c r="D383" s="82">
        <f t="shared" si="1012"/>
        <v>0</v>
      </c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  <c r="AJ383" s="70"/>
      <c r="AK383" s="66"/>
      <c r="AL383" s="70"/>
      <c r="AM383" s="70"/>
      <c r="AN383" s="70"/>
      <c r="AO383" s="70"/>
      <c r="AP383" s="70"/>
      <c r="AQ383" s="70"/>
      <c r="AR383" s="70"/>
      <c r="AS383" s="70"/>
      <c r="AT383" s="70"/>
      <c r="AU383" s="70"/>
      <c r="AV383" s="70"/>
      <c r="AW383" s="70"/>
      <c r="AX383" s="70"/>
      <c r="AY383" s="70"/>
      <c r="AZ383" s="70"/>
      <c r="BA383" s="70"/>
      <c r="BB383" s="70"/>
      <c r="BC383" s="70"/>
      <c r="BD383" s="70"/>
      <c r="BE383" s="70"/>
      <c r="BF383" s="70"/>
      <c r="BG383" s="70"/>
      <c r="BH383" s="255"/>
      <c r="BI383" s="70"/>
      <c r="BJ383" s="70"/>
      <c r="BK383" s="70"/>
      <c r="BL383" s="70"/>
      <c r="BM383" s="70"/>
      <c r="BN383" s="70"/>
      <c r="BO383" s="70"/>
      <c r="BP383" s="70"/>
      <c r="BQ383" s="66"/>
      <c r="BR383" s="70"/>
      <c r="BS383" s="70"/>
      <c r="BT383" s="70"/>
      <c r="BU383" s="70"/>
      <c r="BV383" s="70"/>
      <c r="BW383" s="70"/>
      <c r="BX383" s="70"/>
      <c r="BY383" s="70"/>
      <c r="BZ383" s="70"/>
      <c r="CA383" s="70"/>
      <c r="CB383" s="70"/>
      <c r="CC383" s="70"/>
      <c r="CD383" s="70"/>
      <c r="CE383" s="70"/>
      <c r="CF383" s="70"/>
      <c r="CG383" s="70"/>
      <c r="CH383" s="124"/>
      <c r="CI383" s="70"/>
      <c r="CJ383" s="70"/>
      <c r="CK383" s="70"/>
      <c r="CL383" s="70"/>
      <c r="CM383" s="70"/>
      <c r="CN383" s="70"/>
      <c r="CO383" s="70"/>
      <c r="CP383" s="124"/>
      <c r="CQ383" s="70"/>
      <c r="CR383" s="70"/>
      <c r="CS383" s="70"/>
    </row>
    <row r="384" spans="1:97" x14ac:dyDescent="0.25">
      <c r="A384" s="104" t="s">
        <v>287</v>
      </c>
      <c r="B384" s="82">
        <f t="shared" si="1010"/>
        <v>479.8</v>
      </c>
      <c r="C384" s="82">
        <f t="shared" si="1011"/>
        <v>527.5</v>
      </c>
      <c r="D384" s="82">
        <f t="shared" si="1012"/>
        <v>527.5</v>
      </c>
      <c r="E384" s="66">
        <f>D384/C384*100</f>
        <v>100</v>
      </c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66"/>
      <c r="AE384" s="66"/>
      <c r="AF384" s="66"/>
      <c r="AG384" s="66"/>
      <c r="AH384" s="66"/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  <c r="AT384" s="66"/>
      <c r="AU384" s="66"/>
      <c r="AV384" s="66"/>
      <c r="AW384" s="66"/>
      <c r="AX384" s="66"/>
      <c r="AY384" s="66"/>
      <c r="AZ384" s="66"/>
      <c r="BA384" s="66"/>
      <c r="BB384" s="66"/>
      <c r="BC384" s="66"/>
      <c r="BD384" s="66"/>
      <c r="BE384" s="66"/>
      <c r="BF384" s="66"/>
      <c r="BG384" s="66"/>
      <c r="BH384" s="66"/>
      <c r="BI384" s="66"/>
      <c r="BJ384" s="66"/>
      <c r="BK384" s="66"/>
      <c r="BL384" s="66"/>
      <c r="BM384" s="66"/>
      <c r="BN384" s="66">
        <v>479.8</v>
      </c>
      <c r="BO384" s="66">
        <v>527.5</v>
      </c>
      <c r="BP384" s="66">
        <v>527.5</v>
      </c>
      <c r="BQ384" s="66">
        <f>BP384/BO384*100</f>
        <v>100</v>
      </c>
      <c r="BR384" s="66"/>
      <c r="BS384" s="66"/>
      <c r="BT384" s="66"/>
      <c r="BU384" s="66"/>
      <c r="BV384" s="66"/>
      <c r="BW384" s="66"/>
      <c r="BX384" s="66"/>
      <c r="BY384" s="66"/>
      <c r="BZ384" s="66"/>
      <c r="CA384" s="66"/>
      <c r="CB384" s="66"/>
      <c r="CC384" s="66"/>
      <c r="CD384" s="66"/>
      <c r="CE384" s="66"/>
      <c r="CF384" s="66"/>
      <c r="CG384" s="70"/>
      <c r="CH384" s="123"/>
      <c r="CI384" s="66"/>
      <c r="CJ384" s="66"/>
      <c r="CK384" s="70"/>
      <c r="CL384" s="70"/>
      <c r="CM384" s="66"/>
      <c r="CN384" s="66"/>
      <c r="CO384" s="70"/>
      <c r="CP384" s="123"/>
      <c r="CQ384" s="66"/>
      <c r="CR384" s="66"/>
      <c r="CS384" s="66"/>
    </row>
    <row r="385" spans="1:97" x14ac:dyDescent="0.25">
      <c r="A385" s="104" t="s">
        <v>580</v>
      </c>
      <c r="B385" s="82">
        <f t="shared" si="1010"/>
        <v>719.8</v>
      </c>
      <c r="C385" s="82">
        <f t="shared" si="1011"/>
        <v>791.3</v>
      </c>
      <c r="D385" s="82">
        <f t="shared" si="1012"/>
        <v>791.3</v>
      </c>
      <c r="E385" s="66">
        <f>D385/C385*100</f>
        <v>100</v>
      </c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  <c r="AA385" s="66"/>
      <c r="AB385" s="66"/>
      <c r="AC385" s="66"/>
      <c r="AD385" s="66"/>
      <c r="AE385" s="66"/>
      <c r="AF385" s="66"/>
      <c r="AG385" s="66"/>
      <c r="AH385" s="66"/>
      <c r="AI385" s="66"/>
      <c r="AJ385" s="66"/>
      <c r="AK385" s="66"/>
      <c r="AL385" s="66"/>
      <c r="AM385" s="66"/>
      <c r="AN385" s="66"/>
      <c r="AO385" s="66"/>
      <c r="AP385" s="66"/>
      <c r="AQ385" s="66"/>
      <c r="AR385" s="66"/>
      <c r="AS385" s="66"/>
      <c r="AT385" s="66"/>
      <c r="AU385" s="66"/>
      <c r="AV385" s="66"/>
      <c r="AW385" s="66"/>
      <c r="AX385" s="66"/>
      <c r="AY385" s="66"/>
      <c r="AZ385" s="66"/>
      <c r="BA385" s="66"/>
      <c r="BB385" s="66"/>
      <c r="BC385" s="66"/>
      <c r="BD385" s="66"/>
      <c r="BE385" s="66"/>
      <c r="BF385" s="66"/>
      <c r="BG385" s="66"/>
      <c r="BH385" s="66"/>
      <c r="BI385" s="66"/>
      <c r="BJ385" s="66"/>
      <c r="BK385" s="66"/>
      <c r="BL385" s="66"/>
      <c r="BM385" s="66"/>
      <c r="BN385" s="66">
        <v>719.8</v>
      </c>
      <c r="BO385" s="66">
        <v>791.3</v>
      </c>
      <c r="BP385" s="66">
        <v>791.3</v>
      </c>
      <c r="BQ385" s="66">
        <f>BP385/BO385*100</f>
        <v>100</v>
      </c>
      <c r="BR385" s="66"/>
      <c r="BS385" s="66"/>
      <c r="BT385" s="66"/>
      <c r="BU385" s="66"/>
      <c r="BV385" s="66"/>
      <c r="BW385" s="66"/>
      <c r="BX385" s="66"/>
      <c r="BY385" s="66"/>
      <c r="BZ385" s="66"/>
      <c r="CA385" s="66"/>
      <c r="CB385" s="66"/>
      <c r="CC385" s="66"/>
      <c r="CD385" s="66"/>
      <c r="CE385" s="66"/>
      <c r="CF385" s="66"/>
      <c r="CG385" s="70"/>
      <c r="CH385" s="123"/>
      <c r="CI385" s="66"/>
      <c r="CJ385" s="66"/>
      <c r="CK385" s="70"/>
      <c r="CL385" s="70"/>
      <c r="CM385" s="66"/>
      <c r="CN385" s="66"/>
      <c r="CO385" s="70"/>
      <c r="CP385" s="123"/>
      <c r="CQ385" s="66"/>
      <c r="CR385" s="66"/>
      <c r="CS385" s="66"/>
    </row>
    <row r="386" spans="1:97" x14ac:dyDescent="0.25">
      <c r="A386" s="104" t="s">
        <v>288</v>
      </c>
      <c r="B386" s="82">
        <f t="shared" si="1010"/>
        <v>959.7</v>
      </c>
      <c r="C386" s="82">
        <f t="shared" si="1011"/>
        <v>1055.0999999999999</v>
      </c>
      <c r="D386" s="82">
        <f t="shared" si="1012"/>
        <v>1055.0999999999999</v>
      </c>
      <c r="E386" s="66">
        <f>D386/C386*100</f>
        <v>100</v>
      </c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66"/>
      <c r="AE386" s="66"/>
      <c r="AF386" s="66"/>
      <c r="AG386" s="66"/>
      <c r="AH386" s="66"/>
      <c r="AI386" s="66"/>
      <c r="AJ386" s="66"/>
      <c r="AK386" s="66"/>
      <c r="AL386" s="66"/>
      <c r="AM386" s="66"/>
      <c r="AN386" s="66"/>
      <c r="AO386" s="66"/>
      <c r="AP386" s="66"/>
      <c r="AQ386" s="66"/>
      <c r="AR386" s="66"/>
      <c r="AS386" s="66"/>
      <c r="AT386" s="66"/>
      <c r="AU386" s="66"/>
      <c r="AV386" s="66"/>
      <c r="AW386" s="66"/>
      <c r="AX386" s="66"/>
      <c r="AY386" s="66"/>
      <c r="AZ386" s="66"/>
      <c r="BA386" s="66"/>
      <c r="BB386" s="66"/>
      <c r="BC386" s="66"/>
      <c r="BD386" s="66"/>
      <c r="BE386" s="66"/>
      <c r="BF386" s="66"/>
      <c r="BG386" s="66"/>
      <c r="BH386" s="66"/>
      <c r="BI386" s="66"/>
      <c r="BJ386" s="66"/>
      <c r="BK386" s="66"/>
      <c r="BL386" s="66"/>
      <c r="BM386" s="66"/>
      <c r="BN386" s="66">
        <v>959.7</v>
      </c>
      <c r="BO386" s="66">
        <v>1055.0999999999999</v>
      </c>
      <c r="BP386" s="66">
        <v>1055.0999999999999</v>
      </c>
      <c r="BQ386" s="66">
        <f>BP386/BO386*100</f>
        <v>100</v>
      </c>
      <c r="BR386" s="66"/>
      <c r="BS386" s="66"/>
      <c r="BT386" s="66"/>
      <c r="BU386" s="66"/>
      <c r="BV386" s="66"/>
      <c r="BW386" s="66"/>
      <c r="BX386" s="66"/>
      <c r="BY386" s="66"/>
      <c r="BZ386" s="66"/>
      <c r="CA386" s="66"/>
      <c r="CB386" s="66"/>
      <c r="CC386" s="66"/>
      <c r="CD386" s="66"/>
      <c r="CE386" s="66"/>
      <c r="CF386" s="66"/>
      <c r="CG386" s="70"/>
      <c r="CH386" s="123"/>
      <c r="CI386" s="66"/>
      <c r="CJ386" s="66"/>
      <c r="CK386" s="70"/>
      <c r="CL386" s="70"/>
      <c r="CM386" s="66"/>
      <c r="CN386" s="66"/>
      <c r="CO386" s="70"/>
      <c r="CP386" s="123"/>
      <c r="CQ386" s="66"/>
      <c r="CR386" s="66"/>
      <c r="CS386" s="66"/>
    </row>
    <row r="387" spans="1:97" x14ac:dyDescent="0.25">
      <c r="A387" s="104" t="s">
        <v>245</v>
      </c>
      <c r="B387" s="82">
        <f t="shared" si="1010"/>
        <v>239.9</v>
      </c>
      <c r="C387" s="82">
        <f t="shared" si="1011"/>
        <v>263.60000000000002</v>
      </c>
      <c r="D387" s="82">
        <f t="shared" si="1012"/>
        <v>263.60000000000002</v>
      </c>
      <c r="E387" s="66">
        <f>D387/C387*100</f>
        <v>100</v>
      </c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  <c r="AA387" s="66"/>
      <c r="AB387" s="66"/>
      <c r="AC387" s="66"/>
      <c r="AD387" s="66"/>
      <c r="AE387" s="66"/>
      <c r="AF387" s="66"/>
      <c r="AG387" s="66"/>
      <c r="AH387" s="66"/>
      <c r="AI387" s="66"/>
      <c r="AJ387" s="66"/>
      <c r="AK387" s="66"/>
      <c r="AL387" s="66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  <c r="BD387" s="66"/>
      <c r="BE387" s="66"/>
      <c r="BF387" s="66"/>
      <c r="BG387" s="66"/>
      <c r="BH387" s="66"/>
      <c r="BI387" s="66"/>
      <c r="BJ387" s="66"/>
      <c r="BK387" s="66"/>
      <c r="BL387" s="66"/>
      <c r="BM387" s="66"/>
      <c r="BN387" s="66">
        <v>239.9</v>
      </c>
      <c r="BO387" s="66">
        <v>263.60000000000002</v>
      </c>
      <c r="BP387" s="66">
        <v>263.60000000000002</v>
      </c>
      <c r="BQ387" s="66">
        <f>BP387/BO387*100</f>
        <v>100</v>
      </c>
      <c r="BR387" s="66"/>
      <c r="BS387" s="66"/>
      <c r="BT387" s="66"/>
      <c r="BU387" s="66"/>
      <c r="BV387" s="66"/>
      <c r="BW387" s="66"/>
      <c r="BX387" s="66"/>
      <c r="BY387" s="66"/>
      <c r="BZ387" s="66"/>
      <c r="CA387" s="66"/>
      <c r="CB387" s="66"/>
      <c r="CC387" s="66"/>
      <c r="CD387" s="66"/>
      <c r="CE387" s="66"/>
      <c r="CF387" s="66"/>
      <c r="CG387" s="70"/>
      <c r="CH387" s="123"/>
      <c r="CI387" s="66"/>
      <c r="CJ387" s="66"/>
      <c r="CK387" s="70"/>
      <c r="CL387" s="70"/>
      <c r="CM387" s="66"/>
      <c r="CN387" s="66"/>
      <c r="CO387" s="70"/>
      <c r="CP387" s="123"/>
      <c r="CQ387" s="66"/>
      <c r="CR387" s="66"/>
      <c r="CS387" s="66"/>
    </row>
    <row r="388" spans="1:97" s="92" customFormat="1" ht="33.75" customHeight="1" x14ac:dyDescent="0.25">
      <c r="A388" s="108" t="s">
        <v>101</v>
      </c>
      <c r="B388" s="244">
        <f t="shared" si="1010"/>
        <v>7774562.8000000007</v>
      </c>
      <c r="C388" s="244">
        <f t="shared" si="1011"/>
        <v>8280627.3849999979</v>
      </c>
      <c r="D388" s="244">
        <f t="shared" si="1012"/>
        <v>8263981.1018399997</v>
      </c>
      <c r="E388" s="244">
        <f t="shared" si="0"/>
        <v>99.798973164881772</v>
      </c>
      <c r="F388" s="244">
        <f>SUM(F389:F392)</f>
        <v>21654.899999999998</v>
      </c>
      <c r="G388" s="244">
        <f>SUM(G389:G392)</f>
        <v>23207.91</v>
      </c>
      <c r="H388" s="244">
        <f>SUM(H389:H392)</f>
        <v>23128.616040000001</v>
      </c>
      <c r="I388" s="244">
        <f t="shared" si="71"/>
        <v>99.658332180709081</v>
      </c>
      <c r="J388" s="244">
        <f>SUM(J389:J392)</f>
        <v>9065.8000000000011</v>
      </c>
      <c r="K388" s="244">
        <f>SUM(K389:K392)</f>
        <v>9206.0840000000007</v>
      </c>
      <c r="L388" s="244">
        <f t="shared" ref="L388:BW388" si="1159">SUM(L389:L392)</f>
        <v>9145.5498200000002</v>
      </c>
      <c r="M388" s="244">
        <f t="shared" si="100"/>
        <v>99.34245462022723</v>
      </c>
      <c r="N388" s="244">
        <f t="shared" ref="N388" si="1160">SUM(N389:N392)</f>
        <v>289525.90000000002</v>
      </c>
      <c r="O388" s="244">
        <f t="shared" si="1159"/>
        <v>215848.99600000001</v>
      </c>
      <c r="P388" s="244">
        <f t="shared" si="1159"/>
        <v>215532.72321</v>
      </c>
      <c r="Q388" s="244">
        <f t="shared" si="101"/>
        <v>99.853474977479152</v>
      </c>
      <c r="R388" s="244">
        <f t="shared" ref="R388" si="1161">SUM(R389:R392)</f>
        <v>2203804.3000000003</v>
      </c>
      <c r="S388" s="244">
        <f t="shared" si="1159"/>
        <v>2539543</v>
      </c>
      <c r="T388" s="244">
        <f t="shared" si="1159"/>
        <v>2537812.4183199997</v>
      </c>
      <c r="U388" s="244">
        <f t="shared" si="39"/>
        <v>99.931854602186291</v>
      </c>
      <c r="V388" s="244">
        <f t="shared" ref="V388" si="1162">SUM(V389:V392)</f>
        <v>112545.8</v>
      </c>
      <c r="W388" s="244">
        <f t="shared" si="1159"/>
        <v>105699.5</v>
      </c>
      <c r="X388" s="244">
        <f t="shared" si="1159"/>
        <v>102474.68424</v>
      </c>
      <c r="Y388" s="244">
        <f t="shared" si="76"/>
        <v>96.94907188775727</v>
      </c>
      <c r="Z388" s="244">
        <f>SUM(Z389:Z392)</f>
        <v>4846.7</v>
      </c>
      <c r="AA388" s="244">
        <f>SUM(AA389:AA392)</f>
        <v>7036.3</v>
      </c>
      <c r="AB388" s="244">
        <f t="shared" si="1159"/>
        <v>7023.8847200000009</v>
      </c>
      <c r="AC388" s="244">
        <f t="shared" si="78"/>
        <v>99.823553856430237</v>
      </c>
      <c r="AD388" s="244">
        <f>SUM(AD389:AD392)</f>
        <v>4466709.5999999996</v>
      </c>
      <c r="AE388" s="244">
        <f>SUM(AE389:AE392)</f>
        <v>4821403.4999999991</v>
      </c>
      <c r="AF388" s="244">
        <f t="shared" si="1159"/>
        <v>4815387.0496500004</v>
      </c>
      <c r="AG388" s="244">
        <f t="shared" si="102"/>
        <v>99.875213714222454</v>
      </c>
      <c r="AH388" s="244">
        <f t="shared" ref="AH388" si="1163">SUM(AH389:AH392)</f>
        <v>30534.199999999997</v>
      </c>
      <c r="AI388" s="244">
        <f t="shared" si="1159"/>
        <v>34664.299999999996</v>
      </c>
      <c r="AJ388" s="244">
        <f t="shared" si="1159"/>
        <v>32872.073709999997</v>
      </c>
      <c r="AK388" s="244">
        <f t="shared" ref="AK388:AK391" si="1164">AJ388/AI388*100</f>
        <v>94.829763503085303</v>
      </c>
      <c r="AL388" s="244">
        <f t="shared" ref="AL388" si="1165">SUM(AL389:AL392)</f>
        <v>260.90000000000003</v>
      </c>
      <c r="AM388" s="244">
        <f t="shared" si="1159"/>
        <v>301.2</v>
      </c>
      <c r="AN388" s="244">
        <f t="shared" si="1159"/>
        <v>204.13785999999999</v>
      </c>
      <c r="AO388" s="244">
        <f>AN388/AM388*100</f>
        <v>67.774853917662682</v>
      </c>
      <c r="AP388" s="244">
        <f t="shared" ref="AP388" si="1166">SUM(AP389:AP392)</f>
        <v>26988.999999999996</v>
      </c>
      <c r="AQ388" s="244">
        <f t="shared" si="1159"/>
        <v>29561.299999999996</v>
      </c>
      <c r="AR388" s="244">
        <f t="shared" si="1159"/>
        <v>29212.054339999999</v>
      </c>
      <c r="AS388" s="244">
        <f t="shared" si="103"/>
        <v>98.818571375413129</v>
      </c>
      <c r="AT388" s="244">
        <f t="shared" ref="AT388" si="1167">SUM(AT389:AT392)</f>
        <v>293593.3</v>
      </c>
      <c r="AU388" s="244">
        <f t="shared" si="1159"/>
        <v>166541.1</v>
      </c>
      <c r="AV388" s="244">
        <f>SUM(AV389:AV392)</f>
        <v>166436.80592000001</v>
      </c>
      <c r="AW388" s="244">
        <f t="shared" si="104"/>
        <v>99.937376371358184</v>
      </c>
      <c r="AX388" s="244">
        <f t="shared" ref="AX388" si="1168">SUM(AX389:AX392)</f>
        <v>8081.3</v>
      </c>
      <c r="AY388" s="244">
        <f t="shared" si="1159"/>
        <v>12126.2</v>
      </c>
      <c r="AZ388" s="244">
        <f t="shared" si="1159"/>
        <v>11951.36549</v>
      </c>
      <c r="BA388" s="244">
        <f t="shared" si="105"/>
        <v>98.558208589665355</v>
      </c>
      <c r="BB388" s="244">
        <f t="shared" ref="BB388" si="1169">SUM(BB389:BB392)</f>
        <v>3354.4000000000005</v>
      </c>
      <c r="BC388" s="244">
        <f t="shared" si="1159"/>
        <v>3621.2999999999997</v>
      </c>
      <c r="BD388" s="244">
        <f t="shared" ref="BD388" si="1170">SUM(BD389:BD392)</f>
        <v>3525.6334599999996</v>
      </c>
      <c r="BE388" s="244">
        <f t="shared" si="106"/>
        <v>97.358226603705845</v>
      </c>
      <c r="BF388" s="244"/>
      <c r="BG388" s="244"/>
      <c r="BH388" s="244"/>
      <c r="BI388" s="244"/>
      <c r="BJ388" s="244">
        <f t="shared" ref="BJ388" si="1171">SUM(BJ389:BJ392)</f>
        <v>4727</v>
      </c>
      <c r="BK388" s="244">
        <f t="shared" si="1159"/>
        <v>5103</v>
      </c>
      <c r="BL388" s="244">
        <f t="shared" ref="BL388" si="1172">SUM(BL389:BL392)</f>
        <v>5103</v>
      </c>
      <c r="BM388" s="244">
        <f>BL388/BK388*100</f>
        <v>100</v>
      </c>
      <c r="BN388" s="244">
        <f t="shared" ref="BN388" si="1173">SUM(BN389:BN392)</f>
        <v>575.79999999999995</v>
      </c>
      <c r="BO388" s="244">
        <f t="shared" si="1159"/>
        <v>632.6</v>
      </c>
      <c r="BP388" s="244">
        <f>SUM(BP389:BP392)</f>
        <v>632.6</v>
      </c>
      <c r="BQ388" s="244">
        <f t="shared" ref="BQ388:BQ391" si="1174">BP388/BO388*100</f>
        <v>100</v>
      </c>
      <c r="BR388" s="244">
        <f t="shared" ref="BR388" si="1175">SUM(BR389:BR392)</f>
        <v>2566.5</v>
      </c>
      <c r="BS388" s="244">
        <f t="shared" si="1159"/>
        <v>1403.9</v>
      </c>
      <c r="BT388" s="244">
        <f t="shared" si="1159"/>
        <v>1403.7290899999998</v>
      </c>
      <c r="BU388" s="244">
        <f t="shared" si="108"/>
        <v>99.987826055986872</v>
      </c>
      <c r="BV388" s="244">
        <f t="shared" ref="BV388" si="1176">SUM(BV389:BV392)</f>
        <v>4802.6000000000004</v>
      </c>
      <c r="BW388" s="244">
        <f t="shared" si="1159"/>
        <v>5610.1</v>
      </c>
      <c r="BX388" s="244">
        <f>SUM(BX389:BX392)</f>
        <v>5477.0657100000008</v>
      </c>
      <c r="BY388" s="244">
        <f t="shared" si="1158"/>
        <v>97.628664551434028</v>
      </c>
      <c r="BZ388" s="244">
        <f t="shared" ref="BZ388" si="1177">SUM(BZ389:BZ392)</f>
        <v>285526.90000000002</v>
      </c>
      <c r="CA388" s="244">
        <f t="shared" ref="CA388:CF388" si="1178">SUM(CA389:CA392)</f>
        <v>287051.39499999996</v>
      </c>
      <c r="CB388" s="244">
        <f t="shared" si="1178"/>
        <v>284994.52020999993</v>
      </c>
      <c r="CC388" s="244">
        <f>CB388/CA388*100</f>
        <v>99.283447206379179</v>
      </c>
      <c r="CD388" s="244">
        <f t="shared" ref="CD388" si="1179">SUM(CD389:CD392)</f>
        <v>2640.5000000000005</v>
      </c>
      <c r="CE388" s="244">
        <f t="shared" si="1178"/>
        <v>7737.2999999999993</v>
      </c>
      <c r="CF388" s="244">
        <f t="shared" si="1178"/>
        <v>7703.405999999999</v>
      </c>
      <c r="CG388" s="244">
        <f t="shared" ref="CG388:CG394" si="1180">CF388/CE388*100</f>
        <v>99.561940211701753</v>
      </c>
      <c r="CH388" s="141"/>
      <c r="CI388" s="244">
        <f t="shared" ref="CI388" si="1181">SUM(CI389:CI392)</f>
        <v>648.69999999999993</v>
      </c>
      <c r="CJ388" s="244">
        <f t="shared" ref="CJ388" si="1182">SUM(CJ389:CJ392)</f>
        <v>542.08960000000002</v>
      </c>
      <c r="CK388" s="244">
        <f>CJ388/CI388*100</f>
        <v>83.565531062124265</v>
      </c>
      <c r="CL388" s="244">
        <f t="shared" ref="CL388:CN388" si="1183">SUM(CL389:CL392)</f>
        <v>2757.4</v>
      </c>
      <c r="CM388" s="244">
        <f t="shared" si="1183"/>
        <v>2976.8</v>
      </c>
      <c r="CN388" s="244">
        <f t="shared" si="1183"/>
        <v>2976.5803500000002</v>
      </c>
      <c r="CO388" s="244">
        <f>CN388/CM388*100</f>
        <v>99.992621271163657</v>
      </c>
      <c r="CP388" s="141">
        <f>SUM(CP389:CP392)</f>
        <v>0</v>
      </c>
      <c r="CQ388" s="244">
        <f>SUM(CQ389:CQ392)</f>
        <v>702.9</v>
      </c>
      <c r="CR388" s="244">
        <f>SUM(CR389:CR392)</f>
        <v>441.11409999999995</v>
      </c>
      <c r="CS388" s="244">
        <f t="shared" ref="CS388:CS391" si="1184">CR388/CQ388*100</f>
        <v>62.756309574619429</v>
      </c>
    </row>
    <row r="389" spans="1:97" x14ac:dyDescent="0.25">
      <c r="A389" s="109" t="s">
        <v>102</v>
      </c>
      <c r="B389" s="82">
        <f t="shared" si="1010"/>
        <v>7558741.6999999993</v>
      </c>
      <c r="C389" s="82">
        <f t="shared" si="1011"/>
        <v>8062612.9849999994</v>
      </c>
      <c r="D389" s="82">
        <f t="shared" si="1012"/>
        <v>8049755.6455300003</v>
      </c>
      <c r="E389" s="66">
        <f t="shared" si="0"/>
        <v>99.840531357589413</v>
      </c>
      <c r="F389" s="70">
        <v>21133.599999999999</v>
      </c>
      <c r="G389" s="70">
        <v>22727.3</v>
      </c>
      <c r="H389" s="70">
        <v>22702.81639</v>
      </c>
      <c r="I389" s="66">
        <f t="shared" si="71"/>
        <v>99.892272245273304</v>
      </c>
      <c r="J389" s="66">
        <v>8778.6</v>
      </c>
      <c r="K389" s="66">
        <v>8955.6</v>
      </c>
      <c r="L389" s="66">
        <v>8934.2185700000009</v>
      </c>
      <c r="M389" s="66">
        <f t="shared" si="100"/>
        <v>99.761250725802853</v>
      </c>
      <c r="N389" s="66">
        <v>283654.5</v>
      </c>
      <c r="O389" s="66">
        <v>210207.99600000001</v>
      </c>
      <c r="P389" s="70">
        <v>210166.53419999999</v>
      </c>
      <c r="Q389" s="66">
        <f t="shared" si="101"/>
        <v>99.98027582166759</v>
      </c>
      <c r="R389" s="66">
        <v>2128775.2000000002</v>
      </c>
      <c r="S389" s="66">
        <v>2458917.1</v>
      </c>
      <c r="T389" s="70">
        <v>2458653.6429899996</v>
      </c>
      <c r="U389" s="66">
        <f t="shared" si="39"/>
        <v>99.989285648954962</v>
      </c>
      <c r="V389" s="70">
        <v>110058.3</v>
      </c>
      <c r="W389" s="70">
        <v>103189.9</v>
      </c>
      <c r="X389" s="70">
        <v>100027.52424</v>
      </c>
      <c r="Y389" s="66">
        <f t="shared" si="76"/>
        <v>96.935382474447593</v>
      </c>
      <c r="Z389" s="70">
        <v>4678.7</v>
      </c>
      <c r="AA389" s="70">
        <v>6868.2</v>
      </c>
      <c r="AB389" s="70">
        <v>6861.0764100000006</v>
      </c>
      <c r="AC389" s="66">
        <f t="shared" si="78"/>
        <v>99.896281558486947</v>
      </c>
      <c r="AD389" s="66">
        <v>4352159.8</v>
      </c>
      <c r="AE389" s="66">
        <v>4708548.8</v>
      </c>
      <c r="AF389" s="70">
        <v>4703918.1858100006</v>
      </c>
      <c r="AG389" s="66">
        <f t="shared" si="102"/>
        <v>99.901655172608613</v>
      </c>
      <c r="AH389" s="66">
        <v>29543.3</v>
      </c>
      <c r="AI389" s="66">
        <v>33594.5</v>
      </c>
      <c r="AJ389" s="66">
        <v>31802.27722</v>
      </c>
      <c r="AK389" s="66">
        <f t="shared" si="1164"/>
        <v>94.665130363601179</v>
      </c>
      <c r="AL389" s="70">
        <v>250.8</v>
      </c>
      <c r="AM389" s="70">
        <v>301.2</v>
      </c>
      <c r="AN389" s="70">
        <v>204.13785999999999</v>
      </c>
      <c r="AO389" s="66">
        <f>AN389/AM389*100</f>
        <v>67.774853917662682</v>
      </c>
      <c r="AP389" s="66">
        <v>25998.1</v>
      </c>
      <c r="AQ389" s="66">
        <v>28491.5</v>
      </c>
      <c r="AR389" s="66">
        <v>28159.242190000001</v>
      </c>
      <c r="AS389" s="66">
        <f t="shared" si="103"/>
        <v>98.833835319305763</v>
      </c>
      <c r="AT389" s="66">
        <v>291291.8</v>
      </c>
      <c r="AU389" s="66">
        <v>165095.6</v>
      </c>
      <c r="AV389" s="66">
        <v>165067.71338</v>
      </c>
      <c r="AW389" s="66">
        <f t="shared" si="104"/>
        <v>99.983108804837912</v>
      </c>
      <c r="AX389" s="66">
        <v>7090.4</v>
      </c>
      <c r="AY389" s="66">
        <v>11056.4</v>
      </c>
      <c r="AZ389" s="66">
        <v>11056.35</v>
      </c>
      <c r="BA389" s="70">
        <f t="shared" si="105"/>
        <v>99.99954777323542</v>
      </c>
      <c r="BB389" s="70">
        <v>2363.5</v>
      </c>
      <c r="BC389" s="70">
        <v>2551.5</v>
      </c>
      <c r="BD389" s="70">
        <v>2551.5</v>
      </c>
      <c r="BE389" s="66">
        <f t="shared" si="106"/>
        <v>100</v>
      </c>
      <c r="BF389" s="70"/>
      <c r="BG389" s="70"/>
      <c r="BH389" s="70"/>
      <c r="BI389" s="66"/>
      <c r="BJ389" s="70">
        <v>4727</v>
      </c>
      <c r="BK389" s="70">
        <v>5103</v>
      </c>
      <c r="BL389" s="70">
        <v>5103</v>
      </c>
      <c r="BM389" s="66">
        <f>BL389/BK389*100</f>
        <v>100</v>
      </c>
      <c r="BN389" s="70"/>
      <c r="BO389" s="70"/>
      <c r="BP389" s="66"/>
      <c r="BQ389" s="66"/>
      <c r="BR389" s="70">
        <v>1575.6</v>
      </c>
      <c r="BS389" s="70">
        <v>1002.9</v>
      </c>
      <c r="BT389" s="70">
        <v>1002.88121</v>
      </c>
      <c r="BU389" s="66">
        <f t="shared" si="108"/>
        <v>99.998126433343302</v>
      </c>
      <c r="BV389" s="70">
        <v>3151.2</v>
      </c>
      <c r="BW389" s="70">
        <v>3827.2</v>
      </c>
      <c r="BX389" s="70">
        <v>3750.3914199999999</v>
      </c>
      <c r="BY389" s="66">
        <f t="shared" si="1158"/>
        <v>97.993086852006698</v>
      </c>
      <c r="BZ389" s="70">
        <v>278212.09999999998</v>
      </c>
      <c r="CA389" s="70">
        <v>280216.08899999998</v>
      </c>
      <c r="CB389" s="70">
        <v>278195.85358999996</v>
      </c>
      <c r="CC389" s="66">
        <f>CB389/CA389*100</f>
        <v>99.279043748983298</v>
      </c>
      <c r="CD389" s="70">
        <v>2541.8000000000002</v>
      </c>
      <c r="CE389" s="70">
        <v>7638.6</v>
      </c>
      <c r="CF389" s="70">
        <v>7638.5159999999996</v>
      </c>
      <c r="CG389" s="70">
        <f t="shared" si="1180"/>
        <v>99.998900322048527</v>
      </c>
      <c r="CH389" s="124"/>
      <c r="CI389" s="70">
        <v>645.29999999999995</v>
      </c>
      <c r="CJ389" s="70">
        <v>542.08960000000002</v>
      </c>
      <c r="CK389" s="70">
        <f>CJ389/CI389*100</f>
        <v>84.005826747249344</v>
      </c>
      <c r="CL389" s="70">
        <v>2757.4</v>
      </c>
      <c r="CM389" s="70">
        <v>2976.8</v>
      </c>
      <c r="CN389" s="70">
        <v>2976.5803500000002</v>
      </c>
      <c r="CO389" s="70">
        <f>CN389/CM389*100</f>
        <v>99.992621271163657</v>
      </c>
      <c r="CP389" s="124"/>
      <c r="CQ389" s="70">
        <v>697.5</v>
      </c>
      <c r="CR389" s="70">
        <v>441.11409999999995</v>
      </c>
      <c r="CS389" s="66">
        <f t="shared" si="1184"/>
        <v>63.242164874551968</v>
      </c>
    </row>
    <row r="390" spans="1:97" x14ac:dyDescent="0.25">
      <c r="A390" s="109" t="s">
        <v>103</v>
      </c>
      <c r="B390" s="82">
        <f t="shared" si="1010"/>
        <v>31189.799999999996</v>
      </c>
      <c r="C390" s="82">
        <f t="shared" si="1011"/>
        <v>29678.664999999997</v>
      </c>
      <c r="D390" s="82">
        <f t="shared" si="1012"/>
        <v>29540.286269999993</v>
      </c>
      <c r="E390" s="66">
        <f t="shared" si="0"/>
        <v>99.533743414671775</v>
      </c>
      <c r="F390" s="70">
        <v>60.1</v>
      </c>
      <c r="G390" s="70">
        <v>19.41</v>
      </c>
      <c r="H390" s="70">
        <v>19.399999999999999</v>
      </c>
      <c r="I390" s="66">
        <f t="shared" si="71"/>
        <v>99.948480164863469</v>
      </c>
      <c r="J390" s="66">
        <v>16.899999999999999</v>
      </c>
      <c r="K390" s="66">
        <v>16.899999999999999</v>
      </c>
      <c r="L390" s="66">
        <v>14.325989999999999</v>
      </c>
      <c r="M390" s="66">
        <f t="shared" si="100"/>
        <v>84.769171597633147</v>
      </c>
      <c r="N390" s="66">
        <v>380.5</v>
      </c>
      <c r="O390" s="66">
        <v>241.8</v>
      </c>
      <c r="P390" s="70">
        <v>241.26489000000001</v>
      </c>
      <c r="Q390" s="66">
        <f t="shared" si="101"/>
        <v>99.778697270471469</v>
      </c>
      <c r="R390" s="66">
        <v>8124.1</v>
      </c>
      <c r="S390" s="66">
        <v>8435.6</v>
      </c>
      <c r="T390" s="70">
        <v>8435.6</v>
      </c>
      <c r="U390" s="66">
        <f t="shared" si="39"/>
        <v>100</v>
      </c>
      <c r="V390" s="70">
        <v>299.89999999999998</v>
      </c>
      <c r="W390" s="70">
        <v>192.5</v>
      </c>
      <c r="X390" s="70">
        <v>192.5</v>
      </c>
      <c r="Y390" s="66">
        <f t="shared" si="76"/>
        <v>100</v>
      </c>
      <c r="Z390" s="70">
        <v>56</v>
      </c>
      <c r="AA390" s="70">
        <v>56</v>
      </c>
      <c r="AB390" s="70">
        <v>56</v>
      </c>
      <c r="AC390" s="66">
        <f t="shared" si="78"/>
        <v>100</v>
      </c>
      <c r="AD390" s="66">
        <v>18419.599999999999</v>
      </c>
      <c r="AE390" s="66">
        <v>16925.599999999999</v>
      </c>
      <c r="AF390" s="70">
        <v>16909.428459999999</v>
      </c>
      <c r="AG390" s="66">
        <f t="shared" si="102"/>
        <v>99.904455144869317</v>
      </c>
      <c r="AH390" s="66">
        <v>330.3</v>
      </c>
      <c r="AI390" s="66">
        <v>356.6</v>
      </c>
      <c r="AJ390" s="66">
        <v>356.6</v>
      </c>
      <c r="AK390" s="66">
        <f t="shared" si="1164"/>
        <v>100</v>
      </c>
      <c r="AL390" s="70">
        <v>0</v>
      </c>
      <c r="AM390" s="70">
        <v>0</v>
      </c>
      <c r="AN390" s="70">
        <v>0</v>
      </c>
      <c r="AO390" s="66"/>
      <c r="AP390" s="66">
        <v>330.3</v>
      </c>
      <c r="AQ390" s="66">
        <v>356.6</v>
      </c>
      <c r="AR390" s="66">
        <v>353.07661999999999</v>
      </c>
      <c r="AS390" s="66">
        <f t="shared" si="103"/>
        <v>99.011951766685357</v>
      </c>
      <c r="AT390" s="66">
        <v>75.3</v>
      </c>
      <c r="AU390" s="66">
        <v>70</v>
      </c>
      <c r="AV390" s="66">
        <v>43.844209999999997</v>
      </c>
      <c r="AW390" s="66">
        <f t="shared" si="104"/>
        <v>62.634585714285706</v>
      </c>
      <c r="AX390" s="70">
        <v>330.3</v>
      </c>
      <c r="AY390" s="66">
        <v>356.6</v>
      </c>
      <c r="AZ390" s="66">
        <v>356.6</v>
      </c>
      <c r="BA390" s="70">
        <f t="shared" si="105"/>
        <v>100</v>
      </c>
      <c r="BB390" s="70">
        <v>330.3</v>
      </c>
      <c r="BC390" s="70">
        <v>356.6</v>
      </c>
      <c r="BD390" s="70">
        <v>356.6</v>
      </c>
      <c r="BE390" s="66">
        <f t="shared" si="106"/>
        <v>100</v>
      </c>
      <c r="BF390" s="70"/>
      <c r="BG390" s="70"/>
      <c r="BH390" s="70"/>
      <c r="BI390" s="66"/>
      <c r="BJ390" s="70"/>
      <c r="BK390" s="70"/>
      <c r="BL390" s="70"/>
      <c r="BM390" s="66"/>
      <c r="BN390" s="66">
        <v>96</v>
      </c>
      <c r="BO390" s="66">
        <v>105.4</v>
      </c>
      <c r="BP390" s="66">
        <v>105.4</v>
      </c>
      <c r="BQ390" s="66">
        <f t="shared" si="1174"/>
        <v>100</v>
      </c>
      <c r="BR390" s="70">
        <v>330.3</v>
      </c>
      <c r="BS390" s="70">
        <v>164.7</v>
      </c>
      <c r="BT390" s="70">
        <v>164.62620999999999</v>
      </c>
      <c r="BU390" s="66">
        <f t="shared" si="108"/>
        <v>99.955197328476018</v>
      </c>
      <c r="BV390" s="70">
        <v>990.8</v>
      </c>
      <c r="BW390" s="70">
        <v>1069.7</v>
      </c>
      <c r="BX390" s="70">
        <v>1018.22651</v>
      </c>
      <c r="BY390" s="66">
        <f t="shared" si="1158"/>
        <v>95.188044311489193</v>
      </c>
      <c r="BZ390" s="70">
        <v>986.2</v>
      </c>
      <c r="CA390" s="70">
        <v>921.755</v>
      </c>
      <c r="CB390" s="70">
        <v>916.79337999999996</v>
      </c>
      <c r="CC390" s="66">
        <f t="shared" ref="CC390:CC394" si="1185">CB390/CA390*100</f>
        <v>99.461720305287187</v>
      </c>
      <c r="CD390" s="70">
        <v>32.9</v>
      </c>
      <c r="CE390" s="70">
        <v>32.9</v>
      </c>
      <c r="CF390" s="70">
        <v>0</v>
      </c>
      <c r="CG390" s="70">
        <f t="shared" si="1180"/>
        <v>0</v>
      </c>
      <c r="CH390" s="124"/>
      <c r="CI390" s="70"/>
      <c r="CJ390" s="70"/>
      <c r="CK390" s="70"/>
      <c r="CL390" s="70"/>
      <c r="CM390" s="70"/>
      <c r="CN390" s="70">
        <v>0</v>
      </c>
      <c r="CO390" s="70"/>
      <c r="CP390" s="124"/>
      <c r="CQ390" s="70"/>
      <c r="CR390" s="70"/>
      <c r="CS390" s="66"/>
    </row>
    <row r="391" spans="1:97" x14ac:dyDescent="0.25">
      <c r="A391" s="109" t="s">
        <v>104</v>
      </c>
      <c r="B391" s="82">
        <f t="shared" si="1010"/>
        <v>129887.1</v>
      </c>
      <c r="C391" s="82">
        <f t="shared" si="1011"/>
        <v>131097.82500000004</v>
      </c>
      <c r="D391" s="82">
        <f t="shared" si="1012"/>
        <v>127789.63885999999</v>
      </c>
      <c r="E391" s="66">
        <f t="shared" si="0"/>
        <v>97.476551468340503</v>
      </c>
      <c r="F391" s="70">
        <v>180.4</v>
      </c>
      <c r="G391" s="70">
        <v>180.4</v>
      </c>
      <c r="H391" s="70">
        <v>125.59965</v>
      </c>
      <c r="I391" s="66">
        <f t="shared" si="71"/>
        <v>69.622865853658539</v>
      </c>
      <c r="J391" s="66">
        <v>199.2</v>
      </c>
      <c r="K391" s="66">
        <v>162.48400000000001</v>
      </c>
      <c r="L391" s="66">
        <v>125.90526</v>
      </c>
      <c r="M391" s="66">
        <f t="shared" si="100"/>
        <v>77.487789566972737</v>
      </c>
      <c r="N391" s="66">
        <v>4433.2</v>
      </c>
      <c r="O391" s="66">
        <v>4130</v>
      </c>
      <c r="P391" s="70">
        <v>3855.7241200000003</v>
      </c>
      <c r="Q391" s="66">
        <f t="shared" si="101"/>
        <v>93.358937530266346</v>
      </c>
      <c r="R391" s="66">
        <v>48972.5</v>
      </c>
      <c r="S391" s="66">
        <v>50792.5</v>
      </c>
      <c r="T391" s="70">
        <v>49325.375329999995</v>
      </c>
      <c r="U391" s="66">
        <f t="shared" si="39"/>
        <v>97.11153286410395</v>
      </c>
      <c r="V391" s="70">
        <v>1511.5</v>
      </c>
      <c r="W391" s="70">
        <v>1485.3</v>
      </c>
      <c r="X391" s="70">
        <v>1485.3</v>
      </c>
      <c r="Y391" s="66">
        <f t="shared" si="76"/>
        <v>100</v>
      </c>
      <c r="Z391" s="70">
        <v>56</v>
      </c>
      <c r="AA391" s="70">
        <v>56.1</v>
      </c>
      <c r="AB391" s="70">
        <v>50.808309999999999</v>
      </c>
      <c r="AC391" s="66">
        <f t="shared" si="78"/>
        <v>90.567397504456324</v>
      </c>
      <c r="AD391" s="66">
        <v>67303.5</v>
      </c>
      <c r="AE391" s="66">
        <v>67590.3</v>
      </c>
      <c r="AF391" s="70">
        <v>66220.895210000002</v>
      </c>
      <c r="AG391" s="66">
        <f t="shared" si="102"/>
        <v>97.973962550839403</v>
      </c>
      <c r="AH391" s="66">
        <v>330.3</v>
      </c>
      <c r="AI391" s="66">
        <v>356.6</v>
      </c>
      <c r="AJ391" s="66">
        <v>356.59649000000002</v>
      </c>
      <c r="AK391" s="66">
        <f t="shared" si="1164"/>
        <v>99.999015703869873</v>
      </c>
      <c r="AL391" s="70">
        <v>0</v>
      </c>
      <c r="AM391" s="70">
        <v>0</v>
      </c>
      <c r="AN391" s="70">
        <v>0</v>
      </c>
      <c r="AO391" s="66"/>
      <c r="AP391" s="66">
        <v>330.3</v>
      </c>
      <c r="AQ391" s="66">
        <v>356.6</v>
      </c>
      <c r="AR391" s="66">
        <v>343.13553000000002</v>
      </c>
      <c r="AS391" s="66">
        <f t="shared" si="103"/>
        <v>96.224209197980926</v>
      </c>
      <c r="AT391" s="66">
        <v>784.5</v>
      </c>
      <c r="AU391" s="66">
        <v>617.29999999999995</v>
      </c>
      <c r="AV391" s="66">
        <v>617.29999999999995</v>
      </c>
      <c r="AW391" s="66">
        <f t="shared" si="104"/>
        <v>100</v>
      </c>
      <c r="AX391" s="70">
        <v>330.3</v>
      </c>
      <c r="AY391" s="66">
        <v>356.6</v>
      </c>
      <c r="AZ391" s="66">
        <v>356.59194000000002</v>
      </c>
      <c r="BA391" s="70">
        <f t="shared" si="105"/>
        <v>99.997739764441945</v>
      </c>
      <c r="BB391" s="70">
        <v>330.3</v>
      </c>
      <c r="BC391" s="70">
        <v>356.6</v>
      </c>
      <c r="BD391" s="70">
        <v>295.60885999999999</v>
      </c>
      <c r="BE391" s="66">
        <f t="shared" si="106"/>
        <v>82.896483454851364</v>
      </c>
      <c r="BF391" s="70"/>
      <c r="BG391" s="70"/>
      <c r="BH391" s="70"/>
      <c r="BI391" s="66"/>
      <c r="BJ391" s="70">
        <v>0</v>
      </c>
      <c r="BK391" s="70">
        <v>0</v>
      </c>
      <c r="BL391" s="70">
        <v>0</v>
      </c>
      <c r="BM391" s="66"/>
      <c r="BN391" s="66">
        <v>239.9</v>
      </c>
      <c r="BO391" s="66">
        <v>263.60000000000002</v>
      </c>
      <c r="BP391" s="66">
        <v>263.60000000000002</v>
      </c>
      <c r="BQ391" s="66">
        <f t="shared" si="1174"/>
        <v>100</v>
      </c>
      <c r="BR391" s="70">
        <v>330.3</v>
      </c>
      <c r="BS391" s="70">
        <v>64.400000000000006</v>
      </c>
      <c r="BT391" s="70">
        <v>64.371669999999995</v>
      </c>
      <c r="BU391" s="66">
        <f t="shared" si="108"/>
        <v>99.956009316770164</v>
      </c>
      <c r="BV391" s="70">
        <v>330.3</v>
      </c>
      <c r="BW391" s="70">
        <v>356.6</v>
      </c>
      <c r="BX391" s="70">
        <v>351.84778</v>
      </c>
      <c r="BY391" s="66">
        <f t="shared" si="1158"/>
        <v>98.667352776219857</v>
      </c>
      <c r="BZ391" s="70">
        <v>4191.7</v>
      </c>
      <c r="CA391" s="70">
        <v>3934.1410000000001</v>
      </c>
      <c r="CB391" s="70">
        <v>3918.5337100000002</v>
      </c>
      <c r="CC391" s="66">
        <f t="shared" si="1185"/>
        <v>99.603285952384525</v>
      </c>
      <c r="CD391" s="70">
        <v>32.9</v>
      </c>
      <c r="CE391" s="70">
        <v>32.9</v>
      </c>
      <c r="CF391" s="70">
        <v>32.445</v>
      </c>
      <c r="CG391" s="70">
        <f t="shared" si="1180"/>
        <v>98.61702127659575</v>
      </c>
      <c r="CH391" s="124"/>
      <c r="CI391" s="70"/>
      <c r="CJ391" s="70"/>
      <c r="CK391" s="70"/>
      <c r="CL391" s="70"/>
      <c r="CM391" s="70"/>
      <c r="CN391" s="70">
        <v>0</v>
      </c>
      <c r="CO391" s="70"/>
      <c r="CP391" s="124"/>
      <c r="CQ391" s="70">
        <v>5.4</v>
      </c>
      <c r="CR391" s="70"/>
      <c r="CS391" s="66">
        <f t="shared" si="1184"/>
        <v>0</v>
      </c>
    </row>
    <row r="392" spans="1:97" x14ac:dyDescent="0.25">
      <c r="A392" s="109" t="s">
        <v>105</v>
      </c>
      <c r="B392" s="82">
        <f t="shared" si="1010"/>
        <v>54744.200000000012</v>
      </c>
      <c r="C392" s="82">
        <f t="shared" si="1011"/>
        <v>57237.909999999996</v>
      </c>
      <c r="D392" s="82">
        <f t="shared" si="1012"/>
        <v>56895.531179999991</v>
      </c>
      <c r="E392" s="66">
        <f t="shared" si="0"/>
        <v>99.401832072484822</v>
      </c>
      <c r="F392" s="70">
        <v>280.8</v>
      </c>
      <c r="G392" s="70">
        <v>280.8</v>
      </c>
      <c r="H392" s="70">
        <v>280.8</v>
      </c>
      <c r="I392" s="66">
        <f>H392/G392*100</f>
        <v>100</v>
      </c>
      <c r="J392" s="66">
        <v>71.099999999999994</v>
      </c>
      <c r="K392" s="66">
        <v>71.099999999999994</v>
      </c>
      <c r="L392" s="66">
        <v>71.099999999999994</v>
      </c>
      <c r="M392" s="66">
        <f>L392/K392*100</f>
        <v>100</v>
      </c>
      <c r="N392" s="66">
        <v>1057.7</v>
      </c>
      <c r="O392" s="66">
        <v>1269.2</v>
      </c>
      <c r="P392" s="70">
        <v>1269.2</v>
      </c>
      <c r="Q392" s="66">
        <f>P392/O392*100</f>
        <v>100</v>
      </c>
      <c r="R392" s="66">
        <v>17932.5</v>
      </c>
      <c r="S392" s="66">
        <v>21397.8</v>
      </c>
      <c r="T392" s="70">
        <v>21397.8</v>
      </c>
      <c r="U392" s="66">
        <f t="shared" si="39"/>
        <v>100</v>
      </c>
      <c r="V392" s="70">
        <v>676.1</v>
      </c>
      <c r="W392" s="70">
        <v>831.8</v>
      </c>
      <c r="X392" s="70">
        <v>769.36</v>
      </c>
      <c r="Y392" s="66">
        <f>X392/W392*100</f>
        <v>92.493387833613866</v>
      </c>
      <c r="Z392" s="70">
        <v>56</v>
      </c>
      <c r="AA392" s="70">
        <v>56</v>
      </c>
      <c r="AB392" s="70">
        <v>56</v>
      </c>
      <c r="AC392" s="66">
        <f>AB392/AA392*100</f>
        <v>100</v>
      </c>
      <c r="AD392" s="66">
        <v>28826.7</v>
      </c>
      <c r="AE392" s="66">
        <v>28338.799999999999</v>
      </c>
      <c r="AF392" s="70">
        <v>28338.54017</v>
      </c>
      <c r="AG392" s="66">
        <f>AF392/AE392*100</f>
        <v>99.999083129843186</v>
      </c>
      <c r="AH392" s="66">
        <v>330.3</v>
      </c>
      <c r="AI392" s="66">
        <v>356.6</v>
      </c>
      <c r="AJ392" s="66">
        <v>356.6</v>
      </c>
      <c r="AK392" s="66">
        <f>AJ392/AI392*100</f>
        <v>100</v>
      </c>
      <c r="AL392" s="70">
        <v>10.1</v>
      </c>
      <c r="AM392" s="70"/>
      <c r="AN392" s="70">
        <v>0</v>
      </c>
      <c r="AO392" s="66"/>
      <c r="AP392" s="66">
        <v>330.3</v>
      </c>
      <c r="AQ392" s="66">
        <v>356.6</v>
      </c>
      <c r="AR392" s="66">
        <v>356.6</v>
      </c>
      <c r="AS392" s="66">
        <f>AR392/AQ392*100</f>
        <v>100</v>
      </c>
      <c r="AT392" s="66">
        <v>1441.7</v>
      </c>
      <c r="AU392" s="66">
        <v>758.2</v>
      </c>
      <c r="AV392" s="66">
        <v>707.94832999999994</v>
      </c>
      <c r="AW392" s="66">
        <f>AV392/AU392*100</f>
        <v>93.37224083355315</v>
      </c>
      <c r="AX392" s="70">
        <v>330.3</v>
      </c>
      <c r="AY392" s="66">
        <v>356.6</v>
      </c>
      <c r="AZ392" s="66">
        <v>181.82354999999998</v>
      </c>
      <c r="BA392" s="70">
        <f>AZ392/AY392*100</f>
        <v>50.988095905776774</v>
      </c>
      <c r="BB392" s="70">
        <v>330.3</v>
      </c>
      <c r="BC392" s="70">
        <v>356.6</v>
      </c>
      <c r="BD392" s="70">
        <v>321.9246</v>
      </c>
      <c r="BE392" s="66">
        <f>BD392/BC392*100</f>
        <v>90.276107683679186</v>
      </c>
      <c r="BF392" s="70"/>
      <c r="BG392" s="70"/>
      <c r="BH392" s="70"/>
      <c r="BI392" s="66"/>
      <c r="BJ392" s="70">
        <v>0</v>
      </c>
      <c r="BK392" s="70">
        <v>0</v>
      </c>
      <c r="BL392" s="70">
        <v>0</v>
      </c>
      <c r="BM392" s="66"/>
      <c r="BN392" s="66">
        <v>239.9</v>
      </c>
      <c r="BO392" s="66">
        <v>263.60000000000002</v>
      </c>
      <c r="BP392" s="66">
        <v>263.60000000000002</v>
      </c>
      <c r="BQ392" s="66">
        <f>BP392/BO392*100</f>
        <v>100</v>
      </c>
      <c r="BR392" s="70">
        <v>330.3</v>
      </c>
      <c r="BS392" s="70">
        <v>171.9</v>
      </c>
      <c r="BT392" s="70">
        <v>171.85</v>
      </c>
      <c r="BU392" s="66">
        <f>BT392/BS392*100</f>
        <v>99.970913321698646</v>
      </c>
      <c r="BV392" s="70">
        <v>330.3</v>
      </c>
      <c r="BW392" s="70">
        <v>356.6</v>
      </c>
      <c r="BX392" s="70">
        <v>356.6</v>
      </c>
      <c r="BY392" s="66">
        <f t="shared" si="1158"/>
        <v>100</v>
      </c>
      <c r="BZ392" s="70">
        <v>2136.9</v>
      </c>
      <c r="CA392" s="70">
        <v>1979.41</v>
      </c>
      <c r="CB392" s="70">
        <v>1963.33953</v>
      </c>
      <c r="CC392" s="66">
        <f t="shared" si="1185"/>
        <v>99.188118176628379</v>
      </c>
      <c r="CD392" s="70">
        <v>32.9</v>
      </c>
      <c r="CE392" s="70">
        <v>32.9</v>
      </c>
      <c r="CF392" s="70">
        <v>32.445</v>
      </c>
      <c r="CG392" s="70">
        <f t="shared" si="1180"/>
        <v>98.61702127659575</v>
      </c>
      <c r="CH392" s="124"/>
      <c r="CI392" s="70">
        <v>3.4</v>
      </c>
      <c r="CJ392" s="70"/>
      <c r="CK392" s="70">
        <f t="shared" ref="CK392" si="1186">CJ392/CI392*100</f>
        <v>0</v>
      </c>
      <c r="CL392" s="70"/>
      <c r="CM392" s="70"/>
      <c r="CN392" s="70">
        <v>0</v>
      </c>
      <c r="CO392" s="70"/>
      <c r="CP392" s="124"/>
      <c r="CQ392" s="70"/>
      <c r="CR392" s="70"/>
      <c r="CS392" s="66"/>
    </row>
    <row r="393" spans="1:97" ht="36.75" customHeight="1" x14ac:dyDescent="0.25">
      <c r="A393" s="108" t="s">
        <v>123</v>
      </c>
      <c r="B393" s="244">
        <f t="shared" si="1010"/>
        <v>413588.49999999994</v>
      </c>
      <c r="C393" s="244">
        <f t="shared" si="1011"/>
        <v>0</v>
      </c>
      <c r="D393" s="244">
        <f t="shared" si="1012"/>
        <v>0</v>
      </c>
      <c r="E393" s="266"/>
      <c r="F393" s="244">
        <v>2104.8000000000002</v>
      </c>
      <c r="G393" s="246"/>
      <c r="H393" s="246"/>
      <c r="I393" s="245"/>
      <c r="J393" s="244">
        <v>177</v>
      </c>
      <c r="K393" s="246"/>
      <c r="L393" s="246"/>
      <c r="M393" s="245"/>
      <c r="N393" s="244">
        <v>4775.2</v>
      </c>
      <c r="O393" s="246"/>
      <c r="P393" s="246"/>
      <c r="Q393" s="245"/>
      <c r="R393" s="244">
        <v>99351.4</v>
      </c>
      <c r="S393" s="246"/>
      <c r="T393" s="246"/>
      <c r="U393" s="245"/>
      <c r="V393" s="244">
        <v>7185.9</v>
      </c>
      <c r="W393" s="246"/>
      <c r="X393" s="246"/>
      <c r="Y393" s="245"/>
      <c r="Z393" s="244">
        <v>2182.5</v>
      </c>
      <c r="AA393" s="246"/>
      <c r="AB393" s="246"/>
      <c r="AC393" s="245"/>
      <c r="AD393" s="244">
        <v>268662.59999999998</v>
      </c>
      <c r="AE393" s="246"/>
      <c r="AF393" s="246"/>
      <c r="AG393" s="245"/>
      <c r="AH393" s="244">
        <v>1321.2</v>
      </c>
      <c r="AI393" s="246"/>
      <c r="AJ393" s="246"/>
      <c r="AK393" s="245"/>
      <c r="AL393" s="246"/>
      <c r="AM393" s="246"/>
      <c r="AN393" s="246"/>
      <c r="AO393" s="245"/>
      <c r="AP393" s="245">
        <v>330.3</v>
      </c>
      <c r="AQ393" s="246"/>
      <c r="AR393" s="246"/>
      <c r="AS393" s="245"/>
      <c r="AT393" s="245">
        <v>1570.1</v>
      </c>
      <c r="AU393" s="246"/>
      <c r="AV393" s="246"/>
      <c r="AW393" s="245"/>
      <c r="AX393" s="244">
        <v>990.8</v>
      </c>
      <c r="AY393" s="246"/>
      <c r="AZ393" s="246"/>
      <c r="BA393" s="245"/>
      <c r="BB393" s="244">
        <v>330.3</v>
      </c>
      <c r="BC393" s="246"/>
      <c r="BD393" s="246"/>
      <c r="BE393" s="245"/>
      <c r="BF393" s="244">
        <v>2107.5</v>
      </c>
      <c r="BG393" s="246"/>
      <c r="BH393" s="246"/>
      <c r="BI393" s="246"/>
      <c r="BJ393" s="246"/>
      <c r="BK393" s="246"/>
      <c r="BL393" s="246"/>
      <c r="BM393" s="245"/>
      <c r="BN393" s="244">
        <v>1919.2</v>
      </c>
      <c r="BO393" s="246"/>
      <c r="BP393" s="246"/>
      <c r="BQ393" s="245"/>
      <c r="BR393" s="244">
        <v>330.3</v>
      </c>
      <c r="BS393" s="246"/>
      <c r="BT393" s="246"/>
      <c r="BU393" s="245"/>
      <c r="BV393" s="244">
        <v>330.3</v>
      </c>
      <c r="BW393" s="246"/>
      <c r="BX393" s="246"/>
      <c r="BY393" s="245"/>
      <c r="BZ393" s="244">
        <v>17917.400000000001</v>
      </c>
      <c r="CA393" s="246"/>
      <c r="CB393" s="246"/>
      <c r="CC393" s="245"/>
      <c r="CD393" s="244">
        <v>118.5</v>
      </c>
      <c r="CE393" s="246"/>
      <c r="CF393" s="246"/>
      <c r="CG393" s="246"/>
      <c r="CH393" s="244">
        <v>1883.2</v>
      </c>
      <c r="CI393" s="246"/>
      <c r="CJ393" s="246"/>
      <c r="CK393" s="246"/>
      <c r="CL393" s="246"/>
      <c r="CM393" s="246"/>
      <c r="CN393" s="246"/>
      <c r="CO393" s="246"/>
      <c r="CP393" s="141"/>
      <c r="CQ393" s="246"/>
      <c r="CR393" s="246"/>
      <c r="CS393" s="245"/>
    </row>
    <row r="394" spans="1:97" x14ac:dyDescent="0.25">
      <c r="A394" s="108" t="s">
        <v>107</v>
      </c>
      <c r="B394" s="244">
        <f t="shared" si="1010"/>
        <v>24414257.900000002</v>
      </c>
      <c r="C394" s="244">
        <f t="shared" si="1011"/>
        <v>24880315.384100001</v>
      </c>
      <c r="D394" s="244">
        <f t="shared" si="1012"/>
        <v>24789342.188409992</v>
      </c>
      <c r="E394" s="244">
        <f>D394/C394*100</f>
        <v>99.63435674232592</v>
      </c>
      <c r="F394" s="244">
        <f>F10+F388+F393</f>
        <v>76633.2</v>
      </c>
      <c r="G394" s="244">
        <f>G10+G388+G393</f>
        <v>70434.710000000006</v>
      </c>
      <c r="H394" s="244">
        <f>H10+H388+H393</f>
        <v>68201.467319999996</v>
      </c>
      <c r="I394" s="244">
        <f t="shared" ref="I394" si="1187">H394/G394*100</f>
        <v>96.829343543829438</v>
      </c>
      <c r="J394" s="244">
        <f>J10+J388+J393</f>
        <v>22184.199999999997</v>
      </c>
      <c r="K394" s="244">
        <f>K10+K388+K393</f>
        <v>22026.883999999998</v>
      </c>
      <c r="L394" s="244">
        <f>L10+L388+L393</f>
        <v>21882.158669999997</v>
      </c>
      <c r="M394" s="244">
        <f t="shared" ref="M394" si="1188">L394/K394*100</f>
        <v>99.342960493186411</v>
      </c>
      <c r="N394" s="244">
        <f>N10+N388+N393</f>
        <v>587409.69999999995</v>
      </c>
      <c r="O394" s="244">
        <f>O10+O388+O393</f>
        <v>488358.06400000001</v>
      </c>
      <c r="P394" s="244">
        <f>P10+P388+P393</f>
        <v>486569.83330000006</v>
      </c>
      <c r="Q394" s="244">
        <f t="shared" ref="Q394" si="1189">P394/O394*100</f>
        <v>99.63382795702131</v>
      </c>
      <c r="R394" s="244">
        <f>R10+R388+R393</f>
        <v>5550948.0999999996</v>
      </c>
      <c r="S394" s="244">
        <f>S10+S388+S393</f>
        <v>6119507.1000000015</v>
      </c>
      <c r="T394" s="244">
        <f>T10+T388+T393</f>
        <v>6108301.8673600014</v>
      </c>
      <c r="U394" s="244">
        <f t="shared" ref="U394" si="1190">T394/S394*100</f>
        <v>99.816893216121926</v>
      </c>
      <c r="V394" s="244">
        <f>V10+V388+V393</f>
        <v>337613.2</v>
      </c>
      <c r="W394" s="244">
        <f>W10+W388+W393</f>
        <v>297628.19999999995</v>
      </c>
      <c r="X394" s="244">
        <f>X10+X388+X393</f>
        <v>284863.99920999992</v>
      </c>
      <c r="Y394" s="244">
        <f t="shared" ref="Y394" si="1191">X394/W394*100</f>
        <v>95.711360418804389</v>
      </c>
      <c r="Z394" s="244">
        <f>Z10+Z388+Z393</f>
        <v>17386.199999999997</v>
      </c>
      <c r="AA394" s="244">
        <f>AA10+AA388+AA393</f>
        <v>17399.600000000002</v>
      </c>
      <c r="AB394" s="244">
        <f>AB10+AB388+AB393</f>
        <v>17273.825040000003</v>
      </c>
      <c r="AC394" s="244">
        <f t="shared" ref="AC394" si="1192">AB394/AA394*100</f>
        <v>99.277138784799661</v>
      </c>
      <c r="AD394" s="244">
        <f>AD10+AD388+AD393</f>
        <v>15680316</v>
      </c>
      <c r="AE394" s="244">
        <f>AE10+AE388+AE393</f>
        <v>15976185.199999999</v>
      </c>
      <c r="AF394" s="244">
        <f>AF10+AF388+AF393</f>
        <v>15936102.41199</v>
      </c>
      <c r="AG394" s="244">
        <f t="shared" ref="AG394" si="1193">AF394/AE394*100</f>
        <v>99.749109142713237</v>
      </c>
      <c r="AH394" s="244">
        <f>AH10+AH388+AH393</f>
        <v>77737.499999999985</v>
      </c>
      <c r="AI394" s="244">
        <f>AI10+AI388+AI393</f>
        <v>84196.699999999983</v>
      </c>
      <c r="AJ394" s="244">
        <f>AJ10+AJ388+AJ393</f>
        <v>82118.608639999991</v>
      </c>
      <c r="AK394" s="244">
        <f t="shared" ref="AK394" si="1194">AJ394/AI394*100</f>
        <v>97.531861272472682</v>
      </c>
      <c r="AL394" s="244">
        <f>AL10+AL388+AL393</f>
        <v>1578.5</v>
      </c>
      <c r="AM394" s="244">
        <f>AM10+AM388+AM393</f>
        <v>1520</v>
      </c>
      <c r="AN394" s="244">
        <f>AN10+AN388+AN393</f>
        <v>1176.3818599999997</v>
      </c>
      <c r="AO394" s="244">
        <f t="shared" ref="AO394" si="1195">AN394/AM394*100</f>
        <v>77.393543421052613</v>
      </c>
      <c r="AP394" s="244">
        <f>AP10+AP388+AP393</f>
        <v>60591.799999999974</v>
      </c>
      <c r="AQ394" s="244">
        <f>AQ10+AQ388+AQ393</f>
        <v>65481.399999999965</v>
      </c>
      <c r="AR394" s="244">
        <f>AR10+AR388+AR393</f>
        <v>64940.176969999971</v>
      </c>
      <c r="AS394" s="244">
        <f t="shared" ref="AS394" si="1196">AR394/AQ394*100</f>
        <v>99.17347058859464</v>
      </c>
      <c r="AT394" s="244">
        <f>AT10+AT388+AT393</f>
        <v>659308.30000000005</v>
      </c>
      <c r="AU394" s="244">
        <f>AU10+AU388+AU393</f>
        <v>449308.30000000005</v>
      </c>
      <c r="AV394" s="244">
        <f>AV10+AV388+AV393</f>
        <v>444483.02314000012</v>
      </c>
      <c r="AW394" s="244">
        <f t="shared" ref="AW394" si="1197">AV394/AU394*100</f>
        <v>98.92606549667569</v>
      </c>
      <c r="AX394" s="244">
        <f>AX10+AX388+AX393</f>
        <v>31055.699999999993</v>
      </c>
      <c r="AY394" s="244">
        <f>AY10+AY388+AY393</f>
        <v>37559.899999999994</v>
      </c>
      <c r="AZ394" s="244">
        <f>AZ10+AZ388+AZ393</f>
        <v>36983.412169999996</v>
      </c>
      <c r="BA394" s="244">
        <f t="shared" ref="BA394" si="1198">AZ394/AY394*100</f>
        <v>98.465150785811474</v>
      </c>
      <c r="BB394" s="244">
        <f>BB10+BB388+BB393</f>
        <v>18543.599999999991</v>
      </c>
      <c r="BC394" s="244">
        <f>BC10+BC388+BC393</f>
        <v>19663.400000000012</v>
      </c>
      <c r="BD394" s="244">
        <f>BD10+BD388+BD393</f>
        <v>18363.681150000008</v>
      </c>
      <c r="BE394" s="244">
        <f t="shared" ref="BE394" si="1199">BD394/BC394*100</f>
        <v>93.39016217948064</v>
      </c>
      <c r="BF394" s="244">
        <f>BF10+BF388+BF393</f>
        <v>84363.1</v>
      </c>
      <c r="BG394" s="244">
        <f>BG10+BG388+BG393</f>
        <v>81283.192099999986</v>
      </c>
      <c r="BH394" s="244">
        <f>BH10+BH388+BH393</f>
        <v>81283.192099999986</v>
      </c>
      <c r="BI394" s="244">
        <f>BH394/BG394*100</f>
        <v>100</v>
      </c>
      <c r="BJ394" s="244">
        <f>BJ10+BJ388+BJ393</f>
        <v>20943.400000000001</v>
      </c>
      <c r="BK394" s="244">
        <f>BK10+BK388+BK393</f>
        <v>22609.299999999996</v>
      </c>
      <c r="BL394" s="244">
        <f>BL10+BL388+BL393</f>
        <v>22431.236669999998</v>
      </c>
      <c r="BM394" s="244">
        <f t="shared" ref="BM394" si="1200">BL394/BK394*100</f>
        <v>99.21243324649592</v>
      </c>
      <c r="BN394" s="244">
        <f>BN10+BN388+BN393</f>
        <v>51502.599999999991</v>
      </c>
      <c r="BO394" s="244">
        <f>BO10+BO388+BO393</f>
        <v>54465.100000000013</v>
      </c>
      <c r="BP394" s="244">
        <f>BP10+BP388+BP393</f>
        <v>54280.672950000015</v>
      </c>
      <c r="BQ394" s="244">
        <f t="shared" ref="BQ394" si="1201">BP394/BO394*100</f>
        <v>99.661384905196172</v>
      </c>
      <c r="BR394" s="244">
        <f>BR10+BR388+BR393</f>
        <v>16224.299999999992</v>
      </c>
      <c r="BS394" s="244">
        <f>BS10+BS388+BS393</f>
        <v>7729.7000000000007</v>
      </c>
      <c r="BT394" s="244">
        <f>BT10+BT388+BT393</f>
        <v>7727.9810099999995</v>
      </c>
      <c r="BU394" s="244">
        <f t="shared" ref="BU394" si="1202">BT394/BS394*100</f>
        <v>99.977761232648078</v>
      </c>
      <c r="BV394" s="244">
        <f>BV10+BV388+BV393</f>
        <v>23216.499999999982</v>
      </c>
      <c r="BW394" s="244">
        <f>BW10+BW388+BW393</f>
        <v>25133.100000000006</v>
      </c>
      <c r="BX394" s="244">
        <f>BX10+BX388+BX393</f>
        <v>24564.683310000008</v>
      </c>
      <c r="BY394" s="244">
        <f t="shared" ref="BY394" si="1203">BX394/BW394*100</f>
        <v>97.738374136099409</v>
      </c>
      <c r="BZ394" s="244">
        <f>BZ10+BZ388+BZ393</f>
        <v>1084488.6999999997</v>
      </c>
      <c r="CA394" s="244">
        <f>CA10+CA388+CA393</f>
        <v>1015493.2340000002</v>
      </c>
      <c r="CB394" s="244">
        <f>CB10+CB388+CB393</f>
        <v>1004321.8099199997</v>
      </c>
      <c r="CC394" s="244">
        <f t="shared" si="1185"/>
        <v>98.89990167280618</v>
      </c>
      <c r="CD394" s="244">
        <f>CD10+CD388+CD393</f>
        <v>7572.7000000000007</v>
      </c>
      <c r="CE394" s="244">
        <f>CE10+CE388+CE393</f>
        <v>18003.5</v>
      </c>
      <c r="CF394" s="244">
        <f>CF10+CF388+CF393</f>
        <v>17773.592099999998</v>
      </c>
      <c r="CG394" s="244">
        <f t="shared" si="1180"/>
        <v>98.722982197905949</v>
      </c>
      <c r="CH394" s="244">
        <f>CH10+CH388+CH393</f>
        <v>1883.2</v>
      </c>
      <c r="CI394" s="244">
        <f>CI10+CI388+CI393</f>
        <v>1883.1999999999998</v>
      </c>
      <c r="CJ394" s="244">
        <f>CJ10+CJ388+CJ393</f>
        <v>1768.18968</v>
      </c>
      <c r="CK394" s="244">
        <f t="shared" ref="CK394" si="1204">CJ394/CI394*100</f>
        <v>93.892824978759563</v>
      </c>
      <c r="CL394" s="244">
        <f>CL10+CL388+CL393</f>
        <v>2757.4</v>
      </c>
      <c r="CM394" s="244">
        <f>CM10+CM388+CM393</f>
        <v>3161</v>
      </c>
      <c r="CN394" s="244">
        <f>CN10+CN388+CN393</f>
        <v>3160.7712500000002</v>
      </c>
      <c r="CO394" s="244">
        <f t="shared" ref="CO394" si="1205">CN394/CM394*100</f>
        <v>99.992763366023425</v>
      </c>
      <c r="CP394" s="141">
        <f>CP10+CP388+CP393</f>
        <v>0</v>
      </c>
      <c r="CQ394" s="244">
        <f>CQ10+CQ388+CQ393</f>
        <v>1284.5999999999999</v>
      </c>
      <c r="CR394" s="244">
        <f>CR10+CR388+CR393</f>
        <v>769.21259999999995</v>
      </c>
      <c r="CS394" s="244">
        <f t="shared" ref="CS394" si="1206">CR394/CQ394*100</f>
        <v>59.879542269967303</v>
      </c>
    </row>
    <row r="395" spans="1:97" x14ac:dyDescent="0.25">
      <c r="C395" s="31"/>
      <c r="D395" s="31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</row>
    <row r="396" spans="1:97" s="29" customFormat="1" ht="15.75" customHeight="1" x14ac:dyDescent="0.25">
      <c r="A396" s="371" t="s">
        <v>984</v>
      </c>
      <c r="B396" s="371"/>
      <c r="C396" s="371"/>
      <c r="D396" s="371"/>
      <c r="E396" s="371"/>
      <c r="F396" s="371"/>
      <c r="G396" s="371"/>
      <c r="H396" s="371"/>
      <c r="I396" s="371"/>
      <c r="J396" s="371"/>
      <c r="K396" s="371"/>
      <c r="L396" s="371"/>
      <c r="M396" s="371"/>
      <c r="N396" s="371"/>
      <c r="O396" s="371"/>
      <c r="P396" s="371"/>
      <c r="Q396" s="371"/>
      <c r="R396" s="371"/>
      <c r="S396" s="371"/>
      <c r="T396" s="371"/>
      <c r="U396" s="371"/>
      <c r="V396" s="371"/>
      <c r="W396" s="371"/>
      <c r="X396" s="371"/>
      <c r="Y396" s="371"/>
      <c r="Z396" s="371"/>
      <c r="AA396" s="371"/>
      <c r="AB396" s="371"/>
      <c r="AC396" s="371"/>
      <c r="AD396" s="221"/>
      <c r="AE396" s="252"/>
      <c r="AF396" s="252"/>
      <c r="AG396" s="252"/>
      <c r="AH396" s="139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140"/>
      <c r="BG396" s="24"/>
      <c r="BH396" s="24"/>
      <c r="BI396" s="24"/>
      <c r="BJ396" s="140"/>
      <c r="BK396" s="24"/>
      <c r="BL396" s="24"/>
      <c r="BM396" s="24"/>
      <c r="BN396" s="24"/>
      <c r="BO396" s="24"/>
      <c r="BP396" s="32"/>
      <c r="BQ396" s="24"/>
      <c r="BR396" s="24"/>
      <c r="BS396" s="24"/>
      <c r="BT396" s="24"/>
      <c r="BU396" s="24"/>
      <c r="BV396" s="24"/>
      <c r="BW396" s="24"/>
      <c r="BX396" s="24"/>
      <c r="BY396" s="24"/>
      <c r="BZ396" s="140"/>
      <c r="CA396" s="24"/>
      <c r="CB396" s="24"/>
      <c r="CC396" s="24"/>
      <c r="CD396" s="24"/>
      <c r="CE396" s="24"/>
      <c r="CF396" s="24"/>
      <c r="CG396" s="24"/>
      <c r="CH396" s="140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</row>
    <row r="397" spans="1:97" s="29" customFormat="1" ht="15.75" customHeight="1" x14ac:dyDescent="0.25">
      <c r="A397" s="371" t="s">
        <v>985</v>
      </c>
      <c r="B397" s="371"/>
      <c r="C397" s="371"/>
      <c r="D397" s="371"/>
      <c r="E397" s="371"/>
      <c r="F397" s="371"/>
      <c r="G397" s="371"/>
      <c r="H397" s="371"/>
      <c r="I397" s="371"/>
      <c r="J397" s="371"/>
      <c r="K397" s="371"/>
      <c r="L397" s="371"/>
      <c r="M397" s="371"/>
      <c r="N397" s="371"/>
      <c r="O397" s="371"/>
      <c r="P397" s="371"/>
      <c r="Q397" s="371"/>
      <c r="R397" s="371"/>
      <c r="S397" s="371"/>
      <c r="T397" s="371"/>
      <c r="U397" s="371"/>
      <c r="V397" s="371"/>
      <c r="W397" s="371"/>
      <c r="X397" s="371"/>
      <c r="Y397" s="371"/>
      <c r="Z397" s="371"/>
      <c r="AA397" s="371"/>
      <c r="AB397" s="371"/>
      <c r="AC397" s="371"/>
      <c r="AD397" s="221"/>
      <c r="AE397" s="252"/>
      <c r="AF397" s="252"/>
      <c r="AG397" s="252"/>
      <c r="AH397" s="139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140"/>
      <c r="BG397" s="24"/>
      <c r="BH397" s="24"/>
      <c r="BI397" s="24"/>
      <c r="BJ397" s="140"/>
      <c r="BK397" s="24"/>
      <c r="BL397" s="24"/>
      <c r="BM397" s="24"/>
      <c r="BN397" s="24"/>
      <c r="BO397" s="24"/>
      <c r="BP397" s="31"/>
      <c r="BQ397" s="24"/>
      <c r="BR397" s="24"/>
      <c r="BS397" s="24"/>
      <c r="BT397" s="24"/>
      <c r="BU397" s="24"/>
      <c r="BV397" s="24"/>
      <c r="BW397" s="24"/>
      <c r="BX397" s="24"/>
      <c r="BY397" s="24"/>
      <c r="BZ397" s="140"/>
      <c r="CA397" s="24"/>
      <c r="CB397" s="24"/>
      <c r="CC397" s="24"/>
      <c r="CD397" s="24"/>
      <c r="CE397" s="24"/>
      <c r="CF397" s="24"/>
      <c r="CG397" s="24"/>
      <c r="CH397" s="140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</row>
    <row r="398" spans="1:97" x14ac:dyDescent="0.25">
      <c r="A398" s="24" t="s">
        <v>122</v>
      </c>
      <c r="C398" s="32"/>
      <c r="D398" s="32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</row>
    <row r="399" spans="1:97" x14ac:dyDescent="0.25">
      <c r="C399" s="31"/>
      <c r="D399" s="31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</row>
    <row r="400" spans="1:97" x14ac:dyDescent="0.25"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</row>
    <row r="401" spans="3:86" x14ac:dyDescent="0.25">
      <c r="C401" s="31"/>
      <c r="D401" s="31"/>
      <c r="E401" s="31"/>
      <c r="F401" s="31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</row>
    <row r="402" spans="3:86" x14ac:dyDescent="0.25">
      <c r="C402" s="31"/>
      <c r="D402" s="31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</row>
    <row r="404" spans="3:86" x14ac:dyDescent="0.25">
      <c r="D404" s="28"/>
    </row>
    <row r="405" spans="3:86" x14ac:dyDescent="0.25">
      <c r="D405" s="28"/>
    </row>
  </sheetData>
  <mergeCells count="50">
    <mergeCell ref="CR6:CS6"/>
    <mergeCell ref="CB6:CC6"/>
    <mergeCell ref="AL8:AO8"/>
    <mergeCell ref="AD8:AG8"/>
    <mergeCell ref="CD3:CS3"/>
    <mergeCell ref="CQ1:CS1"/>
    <mergeCell ref="C3:U3"/>
    <mergeCell ref="F7:U7"/>
    <mergeCell ref="V3:AO3"/>
    <mergeCell ref="V7:AO7"/>
    <mergeCell ref="AP3:BI3"/>
    <mergeCell ref="AP7:BI7"/>
    <mergeCell ref="BX1:BY1"/>
    <mergeCell ref="T6:U6"/>
    <mergeCell ref="AN6:AO6"/>
    <mergeCell ref="BT6:BU6"/>
    <mergeCell ref="BX6:BY6"/>
    <mergeCell ref="BH1:BI1"/>
    <mergeCell ref="CD7:CS7"/>
    <mergeCell ref="F8:I8"/>
    <mergeCell ref="AN1:AO1"/>
    <mergeCell ref="BT1:BU1"/>
    <mergeCell ref="BJ3:CC3"/>
    <mergeCell ref="CB1:CC1"/>
    <mergeCell ref="CP8:CS8"/>
    <mergeCell ref="CL8:CO8"/>
    <mergeCell ref="CH8:CK8"/>
    <mergeCell ref="CD8:CG8"/>
    <mergeCell ref="BZ8:CC8"/>
    <mergeCell ref="BV8:BY8"/>
    <mergeCell ref="BH6:BI6"/>
    <mergeCell ref="N8:Q8"/>
    <mergeCell ref="R8:U8"/>
    <mergeCell ref="AH8:AK8"/>
    <mergeCell ref="A396:AC396"/>
    <mergeCell ref="A397:AC397"/>
    <mergeCell ref="A7:A9"/>
    <mergeCell ref="BR8:BU8"/>
    <mergeCell ref="BF8:BI8"/>
    <mergeCell ref="BJ8:BM8"/>
    <mergeCell ref="BN8:BQ8"/>
    <mergeCell ref="AT8:AW8"/>
    <mergeCell ref="AX8:BA8"/>
    <mergeCell ref="BB8:BE8"/>
    <mergeCell ref="AP8:AS8"/>
    <mergeCell ref="V8:Y8"/>
    <mergeCell ref="Z8:AC8"/>
    <mergeCell ref="B7:E8"/>
    <mergeCell ref="J8:M8"/>
    <mergeCell ref="BJ7:CC7"/>
  </mergeCells>
  <pageMargins left="0.31496062992125984" right="0.31496062992125984" top="0.35433070866141736" bottom="0.35433070866141736" header="0" footer="0"/>
  <pageSetup paperSize="9" scale="29" orientation="portrait" r:id="rId1"/>
  <colBreaks count="3" manualBreakCount="3">
    <brk id="21" max="397" man="1"/>
    <brk id="41" max="397" man="1"/>
    <brk id="61" max="39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O214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5" x14ac:dyDescent="0.25"/>
  <cols>
    <col min="1" max="1" width="29.5" style="25" customWidth="1"/>
    <col min="2" max="2" width="17.25" style="25" customWidth="1"/>
    <col min="3" max="3" width="16.125" style="25" customWidth="1"/>
    <col min="4" max="4" width="15.5" style="25" customWidth="1"/>
    <col min="5" max="5" width="12.25" style="25" customWidth="1"/>
    <col min="6" max="6" width="14.5" style="25" customWidth="1"/>
    <col min="7" max="7" width="16" style="25" customWidth="1"/>
    <col min="8" max="8" width="12.875" style="25" customWidth="1"/>
    <col min="9" max="9" width="12.75" style="25" customWidth="1"/>
    <col min="10" max="10" width="14.375" style="25" customWidth="1"/>
    <col min="11" max="11" width="16" style="25" customWidth="1"/>
    <col min="12" max="13" width="12" style="25" customWidth="1"/>
    <col min="14" max="14" width="14.75" style="25" customWidth="1"/>
    <col min="15" max="15" width="14.125" style="25" customWidth="1"/>
    <col min="16" max="16" width="10.875" style="25" customWidth="1"/>
    <col min="17" max="17" width="13.375" style="25" customWidth="1"/>
    <col min="18" max="18" width="15" style="25" customWidth="1"/>
    <col min="19" max="19" width="15.5" style="25" customWidth="1"/>
    <col min="20" max="20" width="11" style="25" customWidth="1"/>
    <col min="21" max="21" width="11.875" style="25" customWidth="1"/>
    <col min="22" max="22" width="13.5" style="25" customWidth="1"/>
    <col min="23" max="23" width="14.75" style="25" customWidth="1"/>
    <col min="24" max="24" width="11.375" style="25" customWidth="1"/>
    <col min="25" max="25" width="11.75" style="25" customWidth="1"/>
    <col min="26" max="26" width="13.75" style="25" customWidth="1"/>
    <col min="27" max="27" width="15.375" style="25" customWidth="1"/>
    <col min="28" max="28" width="11.375" style="25" customWidth="1"/>
    <col min="29" max="29" width="12.375" style="25" customWidth="1"/>
    <col min="30" max="30" width="14.375" style="25" customWidth="1"/>
    <col min="31" max="31" width="14.625" style="25" customWidth="1"/>
    <col min="32" max="33" width="12.375" style="25" customWidth="1"/>
    <col min="34" max="34" width="15.125" style="25" customWidth="1"/>
    <col min="35" max="35" width="14.875" style="25" customWidth="1"/>
    <col min="36" max="37" width="12.375" style="25" customWidth="1"/>
    <col min="38" max="38" width="13.75" style="25" customWidth="1"/>
    <col min="39" max="39" width="14.5" style="25" customWidth="1"/>
    <col min="40" max="41" width="12.375" style="25" customWidth="1"/>
    <col min="42" max="42" width="14.25" style="25" customWidth="1"/>
    <col min="43" max="43" width="14.375" style="25" customWidth="1"/>
    <col min="44" max="44" width="12" style="25" customWidth="1"/>
    <col min="45" max="45" width="12.625" style="25" customWidth="1"/>
    <col min="46" max="46" width="15.375" style="25" customWidth="1"/>
    <col min="47" max="47" width="15.75" style="25" customWidth="1"/>
    <col min="48" max="48" width="14.625" style="25" customWidth="1"/>
    <col min="49" max="49" width="13.625" style="25" customWidth="1"/>
    <col min="50" max="50" width="13.375" style="25" customWidth="1"/>
    <col min="51" max="51" width="15" style="25" customWidth="1"/>
    <col min="52" max="52" width="11.125" style="25" customWidth="1"/>
    <col min="53" max="53" width="11.875" style="25" customWidth="1"/>
    <col min="54" max="54" width="15.25" style="25" customWidth="1"/>
    <col min="55" max="55" width="14" style="25" customWidth="1"/>
    <col min="56" max="56" width="10.625" style="25" customWidth="1"/>
    <col min="57" max="57" width="12" style="25" customWidth="1"/>
    <col min="58" max="58" width="14.25" style="25" customWidth="1"/>
    <col min="59" max="59" width="14.5" style="25" customWidth="1"/>
    <col min="60" max="60" width="11.375" style="25" customWidth="1"/>
    <col min="61" max="61" width="12.25" style="25" customWidth="1"/>
    <col min="62" max="63" width="14.375" style="25" customWidth="1"/>
    <col min="64" max="64" width="12.25" style="25" customWidth="1"/>
    <col min="65" max="65" width="12.75" style="25" customWidth="1"/>
    <col min="66" max="67" width="14.625" style="25" customWidth="1"/>
    <col min="68" max="68" width="10.625" style="25" customWidth="1"/>
    <col min="69" max="69" width="11.875" style="25" customWidth="1"/>
    <col min="70" max="70" width="13.75" style="25" customWidth="1"/>
    <col min="71" max="71" width="14.625" style="25" customWidth="1"/>
    <col min="72" max="72" width="11.5" style="25" customWidth="1"/>
    <col min="73" max="73" width="12.75" style="25" customWidth="1"/>
    <col min="74" max="74" width="14.375" style="25" customWidth="1"/>
    <col min="75" max="75" width="16.5" style="25" customWidth="1"/>
    <col min="76" max="77" width="12.375" style="25" customWidth="1"/>
    <col min="78" max="78" width="14" style="25" customWidth="1"/>
    <col min="79" max="79" width="14.875" style="25" customWidth="1"/>
    <col min="80" max="80" width="11.625" style="25" customWidth="1"/>
    <col min="81" max="81" width="11.75" style="25" customWidth="1"/>
    <col min="82" max="82" width="14.25" style="25" customWidth="1"/>
    <col min="83" max="83" width="14.125" style="25" customWidth="1"/>
    <col min="84" max="84" width="10.75" style="25" customWidth="1"/>
    <col min="85" max="85" width="11.375" style="25" customWidth="1"/>
    <col min="86" max="86" width="13.625" style="25" customWidth="1"/>
    <col min="87" max="87" width="15.25" style="25" customWidth="1"/>
    <col min="88" max="88" width="13.125" style="25" customWidth="1"/>
    <col min="89" max="89" width="11.125" style="25" customWidth="1"/>
    <col min="90" max="90" width="14.5" style="25" customWidth="1"/>
    <col min="91" max="91" width="15.25" style="25" customWidth="1"/>
    <col min="92" max="92" width="12.875" style="25" customWidth="1"/>
    <col min="93" max="93" width="11.625" style="25" customWidth="1"/>
    <col min="94" max="94" width="13.625" style="25" customWidth="1"/>
    <col min="95" max="95" width="14.75" style="25" customWidth="1"/>
    <col min="96" max="96" width="12" style="25" customWidth="1"/>
    <col min="97" max="97" width="12.875" style="25" customWidth="1"/>
    <col min="98" max="98" width="14.5" style="25" customWidth="1"/>
    <col min="99" max="99" width="15.375" style="25" customWidth="1"/>
    <col min="100" max="101" width="12.875" style="25" customWidth="1"/>
    <col min="102" max="103" width="14.875" style="25" customWidth="1"/>
    <col min="104" max="105" width="12.875" style="25" customWidth="1"/>
    <col min="106" max="106" width="14.25" style="25" customWidth="1"/>
    <col min="107" max="107" width="15.875" style="25" customWidth="1"/>
    <col min="108" max="108" width="11.875" style="25" customWidth="1"/>
    <col min="109" max="109" width="11.75" style="25" customWidth="1"/>
    <col min="110" max="111" width="14.25" style="25" customWidth="1"/>
    <col min="112" max="112" width="11.5" style="25" customWidth="1"/>
    <col min="113" max="113" width="11.875" style="25" customWidth="1"/>
    <col min="114" max="114" width="14.375" style="25" customWidth="1"/>
    <col min="115" max="115" width="15.125" style="25" customWidth="1"/>
    <col min="116" max="116" width="12.25" style="25" customWidth="1"/>
    <col min="117" max="117" width="12.625" style="25" customWidth="1"/>
    <col min="118" max="118" width="14.625" style="25" customWidth="1"/>
    <col min="119" max="119" width="14.375" style="25" customWidth="1"/>
    <col min="120" max="120" width="12.25" style="25" customWidth="1"/>
    <col min="121" max="121" width="12.625" style="25" customWidth="1"/>
    <col min="122" max="122" width="14.875" style="25" customWidth="1"/>
    <col min="123" max="123" width="14.5" style="25" customWidth="1"/>
    <col min="124" max="124" width="11.625" style="25" customWidth="1"/>
    <col min="125" max="125" width="12.125" style="25" customWidth="1"/>
    <col min="126" max="126" width="13.75" style="25" customWidth="1"/>
    <col min="127" max="127" width="14.5" style="25" customWidth="1"/>
    <col min="128" max="128" width="12.25" style="25" customWidth="1"/>
    <col min="129" max="129" width="11.5" style="25" customWidth="1"/>
    <col min="130" max="130" width="14.25" style="25" customWidth="1"/>
    <col min="131" max="131" width="14.875" style="25" customWidth="1"/>
    <col min="132" max="132" width="11.625" style="25" customWidth="1"/>
    <col min="133" max="133" width="12.375" style="25" customWidth="1"/>
    <col min="134" max="134" width="14.625" style="25" customWidth="1"/>
    <col min="135" max="135" width="16.5" style="25" customWidth="1"/>
    <col min="136" max="136" width="13.25" style="25" customWidth="1"/>
    <col min="137" max="137" width="13.625" style="25" customWidth="1"/>
    <col min="138" max="138" width="13.875" style="25" customWidth="1"/>
    <col min="139" max="139" width="15.5" style="25" customWidth="1"/>
    <col min="140" max="140" width="11.5" style="25" customWidth="1"/>
    <col min="141" max="141" width="12.5" style="25" customWidth="1"/>
    <col min="142" max="142" width="14.125" style="25" customWidth="1"/>
    <col min="143" max="143" width="16.625" style="25" customWidth="1"/>
    <col min="144" max="144" width="11.875" style="25" customWidth="1"/>
    <col min="145" max="145" width="13" style="25" customWidth="1"/>
    <col min="146" max="146" width="14.375" style="25" customWidth="1"/>
    <col min="147" max="147" width="16.375" style="25" customWidth="1"/>
    <col min="148" max="148" width="12.125" style="25" customWidth="1"/>
    <col min="149" max="149" width="12" style="25" customWidth="1"/>
    <col min="150" max="150" width="14.75" style="25" customWidth="1"/>
    <col min="151" max="151" width="17.125" style="25" customWidth="1"/>
    <col min="152" max="152" width="12.125" style="25" customWidth="1"/>
    <col min="153" max="153" width="11.5" style="25" customWidth="1"/>
    <col min="154" max="154" width="13.5" style="25" customWidth="1"/>
    <col min="155" max="155" width="16.75" style="25" customWidth="1"/>
    <col min="156" max="156" width="12.375" style="25" customWidth="1"/>
    <col min="157" max="157" width="13.5" style="25" customWidth="1"/>
    <col min="158" max="158" width="14.5" style="25" customWidth="1"/>
    <col min="159" max="159" width="15.375" style="25" customWidth="1"/>
    <col min="160" max="160" width="11.875" style="25" customWidth="1"/>
    <col min="161" max="161" width="12.875" style="25" customWidth="1"/>
    <col min="162" max="162" width="14.875" style="25" customWidth="1"/>
    <col min="163" max="163" width="15.125" style="25" customWidth="1"/>
    <col min="164" max="164" width="11.75" style="25" customWidth="1"/>
    <col min="165" max="165" width="12.625" style="25" customWidth="1"/>
    <col min="166" max="166" width="14.25" style="25" customWidth="1"/>
    <col min="167" max="167" width="15.375" style="25" customWidth="1"/>
    <col min="168" max="168" width="12.625" style="25" customWidth="1"/>
    <col min="169" max="169" width="12.375" style="25" customWidth="1"/>
    <col min="170" max="170" width="14" style="25" customWidth="1"/>
    <col min="171" max="171" width="16.375" style="25" customWidth="1"/>
    <col min="172" max="172" width="13.5" style="25" customWidth="1"/>
    <col min="173" max="174" width="13.375" style="25" customWidth="1"/>
    <col min="175" max="175" width="16.125" style="25" customWidth="1"/>
    <col min="176" max="176" width="12.125" style="25" customWidth="1"/>
    <col min="177" max="177" width="11.5" style="25" customWidth="1"/>
    <col min="178" max="178" width="14" style="25" customWidth="1"/>
    <col min="179" max="179" width="16.25" style="25" customWidth="1"/>
    <col min="180" max="180" width="11.75" style="25" customWidth="1"/>
    <col min="181" max="181" width="12.625" style="25" customWidth="1"/>
    <col min="182" max="182" width="14.875" style="25" customWidth="1"/>
    <col min="183" max="183" width="15.625" style="25" customWidth="1"/>
    <col min="184" max="184" width="12" style="25" customWidth="1"/>
    <col min="185" max="185" width="11.75" style="25" customWidth="1"/>
    <col min="186" max="186" width="13.375" style="25" customWidth="1"/>
    <col min="187" max="187" width="16.125" style="25" customWidth="1"/>
    <col min="188" max="188" width="14.875" style="25" customWidth="1"/>
    <col min="189" max="189" width="12.625" style="25" customWidth="1"/>
    <col min="190" max="190" width="13.75" style="25" customWidth="1"/>
    <col min="191" max="191" width="15.625" style="25" customWidth="1"/>
    <col min="192" max="192" width="11.75" style="25" customWidth="1"/>
    <col min="193" max="194" width="13.375" style="25" customWidth="1"/>
    <col min="195" max="195" width="15.75" style="25" customWidth="1"/>
    <col min="196" max="196" width="13.25" style="25" customWidth="1"/>
    <col min="197" max="198" width="14.5" style="25" customWidth="1"/>
    <col min="199" max="199" width="15.625" style="25" customWidth="1"/>
    <col min="200" max="200" width="12.75" style="25" customWidth="1"/>
    <col min="201" max="201" width="12.125" style="25" customWidth="1"/>
    <col min="202" max="202" width="14.625" style="25" customWidth="1"/>
    <col min="203" max="203" width="15.125" style="25" customWidth="1"/>
    <col min="204" max="204" width="12" style="25" customWidth="1"/>
    <col min="205" max="205" width="12.875" style="25" customWidth="1"/>
    <col min="206" max="206" width="15.375" style="48" customWidth="1"/>
    <col min="207" max="207" width="15.75" style="48" customWidth="1"/>
    <col min="208" max="209" width="12" style="48" customWidth="1"/>
    <col min="210" max="210" width="13.75" style="48" customWidth="1"/>
    <col min="211" max="211" width="14" style="48" customWidth="1"/>
    <col min="212" max="212" width="11.5" style="48" customWidth="1"/>
    <col min="213" max="213" width="12.375" style="48" customWidth="1"/>
    <col min="214" max="214" width="13.625" style="48" customWidth="1"/>
    <col min="215" max="215" width="14.375" style="48" customWidth="1"/>
    <col min="216" max="216" width="11.25" style="48" customWidth="1"/>
    <col min="217" max="217" width="12" style="48" customWidth="1"/>
    <col min="218" max="218" width="13.875" style="48" customWidth="1"/>
    <col min="219" max="219" width="14.75" style="48" customWidth="1"/>
    <col min="220" max="220" width="12.625" style="48" customWidth="1"/>
    <col min="221" max="221" width="13.375" style="48" customWidth="1"/>
    <col min="222" max="222" width="14.5" style="25" customWidth="1"/>
    <col min="223" max="223" width="15" style="25" customWidth="1"/>
    <col min="224" max="224" width="12.125" style="25" customWidth="1"/>
    <col min="225" max="225" width="13.5" style="25" customWidth="1"/>
    <col min="226" max="226" width="15" style="48" customWidth="1"/>
    <col min="227" max="227" width="15.625" style="48" customWidth="1"/>
    <col min="228" max="228" width="13.5" style="48" customWidth="1"/>
    <col min="229" max="229" width="13.125" style="48" customWidth="1"/>
    <col min="230" max="230" width="14.75" style="25" customWidth="1"/>
    <col min="231" max="231" width="16.75" style="25" customWidth="1"/>
    <col min="232" max="232" width="11.75" style="25" customWidth="1"/>
    <col min="233" max="233" width="12.375" style="25" customWidth="1"/>
    <col min="234" max="234" width="14" style="48" customWidth="1"/>
    <col min="235" max="235" width="15.125" style="48" customWidth="1"/>
    <col min="236" max="236" width="11.75" style="48" customWidth="1"/>
    <col min="237" max="237" width="12.375" style="48" customWidth="1"/>
    <col min="238" max="238" width="13.75" style="25" customWidth="1"/>
    <col min="239" max="239" width="16.25" style="25" customWidth="1"/>
    <col min="240" max="241" width="13.75" style="25" customWidth="1"/>
    <col min="242" max="242" width="14" style="48" customWidth="1"/>
    <col min="243" max="243" width="16.25" style="48" customWidth="1"/>
    <col min="244" max="244" width="13.125" style="48" customWidth="1"/>
    <col min="245" max="245" width="12.625" style="48" customWidth="1"/>
    <col min="246" max="246" width="14.875" style="25" customWidth="1"/>
    <col min="247" max="247" width="16.75" style="25" customWidth="1"/>
    <col min="248" max="248" width="13.75" style="25" customWidth="1"/>
    <col min="249" max="249" width="11.5" style="25" customWidth="1"/>
    <col min="250" max="16384" width="9" style="48"/>
  </cols>
  <sheetData>
    <row r="1" spans="1:249" s="25" customFormat="1" x14ac:dyDescent="0.25">
      <c r="P1" s="404"/>
      <c r="Q1" s="404"/>
      <c r="R1" s="269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O1" s="269" t="s">
        <v>111</v>
      </c>
      <c r="AP1" s="269"/>
      <c r="BF1" s="269"/>
      <c r="BI1" s="285" t="s">
        <v>111</v>
      </c>
      <c r="CC1" s="269" t="s">
        <v>111</v>
      </c>
      <c r="CH1" s="269"/>
      <c r="CW1" s="285" t="s">
        <v>111</v>
      </c>
      <c r="DN1" s="269"/>
      <c r="DQ1" s="269" t="s">
        <v>111</v>
      </c>
      <c r="EK1" s="285" t="s">
        <v>111</v>
      </c>
      <c r="EP1" s="285"/>
      <c r="FE1" s="269" t="s">
        <v>111</v>
      </c>
      <c r="FN1" s="285"/>
      <c r="FY1" s="285" t="s">
        <v>111</v>
      </c>
      <c r="GL1" s="285"/>
      <c r="GS1" s="285" t="s">
        <v>111</v>
      </c>
      <c r="HM1" s="285" t="s">
        <v>111</v>
      </c>
      <c r="IG1" s="285" t="s">
        <v>111</v>
      </c>
      <c r="IO1" s="285" t="s">
        <v>111</v>
      </c>
    </row>
    <row r="2" spans="1:249" s="25" customFormat="1" ht="45.75" customHeight="1" x14ac:dyDescent="0.25">
      <c r="C2" s="347" t="s">
        <v>978</v>
      </c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 t="s">
        <v>978</v>
      </c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 t="s">
        <v>978</v>
      </c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347"/>
      <c r="BE2" s="347"/>
      <c r="BF2" s="347"/>
      <c r="BG2" s="347"/>
      <c r="BH2" s="347"/>
      <c r="BI2" s="347"/>
      <c r="BJ2" s="347" t="s">
        <v>978</v>
      </c>
      <c r="BK2" s="347"/>
      <c r="BL2" s="347"/>
      <c r="BM2" s="347"/>
      <c r="BN2" s="347"/>
      <c r="BO2" s="347"/>
      <c r="BP2" s="347"/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 t="s">
        <v>978</v>
      </c>
      <c r="CE2" s="347"/>
      <c r="CF2" s="347"/>
      <c r="CG2" s="347"/>
      <c r="CH2" s="347"/>
      <c r="CI2" s="347"/>
      <c r="CJ2" s="347"/>
      <c r="CK2" s="347"/>
      <c r="CL2" s="347"/>
      <c r="CM2" s="347"/>
      <c r="CN2" s="347"/>
      <c r="CO2" s="347"/>
      <c r="CP2" s="347"/>
      <c r="CQ2" s="347"/>
      <c r="CR2" s="347"/>
      <c r="CS2" s="347"/>
      <c r="CT2" s="347"/>
      <c r="CU2" s="347"/>
      <c r="CV2" s="347"/>
      <c r="CW2" s="347"/>
      <c r="CX2" s="347" t="s">
        <v>978</v>
      </c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347"/>
      <c r="DM2" s="347"/>
      <c r="DN2" s="347"/>
      <c r="DO2" s="347"/>
      <c r="DP2" s="347"/>
      <c r="DQ2" s="347"/>
      <c r="DR2" s="347" t="s">
        <v>978</v>
      </c>
      <c r="DS2" s="347"/>
      <c r="DT2" s="347"/>
      <c r="DU2" s="347"/>
      <c r="DV2" s="347"/>
      <c r="DW2" s="347"/>
      <c r="DX2" s="347"/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 t="s">
        <v>978</v>
      </c>
      <c r="EM2" s="347"/>
      <c r="EN2" s="347"/>
      <c r="EO2" s="347"/>
      <c r="EP2" s="347"/>
      <c r="EQ2" s="347"/>
      <c r="ER2" s="347"/>
      <c r="ES2" s="347"/>
      <c r="ET2" s="347"/>
      <c r="EU2" s="347"/>
      <c r="EV2" s="347"/>
      <c r="EW2" s="347"/>
      <c r="EX2" s="347"/>
      <c r="EY2" s="347"/>
      <c r="EZ2" s="347"/>
      <c r="FA2" s="347"/>
      <c r="FB2" s="347"/>
      <c r="FC2" s="347"/>
      <c r="FD2" s="347"/>
      <c r="FE2" s="347"/>
      <c r="FF2" s="319" t="s">
        <v>978</v>
      </c>
      <c r="FG2" s="319"/>
      <c r="FH2" s="319"/>
      <c r="FI2" s="319"/>
      <c r="FJ2" s="319"/>
      <c r="FK2" s="319"/>
      <c r="FL2" s="319"/>
      <c r="FM2" s="319"/>
      <c r="FN2" s="319"/>
      <c r="FO2" s="319"/>
      <c r="FP2" s="319"/>
      <c r="FQ2" s="319"/>
      <c r="FR2" s="319"/>
      <c r="FS2" s="319"/>
      <c r="FT2" s="319"/>
      <c r="FU2" s="319"/>
      <c r="FV2" s="319"/>
      <c r="FW2" s="319"/>
      <c r="FX2" s="319"/>
      <c r="FY2" s="319"/>
      <c r="FZ2" s="347" t="s">
        <v>978</v>
      </c>
      <c r="GA2" s="347"/>
      <c r="GB2" s="347"/>
      <c r="GC2" s="347"/>
      <c r="GD2" s="347"/>
      <c r="GE2" s="347"/>
      <c r="GF2" s="347"/>
      <c r="GG2" s="347"/>
      <c r="GH2" s="347"/>
      <c r="GI2" s="347"/>
      <c r="GJ2" s="347"/>
      <c r="GK2" s="347"/>
      <c r="GL2" s="347"/>
      <c r="GM2" s="347"/>
      <c r="GN2" s="347"/>
      <c r="GO2" s="347"/>
      <c r="GP2" s="347"/>
      <c r="GQ2" s="347"/>
      <c r="GR2" s="347"/>
      <c r="GS2" s="347"/>
      <c r="GT2" s="347" t="s">
        <v>978</v>
      </c>
      <c r="GU2" s="347"/>
      <c r="GV2" s="347"/>
      <c r="GW2" s="347"/>
      <c r="GX2" s="347"/>
      <c r="GY2" s="347"/>
      <c r="GZ2" s="347"/>
      <c r="HA2" s="347"/>
      <c r="HB2" s="347"/>
      <c r="HC2" s="347"/>
      <c r="HD2" s="347"/>
      <c r="HE2" s="347"/>
      <c r="HF2" s="347"/>
      <c r="HG2" s="347"/>
      <c r="HH2" s="347"/>
      <c r="HI2" s="347"/>
      <c r="HJ2" s="347"/>
      <c r="HK2" s="347"/>
      <c r="HL2" s="347"/>
      <c r="HM2" s="347"/>
      <c r="HN2" s="319" t="s">
        <v>978</v>
      </c>
      <c r="HO2" s="319"/>
      <c r="HP2" s="319"/>
      <c r="HQ2" s="319"/>
      <c r="HR2" s="319"/>
      <c r="HS2" s="319"/>
      <c r="HT2" s="319"/>
      <c r="HU2" s="319"/>
      <c r="HV2" s="319"/>
      <c r="HW2" s="319"/>
      <c r="HX2" s="319"/>
      <c r="HY2" s="319"/>
      <c r="HZ2" s="319"/>
      <c r="IA2" s="319"/>
      <c r="IB2" s="319"/>
      <c r="IC2" s="319"/>
      <c r="ID2" s="319"/>
      <c r="IE2" s="319"/>
      <c r="IF2" s="319"/>
      <c r="IG2" s="319"/>
      <c r="IH2" s="347" t="s">
        <v>978</v>
      </c>
      <c r="II2" s="347"/>
      <c r="IJ2" s="347"/>
      <c r="IK2" s="347"/>
      <c r="IL2" s="347"/>
      <c r="IM2" s="347"/>
      <c r="IN2" s="347"/>
      <c r="IO2" s="347"/>
    </row>
    <row r="3" spans="1:249" s="25" customFormat="1" ht="21" customHeight="1" x14ac:dyDescent="0.3">
      <c r="A3" s="90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</row>
    <row r="4" spans="1:249" s="25" customFormat="1" x14ac:dyDescent="0.25"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355" t="s">
        <v>94</v>
      </c>
      <c r="U4" s="355"/>
      <c r="V4" s="28"/>
      <c r="W4" s="28"/>
      <c r="X4" s="28"/>
      <c r="Y4" s="28"/>
      <c r="Z4" s="28"/>
      <c r="AA4" s="28"/>
      <c r="AD4" s="258"/>
      <c r="AE4" s="258"/>
      <c r="AF4" s="258"/>
      <c r="AG4" s="258"/>
      <c r="AH4" s="258"/>
      <c r="AI4" s="258"/>
      <c r="AJ4" s="258"/>
      <c r="AK4" s="258"/>
      <c r="AL4" s="258"/>
      <c r="AM4" s="258"/>
      <c r="AN4" s="258"/>
      <c r="AO4" s="270" t="s">
        <v>94</v>
      </c>
      <c r="AP4" s="270"/>
      <c r="BF4" s="270"/>
      <c r="BG4" s="270"/>
      <c r="BH4" s="270"/>
      <c r="BI4" s="286" t="s">
        <v>94</v>
      </c>
      <c r="CC4" s="270" t="s">
        <v>94</v>
      </c>
      <c r="CH4" s="270"/>
      <c r="CW4" s="286" t="s">
        <v>94</v>
      </c>
      <c r="DN4" s="270"/>
      <c r="DQ4" s="270" t="s">
        <v>94</v>
      </c>
      <c r="EK4" s="286" t="s">
        <v>94</v>
      </c>
      <c r="EP4" s="286"/>
      <c r="FE4" s="270" t="s">
        <v>94</v>
      </c>
      <c r="FN4" s="286"/>
      <c r="FY4" s="286" t="s">
        <v>94</v>
      </c>
      <c r="GL4" s="286"/>
      <c r="GS4" s="286" t="s">
        <v>94</v>
      </c>
      <c r="HM4" s="286" t="s">
        <v>94</v>
      </c>
      <c r="IG4" s="286" t="s">
        <v>94</v>
      </c>
      <c r="IO4" s="286" t="s">
        <v>94</v>
      </c>
    </row>
    <row r="5" spans="1:249" s="308" customFormat="1" ht="17.25" customHeight="1" x14ac:dyDescent="0.25">
      <c r="A5" s="326" t="s">
        <v>95</v>
      </c>
      <c r="B5" s="398" t="s">
        <v>118</v>
      </c>
      <c r="C5" s="399"/>
      <c r="D5" s="399"/>
      <c r="E5" s="400"/>
      <c r="F5" s="396" t="s">
        <v>113</v>
      </c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7" t="s">
        <v>113</v>
      </c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1" t="s">
        <v>113</v>
      </c>
      <c r="AQ5" s="391"/>
      <c r="AR5" s="391"/>
      <c r="AS5" s="391"/>
      <c r="AT5" s="391"/>
      <c r="AU5" s="391"/>
      <c r="AV5" s="391"/>
      <c r="AW5" s="391"/>
      <c r="AX5" s="391"/>
      <c r="AY5" s="391"/>
      <c r="AZ5" s="391"/>
      <c r="BA5" s="391"/>
      <c r="BB5" s="391"/>
      <c r="BC5" s="391"/>
      <c r="BD5" s="391"/>
      <c r="BE5" s="391"/>
      <c r="BF5" s="391"/>
      <c r="BG5" s="391"/>
      <c r="BH5" s="391"/>
      <c r="BI5" s="391"/>
      <c r="BJ5" s="391" t="s">
        <v>113</v>
      </c>
      <c r="BK5" s="391"/>
      <c r="BL5" s="391"/>
      <c r="BM5" s="391"/>
      <c r="BN5" s="391"/>
      <c r="BO5" s="391"/>
      <c r="BP5" s="391"/>
      <c r="BQ5" s="391"/>
      <c r="BR5" s="391"/>
      <c r="BS5" s="391"/>
      <c r="BT5" s="391"/>
      <c r="BU5" s="391"/>
      <c r="BV5" s="391"/>
      <c r="BW5" s="391"/>
      <c r="BX5" s="391"/>
      <c r="BY5" s="391"/>
      <c r="BZ5" s="391"/>
      <c r="CA5" s="391"/>
      <c r="CB5" s="391"/>
      <c r="CC5" s="391"/>
      <c r="CD5" s="391" t="s">
        <v>113</v>
      </c>
      <c r="CE5" s="391"/>
      <c r="CF5" s="391"/>
      <c r="CG5" s="391"/>
      <c r="CH5" s="391"/>
      <c r="CI5" s="391"/>
      <c r="CJ5" s="391"/>
      <c r="CK5" s="391"/>
      <c r="CL5" s="391"/>
      <c r="CM5" s="391"/>
      <c r="CN5" s="391"/>
      <c r="CO5" s="391"/>
      <c r="CP5" s="391"/>
      <c r="CQ5" s="391"/>
      <c r="CR5" s="391"/>
      <c r="CS5" s="391"/>
      <c r="CT5" s="391"/>
      <c r="CU5" s="391"/>
      <c r="CV5" s="391"/>
      <c r="CW5" s="391"/>
      <c r="CX5" s="391" t="s">
        <v>113</v>
      </c>
      <c r="CY5" s="391"/>
      <c r="CZ5" s="391"/>
      <c r="DA5" s="391"/>
      <c r="DB5" s="391"/>
      <c r="DC5" s="391"/>
      <c r="DD5" s="391"/>
      <c r="DE5" s="391"/>
      <c r="DF5" s="391"/>
      <c r="DG5" s="391"/>
      <c r="DH5" s="391"/>
      <c r="DI5" s="391"/>
      <c r="DJ5" s="391"/>
      <c r="DK5" s="391"/>
      <c r="DL5" s="391"/>
      <c r="DM5" s="391"/>
      <c r="DN5" s="391"/>
      <c r="DO5" s="391"/>
      <c r="DP5" s="391"/>
      <c r="DQ5" s="391"/>
      <c r="DR5" s="391" t="s">
        <v>113</v>
      </c>
      <c r="DS5" s="391"/>
      <c r="DT5" s="391"/>
      <c r="DU5" s="391"/>
      <c r="DV5" s="391"/>
      <c r="DW5" s="391"/>
      <c r="DX5" s="391"/>
      <c r="DY5" s="391"/>
      <c r="DZ5" s="391"/>
      <c r="EA5" s="391"/>
      <c r="EB5" s="391"/>
      <c r="EC5" s="391"/>
      <c r="ED5" s="391"/>
      <c r="EE5" s="391"/>
      <c r="EF5" s="391"/>
      <c r="EG5" s="391"/>
      <c r="EH5" s="391"/>
      <c r="EI5" s="391"/>
      <c r="EJ5" s="391"/>
      <c r="EK5" s="391"/>
      <c r="EL5" s="391" t="s">
        <v>113</v>
      </c>
      <c r="EM5" s="391"/>
      <c r="EN5" s="391"/>
      <c r="EO5" s="391"/>
      <c r="EP5" s="391"/>
      <c r="EQ5" s="391"/>
      <c r="ER5" s="391"/>
      <c r="ES5" s="391"/>
      <c r="ET5" s="391"/>
      <c r="EU5" s="391"/>
      <c r="EV5" s="391"/>
      <c r="EW5" s="391"/>
      <c r="EX5" s="391"/>
      <c r="EY5" s="391"/>
      <c r="EZ5" s="391"/>
      <c r="FA5" s="391"/>
      <c r="FB5" s="391"/>
      <c r="FC5" s="391"/>
      <c r="FD5" s="391"/>
      <c r="FE5" s="391"/>
      <c r="FF5" s="387" t="s">
        <v>113</v>
      </c>
      <c r="FG5" s="387"/>
      <c r="FH5" s="387"/>
      <c r="FI5" s="387"/>
      <c r="FJ5" s="387"/>
      <c r="FK5" s="387"/>
      <c r="FL5" s="387"/>
      <c r="FM5" s="387"/>
      <c r="FN5" s="387"/>
      <c r="FO5" s="387"/>
      <c r="FP5" s="387"/>
      <c r="FQ5" s="387"/>
      <c r="FR5" s="387"/>
      <c r="FS5" s="387"/>
      <c r="FT5" s="387"/>
      <c r="FU5" s="387"/>
      <c r="FV5" s="387"/>
      <c r="FW5" s="387"/>
      <c r="FX5" s="387"/>
      <c r="FY5" s="387"/>
      <c r="FZ5" s="387" t="s">
        <v>113</v>
      </c>
      <c r="GA5" s="387"/>
      <c r="GB5" s="387"/>
      <c r="GC5" s="387"/>
      <c r="GD5" s="387"/>
      <c r="GE5" s="387"/>
      <c r="GF5" s="387"/>
      <c r="GG5" s="387"/>
      <c r="GH5" s="387"/>
      <c r="GI5" s="387"/>
      <c r="GJ5" s="387"/>
      <c r="GK5" s="387"/>
      <c r="GL5" s="387"/>
      <c r="GM5" s="387"/>
      <c r="GN5" s="387"/>
      <c r="GO5" s="387"/>
      <c r="GP5" s="387"/>
      <c r="GQ5" s="387"/>
      <c r="GR5" s="387"/>
      <c r="GS5" s="387"/>
      <c r="GT5" s="387" t="s">
        <v>113</v>
      </c>
      <c r="GU5" s="387"/>
      <c r="GV5" s="387"/>
      <c r="GW5" s="387"/>
      <c r="GX5" s="387"/>
      <c r="GY5" s="387"/>
      <c r="GZ5" s="387"/>
      <c r="HA5" s="387"/>
      <c r="HB5" s="387"/>
      <c r="HC5" s="387"/>
      <c r="HD5" s="387"/>
      <c r="HE5" s="387"/>
      <c r="HF5" s="387"/>
      <c r="HG5" s="387"/>
      <c r="HH5" s="387"/>
      <c r="HI5" s="387"/>
      <c r="HJ5" s="387"/>
      <c r="HK5" s="387"/>
      <c r="HL5" s="387"/>
      <c r="HM5" s="387"/>
      <c r="HN5" s="388"/>
      <c r="HO5" s="389"/>
      <c r="HP5" s="389"/>
      <c r="HQ5" s="389"/>
      <c r="HR5" s="389"/>
      <c r="HS5" s="389"/>
      <c r="HT5" s="389"/>
      <c r="HU5" s="389"/>
      <c r="HV5" s="389"/>
      <c r="HW5" s="389"/>
      <c r="HX5" s="389"/>
      <c r="HY5" s="389"/>
      <c r="HZ5" s="389"/>
      <c r="IA5" s="389"/>
      <c r="IB5" s="389"/>
      <c r="IC5" s="389"/>
      <c r="ID5" s="389"/>
      <c r="IE5" s="389"/>
      <c r="IF5" s="389"/>
      <c r="IG5" s="390"/>
      <c r="IH5" s="388"/>
      <c r="II5" s="389"/>
      <c r="IJ5" s="389"/>
      <c r="IK5" s="389"/>
      <c r="IL5" s="389"/>
      <c r="IM5" s="389"/>
      <c r="IN5" s="389"/>
      <c r="IO5" s="390"/>
    </row>
    <row r="6" spans="1:249" s="29" customFormat="1" ht="162.75" customHeight="1" x14ac:dyDescent="0.25">
      <c r="A6" s="326"/>
      <c r="B6" s="401"/>
      <c r="C6" s="402"/>
      <c r="D6" s="402"/>
      <c r="E6" s="403"/>
      <c r="F6" s="393" t="s">
        <v>640</v>
      </c>
      <c r="G6" s="394"/>
      <c r="H6" s="394"/>
      <c r="I6" s="395"/>
      <c r="J6" s="393" t="s">
        <v>803</v>
      </c>
      <c r="K6" s="394"/>
      <c r="L6" s="394"/>
      <c r="M6" s="395"/>
      <c r="N6" s="393" t="s">
        <v>809</v>
      </c>
      <c r="O6" s="394"/>
      <c r="P6" s="394"/>
      <c r="Q6" s="395"/>
      <c r="R6" s="393" t="s">
        <v>198</v>
      </c>
      <c r="S6" s="394"/>
      <c r="T6" s="394"/>
      <c r="U6" s="395"/>
      <c r="V6" s="393" t="s">
        <v>203</v>
      </c>
      <c r="W6" s="394"/>
      <c r="X6" s="394"/>
      <c r="Y6" s="395"/>
      <c r="Z6" s="393" t="s">
        <v>792</v>
      </c>
      <c r="AA6" s="394"/>
      <c r="AB6" s="394"/>
      <c r="AC6" s="395"/>
      <c r="AD6" s="393" t="s">
        <v>793</v>
      </c>
      <c r="AE6" s="394"/>
      <c r="AF6" s="394"/>
      <c r="AG6" s="395"/>
      <c r="AH6" s="393" t="s">
        <v>798</v>
      </c>
      <c r="AI6" s="394"/>
      <c r="AJ6" s="394"/>
      <c r="AK6" s="395"/>
      <c r="AL6" s="393" t="s">
        <v>801</v>
      </c>
      <c r="AM6" s="394"/>
      <c r="AN6" s="394"/>
      <c r="AO6" s="395"/>
      <c r="AP6" s="393" t="s">
        <v>218</v>
      </c>
      <c r="AQ6" s="394"/>
      <c r="AR6" s="394"/>
      <c r="AS6" s="395"/>
      <c r="AT6" s="393" t="s">
        <v>789</v>
      </c>
      <c r="AU6" s="394"/>
      <c r="AV6" s="394"/>
      <c r="AW6" s="395"/>
      <c r="AX6" s="393" t="s">
        <v>806</v>
      </c>
      <c r="AY6" s="394"/>
      <c r="AZ6" s="394"/>
      <c r="BA6" s="395"/>
      <c r="BB6" s="393" t="s">
        <v>812</v>
      </c>
      <c r="BC6" s="394"/>
      <c r="BD6" s="394"/>
      <c r="BE6" s="395"/>
      <c r="BF6" s="393" t="s">
        <v>815</v>
      </c>
      <c r="BG6" s="394"/>
      <c r="BH6" s="394"/>
      <c r="BI6" s="395"/>
      <c r="BJ6" s="393" t="s">
        <v>852</v>
      </c>
      <c r="BK6" s="394"/>
      <c r="BL6" s="394"/>
      <c r="BM6" s="395"/>
      <c r="BN6" s="393" t="s">
        <v>818</v>
      </c>
      <c r="BO6" s="394"/>
      <c r="BP6" s="394"/>
      <c r="BQ6" s="395"/>
      <c r="BR6" s="393" t="s">
        <v>819</v>
      </c>
      <c r="BS6" s="394"/>
      <c r="BT6" s="394"/>
      <c r="BU6" s="395"/>
      <c r="BV6" s="393" t="s">
        <v>819</v>
      </c>
      <c r="BW6" s="394"/>
      <c r="BX6" s="394"/>
      <c r="BY6" s="395"/>
      <c r="BZ6" s="393" t="s">
        <v>823</v>
      </c>
      <c r="CA6" s="394"/>
      <c r="CB6" s="394"/>
      <c r="CC6" s="395"/>
      <c r="CD6" s="393" t="s">
        <v>826</v>
      </c>
      <c r="CE6" s="394"/>
      <c r="CF6" s="394"/>
      <c r="CG6" s="395"/>
      <c r="CH6" s="393" t="s">
        <v>828</v>
      </c>
      <c r="CI6" s="394"/>
      <c r="CJ6" s="394"/>
      <c r="CK6" s="395"/>
      <c r="CL6" s="393" t="s">
        <v>854</v>
      </c>
      <c r="CM6" s="394"/>
      <c r="CN6" s="394"/>
      <c r="CO6" s="395"/>
      <c r="CP6" s="393" t="s">
        <v>922</v>
      </c>
      <c r="CQ6" s="394"/>
      <c r="CR6" s="394"/>
      <c r="CS6" s="395"/>
      <c r="CT6" s="393" t="s">
        <v>923</v>
      </c>
      <c r="CU6" s="394"/>
      <c r="CV6" s="394"/>
      <c r="CW6" s="395"/>
      <c r="CX6" s="393" t="s">
        <v>1136</v>
      </c>
      <c r="CY6" s="394"/>
      <c r="CZ6" s="394"/>
      <c r="DA6" s="395"/>
      <c r="DB6" s="393" t="s">
        <v>866</v>
      </c>
      <c r="DC6" s="394"/>
      <c r="DD6" s="394"/>
      <c r="DE6" s="395"/>
      <c r="DF6" s="393" t="s">
        <v>867</v>
      </c>
      <c r="DG6" s="394"/>
      <c r="DH6" s="394"/>
      <c r="DI6" s="395"/>
      <c r="DJ6" s="393" t="s">
        <v>868</v>
      </c>
      <c r="DK6" s="394"/>
      <c r="DL6" s="394"/>
      <c r="DM6" s="395"/>
      <c r="DN6" s="393" t="s">
        <v>873</v>
      </c>
      <c r="DO6" s="394"/>
      <c r="DP6" s="394"/>
      <c r="DQ6" s="395"/>
      <c r="DR6" s="393" t="s">
        <v>877</v>
      </c>
      <c r="DS6" s="394"/>
      <c r="DT6" s="394"/>
      <c r="DU6" s="395"/>
      <c r="DV6" s="393" t="s">
        <v>883</v>
      </c>
      <c r="DW6" s="394"/>
      <c r="DX6" s="394"/>
      <c r="DY6" s="395"/>
      <c r="DZ6" s="393" t="s">
        <v>886</v>
      </c>
      <c r="EA6" s="394"/>
      <c r="EB6" s="394"/>
      <c r="EC6" s="395"/>
      <c r="ED6" s="393" t="s">
        <v>888</v>
      </c>
      <c r="EE6" s="394"/>
      <c r="EF6" s="394"/>
      <c r="EG6" s="395"/>
      <c r="EH6" s="393" t="s">
        <v>895</v>
      </c>
      <c r="EI6" s="394"/>
      <c r="EJ6" s="394"/>
      <c r="EK6" s="395"/>
      <c r="EL6" s="393" t="s">
        <v>898</v>
      </c>
      <c r="EM6" s="394"/>
      <c r="EN6" s="394"/>
      <c r="EO6" s="395"/>
      <c r="EP6" s="393" t="s">
        <v>901</v>
      </c>
      <c r="EQ6" s="394"/>
      <c r="ER6" s="394"/>
      <c r="ES6" s="395"/>
      <c r="ET6" s="393" t="s">
        <v>929</v>
      </c>
      <c r="EU6" s="394"/>
      <c r="EV6" s="394"/>
      <c r="EW6" s="395"/>
      <c r="EX6" s="393" t="s">
        <v>936</v>
      </c>
      <c r="EY6" s="394"/>
      <c r="EZ6" s="394"/>
      <c r="FA6" s="395"/>
      <c r="FB6" s="393" t="s">
        <v>939</v>
      </c>
      <c r="FC6" s="394"/>
      <c r="FD6" s="394"/>
      <c r="FE6" s="395"/>
      <c r="FF6" s="393" t="s">
        <v>940</v>
      </c>
      <c r="FG6" s="394"/>
      <c r="FH6" s="394"/>
      <c r="FI6" s="395"/>
      <c r="FJ6" s="393" t="s">
        <v>944</v>
      </c>
      <c r="FK6" s="394"/>
      <c r="FL6" s="394"/>
      <c r="FM6" s="395"/>
      <c r="FN6" s="393" t="s">
        <v>947</v>
      </c>
      <c r="FO6" s="394"/>
      <c r="FP6" s="394"/>
      <c r="FQ6" s="395"/>
      <c r="FR6" s="393" t="s">
        <v>953</v>
      </c>
      <c r="FS6" s="394"/>
      <c r="FT6" s="394"/>
      <c r="FU6" s="395"/>
      <c r="FV6" s="393" t="s">
        <v>955</v>
      </c>
      <c r="FW6" s="394"/>
      <c r="FX6" s="394"/>
      <c r="FY6" s="395"/>
      <c r="FZ6" s="393" t="s">
        <v>963</v>
      </c>
      <c r="GA6" s="394"/>
      <c r="GB6" s="394"/>
      <c r="GC6" s="395"/>
      <c r="GD6" s="393" t="s">
        <v>965</v>
      </c>
      <c r="GE6" s="394"/>
      <c r="GF6" s="394"/>
      <c r="GG6" s="395"/>
      <c r="GH6" s="393" t="s">
        <v>1133</v>
      </c>
      <c r="GI6" s="394"/>
      <c r="GJ6" s="394"/>
      <c r="GK6" s="395"/>
      <c r="GL6" s="393" t="s">
        <v>970</v>
      </c>
      <c r="GM6" s="394"/>
      <c r="GN6" s="394"/>
      <c r="GO6" s="395"/>
      <c r="GP6" s="393" t="s">
        <v>974</v>
      </c>
      <c r="GQ6" s="394"/>
      <c r="GR6" s="394"/>
      <c r="GS6" s="395"/>
      <c r="GT6" s="393" t="s">
        <v>1139</v>
      </c>
      <c r="GU6" s="394"/>
      <c r="GV6" s="394"/>
      <c r="GW6" s="395"/>
      <c r="GX6" s="393" t="s">
        <v>1142</v>
      </c>
      <c r="GY6" s="394"/>
      <c r="GZ6" s="394"/>
      <c r="HA6" s="395"/>
      <c r="HB6" s="393" t="s">
        <v>1145</v>
      </c>
      <c r="HC6" s="394"/>
      <c r="HD6" s="394"/>
      <c r="HE6" s="395"/>
      <c r="HF6" s="393" t="s">
        <v>1148</v>
      </c>
      <c r="HG6" s="394"/>
      <c r="HH6" s="394"/>
      <c r="HI6" s="395"/>
      <c r="HJ6" s="393" t="s">
        <v>1151</v>
      </c>
      <c r="HK6" s="394"/>
      <c r="HL6" s="394"/>
      <c r="HM6" s="395"/>
      <c r="HN6" s="393" t="s">
        <v>1154</v>
      </c>
      <c r="HO6" s="394"/>
      <c r="HP6" s="394"/>
      <c r="HQ6" s="395"/>
      <c r="HR6" s="393" t="s">
        <v>1157</v>
      </c>
      <c r="HS6" s="394"/>
      <c r="HT6" s="394"/>
      <c r="HU6" s="395"/>
      <c r="HV6" s="393" t="s">
        <v>1196</v>
      </c>
      <c r="HW6" s="394"/>
      <c r="HX6" s="394"/>
      <c r="HY6" s="395"/>
      <c r="HZ6" s="393" t="s">
        <v>1201</v>
      </c>
      <c r="IA6" s="394"/>
      <c r="IB6" s="394"/>
      <c r="IC6" s="395"/>
      <c r="ID6" s="393" t="s">
        <v>1204</v>
      </c>
      <c r="IE6" s="394"/>
      <c r="IF6" s="394"/>
      <c r="IG6" s="395"/>
      <c r="IH6" s="393" t="s">
        <v>1210</v>
      </c>
      <c r="II6" s="394"/>
      <c r="IJ6" s="394"/>
      <c r="IK6" s="395"/>
      <c r="IL6" s="393" t="s">
        <v>1212</v>
      </c>
      <c r="IM6" s="394"/>
      <c r="IN6" s="394"/>
      <c r="IO6" s="395"/>
    </row>
    <row r="7" spans="1:249" s="29" customFormat="1" ht="60" customHeight="1" x14ac:dyDescent="0.25">
      <c r="A7" s="326"/>
      <c r="B7" s="284" t="s">
        <v>982</v>
      </c>
      <c r="C7" s="284" t="s">
        <v>185</v>
      </c>
      <c r="D7" s="284" t="s">
        <v>100</v>
      </c>
      <c r="E7" s="284" t="s">
        <v>6</v>
      </c>
      <c r="F7" s="272" t="s">
        <v>982</v>
      </c>
      <c r="G7" s="272" t="s">
        <v>119</v>
      </c>
      <c r="H7" s="272" t="s">
        <v>100</v>
      </c>
      <c r="I7" s="272" t="s">
        <v>6</v>
      </c>
      <c r="J7" s="272" t="s">
        <v>982</v>
      </c>
      <c r="K7" s="272" t="s">
        <v>119</v>
      </c>
      <c r="L7" s="272" t="s">
        <v>121</v>
      </c>
      <c r="M7" s="272" t="s">
        <v>6</v>
      </c>
      <c r="N7" s="272" t="s">
        <v>982</v>
      </c>
      <c r="O7" s="272" t="s">
        <v>119</v>
      </c>
      <c r="P7" s="272" t="s">
        <v>121</v>
      </c>
      <c r="Q7" s="272" t="s">
        <v>6</v>
      </c>
      <c r="R7" s="272" t="s">
        <v>982</v>
      </c>
      <c r="S7" s="272" t="s">
        <v>119</v>
      </c>
      <c r="T7" s="272" t="s">
        <v>121</v>
      </c>
      <c r="U7" s="272" t="s">
        <v>6</v>
      </c>
      <c r="V7" s="272" t="s">
        <v>982</v>
      </c>
      <c r="W7" s="272" t="s">
        <v>119</v>
      </c>
      <c r="X7" s="272" t="s">
        <v>121</v>
      </c>
      <c r="Y7" s="272" t="s">
        <v>6</v>
      </c>
      <c r="Z7" s="272" t="s">
        <v>982</v>
      </c>
      <c r="AA7" s="272" t="s">
        <v>119</v>
      </c>
      <c r="AB7" s="272" t="s">
        <v>121</v>
      </c>
      <c r="AC7" s="272" t="s">
        <v>6</v>
      </c>
      <c r="AD7" s="272" t="s">
        <v>982</v>
      </c>
      <c r="AE7" s="272" t="s">
        <v>119</v>
      </c>
      <c r="AF7" s="272" t="s">
        <v>121</v>
      </c>
      <c r="AG7" s="272" t="s">
        <v>6</v>
      </c>
      <c r="AH7" s="272" t="s">
        <v>982</v>
      </c>
      <c r="AI7" s="272" t="s">
        <v>119</v>
      </c>
      <c r="AJ7" s="272" t="s">
        <v>121</v>
      </c>
      <c r="AK7" s="272" t="s">
        <v>6</v>
      </c>
      <c r="AL7" s="272" t="s">
        <v>982</v>
      </c>
      <c r="AM7" s="272" t="s">
        <v>119</v>
      </c>
      <c r="AN7" s="272" t="s">
        <v>121</v>
      </c>
      <c r="AO7" s="272" t="s">
        <v>6</v>
      </c>
      <c r="AP7" s="272" t="s">
        <v>982</v>
      </c>
      <c r="AQ7" s="272" t="s">
        <v>119</v>
      </c>
      <c r="AR7" s="272" t="s">
        <v>121</v>
      </c>
      <c r="AS7" s="272" t="s">
        <v>6</v>
      </c>
      <c r="AT7" s="272" t="s">
        <v>982</v>
      </c>
      <c r="AU7" s="272" t="s">
        <v>119</v>
      </c>
      <c r="AV7" s="272" t="s">
        <v>121</v>
      </c>
      <c r="AW7" s="272" t="s">
        <v>6</v>
      </c>
      <c r="AX7" s="272" t="s">
        <v>982</v>
      </c>
      <c r="AY7" s="272" t="s">
        <v>119</v>
      </c>
      <c r="AZ7" s="272" t="s">
        <v>121</v>
      </c>
      <c r="BA7" s="272" t="s">
        <v>6</v>
      </c>
      <c r="BB7" s="272" t="s">
        <v>982</v>
      </c>
      <c r="BC7" s="272" t="s">
        <v>119</v>
      </c>
      <c r="BD7" s="272" t="s">
        <v>121</v>
      </c>
      <c r="BE7" s="272" t="s">
        <v>6</v>
      </c>
      <c r="BF7" s="272" t="s">
        <v>982</v>
      </c>
      <c r="BG7" s="272" t="s">
        <v>119</v>
      </c>
      <c r="BH7" s="272" t="s">
        <v>121</v>
      </c>
      <c r="BI7" s="272" t="s">
        <v>6</v>
      </c>
      <c r="BJ7" s="272" t="s">
        <v>982</v>
      </c>
      <c r="BK7" s="272" t="s">
        <v>119</v>
      </c>
      <c r="BL7" s="272" t="s">
        <v>121</v>
      </c>
      <c r="BM7" s="272" t="s">
        <v>6</v>
      </c>
      <c r="BN7" s="272" t="s">
        <v>982</v>
      </c>
      <c r="BO7" s="272" t="s">
        <v>119</v>
      </c>
      <c r="BP7" s="272" t="s">
        <v>121</v>
      </c>
      <c r="BQ7" s="272" t="s">
        <v>6</v>
      </c>
      <c r="BR7" s="272" t="s">
        <v>982</v>
      </c>
      <c r="BS7" s="272" t="s">
        <v>120</v>
      </c>
      <c r="BT7" s="272" t="s">
        <v>121</v>
      </c>
      <c r="BU7" s="272" t="s">
        <v>6</v>
      </c>
      <c r="BV7" s="272" t="s">
        <v>982</v>
      </c>
      <c r="BW7" s="272" t="s">
        <v>205</v>
      </c>
      <c r="BX7" s="272" t="s">
        <v>121</v>
      </c>
      <c r="BY7" s="272" t="s">
        <v>6</v>
      </c>
      <c r="BZ7" s="272" t="s">
        <v>982</v>
      </c>
      <c r="CA7" s="272" t="s">
        <v>825</v>
      </c>
      <c r="CB7" s="272" t="s">
        <v>121</v>
      </c>
      <c r="CC7" s="272" t="s">
        <v>6</v>
      </c>
      <c r="CD7" s="272" t="s">
        <v>982</v>
      </c>
      <c r="CE7" s="272" t="s">
        <v>882</v>
      </c>
      <c r="CF7" s="272" t="s">
        <v>121</v>
      </c>
      <c r="CG7" s="272" t="s">
        <v>6</v>
      </c>
      <c r="CH7" s="272" t="s">
        <v>982</v>
      </c>
      <c r="CI7" s="272" t="s">
        <v>119</v>
      </c>
      <c r="CJ7" s="272" t="s">
        <v>121</v>
      </c>
      <c r="CK7" s="272" t="s">
        <v>6</v>
      </c>
      <c r="CL7" s="272" t="s">
        <v>982</v>
      </c>
      <c r="CM7" s="272" t="s">
        <v>119</v>
      </c>
      <c r="CN7" s="272" t="s">
        <v>121</v>
      </c>
      <c r="CO7" s="272" t="s">
        <v>6</v>
      </c>
      <c r="CP7" s="272" t="s">
        <v>982</v>
      </c>
      <c r="CQ7" s="272" t="s">
        <v>119</v>
      </c>
      <c r="CR7" s="272" t="s">
        <v>121</v>
      </c>
      <c r="CS7" s="272" t="s">
        <v>6</v>
      </c>
      <c r="CT7" s="272" t="s">
        <v>982</v>
      </c>
      <c r="CU7" s="272" t="s">
        <v>119</v>
      </c>
      <c r="CV7" s="272" t="s">
        <v>121</v>
      </c>
      <c r="CW7" s="272" t="s">
        <v>6</v>
      </c>
      <c r="CX7" s="272" t="s">
        <v>982</v>
      </c>
      <c r="CY7" s="272" t="s">
        <v>119</v>
      </c>
      <c r="CZ7" s="272" t="s">
        <v>121</v>
      </c>
      <c r="DA7" s="272" t="s">
        <v>6</v>
      </c>
      <c r="DB7" s="272" t="s">
        <v>982</v>
      </c>
      <c r="DC7" s="272" t="s">
        <v>119</v>
      </c>
      <c r="DD7" s="272" t="s">
        <v>121</v>
      </c>
      <c r="DE7" s="272" t="s">
        <v>6</v>
      </c>
      <c r="DF7" s="272" t="s">
        <v>982</v>
      </c>
      <c r="DG7" s="272" t="s">
        <v>119</v>
      </c>
      <c r="DH7" s="272" t="s">
        <v>121</v>
      </c>
      <c r="DI7" s="272" t="s">
        <v>6</v>
      </c>
      <c r="DJ7" s="272" t="s">
        <v>982</v>
      </c>
      <c r="DK7" s="272" t="s">
        <v>119</v>
      </c>
      <c r="DL7" s="272" t="s">
        <v>121</v>
      </c>
      <c r="DM7" s="272" t="s">
        <v>6</v>
      </c>
      <c r="DN7" s="272" t="s">
        <v>982</v>
      </c>
      <c r="DO7" s="272" t="s">
        <v>119</v>
      </c>
      <c r="DP7" s="272" t="s">
        <v>121</v>
      </c>
      <c r="DQ7" s="272" t="s">
        <v>6</v>
      </c>
      <c r="DR7" s="272" t="s">
        <v>982</v>
      </c>
      <c r="DS7" s="272" t="s">
        <v>119</v>
      </c>
      <c r="DT7" s="272" t="s">
        <v>121</v>
      </c>
      <c r="DU7" s="272" t="s">
        <v>6</v>
      </c>
      <c r="DV7" s="272" t="s">
        <v>982</v>
      </c>
      <c r="DW7" s="272" t="s">
        <v>885</v>
      </c>
      <c r="DX7" s="272" t="s">
        <v>121</v>
      </c>
      <c r="DY7" s="272" t="s">
        <v>6</v>
      </c>
      <c r="DZ7" s="272" t="s">
        <v>982</v>
      </c>
      <c r="EA7" s="272" t="s">
        <v>889</v>
      </c>
      <c r="EB7" s="272" t="s">
        <v>121</v>
      </c>
      <c r="EC7" s="272" t="s">
        <v>6</v>
      </c>
      <c r="ED7" s="272" t="s">
        <v>982</v>
      </c>
      <c r="EE7" s="272" t="s">
        <v>894</v>
      </c>
      <c r="EF7" s="272" t="s">
        <v>121</v>
      </c>
      <c r="EG7" s="272" t="s">
        <v>6</v>
      </c>
      <c r="EH7" s="272" t="s">
        <v>982</v>
      </c>
      <c r="EI7" s="272" t="s">
        <v>897</v>
      </c>
      <c r="EJ7" s="272" t="s">
        <v>121</v>
      </c>
      <c r="EK7" s="272" t="s">
        <v>6</v>
      </c>
      <c r="EL7" s="272" t="s">
        <v>982</v>
      </c>
      <c r="EM7" s="272" t="s">
        <v>900</v>
      </c>
      <c r="EN7" s="272" t="s">
        <v>121</v>
      </c>
      <c r="EO7" s="272" t="s">
        <v>6</v>
      </c>
      <c r="EP7" s="272" t="s">
        <v>982</v>
      </c>
      <c r="EQ7" s="272" t="s">
        <v>948</v>
      </c>
      <c r="ER7" s="272" t="s">
        <v>121</v>
      </c>
      <c r="ES7" s="272" t="s">
        <v>6</v>
      </c>
      <c r="ET7" s="272" t="s">
        <v>982</v>
      </c>
      <c r="EU7" s="272" t="s">
        <v>119</v>
      </c>
      <c r="EV7" s="272" t="s">
        <v>121</v>
      </c>
      <c r="EW7" s="272" t="s">
        <v>6</v>
      </c>
      <c r="EX7" s="272" t="s">
        <v>982</v>
      </c>
      <c r="EY7" s="272" t="s">
        <v>119</v>
      </c>
      <c r="EZ7" s="272" t="s">
        <v>121</v>
      </c>
      <c r="FA7" s="272" t="s">
        <v>6</v>
      </c>
      <c r="FB7" s="272" t="s">
        <v>982</v>
      </c>
      <c r="FC7" s="272" t="s">
        <v>119</v>
      </c>
      <c r="FD7" s="272" t="s">
        <v>121</v>
      </c>
      <c r="FE7" s="272" t="s">
        <v>6</v>
      </c>
      <c r="FF7" s="272" t="s">
        <v>982</v>
      </c>
      <c r="FG7" s="272" t="s">
        <v>119</v>
      </c>
      <c r="FH7" s="272" t="s">
        <v>121</v>
      </c>
      <c r="FI7" s="272" t="s">
        <v>6</v>
      </c>
      <c r="FJ7" s="272" t="s">
        <v>982</v>
      </c>
      <c r="FK7" s="272" t="s">
        <v>119</v>
      </c>
      <c r="FL7" s="272" t="s">
        <v>121</v>
      </c>
      <c r="FM7" s="272" t="s">
        <v>6</v>
      </c>
      <c r="FN7" s="272" t="s">
        <v>982</v>
      </c>
      <c r="FO7" s="272" t="s">
        <v>952</v>
      </c>
      <c r="FP7" s="272" t="s">
        <v>121</v>
      </c>
      <c r="FQ7" s="272" t="s">
        <v>6</v>
      </c>
      <c r="FR7" s="272" t="s">
        <v>982</v>
      </c>
      <c r="FS7" s="272" t="s">
        <v>954</v>
      </c>
      <c r="FT7" s="272" t="s">
        <v>121</v>
      </c>
      <c r="FU7" s="272" t="s">
        <v>6</v>
      </c>
      <c r="FV7" s="272" t="s">
        <v>982</v>
      </c>
      <c r="FW7" s="272" t="s">
        <v>962</v>
      </c>
      <c r="FX7" s="272" t="s">
        <v>121</v>
      </c>
      <c r="FY7" s="272" t="s">
        <v>6</v>
      </c>
      <c r="FZ7" s="272" t="s">
        <v>982</v>
      </c>
      <c r="GA7" s="272" t="s">
        <v>964</v>
      </c>
      <c r="GB7" s="272" t="s">
        <v>121</v>
      </c>
      <c r="GC7" s="272" t="s">
        <v>6</v>
      </c>
      <c r="GD7" s="272" t="s">
        <v>982</v>
      </c>
      <c r="GE7" s="272" t="s">
        <v>968</v>
      </c>
      <c r="GF7" s="272" t="s">
        <v>121</v>
      </c>
      <c r="GG7" s="272" t="s">
        <v>6</v>
      </c>
      <c r="GH7" s="272" t="s">
        <v>982</v>
      </c>
      <c r="GI7" s="272" t="s">
        <v>971</v>
      </c>
      <c r="GJ7" s="272" t="s">
        <v>121</v>
      </c>
      <c r="GK7" s="272" t="s">
        <v>6</v>
      </c>
      <c r="GL7" s="272" t="s">
        <v>982</v>
      </c>
      <c r="GM7" s="272" t="s">
        <v>973</v>
      </c>
      <c r="GN7" s="272" t="s">
        <v>121</v>
      </c>
      <c r="GO7" s="272" t="s">
        <v>6</v>
      </c>
      <c r="GP7" s="272" t="s">
        <v>982</v>
      </c>
      <c r="GQ7" s="272" t="s">
        <v>1194</v>
      </c>
      <c r="GR7" s="272" t="s">
        <v>121</v>
      </c>
      <c r="GS7" s="272" t="s">
        <v>6</v>
      </c>
      <c r="GT7" s="272" t="s">
        <v>982</v>
      </c>
      <c r="GU7" s="272" t="s">
        <v>119</v>
      </c>
      <c r="GV7" s="272" t="s">
        <v>121</v>
      </c>
      <c r="GW7" s="272" t="s">
        <v>6</v>
      </c>
      <c r="GX7" s="272" t="s">
        <v>982</v>
      </c>
      <c r="GY7" s="272" t="s">
        <v>119</v>
      </c>
      <c r="GZ7" s="272" t="s">
        <v>121</v>
      </c>
      <c r="HA7" s="272" t="s">
        <v>6</v>
      </c>
      <c r="HB7" s="272" t="s">
        <v>982</v>
      </c>
      <c r="HC7" s="272" t="s">
        <v>119</v>
      </c>
      <c r="HD7" s="272" t="s">
        <v>121</v>
      </c>
      <c r="HE7" s="272" t="s">
        <v>6</v>
      </c>
      <c r="HF7" s="272" t="s">
        <v>982</v>
      </c>
      <c r="HG7" s="272" t="s">
        <v>119</v>
      </c>
      <c r="HH7" s="272" t="s">
        <v>121</v>
      </c>
      <c r="HI7" s="272" t="s">
        <v>6</v>
      </c>
      <c r="HJ7" s="272" t="s">
        <v>982</v>
      </c>
      <c r="HK7" s="272" t="s">
        <v>119</v>
      </c>
      <c r="HL7" s="272" t="s">
        <v>121</v>
      </c>
      <c r="HM7" s="272" t="s">
        <v>6</v>
      </c>
      <c r="HN7" s="272" t="s">
        <v>982</v>
      </c>
      <c r="HO7" s="272" t="s">
        <v>119</v>
      </c>
      <c r="HP7" s="272" t="s">
        <v>121</v>
      </c>
      <c r="HQ7" s="272" t="s">
        <v>6</v>
      </c>
      <c r="HR7" s="272" t="s">
        <v>982</v>
      </c>
      <c r="HS7" s="272" t="s">
        <v>119</v>
      </c>
      <c r="HT7" s="272" t="s">
        <v>121</v>
      </c>
      <c r="HU7" s="272" t="s">
        <v>6</v>
      </c>
      <c r="HV7" s="272" t="s">
        <v>982</v>
      </c>
      <c r="HW7" s="272" t="s">
        <v>1197</v>
      </c>
      <c r="HX7" s="272" t="s">
        <v>121</v>
      </c>
      <c r="HY7" s="272" t="s">
        <v>6</v>
      </c>
      <c r="HZ7" s="272" t="s">
        <v>982</v>
      </c>
      <c r="IA7" s="272" t="s">
        <v>1200</v>
      </c>
      <c r="IB7" s="272" t="s">
        <v>121</v>
      </c>
      <c r="IC7" s="272" t="s">
        <v>6</v>
      </c>
      <c r="ID7" s="272" t="s">
        <v>982</v>
      </c>
      <c r="IE7" s="272" t="s">
        <v>1203</v>
      </c>
      <c r="IF7" s="272" t="s">
        <v>121</v>
      </c>
      <c r="IG7" s="272" t="s">
        <v>6</v>
      </c>
      <c r="IH7" s="272" t="s">
        <v>982</v>
      </c>
      <c r="II7" s="272" t="s">
        <v>1206</v>
      </c>
      <c r="IJ7" s="272" t="s">
        <v>121</v>
      </c>
      <c r="IK7" s="272" t="s">
        <v>6</v>
      </c>
      <c r="IL7" s="272" t="s">
        <v>982</v>
      </c>
      <c r="IM7" s="272" t="s">
        <v>119</v>
      </c>
      <c r="IN7" s="272" t="s">
        <v>121</v>
      </c>
      <c r="IO7" s="272" t="s">
        <v>6</v>
      </c>
    </row>
    <row r="8" spans="1:249" s="30" customFormat="1" ht="46.5" customHeight="1" x14ac:dyDescent="0.25">
      <c r="A8" s="114" t="s">
        <v>232</v>
      </c>
      <c r="B8" s="275">
        <f>F8+J8+N8+R8+V8+Z8+AD8+AH8+AL8+AP8+AT8+AX8+BB8+BF8+BJ8+BN8+BR8+BV8+BZ8+CD8+CH8+CL8+CP8+CT8+CX8+DB8+DF8+DJ8+DN8+DR8+DV8+DZ8+ED8+EH8+EL8+EP8+ET8+EX8+FB8+FF8+FJ8+FN8+FR8+FV8+FZ8+GD8+GH8+GL8+GP8+GT8+GX8+HB8+HF8+HJ8+HN8+HR8+HV8+HZ8+ID8+IH8+IL8</f>
        <v>475049.3</v>
      </c>
      <c r="C8" s="275">
        <f>G8+K8+O8+S8+W8+AA8+AE8+AI8+AM8+AQ8+AU8+AY8+BC8+BG8+BK8+BO8+BS8+BW8+CA8+CE8+CI8+CM8+CQ8+CU8+CY8+DC8+DG8+DK8+DO8+DS8+DW8+EA8+EE8+EI8+EM8+EQ8+EU8+EY8+FC8+FG8+FK8+FO8+FS8+FW8+GA8+GE8+GI8+GM8+GQ8+GU8+GY8+HC8+HG8+HK8+HO8+HS8+HW8+IA8+IE8+II8+IM8</f>
        <v>3601334.3559300001</v>
      </c>
      <c r="D8" s="275">
        <f>H8+L8+P8+T8+X8+AB8+AF8+AJ8+AN8+AR8+AV8+AZ8+BD8+BH8+BL8+BP8+BT8+BX8+CB8+CF8+CJ8+CN8+CR8+CV8+CZ8+DD8+DH8+DL8+DP8+DT8+DX8+EB8+EF8+EJ8+EN8+ER8+EV8+EZ8+FD8+FH8+FL8+FP8+FT8+FX8+GB8+GF8+GJ8+GN8+GR8+GV8+GZ8+HD8+HH8+HL8+HP8+HT8+HX8+IB8+IF8+IJ8+IN8</f>
        <v>3450681.5666599995</v>
      </c>
      <c r="E8" s="275">
        <f t="shared" ref="E8:E10" si="0">D8/C8*100</f>
        <v>95.816750837868355</v>
      </c>
      <c r="F8" s="273">
        <f t="shared" ref="F8:H9" si="1">F11+F14+F17+F22+F26+F30+F38+F42+F46+F49+F53+F58+F62+F65+F69+F73+F77+F80+F84+F87+F95+F98+F103+F108+F122+F125+F129+F135+F139+F142+F145+F148+F154+F157+F162+F167+F171</f>
        <v>100000</v>
      </c>
      <c r="G8" s="273">
        <f t="shared" si="1"/>
        <v>120000</v>
      </c>
      <c r="H8" s="273">
        <f t="shared" si="1"/>
        <v>119894.92536999998</v>
      </c>
      <c r="I8" s="274">
        <f t="shared" ref="I8:I9" si="2">H8/G8*100</f>
        <v>99.912437808333323</v>
      </c>
      <c r="J8" s="273">
        <f t="shared" ref="J8:L9" si="3">J11+J14+J17+J22+J26+J30+J38+J42+J46+J49+J53+J58+J62+J65+J69+J73+J77+J80+J84+J87+J95+J98+J103+J108+J122+J125+J129+J135+J139+J142+J145+J148+J154+J157+J162+J167+J171</f>
        <v>1000</v>
      </c>
      <c r="K8" s="273">
        <f t="shared" si="3"/>
        <v>1000</v>
      </c>
      <c r="L8" s="273">
        <f t="shared" si="3"/>
        <v>1000</v>
      </c>
      <c r="M8" s="274">
        <f t="shared" ref="M8:M9" si="4">L8/K8*100</f>
        <v>100</v>
      </c>
      <c r="N8" s="274"/>
      <c r="O8" s="273"/>
      <c r="P8" s="273"/>
      <c r="Q8" s="274"/>
      <c r="R8" s="273">
        <f t="shared" ref="R8:T9" si="5">R11+R14+R17+R22+R26+R30+R38+R42+R46+R49+R53+R58+R62+R65+R69+R73+R77+R80+R84+R87+R95+R98+R103+R108+R122+R125+R129+R135+R139+R142+R145+R148+R154+R157+R162+R167+R171</f>
        <v>290000</v>
      </c>
      <c r="S8" s="273">
        <f t="shared" si="5"/>
        <v>290000</v>
      </c>
      <c r="T8" s="273">
        <f t="shared" si="5"/>
        <v>290000</v>
      </c>
      <c r="U8" s="275">
        <f t="shared" ref="U8" si="6">T8/S8*100</f>
        <v>100</v>
      </c>
      <c r="V8" s="273">
        <f t="shared" ref="V8:X9" si="7">V11+V14+V17+V22+V26+V30+V38+V42+V46+V49+V53+V58+V62+V65+V69+V73+V77+V80+V84+V87+V95+V98+V103+V108+V122+V125+V129+V135+V139+V142+V145+V148+V154+V157+V162+V167+V171</f>
        <v>18553.300000000003</v>
      </c>
      <c r="W8" s="273">
        <f t="shared" si="7"/>
        <v>49560.200000000019</v>
      </c>
      <c r="X8" s="273">
        <f t="shared" si="7"/>
        <v>49560.191000000021</v>
      </c>
      <c r="Y8" s="274">
        <f t="shared" ref="Y8:Y9" si="8">X8/W8*100</f>
        <v>99.999981840266997</v>
      </c>
      <c r="Z8" s="143"/>
      <c r="AA8" s="273">
        <f>AA11+AA14+AA17+AA22+AA26+AA30+AA38+AA42+AA46+AA49+AA53+AA58+AA62+AA65+AA69+AA73+AA77+AA80+AA84+AA87+AA95+AA98+AA103+AA108+AA122+AA125+AA129+AA135+AA139+AA142+AA145+AA148+AA154+AA157+AA162+AA167+AA171</f>
        <v>48355</v>
      </c>
      <c r="AB8" s="273">
        <f>AB11+AB14+AB17+AB22+AB26+AB30+AB38+AB42+AB46+AB49+AB53+AB58+AB62+AB65+AB69+AB73+AB77+AB80+AB84+AB87+AB95+AB98+AB103+AB108+AB122+AB125+AB129+AB135+AB139+AB142+AB145+AB148+AB154+AB157+AB162+AB167+AB171</f>
        <v>48355</v>
      </c>
      <c r="AC8" s="273">
        <f>AB8/AA8*100</f>
        <v>100</v>
      </c>
      <c r="AD8" s="143"/>
      <c r="AE8" s="273">
        <f t="shared" ref="AE8:AF8" si="9">AE11+AE14+AE17+AE22+AE26+AE30+AE38+AE42+AE46+AE49+AE53+AE58+AE62+AE65+AE69+AE73+AE77+AE80+AE84+AE87+AE95+AE98+AE103+AE108+AE122+AE125+AE129+AE135+AE139+AE142+AE145+AE148+AE154+AE157+AE162+AE167+AE171</f>
        <v>152780</v>
      </c>
      <c r="AF8" s="273">
        <f t="shared" si="9"/>
        <v>152779.70000000001</v>
      </c>
      <c r="AG8" s="273">
        <f>AF8/AE8*100</f>
        <v>99.999803639219792</v>
      </c>
      <c r="AH8" s="273">
        <f t="shared" ref="AH8" si="10">AH11+AH14+AH17+AH22+AH26+AH30+AH38+AH42+AH46+AH49+AH53+AH58+AH62+AH65+AH69+AH73+AH77+AH80+AH84+AH87+AH95+AH98+AH103+AH108+AH122+AH125+AH129+AH135+AH139+AH142+AH145+AH148+AH154+AH157+AH162+AH167+AH171</f>
        <v>32792</v>
      </c>
      <c r="AI8" s="273">
        <f t="shared" ref="AI8" si="11">AI11+AI14+AI17+AI22+AI26+AI30+AI38+AI42+AI46+AI49+AI53+AI58+AI62+AI65+AI69+AI73+AI77+AI80+AI84+AI87+AI95+AI98+AI103+AI108+AI122+AI125+AI129+AI135+AI139+AI142+AI145+AI148+AI154+AI157+AI162+AI167+AI171</f>
        <v>29564</v>
      </c>
      <c r="AJ8" s="273">
        <f t="shared" ref="AJ8" si="12">AJ11+AJ14+AJ17+AJ22+AJ26+AJ30+AJ38+AJ42+AJ46+AJ49+AJ53+AJ58+AJ62+AJ65+AJ69+AJ73+AJ77+AJ80+AJ84+AJ87+AJ95+AJ98+AJ103+AJ108+AJ122+AJ125+AJ129+AJ135+AJ139+AJ142+AJ145+AJ148+AJ154+AJ157+AJ162+AJ167+AJ171</f>
        <v>29564</v>
      </c>
      <c r="AK8" s="273">
        <f>AJ8/AI8*100</f>
        <v>100</v>
      </c>
      <c r="AL8" s="273">
        <f t="shared" ref="AL8" si="13">AL11+AL14+AL17+AL22+AL26+AL30+AL38+AL42+AL46+AL49+AL53+AL58+AL62+AL65+AL69+AL73+AL77+AL80+AL84+AL87+AL95+AL98+AL103+AL108+AL122+AL125+AL129+AL135+AL139+AL142+AL145+AL148+AL154+AL157+AL162+AL167+AL171</f>
        <v>7704</v>
      </c>
      <c r="AM8" s="273">
        <f t="shared" ref="AM8" si="14">AM11+AM14+AM17+AM22+AM26+AM30+AM38+AM42+AM46+AM49+AM53+AM58+AM62+AM65+AM69+AM73+AM77+AM80+AM84+AM87+AM95+AM98+AM103+AM108+AM122+AM125+AM129+AM135+AM139+AM142+AM145+AM148+AM154+AM157+AM162+AM167+AM171</f>
        <v>8123</v>
      </c>
      <c r="AN8" s="273">
        <f t="shared" ref="AN8" si="15">AN11+AN14+AN17+AN22+AN26+AN30+AN38+AN42+AN46+AN49+AN53+AN58+AN62+AN65+AN69+AN73+AN77+AN80+AN84+AN87+AN95+AN98+AN103+AN108+AN122+AN125+AN129+AN135+AN139+AN142+AN145+AN148+AN154+AN157+AN162+AN167+AN171</f>
        <v>8123</v>
      </c>
      <c r="AO8" s="273">
        <f>AN8/AM8*100</f>
        <v>100</v>
      </c>
      <c r="AP8" s="273"/>
      <c r="AQ8" s="273"/>
      <c r="AR8" s="273"/>
      <c r="AS8" s="273"/>
      <c r="AT8" s="273"/>
      <c r="AU8" s="273"/>
      <c r="AV8" s="273"/>
      <c r="AW8" s="273"/>
      <c r="AX8" s="273">
        <f t="shared" ref="AX8:AZ9" si="16">AX11+AX14+AX17+AX22+AX26+AX30+AX38+AX42+AX46+AX49+AX53+AX58+AX62+AX65+AX69+AX73+AX77+AX80+AX84+AX87+AX95+AX98+AX103+AX108+AX122+AX125+AX129+AX135+AX139+AX142+AX145+AX148+AX154+AX157+AX162+AX167+AX171</f>
        <v>25000</v>
      </c>
      <c r="AY8" s="273">
        <f t="shared" si="16"/>
        <v>25000</v>
      </c>
      <c r="AZ8" s="273">
        <f t="shared" si="16"/>
        <v>25000</v>
      </c>
      <c r="BA8" s="274">
        <f t="shared" ref="BA8:BA9" si="17">AZ8/AY8*100</f>
        <v>100</v>
      </c>
      <c r="BB8" s="144"/>
      <c r="BC8" s="273">
        <f t="shared" ref="BC8:BD8" si="18">BC11+BC14+BC17+BC22+BC26+BC30+BC38+BC42+BC46+BC49+BC53+BC58+BC62+BC65+BC69+BC73+BC77+BC80+BC84+BC87+BC95+BC98+BC103+BC108+BC122+BC125+BC129+BC135+BC139+BC142+BC145+BC148+BC154+BC157+BC162+BC167+BC171</f>
        <v>62110</v>
      </c>
      <c r="BD8" s="273">
        <f t="shared" si="18"/>
        <v>62110</v>
      </c>
      <c r="BE8" s="273">
        <f>BD8/BC8*100</f>
        <v>100</v>
      </c>
      <c r="BF8" s="273"/>
      <c r="BG8" s="273">
        <f t="shared" ref="BG8:BH8" si="19">BG11+BG14+BG17+BG22+BG26+BG30+BG38+BG42+BG46+BG49+BG53+BG58+BG62+BG65+BG69+BG73+BG77+BG80+BG84+BG87+BG95+BG98+BG103+BG108+BG122+BG125+BG129+BG135+BG139+BG142+BG145+BG148+BG154+BG157+BG162+BG167+BG171</f>
        <v>75540</v>
      </c>
      <c r="BH8" s="273">
        <f t="shared" si="19"/>
        <v>75540</v>
      </c>
      <c r="BI8" s="273">
        <f>BH8/BG8*100</f>
        <v>100</v>
      </c>
      <c r="BJ8" s="273"/>
      <c r="BK8" s="273">
        <f t="shared" ref="BK8:BL8" si="20">BK11+BK14+BK17+BK22+BK26+BK30+BK38+BK42+BK46+BK49+BK53+BK58+BK62+BK65+BK69+BK73+BK77+BK80+BK84+BK87+BK95+BK98+BK103+BK108+BK122+BK125+BK129+BK135+BK139+BK142+BK145+BK148+BK154+BK157+BK162+BK167+BK171</f>
        <v>0</v>
      </c>
      <c r="BL8" s="273">
        <f t="shared" si="20"/>
        <v>0</v>
      </c>
      <c r="BM8" s="273"/>
      <c r="BN8" s="273"/>
      <c r="BO8" s="273">
        <f t="shared" ref="BO8:BP8" si="21">BO11+BO14+BO17+BO22+BO26+BO30+BO38+BO42+BO46+BO49+BO53+BO58+BO62+BO65+BO69+BO73+BO77+BO80+BO84+BO87+BO95+BO98+BO103+BO108+BO122+BO125+BO129+BO135+BO139+BO142+BO145+BO148+BO154+BO157+BO162+BO167+BO171</f>
        <v>0</v>
      </c>
      <c r="BP8" s="273">
        <f t="shared" si="21"/>
        <v>0</v>
      </c>
      <c r="BQ8" s="273"/>
      <c r="BR8" s="273"/>
      <c r="BS8" s="273">
        <f>BS11+BS14+BS17+BS22+BS26+BS30+BS38+BS42+BS46+BS49+BS53+BS58+BS62+BS65+BS69+BS73+BS77+BS80+BS84+BS87+BS95+BS98+BS103+BS108+BS122+BS125+BS129+BS135+BS139+BS142+BS145+BS148+BS154+BS157+BS162+BS167+BS171</f>
        <v>47012.494200000001</v>
      </c>
      <c r="BT8" s="273">
        <f t="shared" ref="BT8:BT9" si="22">BT11+BT14+BT17+BT22+BT26+BT30+BT38+BT42+BT46+BT49+BT53+BT58+BT62+BT65+BT69+BT73+BT77+BT80+BT84+BT87+BT95+BT98+BT103+BT108+BT122+BT125+BT129+BT135+BT139+BT142+BT145+BT148+BT154+BT157+BT162+BT167+BT171</f>
        <v>47012.494200000001</v>
      </c>
      <c r="BU8" s="273">
        <f>BT8/BS8*100</f>
        <v>100</v>
      </c>
      <c r="BV8" s="273"/>
      <c r="BW8" s="273">
        <f t="shared" ref="BW8:BX8" si="23">BW11+BW14+BW17+BW22+BW26+BW30+BW38+BW42+BW46+BW49+BW53+BW58+BW62+BW65+BW69+BW73+BW77+BW80+BW84+BW87+BW95+BW98+BW103+BW108+BW122+BW125+BW129+BW135+BW139+BW142+BW145+BW148+BW154+BW157+BW162+BW167+BW171</f>
        <v>3000</v>
      </c>
      <c r="BX8" s="273">
        <f t="shared" si="23"/>
        <v>3000</v>
      </c>
      <c r="BY8" s="273">
        <f>BX8/BW8*100</f>
        <v>100</v>
      </c>
      <c r="BZ8" s="273"/>
      <c r="CA8" s="273">
        <f t="shared" ref="CA8:CB8" si="24">CA11+CA14+CA17+CA22+CA26+CA30+CA38+CA42+CA46+CA49+CA53+CA58+CA62+CA65+CA69+CA73+CA77+CA80+CA84+CA87+CA95+CA98+CA103+CA108+CA122+CA125+CA129+CA135+CA139+CA142+CA145+CA148+CA154+CA157+CA162+CA167+CA171</f>
        <v>5028.7083999999995</v>
      </c>
      <c r="CB8" s="273">
        <f t="shared" si="24"/>
        <v>5028.7083999999995</v>
      </c>
      <c r="CC8" s="273">
        <f>CB8/CA8*100</f>
        <v>100</v>
      </c>
      <c r="CD8" s="273"/>
      <c r="CE8" s="273">
        <f t="shared" ref="CE8:CF8" si="25">CE11+CE14+CE17+CE22+CE26+CE30+CE38+CE42+CE46+CE49+CE53+CE58+CE62+CE65+CE69+CE73+CE77+CE80+CE84+CE87+CE95+CE98+CE103+CE108+CE122+CE125+CE129+CE135+CE139+CE142+CE145+CE148+CE154+CE157+CE162+CE167+CE171</f>
        <v>19400</v>
      </c>
      <c r="CF8" s="273">
        <f t="shared" si="25"/>
        <v>19400</v>
      </c>
      <c r="CG8" s="273">
        <f>CF8/CE8*100</f>
        <v>100</v>
      </c>
      <c r="CH8" s="273"/>
      <c r="CI8" s="273">
        <f t="shared" ref="CI8:CJ8" si="26">CI11+CI14+CI17+CI22+CI26+CI30+CI38+CI42+CI46+CI49+CI53+CI58+CI62+CI65+CI69+CI73+CI77+CI80+CI84+CI87+CI95+CI98+CI103+CI108+CI122+CI125+CI129+CI135+CI139+CI142+CI145+CI148+CI154+CI157+CI162+CI167+CI171</f>
        <v>287125</v>
      </c>
      <c r="CJ8" s="273">
        <f t="shared" si="26"/>
        <v>144199.92535</v>
      </c>
      <c r="CK8" s="273">
        <f>CJ8/CI8*100</f>
        <v>50.222002734000867</v>
      </c>
      <c r="CL8" s="273"/>
      <c r="CM8" s="273">
        <f t="shared" ref="CM8:CN8" si="27">CM11+CM14+CM17+CM22+CM26+CM30+CM38+CM42+CM46+CM49+CM53+CM58+CM62+CM65+CM69+CM73+CM77+CM80+CM84+CM87+CM95+CM98+CM103+CM108+CM122+CM125+CM129+CM135+CM139+CM142+CM145+CM148+CM154+CM157+CM162+CM167+CM171</f>
        <v>177411.68104</v>
      </c>
      <c r="CN8" s="273">
        <f t="shared" si="27"/>
        <v>177187.0337</v>
      </c>
      <c r="CO8" s="273">
        <f>CN8/CM8*100</f>
        <v>99.873375113361703</v>
      </c>
      <c r="CP8" s="273"/>
      <c r="CQ8" s="273">
        <f>CQ11+CQ14+CQ17+CQ22+CQ26+CQ30+CQ38+CQ42+CQ46+CQ49+CQ53+CQ58+CQ62+CQ65+CQ69+CQ73+CQ77+CQ80+CQ84+CQ87+CQ95+CQ98+CQ103+CQ108+CQ122+CQ125+CQ129+CQ135+CQ139+CQ142+CQ145+CQ148+CQ154+CQ157+CQ162+CQ167+CQ171</f>
        <v>362440.5</v>
      </c>
      <c r="CR8" s="273">
        <f>CR11+CR14+CR17+CR22+CR26+CR30+CR38+CR42+CR46+CR49+CR53+CR58+CR62+CR65+CR69+CR73+CR77+CR80+CR84+CR87+CR95+CR98+CR103+CR108+CR122+CR125+CR129+CR135+CR139+CR142+CR145+CR148+CR154+CR157+CR162+CR167+CR171</f>
        <v>362051.24933000002</v>
      </c>
      <c r="CS8" s="273">
        <f>CR8/CQ8*100</f>
        <v>99.892602876886002</v>
      </c>
      <c r="CT8" s="273"/>
      <c r="CU8" s="273">
        <f>CU11+CU14+CU17+CU22+CU26+CU30+CU38+CU42+CU46+CU49+CU53+CU58+CU62+CU65+CU69+CU73+CU77+CU80+CU84+CU87+CU95+CU98+CU103+CU108+CU122+CU125+CU129+CU135+CU139+CU142+CU145+CU148+CU154+CU157+CU162+CU167+CU171</f>
        <v>207000</v>
      </c>
      <c r="CV8" s="273">
        <f>CV11+CV14+CV17+CV22+CV26+CV30+CV38+CV42+CV46+CV49+CV53+CV58+CV62+CV65+CV69+CV73+CV77+CV80+CV84+CV87+CV95+CV98+CV103+CV108+CV122+CV125+CV129+CV135+CV139+CV142+CV145+CV148+CV154+CV157+CV162+CV167+CV171</f>
        <v>206999.99997</v>
      </c>
      <c r="CW8" s="273">
        <f>CV8/CU8*100</f>
        <v>99.999999985507245</v>
      </c>
      <c r="CX8" s="273"/>
      <c r="CY8" s="273">
        <f>CY11+CY14+CY17+CY22+CY26+CY30+CY38+CY42+CY46+CY49+CY53+CY58+CY62+CY65+CY69+CY73+CY77+CY80+CY84+CY87+CY95+CY98+CY103+CY108+CY122+CY125+CY129+CY135+CY139+CY142+CY145+CY148+CY154+CY157+CY162+CY167+CY171</f>
        <v>137870.5</v>
      </c>
      <c r="CZ8" s="273">
        <f>CZ11+CZ14+CZ17+CZ22+CZ26+CZ30+CZ38+CZ42+CZ46+CZ49+CZ53+CZ58+CZ62+CZ65+CZ69+CZ73+CZ77+CZ80+CZ84+CZ87+CZ95+CZ98+CZ103+CZ108+CZ122+CZ125+CZ129+CZ135+CZ139+CZ142+CZ145+CZ148+CZ154+CZ157+CZ162+CZ167+CZ171</f>
        <v>137870.39311</v>
      </c>
      <c r="DA8" s="273">
        <f>CZ8/CY8*100</f>
        <v>99.999922470724343</v>
      </c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>
        <f>DO11+DO14+DO17+DO22+DO26+DO30+DO38+DO42+DO46+DO49+DO53+DO58+DO62+DO65+DO69+DO73+DO77+DO80+DO84+DO87+DO95+DO98+DO103+DO108+DO122+DO125+DO129+DO135+DO139+DO142+DO145+DO148+DO154+DO157+DO162+DO167+DO171</f>
        <v>47500</v>
      </c>
      <c r="DP8" s="273">
        <f>DP11+DP14+DP17+DP22+DP26+DP30+DP38+DP42+DP46+DP49+DP53+DP58+DP62+DP65+DP69+DP73+DP77+DP80+DP84+DP87+DP95+DP98+DP103+DP108+DP122+DP125+DP129+DP135+DP139+DP142+DP145+DP148+DP154+DP157+DP162+DP167+DP171</f>
        <v>47497.675000000003</v>
      </c>
      <c r="DQ8" s="273">
        <f>DP8/DO8*100</f>
        <v>99.995105263157896</v>
      </c>
      <c r="DR8" s="273"/>
      <c r="DS8" s="273">
        <f>DS11+DS14+DS17+DS22+DS26+DS30+DS38+DS42+DS46+DS49+DS53+DS58+DS62+DS65+DS69+DS73+DS77+DS80+DS84+DS87+DS95+DS98+DS103+DS108+DS122+DS125+DS129+DS135+DS139+DS142+DS145+DS148+DS154+DS157+DS162+DS167+DS171</f>
        <v>2500</v>
      </c>
      <c r="DT8" s="273">
        <f>DT11+DT14+DT17+DT22+DT26+DT30+DT38+DT42+DT46+DT49+DT53+DT58+DT62+DT65+DT69+DT73+DT77+DT80+DT84+DT87+DT95+DT98+DT103+DT108+DT122+DT125+DT129+DT135+DT139+DT142+DT145+DT148+DT154+DT157+DT162+DT167+DT171</f>
        <v>2500</v>
      </c>
      <c r="DU8" s="273">
        <f>DT8/DS8*100</f>
        <v>100</v>
      </c>
      <c r="DV8" s="273"/>
      <c r="DW8" s="273">
        <f t="shared" ref="DW8:DX8" si="28">DW11+DW14+DW17+DW22+DW26+DW30+DW38+DW42+DW46+DW49+DW53+DW58+DW62+DW65+DW69+DW73+DW77+DW80+DW84+DW87+DW95+DW98+DW103+DW108+DW122+DW125+DW129+DW135+DW139+DW142+DW145+DW148+DW154+DW157+DW162+DW167+DW171</f>
        <v>370465.1</v>
      </c>
      <c r="DX8" s="273">
        <f t="shared" si="28"/>
        <v>370348.33981999999</v>
      </c>
      <c r="DY8" s="273">
        <f>DX8/DW8*100</f>
        <v>99.968482812551045</v>
      </c>
      <c r="DZ8" s="273"/>
      <c r="EA8" s="273">
        <f t="shared" ref="EA8:EB8" si="29">EA11+EA14+EA17+EA22+EA26+EA30+EA38+EA42+EA46+EA49+EA53+EA58+EA62+EA65+EA69+EA73+EA77+EA80+EA84+EA87+EA95+EA98+EA103+EA108+EA122+EA125+EA129+EA135+EA139+EA142+EA145+EA148+EA154+EA157+EA162+EA167+EA171</f>
        <v>710</v>
      </c>
      <c r="EB8" s="273">
        <f t="shared" si="29"/>
        <v>710</v>
      </c>
      <c r="EC8" s="273">
        <f>EB8/EA8*100</f>
        <v>100</v>
      </c>
      <c r="ED8" s="273"/>
      <c r="EE8" s="273">
        <f>EE11+EE14+EE17+EE22+EE26+EE30+EE38+EE42+EE46+EE49+EE53+EE58+EE62+EE65+EE69+EE73+EE77+EE80+EE84+EE87+EE95+EE98+EE103+EE108+EE122+EE125+EE129+EE135+EE139+EE142+EE145+EE148+EE154+EE157+EE162+EE167+EE171</f>
        <v>5985</v>
      </c>
      <c r="EF8" s="273">
        <f>EF11+EF14+EF17+EF22+EF26+EF30+EF38+EF42+EF46+EF49+EF53+EF58+EF62+EF65+EF69+EF73+EF77+EF80+EF84+EF87+EF95+EF98+EF103+EF108+EF122+EF125+EF129+EF135+EF139+EF142+EF145+EF148+EF154+EF157+EF162+EF167+EF171</f>
        <v>5985</v>
      </c>
      <c r="EG8" s="273">
        <f>EF8/EE8*100</f>
        <v>100</v>
      </c>
      <c r="EH8" s="273"/>
      <c r="EI8" s="273">
        <f>EI11+EI14+EI17+EI22+EI26+EI30+EI38+EI42+EI46+EI49+EI53+EI58+EI62+EI65+EI69+EI73+EI77+EI80+EI84+EI87+EI95+EI98+EI103+EI108+EI122+EI125+EI129+EI135+EI139+EI142+EI145+EI148+EI154+EI157+EI162+EI167+EI171</f>
        <v>13190.53723</v>
      </c>
      <c r="EJ8" s="273">
        <f>EJ11+EJ14+EJ17+EJ22+EJ26+EJ30+EJ38+EJ42+EJ46+EJ49+EJ53+EJ58+EJ62+EJ65+EJ69+EJ73+EJ77+EJ80+EJ84+EJ87+EJ95+EJ98+EJ103+EJ108+EJ122+EJ125+EJ129+EJ135+EJ139+EJ142+EJ145+EJ148+EJ154+EJ157+EJ162+EJ167+EJ171</f>
        <v>13190.53723</v>
      </c>
      <c r="EK8" s="273">
        <f>EJ8/EI8*100</f>
        <v>100</v>
      </c>
      <c r="EL8" s="273"/>
      <c r="EM8" s="273">
        <f>EM11+EM14+EM17+EM22+EM26+EM30+EM38+EM42+EM46+EM49+EM53+EM58+EM62+EM65+EM69+EM73+EM77+EM80+EM84+EM87+EM95+EM98+EM103+EM108+EM122+EM125+EM129+EM135+EM139+EM142+EM145+EM148+EM154+EM157+EM162+EM167+EM171</f>
        <v>6960</v>
      </c>
      <c r="EN8" s="273">
        <f>EN11+EN14+EN17+EN22+EN26+EN30+EN38+EN42+EN46+EN49+EN53+EN58+EN62+EN65+EN69+EN73+EN77+EN80+EN84+EN87+EN95+EN98+EN103+EN108+EN122+EN125+EN129+EN135+EN139+EN142+EN145+EN148+EN154+EN157+EN162+EN167+EN171</f>
        <v>6960</v>
      </c>
      <c r="EO8" s="273">
        <f>EN8/EM8*100</f>
        <v>100</v>
      </c>
      <c r="EP8" s="273"/>
      <c r="EQ8" s="273">
        <f>EQ11+EQ14+EQ17+EQ22+EQ26+EQ30+EQ38+EQ42+EQ46+EQ49+EQ53+EQ58+EQ62+EQ65+EQ69+EQ73+EQ77+EQ80+EQ84+EQ87+EQ95+EQ98+EQ103+EQ108+EQ122+EQ125+EQ129+EQ135+EQ139+EQ142+EQ145+EQ148+EQ154+EQ157+EQ162+EQ167+EQ171</f>
        <v>2330</v>
      </c>
      <c r="ER8" s="273">
        <f>ER11+ER14+ER17+ER22+ER26+ER30+ER38+ER42+ER46+ER49+ER53+ER58+ER62+ER65+ER69+ER73+ER77+ER80+ER84+ER87+ER95+ER98+ER103+ER108+ER122+ER125+ER129+ER135+ER139+ER142+ER145+ER148+ER154+ER157+ER162+ER167+ER171</f>
        <v>2330</v>
      </c>
      <c r="ES8" s="273">
        <f>ER8/EQ8*100</f>
        <v>100</v>
      </c>
      <c r="ET8" s="273"/>
      <c r="EU8" s="273">
        <f>EU11+EU14+EU17+EU22+EU26+EU30+EU38+EU42+EU46+EU49+EU53+EU58+EU62+EU65+EU69+EU73+EU77+EU80+EU84+EU87+EU95+EU98+EU103+EU108+EU122+EU125+EU129+EU135+EU139+EU142+EU145+EU148+EU154+EU157+EU162+EU167+EU171</f>
        <v>16601.391599999999</v>
      </c>
      <c r="EV8" s="273">
        <f>EV11+EV14+EV17+EV22+EV26+EV30+EV38+EV42+EV46+EV49+EV53+EV58+EV62+EV65+EV69+EV73+EV77+EV80+EV84+EV87+EV95+EV98+EV103+EV108+EV122+EV125+EV129+EV135+EV139+EV142+EV145+EV148+EV154+EV157+EV162+EV167+EV171</f>
        <v>15463.537199999999</v>
      </c>
      <c r="EW8" s="273">
        <f>EV8/EU8*100</f>
        <v>93.146029999075495</v>
      </c>
      <c r="EX8" s="273"/>
      <c r="EY8" s="273">
        <f>EY11+EY14+EY17+EY22+EY26+EY30+EY38+EY42+EY46+EY49+EY53+EY58+EY62+EY65+EY69+EY73+EY77+EY80+EY84+EY87+EY95+EY98+EY103+EY108+EY122+EY125+EY129+EY135+EY139+EY142+EY145+EY148+EY154+EY157+EY162+EY167+EY171</f>
        <v>3000</v>
      </c>
      <c r="EZ8" s="273">
        <f>EZ11+EZ14+EZ17+EZ22+EZ26+EZ30+EZ38+EZ42+EZ46+EZ49+EZ53+EZ58+EZ62+EZ65+EZ69+EZ73+EZ77+EZ80+EZ84+EZ87+EZ95+EZ98+EZ103+EZ108+EZ122+EZ125+EZ129+EZ135+EZ139+EZ142+EZ145+EZ148+EZ154+EZ157+EZ162+EZ167+EZ171</f>
        <v>3000</v>
      </c>
      <c r="FA8" s="273">
        <f>EZ8/EY8*100</f>
        <v>100</v>
      </c>
      <c r="FB8" s="273"/>
      <c r="FC8" s="273">
        <f>FC11+FC14+FC17+FC22+FC26+FC30+FC38+FC42+FC46+FC49+FC53+FC58+FC62+FC65+FC69+FC73+FC77+FC80+FC84+FC87+FC95+FC98+FC103+FC108+FC122+FC125+FC129+FC135+FC139+FC142+FC145+FC148+FC154+FC157+FC162+FC167+FC171</f>
        <v>0</v>
      </c>
      <c r="FD8" s="273">
        <f>FD11+FD14+FD17+FD22+FD26+FD30+FD38+FD42+FD46+FD49+FD53+FD58+FD62+FD65+FD69+FD73+FD77+FD80+FD84+FD87+FD95+FD98+FD103+FD108+FD122+FD125+FD129+FD135+FD139+FD142+FD145+FD148+FD154+FD157+FD162+FD167+FD171</f>
        <v>0</v>
      </c>
      <c r="FE8" s="273"/>
      <c r="FF8" s="273"/>
      <c r="FG8" s="273">
        <f>FG11+FG14+FG17+FG22+FG26+FG30+FG38+FG42+FG46+FG49+FG53+FG58+FG62+FG65+FG69+FG73+FG77+FG80+FG84+FG87+FG95+FG98+FG103+FG108+FG122+FG125+FG129+FG135+FG139+FG142+FG145+FG148+FG154+FG157+FG162+FG167+FG171</f>
        <v>60000</v>
      </c>
      <c r="FH8" s="273">
        <f>FH11+FH14+FH17+FH22+FH26+FH30+FH38+FH42+FH46+FH49+FH53+FH58+FH62+FH65+FH69+FH73+FH77+FH80+FH84+FH87+FH95+FH98+FH103+FH108+FH122+FH125+FH129+FH135+FH139+FH142+FH145+FH148+FH154+FH157+FH162+FH167+FH171</f>
        <v>59999</v>
      </c>
      <c r="FI8" s="273">
        <f>FH8/FG8*100</f>
        <v>99.998333333333335</v>
      </c>
      <c r="FJ8" s="273"/>
      <c r="FK8" s="273">
        <f>FK11+FK14+FK17+FK22+FK26+FK30+FK38+FK42+FK46+FK49+FK53+FK58+FK62+FK65+FK69+FK73+FK77+FK80+FK84+FK87+FK95+FK98+FK103+FK108+FK122+FK125+FK129+FK135+FK139+FK142+FK145+FK148+FK154+FK157+FK162+FK167+FK171</f>
        <v>5838.3</v>
      </c>
      <c r="FL8" s="273">
        <f>FL11+FL14+FL17+FL22+FL26+FL30+FL38+FL42+FL46+FL49+FL53+FL58+FL62+FL65+FL69+FL73+FL77+FL80+FL84+FL87+FL95+FL98+FL103+FL108+FL122+FL125+FL129+FL135+FL139+FL142+FL145+FL148+FL154+FL157+FL162+FL167+FL171</f>
        <v>5808.9859100000003</v>
      </c>
      <c r="FM8" s="273">
        <f>FL8/FK8*100</f>
        <v>99.497900244934314</v>
      </c>
      <c r="FN8" s="273"/>
      <c r="FO8" s="273">
        <f>FO11+FO14+FO17+FO22+FO26+FO30+FO38+FO42+FO46+FO49+FO53+FO58+FO62+FO65+FO69+FO73+FO77+FO80+FO84+FO87+FO95+FO98+FO103+FO108+FO122+FO125+FO129+FO135+FO139+FO142+FO145+FO148+FO154+FO157+FO162+FO167+FO171</f>
        <v>76900</v>
      </c>
      <c r="FP8" s="273">
        <f>FP11+FP14+FP17+FP22+FP26+FP30+FP38+FP42+FP46+FP49+FP53+FP58+FP62+FP65+FP69+FP73+FP77+FP80+FP84+FP87+FP95+FP98+FP103+FP108+FP122+FP125+FP129+FP135+FP139+FP142+FP145+FP148+FP154+FP157+FP162+FP167+FP171</f>
        <v>76900</v>
      </c>
      <c r="FQ8" s="273">
        <f>FP8/FO8*100</f>
        <v>100</v>
      </c>
      <c r="FR8" s="273"/>
      <c r="FS8" s="273">
        <f>FS11+FS14+FS17+FS22+FS26+FS30+FS38+FS42+FS46+FS49+FS53+FS58+FS62+FS65+FS69+FS73+FS77+FS80+FS84+FS87+FS95+FS98+FS103+FS108+FS122+FS125+FS129+FS135+FS139+FS142+FS145+FS148+FS154+FS157+FS162+FS167+FS171</f>
        <v>59.5</v>
      </c>
      <c r="FT8" s="273">
        <f>FT11+FT14+FT17+FT22+FT26+FT30+FT38+FT42+FT46+FT49+FT53+FT58+FT62+FT65+FT69+FT73+FT77+FT80+FT84+FT87+FT95+FT98+FT103+FT108+FT122+FT125+FT129+FT135+FT139+FT142+FT145+FT148+FT154+FT157+FT162+FT167+FT171</f>
        <v>59.5</v>
      </c>
      <c r="FU8" s="273">
        <f>FT8/FS8*100</f>
        <v>100</v>
      </c>
      <c r="FV8" s="273"/>
      <c r="FW8" s="273">
        <f>FW11+FW14+FW17+FW22+FW26+FW30+FW38+FW42+FW46+FW49+FW53+FW58+FW62+FW65+FW69+FW73+FW77+FW80+FW84+FW87+FW95+FW98+FW103+FW108+FW122+FW125+FW129+FW135+FW139+FW142+FW145+FW148+FW154+FW157+FW162+FW167+FW171</f>
        <v>35</v>
      </c>
      <c r="FX8" s="273">
        <f>FX11+FX14+FX17+FX22+FX26+FX30+FX38+FX42+FX46+FX49+FX53+FX58+FX62+FX65+FX69+FX73+FX77+FX80+FX84+FX87+FX95+FX98+FX103+FX108+FX122+FX125+FX129+FX135+FX139+FX142+FX145+FX148+FX154+FX157+FX162+FX167+FX171</f>
        <v>35</v>
      </c>
      <c r="FY8" s="273">
        <f>FX8/FW8*100</f>
        <v>100</v>
      </c>
      <c r="FZ8" s="273"/>
      <c r="GA8" s="273">
        <f>GA11+GA14+GA17+GA22+GA26+GA30+GA38+GA42+GA46+GA49+GA53+GA58+GA62+GA65+GA69+GA73+GA77+GA80+GA84+GA87+GA95+GA98+GA103+GA108+GA122+GA125+GA129+GA135+GA139+GA142+GA145+GA148+GA154+GA157+GA162+GA167+GA171</f>
        <v>86852.75499999999</v>
      </c>
      <c r="GB8" s="273">
        <f>GB11+GB14+GB17+GB22+GB26+GB30+GB38+GB42+GB46+GB49+GB53+GB58+GB62+GB65+GB69+GB73+GB77+GB80+GB84+GB87+GB95+GB98+GB103+GB108+GB122+GB125+GB129+GB135+GB139+GB142+GB145+GB148+GB154+GB157+GB162+GB167+GB171</f>
        <v>86852.75499999999</v>
      </c>
      <c r="GC8" s="273">
        <f>GB8/GA8*100</f>
        <v>100</v>
      </c>
      <c r="GD8" s="273"/>
      <c r="GE8" s="273">
        <f>GE11+GE14+GE17+GE22+GE26+GE30+GE38+GE42+GE46+GE49+GE53+GE58+GE62+GE65+GE69+GE73+GE77+GE80+GE84+GE87+GE95+GE98+GE103+GE108+GE122+GE125+GE129+GE135+GE139+GE142+GE145+GE148+GE154+GE157+GE162+GE167+GE171</f>
        <v>1700</v>
      </c>
      <c r="GF8" s="273">
        <f>GF11+GF14+GF17+GF22+GF26+GF30+GF38+GF42+GF46+GF49+GF53+GF58+GF62+GF65+GF69+GF73+GF77+GF80+GF84+GF87+GF95+GF98+GF103+GF108+GF122+GF125+GF129+GF135+GF139+GF142+GF145+GF148+GF154+GF157+GF162+GF167+GF171</f>
        <v>1700</v>
      </c>
      <c r="GG8" s="273">
        <f>GF8/GE8*100</f>
        <v>100</v>
      </c>
      <c r="GH8" s="273"/>
      <c r="GI8" s="273">
        <f>GI11+GI14+GI17+GI22+GI26+GI30+GI38+GI42+GI46+GI49+GI53+GI58+GI62+GI65+GI69+GI73+GI77+GI80+GI84+GI87+GI95+GI98+GI103+GI108+GI122+GI125+GI129+GI135+GI139+GI142+GI145+GI148+GI154+GI157+GI162+GI167+GI171</f>
        <v>3100</v>
      </c>
      <c r="GJ8" s="273">
        <f>GJ11+GJ14+GJ17+GJ22+GJ26+GJ30+GJ38+GJ42+GJ46+GJ49+GJ53+GJ58+GJ62+GJ65+GJ69+GJ73+GJ77+GJ80+GJ84+GJ87+GJ95+GJ98+GJ103+GJ108+GJ122+GJ125+GJ129+GJ135+GJ139+GJ142+GJ145+GJ148+GJ154+GJ157+GJ162+GJ167+GJ171</f>
        <v>3100</v>
      </c>
      <c r="GK8" s="273">
        <f>GJ8/GI8*100</f>
        <v>100</v>
      </c>
      <c r="GL8" s="273"/>
      <c r="GM8" s="273">
        <f>GM11+GM14+GM17+GM22+GM26+GM30+GM38+GM42+GM46+GM49+GM53+GM58+GM62+GM65+GM69+GM73+GM77+GM80+GM84+GM87+GM95+GM98+GM103+GM108+GM122+GM125+GM129+GM135+GM139+GM142+GM145+GM148+GM154+GM157+GM162+GM167+GM171</f>
        <v>4971</v>
      </c>
      <c r="GN8" s="273">
        <f>GN11+GN14+GN17+GN22+GN26+GN30+GN38+GN42+GN46+GN49+GN53+GN58+GN62+GN65+GN69+GN73+GN77+GN80+GN84+GN87+GN95+GN98+GN103+GN108+GN122+GN125+GN129+GN135+GN139+GN142+GN145+GN148+GN154+GN157+GN162+GN167+GN171</f>
        <v>4971</v>
      </c>
      <c r="GO8" s="273">
        <f>GN8/GM8*100</f>
        <v>100</v>
      </c>
      <c r="GP8" s="273"/>
      <c r="GQ8" s="273">
        <f>GQ11+GQ14+GQ17+GQ22+GQ26+GQ30+GQ38+GQ42+GQ46+GQ49+GQ53+GQ58+GQ62+GQ65+GQ69+GQ73+GQ77+GQ80+GQ84+GQ87+GQ95+GQ98+GQ103+GQ108+GQ122+GQ125+GQ129+GQ135+GQ139+GQ142+GQ145+GQ148+GQ154+GQ157+GQ162+GQ167+GQ171</f>
        <v>0</v>
      </c>
      <c r="GR8" s="273">
        <f>GR11+GR14+GR17+GR22+GR26+GR30+GR38+GR42+GR46+GR49+GR53+GR58+GR62+GR65+GR69+GR73+GR77+GR80+GR84+GR87+GR95+GR98+GR103+GR108+GR122+GR125+GR129+GR135+GR139+GR142+GR145+GR148+GR154+GR157+GR162+GR167+GR171</f>
        <v>0</v>
      </c>
      <c r="GS8" s="273"/>
      <c r="GT8" s="273"/>
      <c r="GU8" s="273">
        <f>GU11+GU14+GU17+GU22+GU26+GU30+GU38+GU42+GU46+GU49+GU53+GU58+GU62+GU65+GU69+GU73+GU77+GU80+GU84+GU87+GU95+GU98+GU103+GU108+GU122+GU125+GU129+GU135+GU139+GU142+GU145+GU148+GU154+GU157+GU162+GU167+GU171</f>
        <v>648529.19999999995</v>
      </c>
      <c r="GV8" s="273">
        <f>GV11+GV14+GV17+GV22+GV26+GV30+GV38+GV42+GV46+GV49+GV53+GV58+GV62+GV65+GV69+GV73+GV77+GV80+GV84+GV87+GV95+GV98+GV103+GV108+GV122+GV125+GV129+GV135+GV139+GV142+GV145+GV148+GV154+GV157+GV162+GV167+GV171</f>
        <v>648529.19999999995</v>
      </c>
      <c r="GW8" s="273">
        <f>GV8/GU8*100</f>
        <v>100</v>
      </c>
      <c r="GX8" s="273"/>
      <c r="GY8" s="273">
        <f>GY11+GY14+GY17+GY22+GY26+GY30+GY38+GY42+GY46+GY49+GY53+GY58+GY62+GY65+GY69+GY73+GY77+GY80+GY84+GY87+GY95+GY98+GY103+GY108+GY122+GY125+GY129+GY135+GY139+GY142+GY145+GY148+GY154+GY157+GY162+GY167+GY171</f>
        <v>0</v>
      </c>
      <c r="GZ8" s="273">
        <f>GZ11+GZ14+GZ17+GZ22+GZ26+GZ30+GZ38+GZ42+GZ46+GZ49+GZ53+GZ58+GZ62+GZ65+GZ69+GZ73+GZ77+GZ80+GZ84+GZ87+GZ95+GZ98+GZ103+GZ108+GZ122+GZ125+GZ129+GZ135+GZ139+GZ142+GZ145+GZ148+GZ154+GZ157+GZ162+GZ167+GZ171</f>
        <v>0</v>
      </c>
      <c r="HA8" s="273"/>
      <c r="HB8" s="273"/>
      <c r="HC8" s="273">
        <f>HC11+HC14+HC17+HC22+HC26+HC30+HC38+HC42+HC46+HC49+HC53+HC58+HC62+HC65+HC69+HC73+HC77+HC80+HC84+HC87+HC95+HC98+HC103+HC108+HC122+HC125+HC129+HC135+HC139+HC142+HC145+HC148+HC154+HC157+HC162+HC167+HC171</f>
        <v>0</v>
      </c>
      <c r="HD8" s="273">
        <f>HD11+HD14+HD17+HD22+HD26+HD30+HD38+HD42+HD46+HD49+HD53+HD58+HD62+HD65+HD69+HD73+HD77+HD80+HD84+HD87+HD95+HD98+HD103+HD108+HD122+HD125+HD129+HD135+HD139+HD142+HD145+HD148+HD154+HD157+HD162+HD167+HD171</f>
        <v>0</v>
      </c>
      <c r="HE8" s="273"/>
      <c r="HF8" s="273"/>
      <c r="HG8" s="273">
        <f>HG11+HG14+HG17+HG22+HG26+HG30+HG38+HG42+HG46+HG49+HG53+HG58+HG62+HG65+HG69+HG73+HG77+HG80+HG84+HG87+HG95+HG98+HG103+HG108+HG122+HG125+HG129+HG135+HG139+HG142+HG145+HG148+HG154+HG157+HG162+HG167+HG171</f>
        <v>18865.099999999999</v>
      </c>
      <c r="HH8" s="273">
        <f>HH11+HH14+HH17+HH22+HH26+HH30+HH38+HH42+HH46+HH49+HH53+HH58+HH62+HH65+HH69+HH73+HH77+HH80+HH84+HH87+HH95+HH98+HH103+HH108+HH122+HH125+HH129+HH135+HH139+HH142+HH145+HH148+HH154+HH157+HH162+HH167+HH171</f>
        <v>18865.058809999999</v>
      </c>
      <c r="HI8" s="273">
        <f>HH8/HG8*100</f>
        <v>99.99978166031454</v>
      </c>
      <c r="HJ8" s="273"/>
      <c r="HK8" s="273">
        <f>HK11+HK14+HK17+HK22+HK26+HK30+HK38+HK42+HK46+HK49+HK53+HK58+HK62+HK65+HK69+HK73+HK77+HK80+HK84+HK87+HK95+HK98+HK103+HK108+HK122+HK125+HK129+HK135+HK139+HK142+HK145+HK148+HK154+HK157+HK162+HK167+HK171</f>
        <v>3000</v>
      </c>
      <c r="HL8" s="273">
        <f>HL11+HL14+HL17+HL22+HL26+HL30+HL38+HL42+HL46+HL49+HL53+HL58+HL62+HL65+HL69+HL73+HL77+HL80+HL84+HL87+HL95+HL98+HL103+HL108+HL122+HL125+HL129+HL135+HL139+HL142+HL145+HL148+HL154+HL157+HL162+HL167+HL171</f>
        <v>3000</v>
      </c>
      <c r="HM8" s="273">
        <f>HL8/HK8*100</f>
        <v>100</v>
      </c>
      <c r="HN8" s="273"/>
      <c r="HO8" s="273">
        <f>HO11+HO14+HO17+HO22+HO26+HO30+HO38+HO42+HO46+HO49+HO53+HO58+HO62+HO65+HO69+HO73+HO77+HO80+HO84+HO87+HO95+HO98+HO103+HO108+HO122+HO125+HO129+HO135+HO139+HO142+HO145+HO148+HO154+HO157+HO162+HO167+HO171</f>
        <v>34300</v>
      </c>
      <c r="HP8" s="273">
        <f>HP11+HP14+HP17+HP22+HP26+HP30+HP38+HP42+HP46+HP49+HP53+HP58+HP62+HP65+HP69+HP73+HP77+HP80+HP84+HP87+HP95+HP98+HP103+HP108+HP122+HP125+HP129+HP135+HP139+HP142+HP145+HP148+HP154+HP157+HP162+HP167+HP171</f>
        <v>34300</v>
      </c>
      <c r="HQ8" s="273">
        <f>HP8/HO8*100</f>
        <v>100</v>
      </c>
      <c r="HR8" s="273"/>
      <c r="HS8" s="273">
        <f>HS11+HS14+HS17+HS22+HS26+HS30+HS38+HS42+HS46+HS49+HS53+HS58+HS62+HS65+HS69+HS73+HS77+HS80+HS84+HS87+HS95+HS98+HS103+HS108+HS122+HS125+HS129+HS135+HS139+HS142+HS145+HS148+HS154+HS157+HS162+HS167+HS171</f>
        <v>0</v>
      </c>
      <c r="HT8" s="273">
        <f>HT11+HT14+HT17+HT22+HT26+HT30+HT38+HT42+HT46+HT49+HT53+HT58+HT62+HT65+HT69+HT73+HT77+HT80+HT84+HT87+HT95+HT98+HT103+HT108+HT122+HT125+HT129+HT135+HT139+HT142+HT145+HT148+HT154+HT157+HT162+HT167+HT171</f>
        <v>0</v>
      </c>
      <c r="HU8" s="273"/>
      <c r="HV8" s="273"/>
      <c r="HW8" s="273">
        <f>HW11+HW14+HW17+HW22+HW26+HW30+HW38+HW42+HW46+HW49+HW53+HW58+HW62+HW65+HW69+HW73+HW77+HW80+HW84+HW87+HW95+HW98+HW103+HW108+HW122+HW125+HW129+HW135+HW139+HW142+HW145+HW148+HW154+HW157+HW162+HW167+HW171</f>
        <v>3600</v>
      </c>
      <c r="HX8" s="273">
        <f>HX11+HX14+HX17+HX22+HX26+HX30+HX38+HX42+HX46+HX49+HX53+HX58+HX62+HX65+HX69+HX73+HX77+HX80+HX84+HX87+HX95+HX98+HX103+HX108+HX122+HX125+HX129+HX135+HX139+HX142+HX145+HX148+HX154+HX157+HX162+HX167+HX171</f>
        <v>3600</v>
      </c>
      <c r="HY8" s="273">
        <f>HX8/HW8*100</f>
        <v>100</v>
      </c>
      <c r="HZ8" s="273"/>
      <c r="IA8" s="273">
        <f>IA11+IA14+IA17+IA22+IA26+IA30+IA38+IA42+IA46+IA49+IA53+IA58+IA62+IA65+IA69+IA73+IA77+IA80+IA84+IA87+IA95+IA98+IA103+IA108+IA122+IA125+IA129+IA135+IA139+IA142+IA145+IA148+IA154+IA157+IA162+IA167+IA171</f>
        <v>18350.301200000002</v>
      </c>
      <c r="IB8" s="273">
        <f>IB11+IB14+IB17+IB22+IB26+IB30+IB38+IB42+IB46+IB49+IB53+IB58+IB62+IB65+IB69+IB73+IB77+IB80+IB84+IB87+IB95+IB98+IB103+IB108+IB122+IB125+IB129+IB135+IB139+IB142+IB145+IB148+IB154+IB157+IB162+IB167+IB171</f>
        <v>18350.301200000002</v>
      </c>
      <c r="IC8" s="273">
        <f>IB8/IA8*100</f>
        <v>100</v>
      </c>
      <c r="ID8" s="273"/>
      <c r="IE8" s="273">
        <f>IE11+IE14+IE17+IE22+IE26+IE30+IE38+IE42+IE46+IE49+IE53+IE58+IE62+IE65+IE69+IE73+IE77+IE80+IE84+IE87+IE95+IE98+IE103+IE108+IE122+IE125+IE129+IE135+IE139+IE142+IE145+IE148+IE154+IE157+IE162+IE167+IE171</f>
        <v>44212.999999999993</v>
      </c>
      <c r="IF8" s="273">
        <f>IF11+IF14+IF17+IF22+IF26+IF30+IF38+IF42+IF46+IF49+IF53+IF58+IF62+IF65+IF69+IF73+IF77+IF80+IF84+IF87+IF95+IF98+IF103+IF108+IF122+IF125+IF129+IF135+IF139+IF142+IF145+IF148+IF154+IF157+IF162+IF167+IF171</f>
        <v>38491.968800000002</v>
      </c>
      <c r="IG8" s="273">
        <f>IF8/IE8*100</f>
        <v>87.060296292945537</v>
      </c>
      <c r="IH8" s="273"/>
      <c r="II8" s="273"/>
      <c r="IJ8" s="273"/>
      <c r="IK8" s="273"/>
      <c r="IL8" s="273"/>
      <c r="IM8" s="273">
        <f>IM11+IM14+IM17+IM22+IM26+IM30+IM38+IM42+IM46+IM49+IM53+IM58+IM62+IM65+IM69+IM73+IM77+IM80+IM84+IM87+IM95+IM98+IM103+IM108+IM122+IM125+IM129+IM135+IM139+IM142+IM145+IM148+IM154+IM157+IM162+IM167+IM171</f>
        <v>13457.08726</v>
      </c>
      <c r="IN8" s="273">
        <f>IN11+IN14+IN17+IN22+IN26+IN30+IN38+IN42+IN46+IN49+IN53+IN58+IN62+IN65+IN69+IN73+IN77+IN80+IN84+IN87+IN95+IN98+IN103+IN108+IN122+IN125+IN129+IN135+IN139+IN142+IN145+IN148+IN154+IN157+IN162+IN167+IN171</f>
        <v>13457.08726</v>
      </c>
      <c r="IO8" s="273">
        <f>IN8/IM8*100</f>
        <v>100</v>
      </c>
    </row>
    <row r="9" spans="1:249" s="30" customFormat="1" ht="31.5" x14ac:dyDescent="0.25">
      <c r="A9" s="114" t="s">
        <v>231</v>
      </c>
      <c r="B9" s="275">
        <f t="shared" ref="B9:B10" si="30">F9+J9+N9+R9+V9+Z9+AD9+AH9+AL9+AP9+AT9+AX9+BB9+BF9+BJ9+BN9+BR9+BV9+BZ9+CD9+CH9+CL9+CP9+CT9+CX9+DB9+DF9+DJ9+DN9+DR9+DV9+DZ9+ED9+EH9+EL9+EP9+ET9+EX9+FB9+FF9+FJ9+FN9+FR9+FV9+FZ9+GD9+GH9+GL9+GP9+GT9+GX9+HB9+HF9+HJ9+HN9+HR9+HV9+HZ9+ID9+IH9+IL9</f>
        <v>185049.3</v>
      </c>
      <c r="C9" s="275">
        <f t="shared" ref="C9:C10" si="31">G9+K9+O9+S9+W9+AA9+AE9+AI9+AM9+AQ9+AU9+AY9+BC9+BG9+BK9+BO9+BS9+BW9+CA9+CE9+CI9+CM9+CQ9+CU9+CY9+DC9+DG9+DK9+DO9+DS9+DW9+EA9+EE9+EI9+EM9+EQ9+EU9+EY9+FC9+FG9+FK9+FO9+FS9+FW9+GA9+GE9+GI9+GM9+GQ9+GU9+GY9+HC9+HG9+HK9+HO9+HS9+HW9+IA9+IE9+II9+IM9</f>
        <v>2152876.9217300001</v>
      </c>
      <c r="D9" s="275">
        <f t="shared" ref="D9:D10" si="32">H9+L9+P9+T9+X9+AB9+AF9+AJ9+AN9+AR9+AV9+AZ9+BD9+BH9+BL9+BP9+BT9+BX9+CB9+CF9+CJ9+CN9+CR9+CV9+CZ9+DD9+DH9+DL9+DP9+DT9+DX9+EB9+EF9+EJ9+EN9+ER9+EV9+EZ9+FD9+FH9+FL9+FP9+FT9+FX9+GB9+GF9+GJ9+GN9+GR9+GV9+GZ9+HD9+HH9+HL9+HP9+HT9+HX9+IB9+IF9+IJ9+IN9</f>
        <v>2002732.5752300001</v>
      </c>
      <c r="E9" s="275">
        <f t="shared" si="0"/>
        <v>93.025874122922573</v>
      </c>
      <c r="F9" s="273">
        <f t="shared" si="1"/>
        <v>100000</v>
      </c>
      <c r="G9" s="273">
        <f t="shared" si="1"/>
        <v>120000</v>
      </c>
      <c r="H9" s="273">
        <f t="shared" si="1"/>
        <v>119894.92536999998</v>
      </c>
      <c r="I9" s="274">
        <f t="shared" si="2"/>
        <v>99.912437808333323</v>
      </c>
      <c r="J9" s="273">
        <f t="shared" si="3"/>
        <v>1000</v>
      </c>
      <c r="K9" s="273">
        <f t="shared" si="3"/>
        <v>1000</v>
      </c>
      <c r="L9" s="273">
        <f t="shared" si="3"/>
        <v>1000</v>
      </c>
      <c r="M9" s="274">
        <f t="shared" si="4"/>
        <v>100</v>
      </c>
      <c r="N9" s="274"/>
      <c r="O9" s="274"/>
      <c r="P9" s="274"/>
      <c r="Q9" s="274"/>
      <c r="R9" s="274">
        <f t="shared" si="5"/>
        <v>0</v>
      </c>
      <c r="S9" s="274">
        <f t="shared" si="5"/>
        <v>0</v>
      </c>
      <c r="T9" s="274">
        <f t="shared" si="5"/>
        <v>0</v>
      </c>
      <c r="U9" s="275"/>
      <c r="V9" s="273">
        <f t="shared" si="7"/>
        <v>18553.300000000003</v>
      </c>
      <c r="W9" s="273">
        <f t="shared" si="7"/>
        <v>49560.200000000019</v>
      </c>
      <c r="X9" s="273">
        <f t="shared" si="7"/>
        <v>49560.191000000021</v>
      </c>
      <c r="Y9" s="274">
        <f t="shared" si="8"/>
        <v>99.999981840266997</v>
      </c>
      <c r="Z9" s="143"/>
      <c r="AA9" s="273">
        <f>AA12+AA15+AA18+AA23+AA27+AA31+AA39+AA43+AA47+AA50+AA54+AA59+AA63+AA66+AA70+AA74+AA78+AA81+AA85+AA88+AA96+AA99+AA104+AA109+AA123+AA126+AA130+AA136+AA140+AA143+AA146+AA149+AA155+AA158+AA163+AA168+AA172</f>
        <v>48355</v>
      </c>
      <c r="AB9" s="273">
        <f>AB12+AB15+AB18+AB23+AB27+AB31+AB39+AB43+AB47+AB50+AB54+AB59+AB63+AB66+AB70+AB74+AB78+AB81+AB85+AB88+AB96+AB99+AB104+AB109+AB123+AB126+AB130+AB136+AB140+AB143+AB146+AB149+AB155+AB158+AB163+AB168+AB172</f>
        <v>48355</v>
      </c>
      <c r="AC9" s="273">
        <f>AB9/AA9*100</f>
        <v>100</v>
      </c>
      <c r="AD9" s="143"/>
      <c r="AE9" s="273">
        <f t="shared" ref="AE9:AF9" si="33">AE12+AE15+AE18+AE23+AE27+AE31+AE39+AE43+AE47+AE50+AE54+AE59+AE63+AE66+AE70+AE74+AE78+AE81+AE85+AE88+AE96+AE99+AE104+AE109+AE123+AE126+AE130+AE136+AE140+AE143+AE146+AE149+AE155+AE158+AE163+AE168+AE172</f>
        <v>152780</v>
      </c>
      <c r="AF9" s="273">
        <f t="shared" si="33"/>
        <v>152779.70000000001</v>
      </c>
      <c r="AG9" s="273">
        <f>AF9/AE9*100</f>
        <v>99.999803639219792</v>
      </c>
      <c r="AH9" s="273">
        <f t="shared" ref="AH9" si="34">AH12+AH15+AH18+AH23+AH27+AH31+AH39+AH43+AH47+AH50+AH54+AH59+AH63+AH66+AH70+AH74+AH78+AH81+AH85+AH88+AH96+AH99+AH104+AH109+AH123+AH126+AH130+AH136+AH140+AH143+AH146+AH149+AH155+AH158+AH163+AH168+AH172</f>
        <v>32792</v>
      </c>
      <c r="AI9" s="273">
        <f t="shared" ref="AI9" si="35">AI12+AI15+AI18+AI23+AI27+AI31+AI39+AI43+AI47+AI50+AI54+AI59+AI63+AI66+AI70+AI74+AI78+AI81+AI85+AI88+AI96+AI99+AI104+AI109+AI123+AI126+AI130+AI136+AI140+AI143+AI146+AI149+AI155+AI158+AI163+AI168+AI172</f>
        <v>29564</v>
      </c>
      <c r="AJ9" s="273">
        <f t="shared" ref="AJ9" si="36">AJ12+AJ15+AJ18+AJ23+AJ27+AJ31+AJ39+AJ43+AJ47+AJ50+AJ54+AJ59+AJ63+AJ66+AJ70+AJ74+AJ78+AJ81+AJ85+AJ88+AJ96+AJ99+AJ104+AJ109+AJ123+AJ126+AJ130+AJ136+AJ140+AJ143+AJ146+AJ149+AJ155+AJ158+AJ163+AJ168+AJ172</f>
        <v>29564</v>
      </c>
      <c r="AK9" s="273">
        <f>AJ9/AI9*100</f>
        <v>100</v>
      </c>
      <c r="AL9" s="273">
        <f t="shared" ref="AL9" si="37">AL12+AL15+AL18+AL23+AL27+AL31+AL39+AL43+AL47+AL50+AL54+AL59+AL63+AL66+AL70+AL74+AL78+AL81+AL85+AL88+AL96+AL99+AL104+AL109+AL123+AL126+AL130+AL136+AL140+AL143+AL146+AL149+AL155+AL158+AL163+AL168+AL172</f>
        <v>7704</v>
      </c>
      <c r="AM9" s="273">
        <f t="shared" ref="AM9" si="38">AM12+AM15+AM18+AM23+AM27+AM31+AM39+AM43+AM47+AM50+AM54+AM59+AM63+AM66+AM70+AM74+AM78+AM81+AM85+AM88+AM96+AM99+AM104+AM109+AM123+AM126+AM130+AM136+AM140+AM143+AM146+AM149+AM155+AM158+AM163+AM168+AM172</f>
        <v>8123</v>
      </c>
      <c r="AN9" s="273">
        <f t="shared" ref="AN9" si="39">AN12+AN15+AN18+AN23+AN27+AN31+AN39+AN43+AN47+AN50+AN54+AN59+AN63+AN66+AN70+AN74+AN78+AN81+AN85+AN88+AN96+AN99+AN104+AN109+AN123+AN126+AN130+AN136+AN140+AN143+AN146+AN149+AN155+AN158+AN163+AN168+AN172</f>
        <v>8123</v>
      </c>
      <c r="AO9" s="273">
        <f>AN9/AM9*100</f>
        <v>100</v>
      </c>
      <c r="AP9" s="274"/>
      <c r="AQ9" s="274"/>
      <c r="AR9" s="274"/>
      <c r="AS9" s="273"/>
      <c r="AT9" s="273"/>
      <c r="AU9" s="274"/>
      <c r="AV9" s="274"/>
      <c r="AW9" s="274"/>
      <c r="AX9" s="273">
        <f t="shared" si="16"/>
        <v>25000</v>
      </c>
      <c r="AY9" s="273">
        <f t="shared" si="16"/>
        <v>25000</v>
      </c>
      <c r="AZ9" s="273">
        <f t="shared" si="16"/>
        <v>25000</v>
      </c>
      <c r="BA9" s="274">
        <f t="shared" si="17"/>
        <v>100</v>
      </c>
      <c r="BB9" s="144"/>
      <c r="BC9" s="273">
        <f t="shared" ref="BC9" si="40">BC12+BC15+BC18+BC23+BC27+BC31+BC39+BC43+BC47+BC50+BC54+BC59+BC63+BC66+BC70+BC74+BC78+BC81+BC85+BC88+BC96+BC99+BC104+BC109+BC123+BC126+BC130+BC136+BC140+BC143+BC146+BC149+BC155+BC158+BC163+BC168+BC172</f>
        <v>56340</v>
      </c>
      <c r="BD9" s="273">
        <f>BD12+BD15+BD18+BD23+BD27+BD31+BD39+BD43+BD47+BD50+BD54+BD59+BD63+BD66+BD70+BD74+BD78+BD81+BD85+BD88+BD96+BD99+BD104+BD109+BD123+BD126+BD130+BD136+BD140+BD143+BD146+BD149+BD155+BD158+BD163+BD168+BD172</f>
        <v>56340</v>
      </c>
      <c r="BE9" s="273">
        <f>BD9/BC9*100</f>
        <v>100</v>
      </c>
      <c r="BF9" s="273"/>
      <c r="BG9" s="273">
        <f t="shared" ref="BG9:BH9" si="41">BG12+BG15+BG18+BG23+BG27+BG31+BG39+BG43+BG47+BG50+BG54+BG59+BG63+BG66+BG70+BG74+BG78+BG81+BG85+BG88+BG96+BG99+BG104+BG109+BG123+BG126+BG130+BG136+BG140+BG143+BG146+BG149+BG155+BG158+BG163+BG168+BG172</f>
        <v>75540</v>
      </c>
      <c r="BH9" s="273">
        <f t="shared" si="41"/>
        <v>75540</v>
      </c>
      <c r="BI9" s="273">
        <f>BH9/BG9*100</f>
        <v>100</v>
      </c>
      <c r="BJ9" s="273"/>
      <c r="BK9" s="273">
        <f t="shared" ref="BK9:BL9" si="42">BK12+BK15+BK18+BK23+BK27+BK31+BK39+BK43+BK47+BK50+BK54+BK59+BK63+BK66+BK70+BK74+BK78+BK81+BK85+BK88+BK96+BK99+BK104+BK109+BK123+BK126+BK130+BK136+BK140+BK143+BK146+BK149+BK155+BK158+BK163+BK168+BK172</f>
        <v>0</v>
      </c>
      <c r="BL9" s="273">
        <f t="shared" si="42"/>
        <v>0</v>
      </c>
      <c r="BM9" s="273"/>
      <c r="BN9" s="273"/>
      <c r="BO9" s="273">
        <f t="shared" ref="BO9:BP9" si="43">BO12+BO15+BO18+BO23+BO27+BO31+BO39+BO43+BO47+BO50+BO54+BO59+BO63+BO66+BO70+BO74+BO78+BO81+BO85+BO88+BO96+BO99+BO104+BO109+BO123+BO126+BO130+BO136+BO140+BO143+BO146+BO149+BO155+BO158+BO163+BO168+BO172</f>
        <v>0</v>
      </c>
      <c r="BP9" s="273">
        <f t="shared" si="43"/>
        <v>0</v>
      </c>
      <c r="BQ9" s="273"/>
      <c r="BR9" s="273"/>
      <c r="BS9" s="273">
        <f>BS12+BS15+BS18+BS23+BS27+BS31+BS39+BS43+BS47+BS50+BS54+BS59+BS63+BS66+BS70+BS74+BS78+BS81+BS85+BS88+BS96+BS99+BS104+BS109+BS123+BS126+BS130+BS136+BS140+BS143+BS146+BS149+BS155+BS158+BS163+BS168+BS172</f>
        <v>23808.06</v>
      </c>
      <c r="BT9" s="273">
        <f t="shared" si="22"/>
        <v>23808.06</v>
      </c>
      <c r="BU9" s="273">
        <f>BT9/BS9*100</f>
        <v>100</v>
      </c>
      <c r="BV9" s="273"/>
      <c r="BW9" s="273">
        <f t="shared" ref="BW9:BX9" si="44">BW12+BW15+BW18+BW23+BW27+BW31+BW39+BW43+BW47+BW50+BW54+BW59+BW63+BW66+BW70+BW74+BW78+BW81+BW85+BW88+BW96+BW99+BW104+BW109+BW123+BW126+BW130+BW136+BW140+BW143+BW146+BW149+BW155+BW158+BW163+BW168+BW172</f>
        <v>0</v>
      </c>
      <c r="BX9" s="273">
        <f t="shared" si="44"/>
        <v>0</v>
      </c>
      <c r="BY9" s="273"/>
      <c r="BZ9" s="273"/>
      <c r="CA9" s="273">
        <f t="shared" ref="CA9:CB9" si="45">CA12+CA15+CA18+CA23+CA27+CA31+CA39+CA43+CA47+CA50+CA54+CA59+CA63+CA66+CA70+CA74+CA78+CA81+CA85+CA88+CA96+CA99+CA104+CA109+CA123+CA126+CA130+CA136+CA140+CA143+CA146+CA149+CA155+CA158+CA163+CA168+CA172</f>
        <v>5028.7083999999995</v>
      </c>
      <c r="CB9" s="273">
        <f t="shared" si="45"/>
        <v>5028.7083999999995</v>
      </c>
      <c r="CC9" s="273">
        <f>CB9/CA9*100</f>
        <v>100</v>
      </c>
      <c r="CD9" s="273"/>
      <c r="CE9" s="273">
        <f t="shared" ref="CE9:CF9" si="46">CE12+CE15+CE18+CE23+CE27+CE31+CE39+CE43+CE47+CE50+CE54+CE59+CE63+CE66+CE70+CE74+CE78+CE81+CE85+CE88+CE96+CE99+CE104+CE109+CE123+CE126+CE130+CE136+CE140+CE143+CE146+CE149+CE155+CE158+CE163+CE168+CE172</f>
        <v>0</v>
      </c>
      <c r="CF9" s="273">
        <f t="shared" si="46"/>
        <v>0</v>
      </c>
      <c r="CG9" s="273"/>
      <c r="CH9" s="273"/>
      <c r="CI9" s="273">
        <f t="shared" ref="CI9:CJ9" si="47">CI12+CI15+CI18+CI23+CI27+CI31+CI39+CI43+CI47+CI50+CI54+CI59+CI63+CI66+CI70+CI74+CI78+CI81+CI85+CI88+CI96+CI99+CI104+CI109+CI123+CI126+CI130+CI136+CI140+CI143+CI146+CI149+CI155+CI158+CI163+CI168+CI172</f>
        <v>287125</v>
      </c>
      <c r="CJ9" s="273">
        <f t="shared" si="47"/>
        <v>144199.92535</v>
      </c>
      <c r="CK9" s="273">
        <f>CJ9/CI9*100</f>
        <v>50.222002734000867</v>
      </c>
      <c r="CL9" s="273"/>
      <c r="CM9" s="273">
        <f t="shared" ref="CM9:CN9" si="48">CM12+CM15+CM18+CM23+CM27+CM31+CM39+CM43+CM47+CM50+CM54+CM59+CM63+CM66+CM70+CM74+CM78+CM81+CM85+CM88+CM96+CM99+CM104+CM109+CM123+CM126+CM130+CM136+CM140+CM143+CM146+CM149+CM155+CM158+CM163+CM168+CM172</f>
        <v>177411.68104</v>
      </c>
      <c r="CN9" s="273">
        <f t="shared" si="48"/>
        <v>177187.0337</v>
      </c>
      <c r="CO9" s="273">
        <f>CN9/CM9*100</f>
        <v>99.873375113361703</v>
      </c>
      <c r="CP9" s="273"/>
      <c r="CQ9" s="273">
        <f>CQ12+CQ15+CQ18+CQ23+CQ27+CQ31+CQ39+CQ43+CQ47+CQ50+CQ54+CQ59+CQ63+CQ66+CQ70+CQ74+CQ78+CQ81+CQ85+CQ88+CQ96+CQ99+CQ104+CQ109+CQ123+CQ126+CQ130+CQ136+CQ140+CQ143+CQ146+CQ149+CQ155+CQ158+CQ163+CQ168+CQ172</f>
        <v>0</v>
      </c>
      <c r="CR9" s="273">
        <f>CR12+CR15+CR18+CR23+CR27+CR31+CR39+CR43+CR47+CR50+CR54+CR59+CR63+CR66+CR70+CR74+CR78+CR81+CR85+CR88+CR96+CR99+CR104+CR109+CR123+CR126+CR130+CR136+CR140+CR143+CR146+CR149+CR155+CR158+CR163+CR168+CR172</f>
        <v>0</v>
      </c>
      <c r="CS9" s="273"/>
      <c r="CT9" s="273"/>
      <c r="CU9" s="273">
        <f>CU12+CU15+CU18+CU23+CU27+CU31+CU39+CU43+CU47+CU50+CU54+CU59+CU63+CU66+CU70+CU74+CU78+CU81+CU85+CU88+CU96+CU99+CU104+CU109+CU123+CU126+CU130+CU136+CU140+CU143+CU146+CU149+CU155+CU158+CU163+CU168+CU172</f>
        <v>0</v>
      </c>
      <c r="CV9" s="273">
        <f>CV12+CV15+CV18+CV23+CV27+CV31+CV39+CV43+CV47+CV50+CV54+CV59+CV63+CV66+CV70+CV74+CV78+CV81+CV85+CV88+CV96+CV99+CV104+CV109+CV123+CV126+CV130+CV136+CV140+CV143+CV146+CV149+CV155+CV158+CV163+CV168+CV172</f>
        <v>0</v>
      </c>
      <c r="CW9" s="273"/>
      <c r="CX9" s="273"/>
      <c r="CY9" s="273">
        <f>CY12+CY15+CY18+CY23+CY27+CY31+CY39+CY43+CY47+CY50+CY54+CY59+CY63+CY66+CY70+CY74+CY78+CY81+CY85+CY88+CY96+CY99+CY104+CY109+CY123+CY126+CY130+CY136+CY140+CY143+CY146+CY149+CY155+CY158+CY163+CY168+CY172</f>
        <v>0</v>
      </c>
      <c r="CZ9" s="273">
        <f>CZ12+CZ15+CZ18+CZ23+CZ27+CZ31+CZ39+CZ43+CZ47+CZ50+CZ54+CZ59+CZ63+CZ66+CZ70+CZ74+CZ78+CZ81+CZ85+CZ88+CZ96+CZ99+CZ104+CZ109+CZ123+CZ126+CZ130+CZ136+CZ140+CZ143+CZ146+CZ149+CZ155+CZ158+CZ163+CZ168+CZ172</f>
        <v>0</v>
      </c>
      <c r="DA9" s="273"/>
      <c r="DB9" s="273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3">
        <f>DO12+DO15+DO18+DO23+DO27+DO31+DO39+DO43+DO47+DO50+DO54+DO59+DO63+DO66+DO70+DO74+DO78+DO81+DO85+DO88+DO96+DO99+DO104+DO109+DO123+DO126+DO130+DO136+DO140+DO143+DO146+DO149+DO155+DO158+DO163+DO168+DO172</f>
        <v>0</v>
      </c>
      <c r="DP9" s="273">
        <f>DP12+DP15+DP18+DP23+DP27+DP31+DP39+DP43+DP47+DP50+DP54+DP59+DP63+DP66+DP70+DP74+DP78+DP81+DP85+DP88+DP96+DP99+DP104+DP109+DP123+DP126+DP130+DP136+DP140+DP143+DP146+DP149+DP155+DP158+DP163+DP168+DP172</f>
        <v>0</v>
      </c>
      <c r="DQ9" s="273"/>
      <c r="DR9" s="273"/>
      <c r="DS9" s="273">
        <f>DS12+DS15+DS18+DS23+DS27+DS31+DS39+DS43+DS47+DS50+DS54+DS59+DS63+DS66+DS70+DS74+DS78+DS81+DS85+DS88+DS96+DS99+DS104+DS109+DS123+DS126+DS130+DS136+DS140+DS143+DS146+DS149+DS155+DS158+DS163+DS168+DS172</f>
        <v>2500</v>
      </c>
      <c r="DT9" s="273">
        <f>DT12+DT15+DT18+DT23+DT27+DT31+DT39+DT43+DT47+DT50+DT54+DT59+DT63+DT66+DT70+DT74+DT78+DT81+DT85+DT88+DT96+DT99+DT104+DT109+DT123+DT126+DT130+DT136+DT140+DT143+DT146+DT149+DT155+DT158+DT163+DT168+DT172</f>
        <v>2500</v>
      </c>
      <c r="DU9" s="273">
        <f>DT9/DS9*100</f>
        <v>100</v>
      </c>
      <c r="DV9" s="273"/>
      <c r="DW9" s="273">
        <f t="shared" ref="DW9:DX9" si="49">DW12+DW15+DW18+DW23+DW27+DW31+DW39+DW43+DW47+DW50+DW54+DW59+DW63+DW66+DW70+DW74+DW78+DW81+DW85+DW88+DW96+DW99+DW104+DW109+DW123+DW126+DW130+DW136+DW140+DW143+DW146+DW149+DW155+DW158+DW163+DW168+DW172</f>
        <v>112000</v>
      </c>
      <c r="DX9" s="273">
        <f t="shared" si="49"/>
        <v>112000</v>
      </c>
      <c r="DY9" s="273">
        <f t="shared" ref="DY9:DY10" si="50">DX9/DW9*100</f>
        <v>100</v>
      </c>
      <c r="DZ9" s="273"/>
      <c r="EA9" s="273">
        <f t="shared" ref="EA9:EB9" si="51">EA12+EA15+EA18+EA23+EA27+EA31+EA39+EA43+EA47+EA50+EA54+EA59+EA63+EA66+EA70+EA74+EA78+EA81+EA85+EA88+EA96+EA99+EA104+EA109+EA123+EA126+EA130+EA136+EA140+EA143+EA146+EA149+EA155+EA158+EA163+EA168+EA172</f>
        <v>0</v>
      </c>
      <c r="EB9" s="273">
        <f t="shared" si="51"/>
        <v>0</v>
      </c>
      <c r="EC9" s="273"/>
      <c r="ED9" s="273"/>
      <c r="EE9" s="273">
        <f>EE12+EE15+EE18+EE23+EE27+EE31+EE39+EE43+EE47+EE50+EE54+EE59+EE63+EE66+EE70+EE74+EE78+EE81+EE85+EE88+EE96+EE99+EE104+EE109+EE123+EE126+EE130+EE136+EE140+EE143+EE146+EE149+EE155+EE158+EE163+EE168+EE172</f>
        <v>5085</v>
      </c>
      <c r="EF9" s="273">
        <f>EF12+EF15+EF18+EF23+EF27+EF31+EF39+EF43+EF47+EF50+EF54+EF59+EF63+EF66+EF70+EF74+EF78+EF81+EF85+EF88+EF96+EF99+EF104+EF109+EF123+EF126+EF130+EF136+EF140+EF143+EF146+EF149+EF155+EF158+EF163+EF168+EF172</f>
        <v>5085</v>
      </c>
      <c r="EG9" s="273">
        <f>EF9/EE9*100</f>
        <v>100</v>
      </c>
      <c r="EH9" s="273"/>
      <c r="EI9" s="273">
        <f>EI12+EI15+EI18+EI23+EI27+EI31+EI39+EI43+EI47+EI50+EI54+EI59+EI63+EI66+EI70+EI74+EI78+EI81+EI85+EI88+EI96+EI99+EI104+EI109+EI123+EI126+EI130+EI136+EI140+EI143+EI146+EI149+EI155+EI158+EI163+EI168+EI172</f>
        <v>13190.53723</v>
      </c>
      <c r="EJ9" s="273">
        <f>EJ12+EJ15+EJ18+EJ23+EJ27+EJ31+EJ39+EJ43+EJ47+EJ50+EJ54+EJ59+EJ63+EJ66+EJ70+EJ74+EJ78+EJ81+EJ85+EJ88+EJ96+EJ99+EJ104+EJ109+EJ123+EJ126+EJ130+EJ136+EJ140+EJ143+EJ146+EJ149+EJ155+EJ158+EJ163+EJ168+EJ172</f>
        <v>13190.53723</v>
      </c>
      <c r="EK9" s="273">
        <f>EJ9/EI9*100</f>
        <v>100</v>
      </c>
      <c r="EL9" s="273"/>
      <c r="EM9" s="273">
        <f>EM12+EM15+EM18+EM23+EM27+EM31+EM39+EM43+EM47+EM50+EM54+EM59+EM63+EM66+EM70+EM74+EM78+EM81+EM85+EM88+EM96+EM99+EM104+EM109+EM123+EM126+EM130+EM136+EM140+EM143+EM146+EM149+EM155+EM158+EM163+EM168+EM172</f>
        <v>0</v>
      </c>
      <c r="EN9" s="273">
        <f>EN12+EN15+EN18+EN23+EN27+EN31+EN39+EN43+EN47+EN50+EN54+EN59+EN63+EN66+EN70+EN74+EN78+EN81+EN85+EN88+EN96+EN99+EN104+EN109+EN123+EN126+EN130+EN136+EN140+EN143+EN146+EN149+EN155+EN158+EN163+EN168+EN172</f>
        <v>0</v>
      </c>
      <c r="EO9" s="273"/>
      <c r="EP9" s="273"/>
      <c r="EQ9" s="273">
        <f>EQ12+EQ15+EQ18+EQ23+EQ27+EQ31+EQ39+EQ43+EQ47+EQ50+EQ54+EQ59+EQ63+EQ66+EQ70+EQ74+EQ78+EQ81+EQ85+EQ88+EQ96+EQ99+EQ104+EQ109+EQ123+EQ126+EQ130+EQ136+EQ140+EQ143+EQ146+EQ149+EQ155+EQ158+EQ163+EQ168+EQ172</f>
        <v>2080</v>
      </c>
      <c r="ER9" s="273">
        <f>ER12+ER15+ER18+ER23+ER27+ER31+ER39+ER43+ER47+ER50+ER54+ER59+ER63+ER66+ER70+ER74+ER78+ER81+ER85+ER88+ER96+ER99+ER104+ER109+ER123+ER126+ER130+ER136+ER140+ER143+ER146+ER149+ER155+ER158+ER163+ER168+ER172</f>
        <v>2080</v>
      </c>
      <c r="ES9" s="273">
        <f>ER9/EQ9*100</f>
        <v>100</v>
      </c>
      <c r="ET9" s="273"/>
      <c r="EU9" s="273">
        <f>EU12+EU15+EU18+EU23+EU27+EU31+EU39+EU43+EU47+EU50+EU54+EU59+EU63+EU66+EU70+EU74+EU78+EU81+EU85+EU88+EU96+EU99+EU104+EU109+EU123+EU126+EU130+EU136+EU140+EU143+EU146+EU149+EU155+EU158+EU163+EU168+EU172</f>
        <v>16601.391599999999</v>
      </c>
      <c r="EV9" s="273">
        <f>EV12+EV15+EV18+EV23+EV27+EV31+EV39+EV43+EV47+EV50+EV54+EV59+EV63+EV66+EV70+EV74+EV78+EV81+EV85+EV88+EV96+EV99+EV104+EV109+EV123+EV126+EV130+EV136+EV140+EV143+EV146+EV149+EV155+EV158+EV163+EV168+EV172</f>
        <v>15463.537199999999</v>
      </c>
      <c r="EW9" s="273">
        <f>EV9/EU9*100</f>
        <v>93.146029999075495</v>
      </c>
      <c r="EX9" s="273"/>
      <c r="EY9" s="273">
        <f>EY12+EY15+EY18+EY23+EY27+EY31+EY39+EY43+EY47+EY50+EY54+EY59+EY63+EY66+EY70+EY74+EY78+EY81+EY85+EY88+EY96+EY99+EY104+EY109+EY123+EY126+EY130+EY136+EY140+EY143+EY146+EY149+EY155+EY158+EY163+EY168+EY172</f>
        <v>3000</v>
      </c>
      <c r="EZ9" s="273">
        <f>EZ12+EZ15+EZ18+EZ23+EZ27+EZ31+EZ39+EZ43+EZ47+EZ50+EZ54+EZ59+EZ63+EZ66+EZ70+EZ74+EZ78+EZ81+EZ85+EZ88+EZ96+EZ99+EZ104+EZ109+EZ123+EZ126+EZ130+EZ136+EZ140+EZ143+EZ146+EZ149+EZ155+EZ158+EZ163+EZ168+EZ172</f>
        <v>3000</v>
      </c>
      <c r="FA9" s="273">
        <f>EZ9/EY9*100</f>
        <v>100</v>
      </c>
      <c r="FB9" s="273"/>
      <c r="FC9" s="273">
        <f>FC12+FC15+FC18+FC23+FC27+FC31+FC39+FC43+FC47+FC50+FC54+FC59+FC63+FC66+FC70+FC74+FC78+FC81+FC85+FC88+FC96+FC99+FC104+FC109+FC123+FC126+FC130+FC136+FC140+FC143+FC146+FC149+FC155+FC158+FC163+FC168+FC172</f>
        <v>0</v>
      </c>
      <c r="FD9" s="273">
        <f>FD12+FD15+FD18+FD23+FD27+FD31+FD39+FD43+FD47+FD50+FD54+FD59+FD63+FD66+FD70+FD74+FD78+FD81+FD85+FD88+FD96+FD99+FD104+FD109+FD123+FD126+FD130+FD136+FD140+FD143+FD146+FD149+FD155+FD158+FD163+FD168+FD172</f>
        <v>0</v>
      </c>
      <c r="FE9" s="273"/>
      <c r="FF9" s="273"/>
      <c r="FG9" s="273">
        <f>FG12+FG15+FG18+FG23+FG27+FG31+FG39+FG43+FG47+FG50+FG54+FG59+FG63+FG66+FG70+FG74+FG78+FG81+FG85+FG88+FG96+FG99+FG104+FG109+FG123+FG126+FG130+FG136+FG140+FG143+FG146+FG149+FG155+FG158+FG163+FG168+FG172</f>
        <v>60000</v>
      </c>
      <c r="FH9" s="273">
        <f>FH12+FH15+FH18+FH23+FH27+FH31+FH39+FH43+FH47+FH50+FH54+FH59+FH63+FH66+FH70+FH74+FH78+FH81+FH85+FH88+FH96+FH99+FH104+FH109+FH123+FH126+FH130+FH136+FH140+FH143+FH146+FH149+FH155+FH158+FH163+FH168+FH172</f>
        <v>59999</v>
      </c>
      <c r="FI9" s="273">
        <f>FH9/FG9*100</f>
        <v>99.998333333333335</v>
      </c>
      <c r="FJ9" s="273"/>
      <c r="FK9" s="273">
        <f>FK12+FK15+FK18+FK23+FK27+FK31+FK39+FK43+FK47+FK50+FK54+FK59+FK63+FK66+FK70+FK74+FK78+FK81+FK85+FK88+FK96+FK99+FK104+FK109+FK123+FK126+FK130+FK136+FK140+FK143+FK146+FK149+FK155+FK158+FK163+FK168+FK172</f>
        <v>5838.3</v>
      </c>
      <c r="FL9" s="273">
        <f>FL12+FL15+FL18+FL23+FL27+FL31+FL39+FL43+FL47+FL50+FL54+FL59+FL63+FL66+FL70+FL74+FL78+FL81+FL85+FL88+FL96+FL99+FL104+FL109+FL123+FL126+FL130+FL136+FL140+FL143+FL146+FL149+FL155+FL158+FL163+FL168+FL172</f>
        <v>5808.9859100000003</v>
      </c>
      <c r="FM9" s="273">
        <f>FL9/FK9*100</f>
        <v>99.497900244934314</v>
      </c>
      <c r="FN9" s="273"/>
      <c r="FO9" s="273">
        <f>FO12+FO15+FO18+FO23+FO27+FO31+FO39+FO43+FO47+FO50+FO54+FO59+FO63+FO66+FO70+FO74+FO78+FO81+FO85+FO88+FO96+FO99+FO104+FO109+FO123+FO126+FO130+FO136+FO140+FO143+FO146+FO149+FO155+FO158+FO163+FO168+FO172</f>
        <v>0</v>
      </c>
      <c r="FP9" s="273">
        <f>FP12+FP15+FP18+FP23+FP27+FP31+FP39+FP43+FP47+FP50+FP54+FP59+FP63+FP66+FP70+FP74+FP78+FP81+FP85+FP88+FP96+FP99+FP104+FP109+FP123+FP126+FP130+FP136+FP140+FP143+FP146+FP149+FP155+FP158+FP163+FP168+FP172</f>
        <v>0</v>
      </c>
      <c r="FQ9" s="273"/>
      <c r="FR9" s="273"/>
      <c r="FS9" s="273">
        <f>FS12+FS15+FS18+FS23+FS27+FS31+FS39+FS43+FS47+FS50+FS54+FS59+FS63+FS66+FS70+FS74+FS78+FS81+FS85+FS88+FS96+FS99+FS104+FS109+FS123+FS126+FS130+FS136+FS140+FS143+FS146+FS149+FS155+FS158+FS163+FS168+FS172</f>
        <v>0</v>
      </c>
      <c r="FT9" s="273">
        <f>FT12+FT15+FT18+FT23+FT27+FT31+FT39+FT43+FT47+FT50+FT54+FT59+FT63+FT66+FT70+FT74+FT78+FT81+FT85+FT88+FT96+FT99+FT104+FT109+FT123+FT126+FT130+FT136+FT140+FT143+FT146+FT149+FT155+FT158+FT163+FT168+FT172</f>
        <v>0</v>
      </c>
      <c r="FU9" s="273"/>
      <c r="FV9" s="273"/>
      <c r="FW9" s="273">
        <f>FW12+FW15+FW18+FW23+FW27+FW31+FW39+FW43+FW47+FW50+FW54+FW59+FW63+FW66+FW70+FW74+FW78+FW81+FW85+FW88+FW96+FW99+FW104+FW109+FW123+FW126+FW130+FW136+FW140+FW143+FW146+FW149+FW155+FW158+FW163+FW168+FW172</f>
        <v>35</v>
      </c>
      <c r="FX9" s="273">
        <f>FX12+FX15+FX18+FX23+FX27+FX31+FX39+FX43+FX47+FX50+FX54+FX59+FX63+FX66+FX70+FX74+FX78+FX81+FX85+FX88+FX96+FX99+FX104+FX109+FX123+FX126+FX130+FX136+FX140+FX143+FX146+FX149+FX155+FX158+FX163+FX168+FX172</f>
        <v>35</v>
      </c>
      <c r="FY9" s="273">
        <f>FX9/FW9*100</f>
        <v>100</v>
      </c>
      <c r="FZ9" s="273"/>
      <c r="GA9" s="273">
        <f>GA12+GA15+GA18+GA23+GA27+GA31+GA39+GA43+GA47+GA50+GA54+GA59+GA63+GA66+GA70+GA74+GA78+GA81+GA85+GA88+GA96+GA99+GA104+GA109+GA123+GA126+GA130+GA136+GA140+GA143+GA146+GA149+GA155+GA158+GA163+GA168+GA172</f>
        <v>82425.354999999996</v>
      </c>
      <c r="GB9" s="273">
        <f>GB12+GB15+GB18+GB23+GB27+GB31+GB39+GB43+GB47+GB50+GB54+GB59+GB63+GB66+GB70+GB74+GB78+GB81+GB85+GB88+GB96+GB99+GB104+GB109+GB123+GB126+GB130+GB136+GB140+GB143+GB146+GB149+GB155+GB158+GB163+GB168+GB172</f>
        <v>82425.354999999996</v>
      </c>
      <c r="GC9" s="273">
        <f>GB9/GA9*100</f>
        <v>100</v>
      </c>
      <c r="GD9" s="273"/>
      <c r="GE9" s="273">
        <f>GE12+GE15+GE18+GE23+GE27+GE31+GE39+GE43+GE47+GE50+GE54+GE59+GE63+GE66+GE70+GE74+GE78+GE81+GE85+GE88+GE96+GE99+GE104+GE109+GE123+GE126+GE130+GE136+GE140+GE143+GE146+GE149+GE155+GE158+GE163+GE168+GE172</f>
        <v>1700</v>
      </c>
      <c r="GF9" s="273">
        <f>GF12+GF15+GF18+GF23+GF27+GF31+GF39+GF43+GF47+GF50+GF54+GF59+GF63+GF66+GF70+GF74+GF78+GF81+GF85+GF88+GF96+GF99+GF104+GF109+GF123+GF126+GF130+GF136+GF140+GF143+GF146+GF149+GF155+GF158+GF163+GF168+GF172</f>
        <v>1700</v>
      </c>
      <c r="GG9" s="273">
        <f>GF9/GE9*100</f>
        <v>100</v>
      </c>
      <c r="GH9" s="273"/>
      <c r="GI9" s="273">
        <f>GI12+GI15+GI18+GI23+GI27+GI31+GI39+GI43+GI47+GI50+GI54+GI59+GI63+GI66+GI70+GI74+GI78+GI81+GI85+GI88+GI96+GI99+GI104+GI109+GI123+GI126+GI130+GI136+GI140+GI143+GI146+GI149+GI155+GI158+GI163+GI168+GI172</f>
        <v>3100</v>
      </c>
      <c r="GJ9" s="273">
        <f>GJ12+GJ15+GJ18+GJ23+GJ27+GJ31+GJ39+GJ43+GJ47+GJ50+GJ54+GJ59+GJ63+GJ66+GJ70+GJ74+GJ78+GJ81+GJ85+GJ88+GJ96+GJ99+GJ104+GJ109+GJ123+GJ126+GJ130+GJ136+GJ140+GJ143+GJ146+GJ149+GJ155+GJ158+GJ163+GJ168+GJ172</f>
        <v>3100</v>
      </c>
      <c r="GK9" s="273">
        <f>GJ9/GI9*100</f>
        <v>100</v>
      </c>
      <c r="GL9" s="273"/>
      <c r="GM9" s="273">
        <f>GM12+GM15+GM18+GM23+GM27+GM31+GM39+GM43+GM47+GM50+GM54+GM59+GM63+GM66+GM70+GM74+GM78+GM81+GM85+GM88+GM96+GM99+GM104+GM109+GM123+GM126+GM130+GM136+GM140+GM143+GM146+GM149+GM155+GM158+GM163+GM168+GM172</f>
        <v>4971</v>
      </c>
      <c r="GN9" s="273">
        <f>GN12+GN15+GN18+GN23+GN27+GN31+GN39+GN43+GN47+GN50+GN54+GN59+GN63+GN66+GN70+GN74+GN78+GN81+GN85+GN88+GN96+GN99+GN104+GN109+GN123+GN126+GN130+GN136+GN140+GN143+GN146+GN149+GN155+GN158+GN163+GN168+GN172</f>
        <v>4971</v>
      </c>
      <c r="GO9" s="273">
        <f>GN9/GM9*100</f>
        <v>100</v>
      </c>
      <c r="GP9" s="273"/>
      <c r="GQ9" s="273">
        <f>GQ12+GQ15+GQ18+GQ23+GQ27+GQ31+GQ39+GQ43+GQ47+GQ50+GQ54+GQ59+GQ63+GQ66+GQ70+GQ74+GQ78+GQ81+GQ85+GQ88+GQ96+GQ99+GQ104+GQ109+GQ123+GQ126+GQ130+GQ136+GQ140+GQ143+GQ146+GQ149+GQ155+GQ158+GQ163+GQ168+GQ172</f>
        <v>0</v>
      </c>
      <c r="GR9" s="273">
        <f>GR12+GR15+GR18+GR23+GR27+GR31+GR39+GR43+GR47+GR50+GR54+GR59+GR63+GR66+GR70+GR74+GR78+GR81+GR85+GR88+GR96+GR99+GR104+GR109+GR123+GR126+GR130+GR136+GR140+GR143+GR146+GR149+GR155+GR158+GR163+GR168+GR172</f>
        <v>0</v>
      </c>
      <c r="GS9" s="273"/>
      <c r="GT9" s="273"/>
      <c r="GU9" s="273">
        <f>GU12+GU15+GU18+GU23+GU27+GU31+GU39+GU43+GU47+GU50+GU54+GU59+GU63+GU66+GU70+GU74+GU78+GU81+GU85+GU88+GU96+GU99+GU104+GU109+GU123+GU126+GU130+GU136+GU140+GU143+GU146+GU149+GU155+GU158+GU163+GU168+GU172</f>
        <v>648529.19999999995</v>
      </c>
      <c r="GV9" s="273">
        <f>GV12+GV15+GV18+GV23+GV27+GV31+GV39+GV43+GV47+GV50+GV54+GV59+GV63+GV66+GV70+GV74+GV78+GV81+GV85+GV88+GV96+GV99+GV104+GV109+GV123+GV126+GV130+GV136+GV140+GV143+GV146+GV149+GV155+GV158+GV163+GV168+GV172</f>
        <v>648529.19999999995</v>
      </c>
      <c r="GW9" s="273">
        <f>GV9/GU9*100</f>
        <v>100</v>
      </c>
      <c r="GX9" s="273"/>
      <c r="GY9" s="273">
        <f>GY12+GY15+GY18+GY23+GY27+GY31+GY39+GY43+GY47+GY50+GY54+GY59+GY63+GY66+GY70+GY74+GY78+GY81+GY85+GY88+GY96+GY99+GY104+GY109+GY123+GY126+GY130+GY136+GY140+GY143+GY146+GY149+GY155+GY158+GY163+GY168+GY172</f>
        <v>0</v>
      </c>
      <c r="GZ9" s="273">
        <f>GZ12+GZ15+GZ18+GZ23+GZ27+GZ31+GZ39+GZ43+GZ47+GZ50+GZ54+GZ59+GZ63+GZ66+GZ70+GZ74+GZ78+GZ81+GZ85+GZ88+GZ96+GZ99+GZ104+GZ109+GZ123+GZ126+GZ130+GZ136+GZ140+GZ143+GZ146+GZ149+GZ155+GZ158+GZ163+GZ168+GZ172</f>
        <v>0</v>
      </c>
      <c r="HA9" s="273"/>
      <c r="HB9" s="273"/>
      <c r="HC9" s="273">
        <f>HC12+HC15+HC18+HC23+HC27+HC31+HC39+HC43+HC47+HC50+HC54+HC59+HC63+HC66+HC70+HC74+HC78+HC81+HC85+HC88+HC96+HC99+HC104+HC109+HC123+HC126+HC130+HC136+HC140+HC143+HC146+HC149+HC155+HC158+HC163+HC168+HC172</f>
        <v>0</v>
      </c>
      <c r="HD9" s="273">
        <f>HD12+HD15+HD18+HD23+HD27+HD31+HD39+HD43+HD47+HD50+HD54+HD59+HD63+HD66+HD70+HD74+HD78+HD81+HD85+HD88+HD96+HD99+HD104+HD109+HD123+HD126+HD130+HD136+HD140+HD143+HD146+HD149+HD155+HD158+HD163+HD168+HD172</f>
        <v>0</v>
      </c>
      <c r="HE9" s="273"/>
      <c r="HF9" s="273"/>
      <c r="HG9" s="273">
        <f>HG12+HG15+HG18+HG23+HG27+HG31+HG39+HG43+HG47+HG50+HG54+HG59+HG63+HG66+HG70+HG74+HG78+HG81+HG85+HG88+HG96+HG99+HG104+HG109+HG123+HG126+HG130+HG136+HG140+HG143+HG146+HG149+HG155+HG158+HG163+HG168+HG172</f>
        <v>18865.099999999999</v>
      </c>
      <c r="HH9" s="273">
        <f>HH12+HH15+HH18+HH23+HH27+HH31+HH39+HH43+HH47+HH50+HH54+HH59+HH63+HH66+HH70+HH74+HH78+HH81+HH85+HH88+HH96+HH99+HH104+HH109+HH123+HH126+HH130+HH136+HH140+HH143+HH146+HH149+HH155+HH158+HH163+HH168+HH172</f>
        <v>18865.058809999999</v>
      </c>
      <c r="HI9" s="273">
        <f>HH9/HG9*100</f>
        <v>99.99978166031454</v>
      </c>
      <c r="HJ9" s="273"/>
      <c r="HK9" s="273">
        <f>HK12+HK15+HK18+HK23+HK27+HK31+HK39+HK43+HK47+HK50+HK54+HK59+HK63+HK66+HK70+HK74+HK78+HK81+HK85+HK88+HK96+HK99+HK104+HK109+HK123+HK126+HK130+HK136+HK140+HK143+HK146+HK149+HK155+HK158+HK163+HK168+HK172</f>
        <v>3000</v>
      </c>
      <c r="HL9" s="273">
        <f>HL12+HL15+HL18+HL23+HL27+HL31+HL39+HL43+HL47+HL50+HL54+HL59+HL63+HL66+HL70+HL74+HL78+HL81+HL85+HL88+HL96+HL99+HL104+HL109+HL123+HL126+HL130+HL136+HL140+HL143+HL146+HL149+HL155+HL158+HL163+HL168+HL172</f>
        <v>3000</v>
      </c>
      <c r="HM9" s="273">
        <f>HL9/HK9*100</f>
        <v>100</v>
      </c>
      <c r="HN9" s="273"/>
      <c r="HO9" s="273">
        <f>HO12+HO15+HO18+HO23+HO27+HO31+HO39+HO43+HO47+HO50+HO54+HO59+HO63+HO66+HO70+HO74+HO78+HO81+HO85+HO88+HO96+HO99+HO104+HO109+HO123+HO126+HO130+HO136+HO140+HO143+HO146+HO149+HO155+HO158+HO163+HO168+HO172</f>
        <v>34300</v>
      </c>
      <c r="HP9" s="273">
        <f>HP12+HP15+HP18+HP23+HP27+HP31+HP39+HP43+HP47+HP50+HP54+HP59+HP63+HP66+HP70+HP74+HP78+HP81+HP85+HP88+HP96+HP99+HP104+HP109+HP123+HP126+HP130+HP136+HP140+HP143+HP146+HP149+HP155+HP158+HP163+HP168+HP172</f>
        <v>34300</v>
      </c>
      <c r="HQ9" s="273">
        <f>HP9/HO9*100</f>
        <v>100</v>
      </c>
      <c r="HR9" s="273"/>
      <c r="HS9" s="273">
        <f>HS12+HS15+HS18+HS23+HS27+HS31+HS39+HS43+HS47+HS50+HS54+HS59+HS63+HS66+HS70+HS74+HS78+HS81+HS85+HS88+HS96+HS99+HS104+HS109+HS123+HS126+HS130+HS136+HS140+HS143+HS146+HS149+HS155+HS158+HS163+HS168+HS172</f>
        <v>0</v>
      </c>
      <c r="HT9" s="273">
        <f>HT12+HT15+HT18+HT23+HT27+HT31+HT39+HT43+HT47+HT50+HT54+HT59+HT63+HT66+HT70+HT74+HT78+HT81+HT85+HT88+HT96+HT99+HT104+HT109+HT123+HT126+HT130+HT136+HT140+HT143+HT146+HT149+HT155+HT158+HT163+HT168+HT172</f>
        <v>0</v>
      </c>
      <c r="HU9" s="273"/>
      <c r="HV9" s="273"/>
      <c r="HW9" s="273">
        <f>HW12+HW15+HW18+HW23+HW27+HW31+HW39+HW43+HW47+HW50+HW54+HW59+HW63+HW66+HW70+HW74+HW78+HW81+HW85+HW88+HW96+HW99+HW104+HW109+HW123+HW126+HW130+HW136+HW140+HW143+HW146+HW149+HW155+HW158+HW163+HW168+HW172</f>
        <v>0</v>
      </c>
      <c r="HX9" s="273">
        <f>HX12+HX15+HX18+HX23+HX27+HX31+HX39+HX43+HX47+HX50+HX54+HX59+HX63+HX66+HX70+HX74+HX78+HX81+HX85+HX88+HX96+HX99+HX104+HX109+HX123+HX126+HX130+HX136+HX140+HX143+HX146+HX149+HX155+HX158+HX163+HX168+HX172</f>
        <v>0</v>
      </c>
      <c r="HY9" s="273"/>
      <c r="HZ9" s="273"/>
      <c r="IA9" s="273">
        <f>IA12+IA15+IA18+IA23+IA27+IA31+IA39+IA43+IA47+IA50+IA54+IA59+IA63+IA66+IA70+IA74+IA78+IA81+IA85+IA88+IA96+IA99+IA104+IA109+IA123+IA126+IA130+IA136+IA140+IA143+IA146+IA149+IA155+IA158+IA163+IA168+IA172</f>
        <v>18350.301200000002</v>
      </c>
      <c r="IB9" s="273">
        <f>IB12+IB15+IB18+IB23+IB27+IB31+IB39+IB43+IB47+IB50+IB54+IB59+IB63+IB66+IB70+IB74+IB78+IB81+IB85+IB88+IB96+IB99+IB104+IB109+IB123+IB126+IB130+IB136+IB140+IB143+IB146+IB149+IB155+IB158+IB163+IB168+IB172</f>
        <v>18350.301200000002</v>
      </c>
      <c r="IC9" s="273">
        <f>IB9/IA9*100</f>
        <v>100</v>
      </c>
      <c r="ID9" s="273"/>
      <c r="IE9" s="273">
        <f>IE12+IE15+IE18+IE23+IE27+IE31+IE39+IE43+IE47+IE50+IE54+IE59+IE63+IE66+IE70+IE74+IE78+IE81+IE85+IE88+IE96+IE99+IE104+IE109+IE123+IE126+IE130+IE136+IE140+IE143+IE146+IE149+IE155+IE158+IE163+IE168+IE172</f>
        <v>44212.999999999993</v>
      </c>
      <c r="IF9" s="273">
        <f>IF12+IF15+IF18+IF23+IF27+IF31+IF39+IF43+IF47+IF50+IF54+IF59+IF63+IF66+IF70+IF74+IF78+IF81+IF85+IF88+IF96+IF99+IF104+IF109+IF123+IF126+IF130+IF136+IF140+IF143+IF146+IF149+IF155+IF158+IF163+IF168+IF172</f>
        <v>38491.968800000002</v>
      </c>
      <c r="IG9" s="273">
        <f>IF9/IE9*100</f>
        <v>87.060296292945537</v>
      </c>
      <c r="IH9" s="273"/>
      <c r="II9" s="273"/>
      <c r="IJ9" s="273"/>
      <c r="IK9" s="273"/>
      <c r="IL9" s="273"/>
      <c r="IM9" s="273">
        <f>IM12+IM15+IM18+IM23+IM27+IM31+IM39+IM43+IM47+IM50+IM54+IM59+IM63+IM66+IM70+IM74+IM78+IM81+IM85+IM88+IM96+IM99+IM104+IM109+IM123+IM126+IM130+IM136+IM140+IM143+IM146+IM149+IM155+IM158+IM163+IM168+IM172</f>
        <v>13457.08726</v>
      </c>
      <c r="IN9" s="273">
        <f>IN12+IN15+IN18+IN23+IN27+IN31+IN39+IN43+IN47+IN50+IN54+IN59+IN63+IN66+IN70+IN74+IN78+IN81+IN85+IN88+IN96+IN99+IN104+IN109+IN123+IN126+IN130+IN136+IN140+IN143+IN146+IN149+IN155+IN158+IN163+IN168+IN172</f>
        <v>13457.08726</v>
      </c>
      <c r="IO9" s="273">
        <f>IN9/IM9*100</f>
        <v>100</v>
      </c>
    </row>
    <row r="10" spans="1:249" s="29" customFormat="1" ht="15.75" x14ac:dyDescent="0.25">
      <c r="A10" s="114" t="s">
        <v>106</v>
      </c>
      <c r="B10" s="275">
        <f t="shared" si="30"/>
        <v>290000</v>
      </c>
      <c r="C10" s="275">
        <f t="shared" si="31"/>
        <v>1448457.4342</v>
      </c>
      <c r="D10" s="275">
        <f t="shared" si="32"/>
        <v>1447948.9914299999</v>
      </c>
      <c r="E10" s="275">
        <f t="shared" si="0"/>
        <v>99.964897638135923</v>
      </c>
      <c r="F10" s="275">
        <f>F13+F16+F19+F20+F21+F24+F25+F28+F29+F32+F33+F34+F35+F36+F37+F40+F41+F44+F45+F48+F51+F52+F55+F56+F57+F60+F64+F67+F68+F71+F72+F75+F76+F79+F82+F86+F89+F90+F91+F92+F93+F94+F97+F100+F101+F102+F105+F106+F107+F110+F111+F112+F113+F114+F115+F116+F117+F118+F119+F120+F121+F124+F127+F131+F132+F133+F134+F137+F141+F144+F147+F150+F151+F152+F153+F156+F159+F160+F161+F164+F166+F169+F170+F173+F174+F176+F177</f>
        <v>0</v>
      </c>
      <c r="G10" s="275">
        <f>G13+G16+G19+G20+G21+G24+G25+G28+G29+G32+G33+G34+G35+G36+G37+G40+G41+G44+G45+G48+G51+G52+G55+G56+G57+G60+G64+G67+G68+G71+G72+G75+G76+G79+G82+G86+G89+G90+G91+G92+G93+G94+G97+G100+G101+G102+G105+G106+G107+G110+G111+G112+G113+G114+G115+G116+G117+G118+G119+G120+G121+G124+G127+G131+G132+G133+G134+G137+G141+G144+G147+G150+G151+G152+G153+G156+G159+G160+G161+G164+G166+G169+G170+G173+G174+G176+G177</f>
        <v>0</v>
      </c>
      <c r="H10" s="275">
        <f>H13+H16+H19+H20+H21+H24+H25+H28+H29+H32+H33+H34+H35+H36+H37+H40+H41+H44+H45+H48+H51+H52+H55+H56+H57+H60+H64+H67+H68+H71+H72+H75+H76+H79+H82+H86+H89+H90+H91+H92+H93+H94+H97+H100+H101+H102+H105+H106+H107+H110+H111+H112+H113+H114+H115+H116+H117+H118+H119+H120+H121+H124+H127+H131+H132+H133+H134+H137+H141+H144+H147+H150+H151+H152+H153+H156+H159+H160+H161+H164+H166+H169+H170+H173+H174+H176+H177</f>
        <v>0</v>
      </c>
      <c r="I10" s="274"/>
      <c r="J10" s="275">
        <f>J13+J16+J19+J20+J21+J24+J25+J28+J29+J32+J33+J34+J35+J36+J37+J40+J41+J44+J45+J48+J51+J52+J55+J56+J57+J60+J64+J67+J68+J71+J72+J75+J76+J79+J82+J86+J89+J90+J91+J92+J93+J94+J97+J100+J101+J102+J105+J106+J107+J110+J111+J112+J113+J114+J115+J116+J117+J118+J119+J120+J121+J124+J127+J131+J132+J133+J134+J137+J141+J144+J147+J150+J151+J152+J153+J156+J159+J160+J161+J164+J166+J169+J170+J173+J174+J176+J177</f>
        <v>0</v>
      </c>
      <c r="K10" s="275">
        <f>K13+K16+K19+K20+K21+K24+K25+K28+K29+K32+K33+K34+K35+K36+K37+K40+K41+K44+K45+K48+K51+K52+K55+K56+K57+K60+K64+K67+K68+K71+K72+K75+K76+K79+K82+K86+K89+K90+K91+K92+K93+K94+K97+K100+K101+K102+K105+K106+K107+K110+K111+K112+K113+K114+K115+K116+K117+K118+K119+K120+K121+K124+K127+K131+K132+K133+K134+K137+K141+K144+K147+K150+K151+K152+K153+K156+K159+K160+K161+K164+K166+K169+K170+K173+K174+K176+K177</f>
        <v>0</v>
      </c>
      <c r="L10" s="275">
        <f>L13+L16+L19+L20+L21+L24+L25+L28+L29+L32+L33+L34+L35+L36+L37+L40+L41+L44+L45+L48+L51+L52+L55+L56+L57+L60+L64+L67+L68+L71+L72+L75+L76+L79+L82+L86+L89+L90+L91+L92+L93+L94+L97+L100+L101+L102+L105+L106+L107+L110+L111+L112+L113+L114+L115+L116+L117+L118+L119+L120+L121+L124+L127+L131+L132+L133+L134+L137+L141+L144+L147+L150+L151+L152+L153+L156+L159+L160+L161+L164+L166+L169+L170+L173+L174+L176+L177</f>
        <v>0</v>
      </c>
      <c r="M10" s="274"/>
      <c r="N10" s="274"/>
      <c r="O10" s="275"/>
      <c r="P10" s="275"/>
      <c r="Q10" s="275"/>
      <c r="R10" s="275">
        <f>R13+R16+R19+R20+R21+R24+R25+R28+R29+R32+R33+R34+R35+R36+R37+R40+R41+R44+R45+R48+R51+R52+R55+R56+R57+R60+R64+R67+R68+R71+R72+R75+R76+R79+R82+R86+R89+R90+R91+R92+R93+R94+R97+R100+R101+R102+R105+R106+R107+R110+R111+R112+R113+R114+R115+R116+R117+R118+R119+R120+R121+R124+R127+R131+R132+R133+R134+R137+R141+R144+R147+R150+R151+R152+R153+R156+R159+R160+R161+R164+R166+R169+R170+R173+R174+R176+R177</f>
        <v>290000</v>
      </c>
      <c r="S10" s="275">
        <f>S13+S16+S19+S20+S21+S24+S25+S28+S29+S32+S33+S34+S35+S36+S37+S40+S41+S44+S45+S48+S51+S52+S55+S56+S57+S60+S64+S67+S68+S71+S72+S75+S76+S79+S82+S86+S89+S90+S91+S92+S93+S94+S97+S100+S101+S102+S105+S106+S107+S110+S111+S112+S113+S114+S115+S116+S117+S118+S119+S120+S121+S124+S127+S131+S132+S133+S134+S137+S141+S144+S147+S150+S151+S152+S153+S156+S159+S160+S161+S164+S166+S169+S170+S173+S174+S176+S177</f>
        <v>290000</v>
      </c>
      <c r="T10" s="275">
        <f>T13+T16+T19+T20+T21+T24+T25+T28+T29+T32+T33+T34+T35+T36+T37+T40+T41+T44+T45+T48+T51+T52+T55+T56+T57+T60+T64+T67+T68+T71+T72+T75+T76+T79+T82+T86+T89+T90+T91+T92+T93+T94+T97+T100+T101+T102+T105+T106+T107+T110+T111+T112+T113+T114+T115+T116+T117+T118+T119+T120+T121+T124+T127+T131+T132+T133+T134+T137+T141+T144+T147+T150+T151+T152+T153+T156+T159+T160+T161+T164+T166+T169+T170+T173+T174+T176+T177</f>
        <v>290000</v>
      </c>
      <c r="U10" s="275">
        <f>T10/S10*100</f>
        <v>100</v>
      </c>
      <c r="V10" s="275">
        <f>V13+V16+V19+V20+V21+V24+V25+V28+V29+V32+V33+V34+V35+V36+V37+V40+V41+V44+V45+V48+V51+V52+V55+V56+V57+V60+V64+V67+V68+V71+V72+V75+V76+V79+V82+V86+V89+V90+V91+V92+V93+V94+V97+V100+V101+V102+V105+V106+V107+V110+V111+V112+V113+V114+V115+V116+V117+V118+V119+V120+V121+V124+V127+V131+V132+V133+V134+V137+V141+V144+V147+V150+V151+V152+V153+V156+V159+V160+V161+V164+V166+V169+V170+V173+V174+V176+V177</f>
        <v>0</v>
      </c>
      <c r="W10" s="275">
        <f>W13+W16+W19+W20+W21+W24+W25+W28+W29+W32+W33+W34+W35+W36+W37+W40+W41+W44+W45+W48+W51+W52+W55+W56+W57+W60+W64+W67+W68+W71+W72+W75+W76+W79+W82+W86+W89+W90+W91+W92+W93+W94+W97+W100+W101+W102+W105+W106+W107+W110+W111+W112+W113+W114+W115+W116+W117+W118+W119+W120+W121+W124+W127+W131+W132+W133+W134+W137+W141+W144+W147+W150+W151+W152+W153+W156+W159+W160+W161+W164+W166+W169+W170+W173+W174+W176+W177</f>
        <v>0</v>
      </c>
      <c r="X10" s="275">
        <f>X13+X16+X19+X20+X21+X24+X25+X28+X29+X32+X33+X34+X35+X36+X37+X40+X41+X44+X45+X48+X51+X52+X55+X56+X57+X60+X64+X67+X68+X71+X72+X75+X76+X79+X82+X86+X89+X90+X91+X92+X93+X94+X97+X100+X101+X102+X105+X106+X107+X110+X111+X112+X113+X114+X115+X116+X117+X118+X119+X120+X121+X124+X127+X131+X132+X133+X134+X137+X141+X144+X147+X150+X151+X152+X153+X156+X159+X160+X161+X164+X166+X169+X170+X173+X174+X176+X177</f>
        <v>0</v>
      </c>
      <c r="Y10" s="274"/>
      <c r="Z10" s="142"/>
      <c r="AA10" s="275">
        <f>AA13+AA16+AA19+AA20+AA21+AA24+AA25+AA28+AA29+AA32+AA33+AA34+AA35+AA36+AA37+AA40+AA41+AA44+AA45+AA48+AA51+AA52+AA55+AA56+AA57+AA60+AA64+AA67+AA68+AA71+AA72+AA75+AA76+AA79+AA82+AA86+AA89+AA90+AA91+AA92+AA93+AA94+AA97+AA100+AA101+AA102+AA105+AA106+AA107+AA110+AA111+AA112+AA113+AA114+AA115+AA116+AA117+AA118+AA119+AA120+AA121+AA124+AA127+AA131+AA132+AA133+AA134+AA137+AA141+AA144+AA147+AA150+AA151+AA152+AA153+AA156+AA159+AA160+AA161+AA164+AA166+AA169+AA170+AA173+AA174+AA176+AA177</f>
        <v>0</v>
      </c>
      <c r="AB10" s="275">
        <f>AB13+AB16+AB19+AB20+AB21+AB24+AB25+AB28+AB29+AB32+AB33+AB34+AB35+AB36+AB37+AB40+AB41+AB44+AB45+AB48+AB51+AB52+AB55+AB56+AB57+AB60+AB64+AB67+AB68+AB71+AB72+AB75+AB76+AB79+AB82+AB86+AB89+AB90+AB91+AB92+AB93+AB94+AB97+AB100+AB101+AB102+AB105+AB106+AB107+AB110+AB111+AB112+AB113+AB114+AB115+AB116+AB117+AB118+AB119+AB120+AB121+AB124+AB127+AB131+AB132+AB133+AB134+AB137+AB141+AB144+AB147+AB150+AB151+AB152+AB153+AB156+AB159+AB160+AB161+AB164+AB166+AB169+AB170+AB173+AB174+AB176+AB177</f>
        <v>0</v>
      </c>
      <c r="AC10" s="273"/>
      <c r="AD10" s="142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>
        <f>AX13+AX16+AX19+AX20+AX21+AX24+AX25+AX28+AX29+AX32+AX33+AX34+AX35+AX36+AX37+AX40+AX41+AX44+AX45+AX48+AX51+AX52+AX55+AX56+AX57+AX60+AX64+AX67+AX68+AX71+AX72+AX75+AX76+AX79+AX82+AX86+AX89+AX90+AX91+AX92+AX93+AX94+AX97+AX100+AX101+AX102+AX105+AX106+AX107+AX110+AX111+AX112+AX113+AX114+AX115+AX116+AX117+AX118+AX119+AX120+AX121+AX124+AX127+AX131+AX132+AX133+AX134+AX137+AX141+AX144+AX147+AX150+AX151+AX152+AX153+AX156+AX159+AX160+AX161+AX164+AX166+AX169+AX170+AX173+AX174+AX176+AX177</f>
        <v>0</v>
      </c>
      <c r="AY10" s="275">
        <f>AY13+AY16+AY19+AY20+AY21+AY24+AY25+AY28+AY29+AY32+AY33+AY34+AY35+AY36+AY37+AY40+AY41+AY44+AY45+AY48+AY51+AY52+AY55+AY56+AY57+AY60+AY64+AY67+AY68+AY71+AY72+AY75+AY76+AY79+AY82+AY86+AY89+AY90+AY91+AY92+AY93+AY94+AY97+AY100+AY101+AY102+AY105+AY106+AY107+AY110+AY111+AY112+AY113+AY114+AY115+AY116+AY117+AY118+AY119+AY120+AY121+AY124+AY127+AY131+AY132+AY133+AY134+AY137+AY141+AY144+AY147+AY150+AY151+AY152+AY153+AY156+AY159+AY160+AY161+AY164+AY166+AY169+AY170+AY173+AY174+AY176+AY177</f>
        <v>0</v>
      </c>
      <c r="AZ10" s="275">
        <f>AZ13+AZ16+AZ19+AZ20+AZ21+AZ24+AZ25+AZ28+AZ29+AZ32+AZ33+AZ34+AZ35+AZ36+AZ37+AZ40+AZ41+AZ44+AZ45+AZ48+AZ51+AZ52+AZ55+AZ56+AZ57+AZ60+AZ64+AZ67+AZ68+AZ71+AZ72+AZ75+AZ76+AZ79+AZ82+AZ86+AZ89+AZ90+AZ91+AZ92+AZ93+AZ94+AZ97+AZ100+AZ101+AZ102+AZ105+AZ106+AZ107+AZ110+AZ111+AZ112+AZ113+AZ114+AZ115+AZ116+AZ117+AZ118+AZ119+AZ120+AZ121+AZ124+AZ127+AZ131+AZ132+AZ133+AZ134+AZ137+AZ141+AZ144+AZ147+AZ150+AZ151+AZ152+AZ153+AZ156+AZ159+AZ160+AZ161+AZ164+AZ166+AZ169+AZ170+AZ173+AZ174+AZ176+AZ177</f>
        <v>0</v>
      </c>
      <c r="BA10" s="274"/>
      <c r="BB10" s="144"/>
      <c r="BC10" s="275">
        <f>BC13+BC16+BC19+BC20+BC21+BC24+BC25+BC28+BC29+BC32+BC33+BC34+BC35+BC36+BC37+BC40+BC41+BC44+BC45+BC48+BC51+BC52+BC55+BC56+BC57+BC60+BC64+BC67+BC68+BC71+BC72+BC175+BC75+BC76+BC79+BC82+BC83+BC86+BC89+BC90+BC91+BC92+BC93+BC94+BC97+BC100+BC101+BC102+BC105+BC106+BC107+BC110+BC111+BC112+BC113+BC114+BC115+BC116+BC117+BC118+BC119+BC120+BC121+BC124+BC127+BC128+BC131+BC132+BC133+BC134+BC137+BC141+BC144+BC147+BC150+BC151+BC152+BC153+BC156+BC159+BC160+BC161+BC164+BC165+BC166+BC169+BC170+BC173+BC174+BC176+BC177</f>
        <v>5770</v>
      </c>
      <c r="BD10" s="275">
        <f>BD13+BD16+BD19+BD20+BD21+BD24+BD25+BD28+BD29+BD32+BD33+BD34+BD35+BD36+BD37+BD40+BD41+BD44+BD45+BD48+BD51+BD52+BD55+BD56+BD57+BD60+BD64+BD67+BD68+BD71+BD72+BD175+BD75+BD76+BD79+BD82+BD83+BD86+BD89+BD90+BD91+BD92+BD93+BD94+BD97+BD100+BD101+BD102+BD105+BD106+BD107+BD110+BD111+BD112+BD113+BD114+BD115+BD116+BD117+BD118+BD119+BD120+BD121+BD124+BD127+BD128+BD131+BD132+BD133+BD134+BD137+BD141+BD144+BD147+BD150+BD151+BD152+BD153+BD156+BD159+BD160+BD161+BD164+BD165+BD166+BD169+BD170+BD173+BD174+BD176+BD177</f>
        <v>5770</v>
      </c>
      <c r="BE10" s="273">
        <f>BD10/BC10*100</f>
        <v>100</v>
      </c>
      <c r="BF10" s="273"/>
      <c r="BG10" s="275"/>
      <c r="BH10" s="275"/>
      <c r="BI10" s="275"/>
      <c r="BJ10" s="275"/>
      <c r="BK10" s="275"/>
      <c r="BL10" s="275"/>
      <c r="BM10" s="275"/>
      <c r="BN10" s="275"/>
      <c r="BO10" s="275"/>
      <c r="BP10" s="275"/>
      <c r="BQ10" s="275"/>
      <c r="BR10" s="275"/>
      <c r="BS10" s="275">
        <f>BS13+BS16+BS19+BS20+BS21+BS24+BS25+BS28+BS29+BS32+BS33+BS34+BS35+BS36+BS37+BS40+BS41+BS44+BS45+BS48+BS51+BS52+BS55+BS56+BS57+BS60+BS61+BS64+BS67+BS68+BS71+BS72+BS175+BS75+BS76+BS79+BS82+BS83+BS86+BS89+BS90+BS91+BS92+BS93+BS94+BS97+BS100+BS101+BS102+BS105+BS106+BS107+BS110+BS111+BS112+BS113+BS114+BS115+BS116+BS117+BS118+BS119+BS120+BS121+BS124+BS127+BS128+BS131+BS132+BS133+BS134+BS137+BS138+BS141+BS144+BS147+BS150+BS151+BS152+BS153+BS156+BS159+BS160+BS161+BS164+BS165+BS166+BS169+BS170+BS173+BS174+BS176+BS177</f>
        <v>23204.4342</v>
      </c>
      <c r="BT10" s="275">
        <f>BT13+BT16+BT19+BT20+BT21+BT24+BT25+BT28+BT29+BT32+BT33+BT34+BT35+BT36+BT37+BT40+BT41+BT44+BT45+BT48+BT51+BT52+BT55+BT56+BT57+BT60+BT61+BT64+BT67+BT68+BT71+BT72+BT175+BT75+BT76+BT79+BT82+BT83+BT86+BT89+BT90+BT91+BT92+BT93+BT94+BT97+BT100+BT101+BT102+BT105+BT106+BT107+BT110+BT111+BT112+BT113+BT114+BT115+BT116+BT117+BT118+BT119+BT120+BT121+BT124+BT127+BT128+BT131+BT132+BT133+BT134+BT137+BT138+BT141+BT144+BT147+BT150+BT151+BT152+BT153+BT156+BT159+BT160+BT161+BT164+BT165+BT166+BT169+BT170+BT173+BT174+BT176+BT177</f>
        <v>23204.4342</v>
      </c>
      <c r="BU10" s="273">
        <f t="shared" ref="BU10" si="52">BT10/BS10*100</f>
        <v>100</v>
      </c>
      <c r="BV10" s="273"/>
      <c r="BW10" s="275">
        <f>BW13+BW16+BW19+BW20+BW21+BW24+BW25+BW28+BW29+BW32+BW33+BW34+BW35+BW36+BW37+BW40+BW41+BW44+BW45+BW48+BW51+BW52+BW55+BW56+BW57+BW60+BW64+BW67+BW68+BW71+BW72+BW175+BW75+BW76+BW79+BW82+BW86+BW89+BW90+BW91+BW92+BW93+BW94+BW97+BW100+BW101+BW102+BW105+BW106+BW107+BW110+BW111+BW112+BW113+BW114+BW115+BW116+BW117+BW118+BW119+BW120+BW121+BW124+BW127+BW128+BW131+BW132+BW133+BW134+BW137+BW141+BW144+BW147+BW150+BW151+BW152+BW153+BW156+BW159+BW160+BW161+BW164+BW165+BW166+BW169+BW170+BW173+BW174+BW176+BW177</f>
        <v>3000</v>
      </c>
      <c r="BX10" s="275">
        <f>BX13+BX16+BX19+BX20+BX21+BX24+BX25+BX28+BX29+BX32+BX33+BX34+BX35+BX36+BX37+BX40+BX41+BX44+BX45+BX48+BX51+BX52+BX55+BX56+BX57+BX60+BX64+BX67+BX68+BX71+BX72+BX175+BX75+BX76+BX79+BX82+BX86+BX89+BX90+BX91+BX92+BX93+BX94+BX97+BX100+BX101+BX102+BX105+BX106+BX107+BX110+BX111+BX112+BX113+BX114+BX115+BX116+BX117+BX118+BX119+BX120+BX121+BX124+BX127+BX128+BX131+BX132+BX133+BX134+BX137+BX141+BX144+BX147+BX150+BX151+BX152+BX153+BX156+BX159+BX160+BX161+BX164+BX165+BX166+BX169+BX170+BX173+BX174+BX176+BX177</f>
        <v>3000</v>
      </c>
      <c r="BY10" s="273">
        <f t="shared" ref="BY10" si="53">BX10/BW10*100</f>
        <v>100</v>
      </c>
      <c r="BZ10" s="273"/>
      <c r="CA10" s="275"/>
      <c r="CB10" s="275"/>
      <c r="CC10" s="275"/>
      <c r="CD10" s="275"/>
      <c r="CE10" s="275">
        <f>CE13+CE16+CE19+CE20+CE21+CE24+CE25+CE28+CE29+CE32+CE33+CE34+CE35+CE36+CE37+CE40+CE41+CE44+CE45+CE48+CE51+CE52+CE55+CE56+CE57+CE60+CE64+CE67+CE68+CE71+CE72+CE175+CE75+CE76+CE79+CE82+CE86+CE89+CE90+CE91+CE92+CE93+CE94+CE97+CE100+CE101+CE102+CE105+CE106+CE107+CE110+CE111+CE112+CE113+CE114+CE115+CE116+CE117+CE118+CE119+CE120+CE121+CE124+CE127+CE128+CE131+CE132+CE133+CE134+CE137+CE141+CE144+CE147+CE150+CE151+CE152+CE153+CE156+CE159+CE160+CE161+CE164+CE165+CE166+CE169+CE170+CE173+CE174+CE176+CE177</f>
        <v>19400</v>
      </c>
      <c r="CF10" s="275">
        <f>CF13+CF16+CF19+CF20+CF21+CF24+CF25+CF28+CF29+CF32+CF33+CF34+CF35+CF36+CF37+CF40+CF41+CF44+CF45+CF48+CF51+CF52+CF55+CF56+CF57+CF60+CF64+CF67+CF68+CF71+CF72+CF175+CF75+CF76+CF79+CF82+CF86+CF89+CF90+CF91+CF92+CF93+CF94+CF97+CF100+CF101+CF102+CF105+CF106+CF107+CF110+CF111+CF112+CF113+CF114+CF115+CF116+CF117+CF118+CF119+CF120+CF121+CF124+CF127+CF128+CF131+CF132+CF133+CF134+CF137+CF141+CF144+CF147+CF150+CF151+CF152+CF153+CF156+CF159+CF160+CF161+CF164+CF165+CF166+CF169+CF170+CF173+CF174+CF176+CF177</f>
        <v>19400</v>
      </c>
      <c r="CG10" s="273">
        <f t="shared" ref="CG10" si="54">CF10/CE10*100</f>
        <v>100</v>
      </c>
      <c r="CH10" s="273"/>
      <c r="CI10" s="275"/>
      <c r="CJ10" s="275"/>
      <c r="CK10" s="275"/>
      <c r="CL10" s="275"/>
      <c r="CM10" s="275"/>
      <c r="CN10" s="275"/>
      <c r="CO10" s="275"/>
      <c r="CP10" s="275"/>
      <c r="CQ10" s="275">
        <f>CQ13+CQ16+CQ19+CQ20+CQ21+CQ24+CQ25+CQ28+CQ29+CQ32+CQ33+CQ34+CQ35+CQ36+CQ37+CQ40+CQ41+CQ44+CQ45+CQ48+CQ51+CQ52+CQ55+CQ56+CQ57+CQ60+CQ64+CQ67+CQ68+CQ71+CQ72+CQ175+CQ75+CQ76+CQ79+CQ82+CQ86+CQ89+CQ90+CQ91+CQ92+CQ93+CQ94+CQ97+CQ100+CQ101+CQ102+CQ105+CQ106+CQ107+CQ110+CQ111+CQ112+CQ113+CQ114+CQ115+CQ116+CQ117+CQ118+CQ119+CQ120+CQ121+CQ124+CQ127+CQ128+CQ131+CQ132+CQ133+CQ134+CQ137+CQ141+CQ144+CQ147+CQ150+CQ151+CQ152+CQ153+CQ156+CQ159+CQ160+CQ161+CQ164+CQ165+CQ166+CQ169+CQ170+CQ173+CQ174+CQ176+CQ177</f>
        <v>362440.5</v>
      </c>
      <c r="CR10" s="275">
        <f>CR13+CR16+CR19+CR20+CR21+CR24+CR25+CR28+CR29+CR32+CR33+CR34+CR35+CR36+CR37+CR40+CR41+CR44+CR45+CR48+CR51+CR52+CR55+CR56+CR57+CR60+CR64+CR67+CR68+CR71+CR72+CR175+CR75+CR76+CR79+CR82+CR86+CR89+CR90+CR91+CR92+CR93+CR94+CR97+CR100+CR101+CR102+CR105+CR106+CR107+CR110+CR111+CR112+CR113+CR114+CR115+CR116+CR117+CR118+CR119+CR120+CR121+CR124+CR127+CR128+CR131+CR132+CR133+CR134+CR137+CR141+CR144+CR147+CR150+CR151+CR152+CR153+CR156+CR159+CR160+CR161+CR164+CR165+CR166+CR169+CR170+CR173+CR174+CR176+CR177</f>
        <v>362051.24933000002</v>
      </c>
      <c r="CS10" s="273">
        <f t="shared" ref="CS10" si="55">CR10/CQ10*100</f>
        <v>99.892602876886002</v>
      </c>
      <c r="CT10" s="273"/>
      <c r="CU10" s="275">
        <f>CU13+CU16+CU19+CU20+CU21+CU24+CU25+CU28+CU29+CU32+CU33+CU34+CU35+CU36+CU37+CU40+CU41+CU44+CU45+CU48+CU51+CU52+CU55+CU56+CU57+CU60+CU64+CU67+CU68+CU71+CU72+CU175+CU75+CU76+CU79+CU82+CU86+CU89+CU90+CU91+CU92+CU93+CU94+CU97+CU100+CU101+CU102+CU105+CU106+CU107+CU110+CU111+CU112+CU113+CU114+CU115+CU116+CU117+CU118+CU119+CU120+CU121+CU124+CU127+CU128+CU131+CU132+CU133+CU134+CU137+CU141+CU144+CU147+CU150+CU151+CU152+CU153+CU156+CU159+CU160+CU161+CU164+CU165+CU166+CU169+CU170+CU173+CU174+CU176+CU177</f>
        <v>207000</v>
      </c>
      <c r="CV10" s="275">
        <f>CV13+CV16+CV19+CV20+CV21+CV24+CV25+CV28+CV29+CV32+CV33+CV34+CV35+CV36+CV37+CV40+CV41+CV44+CV45+CV48+CV51+CV52+CV55+CV56+CV57+CV60+CV64+CV67+CV68+CV71+CV72+CV175+CV75+CV76+CV79+CV82+CV86+CV89+CV90+CV91+CV92+CV93+CV94+CV97+CV100+CV101+CV102+CV105+CV106+CV107+CV110+CV111+CV112+CV113+CV114+CV115+CV116+CV117+CV118+CV119+CV120+CV121+CV124+CV127+CV128+CV131+CV132+CV133+CV134+CV137+CV141+CV144+CV147+CV150+CV151+CV152+CV153+CV156+CV159+CV160+CV161+CV164+CV165+CV166+CV169+CV170+CV173+CV174+CV176+CV177</f>
        <v>206999.99997</v>
      </c>
      <c r="CW10" s="273">
        <f t="shared" ref="CW10" si="56">CV10/CU10*100</f>
        <v>99.999999985507245</v>
      </c>
      <c r="CX10" s="273"/>
      <c r="CY10" s="275">
        <f>CY13+CY16+CY19+CY20+CY21+CY24+CY25+CY28+CY29+CY32+CY33+CY34+CY35+CY36+CY37+CY40+CY41+CY44+CY45+CY48+CY51+CY52+CY55+CY56+CY57+CY60+CY64+CY67+CY68+CY71+CY72+CY175+CY75+CY76+CY79+CY82+CY86+CY89+CY90+CY91+CY92+CY93+CY94+CY97+CY100+CY101+CY102+CY105+CY106+CY107+CY110+CY111+CY112+CY113+CY114+CY115+CY116+CY117+CY118+CY119+CY120+CY121+CY124+CY127+CY128+CY131+CY132+CY133+CY134+CY137+CY141+CY144+CY147+CY150+CY151+CY152+CY153+CY156+CY159+CY160+CY161+CY164+CY165+CY166+CY169+CY170+CY173+CY174+CY176+CY177</f>
        <v>137870.5</v>
      </c>
      <c r="CZ10" s="275">
        <f>CZ13+CZ16+CZ19+CZ20+CZ21+CZ24+CZ25+CZ28+CZ29+CZ32+CZ33+CZ34+CZ35+CZ36+CZ37+CZ40+CZ41+CZ44+CZ45+CZ48+CZ51+CZ52+CZ55+CZ56+CZ57+CZ60+CZ64+CZ67+CZ68+CZ71+CZ72+CZ175+CZ75+CZ76+CZ79+CZ82+CZ86+CZ89+CZ90+CZ91+CZ92+CZ93+CZ94+CZ97+CZ100+CZ101+CZ102+CZ105+CZ106+CZ107+CZ110+CZ111+CZ112+CZ113+CZ114+CZ115+CZ116+CZ117+CZ118+CZ119+CZ120+CZ121+CZ124+CZ127+CZ128+CZ131+CZ132+CZ133+CZ134+CZ137+CZ141+CZ144+CZ147+CZ150+CZ151+CZ152+CZ153+CZ156+CZ159+CZ160+CZ161+CZ164+CZ165+CZ166+CZ169+CZ170+CZ173+CZ174+CZ176+CZ177</f>
        <v>137870.39311</v>
      </c>
      <c r="DA10" s="273">
        <f t="shared" ref="DA10" si="57">CZ10/CY10*100</f>
        <v>99.999922470724343</v>
      </c>
      <c r="DB10" s="273"/>
      <c r="DC10" s="275"/>
      <c r="DD10" s="275"/>
      <c r="DE10" s="275"/>
      <c r="DF10" s="275"/>
      <c r="DG10" s="275"/>
      <c r="DH10" s="275"/>
      <c r="DI10" s="275"/>
      <c r="DJ10" s="275"/>
      <c r="DK10" s="275"/>
      <c r="DL10" s="275"/>
      <c r="DM10" s="275"/>
      <c r="DN10" s="275"/>
      <c r="DO10" s="275">
        <f>DO13+DO16+DO19+DO20+DO21+DO24+DO25+DO28+DO29+DO32+DO33+DO34+DO35+DO36+DO37+DO40+DO41+DO44+DO45+DO48+DO51+DO52+DO55+DO56+DO57+DO60+DO64+DO67+DO68+DO71+DO72+DO75+DO76+DO79+DO82+DO86+DO89+DO90+DO91+DO92+DO93+DO94+DO97+DO100+DO101+DO102+DO105+DO106+DO107+DO110+DO111+DO112+DO113+DO114+DO115+DO116+DO117+DO118+DO119+DO120+DO121+DO124+DO127+DO131+DO132+DO133+DO134+DO137+DO141+DO144+DO147+DO150+DO151+DO152+DO153+DO156+DO159+DO160+DO161+DO164+DO166+DO169+DO170+DO173+DO174+DO176+DO177</f>
        <v>47500</v>
      </c>
      <c r="DP10" s="275">
        <f>DP13+DP16+DP19+DP20+DP21+DP24+DP25+DP28+DP29+DP32+DP33+DP34+DP35+DP36+DP37+DP40+DP41+DP44+DP45+DP48+DP51+DP52+DP55+DP56+DP57+DP60+DP64+DP67+DP68+DP71+DP72+DP75+DP76+DP79+DP82+DP86+DP89+DP90+DP91+DP92+DP93+DP94+DP97+DP100+DP101+DP102+DP105+DP106+DP107+DP110+DP111+DP112+DP113+DP114+DP115+DP116+DP117+DP118+DP119+DP120+DP121+DP124+DP127+DP131+DP132+DP133+DP134+DP137+DP141+DP144+DP147+DP150+DP151+DP152+DP153+DP156+DP159+DP160+DP161+DP164+DP166+DP169+DP170+DP173+DP174+DP176+DP177</f>
        <v>47497.675000000003</v>
      </c>
      <c r="DQ10" s="273">
        <f t="shared" ref="DQ10" si="58">DP10/DO10*100</f>
        <v>99.995105263157896</v>
      </c>
      <c r="DR10" s="273"/>
      <c r="DS10" s="275">
        <f>DS13+DS16+DS19+DS20+DS21+DS24+DS25+DS28+DS29+DS32+DS33+DS34+DS35+DS36+DS37+DS40+DS41+DS44+DS45+DS48+DS51+DS52+DS55+DS56+DS57+DS60+DS64+DS67+DS68+DS71+DS72+DS75+DS76+DS79+DS82+DS86+DS89+DS90+DS91+DS92+DS93+DS94+DS97+DS100+DS101+DS102+DS105+DS106+DS107+DS110+DS111+DS112+DS113+DS114+DS115+DS116+DS117+DS118+DS119+DS120+DS121+DS124+DS127+DS131+DS132+DS133+DS134+DS137+DS141+DS144+DS147+DS150+DS151+DS152+DS153+DS156+DS159+DS160+DS161+DS164+DS166+DS169+DS170+DS173+DS174+DS176+DS177</f>
        <v>0</v>
      </c>
      <c r="DT10" s="275">
        <f>DT13+DT16+DT19+DT20+DT21+DT24+DT25+DT28+DT29+DT32+DT33+DT34+DT35+DT36+DT37+DT40+DT41+DT44+DT45+DT48+DT51+DT52+DT55+DT56+DT57+DT60+DT64+DT67+DT68+DT71+DT72+DT75+DT76+DT79+DT82+DT86+DT89+DT90+DT91+DT92+DT93+DT94+DT97+DT100+DT101+DT102+DT105+DT106+DT107+DT110+DT111+DT112+DT113+DT114+DT115+DT116+DT117+DT118+DT119+DT120+DT121+DT124+DT127+DT131+DT132+DT133+DT134+DT137+DT141+DT144+DT147+DT150+DT151+DT152+DT153+DT156+DT159+DT160+DT161+DT164+DT166+DT169+DT170+DT173+DT174+DT176+DT177</f>
        <v>0</v>
      </c>
      <c r="DU10" s="273"/>
      <c r="DV10" s="273"/>
      <c r="DW10" s="275">
        <f>DW13+DW16+DW19+DW20+DW21+DW24+DW25+DW28+DW29+DW32+DW33+DW34+DW35+DW36+DW37+DW40+DW41+DW44+DW45+DW48+DW51+DW52+DW55+DW56+DW57+DW60+DW64+DW67+DW68+DW71+DW72+DW175+DW75+DW76+DW79+DW82+DW86+DW89+DW90+DW91+DW92+DW93+DW94+DW97+DW100+DW101+DW102+DW105+DW106+DW107+DW110+DW111+DW112+DW113+DW114+DW115+DW116+DW117+DW118+DW119+DW120+DW121+DW124+DW127+DW131+DW132+DW133+DW134+DW137+DW141+DW144+DW147+DW150+DW151+DW152+DW153+DW156+DW159+DW160+DW161+DW164+DW165+DW166+DW169+DW170+DW173+DW174+DW176+DW177</f>
        <v>258465.1</v>
      </c>
      <c r="DX10" s="275">
        <f>DX13+DX16+DX19+DX20+DX21+DX24+DX25+DX28+DX29+DX32+DX33+DX34+DX35+DX36+DX37+DX40+DX41+DX44+DX45+DX48+DX51+DX52+DX55+DX56+DX57+DX60+DX64+DX67+DX68+DX71+DX72+DX175+DX75+DX76+DX79+DX82+DX86+DX89+DX90+DX91+DX92+DX93+DX94+DX97+DX100+DX101+DX102+DX105+DX106+DX107+DX110+DX111+DX112+DX113+DX114+DX115+DX116+DX117+DX118+DX119+DX120+DX121+DX124+DX127+DX131+DX132+DX133+DX134+DX137+DX141+DX144+DX147+DX150+DX151+DX152+DX153+DX156+DX159+DX160+DX161+DX164+DX165+DX166+DX169+DX170+DX173+DX174+DX176+DX177</f>
        <v>258348.33981999999</v>
      </c>
      <c r="DY10" s="273">
        <f t="shared" si="50"/>
        <v>99.954825552850266</v>
      </c>
      <c r="DZ10" s="273"/>
      <c r="EA10" s="275">
        <f>EA13+EA16+EA19+EA20+EA21+EA24+EA25+EA28+EA29+EA32+EA33+EA34+EA35+EA36+EA37+EA40+EA41+EA44+EA45+EA48+EA51+EA52+EA55+EA56+EA57+EA60+EA64+EA67+EA68+EA71+EA72+EA175+EA75+EA76+EA79+EA82+EA86+EA89+EA90+EA91+EA92+EA93+EA94+EA97+EA100+EA101+EA102+EA105+EA106+EA107+EA110+EA111+EA112+EA113+EA114+EA115+EA116+EA117+EA118+EA119+EA120+EA121+EA124+EA127+EA131+EA132+EA133+EA134+EA137+EA141+EA144+EA147+EA150+EA151+EA152+EA153+EA156+EA159+EA160+EA161+EA164+EA165+EA166+EA169+EA170+EA173+EA174+EA176+EA177</f>
        <v>710</v>
      </c>
      <c r="EB10" s="275">
        <f>EB13+EB16+EB19+EB20+EB21+EB24+EB25+EB28+EB29+EB32+EB33+EB34+EB35+EB36+EB37+EB40+EB41+EB44+EB45+EB48+EB51+EB52+EB55+EB56+EB57+EB60+EB64+EB67+EB68+EB71+EB72+EB175+EB75+EB76+EB79+EB82+EB86+EB89+EB90+EB91+EB92+EB93+EB94+EB97+EB100+EB101+EB102+EB105+EB106+EB107+EB110+EB111+EB112+EB113+EB114+EB115+EB116+EB117+EB118+EB119+EB120+EB121+EB124+EB127+EB131+EB132+EB133+EB134+EB137+EB141+EB144+EB147+EB150+EB151+EB152+EB153+EB156+EB159+EB160+EB161+EB164+EB165+EB166+EB169+EB170+EB173+EB174+EB176+EB177</f>
        <v>710</v>
      </c>
      <c r="EC10" s="273">
        <f t="shared" ref="EC10" si="59">EB10/EA10*100</f>
        <v>100</v>
      </c>
      <c r="ED10" s="273"/>
      <c r="EE10" s="275">
        <f>EE13+EE16+EE19+EE20+EE21+EE24+EE25+EE28+EE29+EE32+EE33+EE34+EE35+EE36+EE37+EE40+EE41+EE44+EE45+EE48+EE51+EE52+EE55+EE56+EE57+EE60+EE64+EE67+EE68+EE71+EE72+EE175+EE75+EE76+EE79+EE82+EE86+EE89+EE90+EE91+EE92+EE93+EE94+EE97+EE100+EE101+EE102+EE105+EE106+EE107+EE110+EE111+EE112+EE113+EE114+EE115+EE116+EE117+EE118+EE119+EE120+EE121+EE124+EE127+EE131+EE132+EE133+EE134+EE137+EE141+EE144+EE147+EE150+EE151+EE152+EE153+EE156+EE159+EE160+EE161+EE164+EE165+EE166+EE169+EE170+EE173+EE174+EE176+EE177</f>
        <v>900</v>
      </c>
      <c r="EF10" s="275">
        <f>EF13+EF16+EF19+EF20+EF21+EF24+EF25+EF28+EF29+EF32+EF33+EF34+EF35+EF36+EF37+EF40+EF41+EF44+EF45+EF48+EF51+EF52+EF55+EF56+EF57+EF60+EF64+EF67+EF68+EF71+EF72+EF175+EF75+EF76+EF79+EF82+EF86+EF89+EF90+EF91+EF92+EF93+EF94+EF97+EF100+EF101+EF102+EF105+EF106+EF107+EF110+EF111+EF112+EF113+EF114+EF115+EF116+EF117+EF118+EF119+EF120+EF121+EF124+EF127+EF131+EF132+EF133+EF134+EF137+EF141+EF144+EF147+EF150+EF151+EF152+EF153+EF156+EF159+EF160+EF161+EF164+EF165+EF166+EF169+EF170+EF173+EF174+EF176+EF177</f>
        <v>900</v>
      </c>
      <c r="EG10" s="273">
        <f>EF10/EE10*100</f>
        <v>100</v>
      </c>
      <c r="EH10" s="273"/>
      <c r="EI10" s="275"/>
      <c r="EJ10" s="275"/>
      <c r="EK10" s="275"/>
      <c r="EL10" s="275"/>
      <c r="EM10" s="275">
        <f>EM13+EM16+EM19+EM20+EM21+EM24+EM25+EM28+EM29+EM32+EM33+EM34+EM35+EM36+EM37+EM40+EM41+EM44+EM45+EM48+EM51+EM52+EM55+EM56+EM57+EM60+EM64+EM67+EM68+EM71+EM72+EM75+EM76+EM79+EM82+EM86+EM89+EM90+EM91+EM92+EM93+EM94+EM97+EM100+EM101+EM102+EM105+EM106+EM107+EM110+EM111+EM112+EM113+EM114+EM115+EM116+EM117+EM118+EM119+EM120+EM121+EM124+EM127+EM131+EM132+EM133+EM134+EM137+EM141+EM144+EM147+EM150+EM151+EM152+EM153+EM156+EM159+EM160+EM161+EM164+EM165+EM166+EM169+EM170+EM173+EM174+EM176+EM177</f>
        <v>6960</v>
      </c>
      <c r="EN10" s="275">
        <f>EN13+EN16+EN19+EN20+EN21+EN24+EN25+EN28+EN29+EN32+EN33+EN34+EN35+EN36+EN37+EN40+EN41+EN44+EN45+EN48+EN51+EN52+EN55+EN56+EN57+EN60+EN64+EN67+EN68+EN71+EN72+EN75+EN76+EN79+EN82+EN86+EN89+EN90+EN91+EN92+EN93+EN94+EN97+EN100+EN101+EN102+EN105+EN106+EN107+EN110+EN111+EN112+EN113+EN114+EN115+EN116+EN117+EN118+EN119+EN120+EN121+EN124+EN127+EN131+EN132+EN133+EN134+EN137+EN141+EN144+EN147+EN150+EN151+EN152+EN153+EN156+EN159+EN160+EN161+EN164+EN165+EN166+EN169+EN170+EN173+EN174+EN176+EN177</f>
        <v>6960</v>
      </c>
      <c r="EO10" s="273">
        <f t="shared" ref="EO10" si="60">EN10/EM10*100</f>
        <v>100</v>
      </c>
      <c r="EP10" s="273"/>
      <c r="EQ10" s="275">
        <f>EQ13+EQ16+EQ19+EQ20+EQ21+EQ24+EQ25+EQ28+EQ29+EQ32+EQ33+EQ34+EQ35+EQ36+EQ37+EQ40+EQ41+EQ44+EQ45+EQ48+EQ51+EQ52+EQ55+EQ56+EQ57+EQ60+EQ64+EQ67+EQ68+EQ71+EQ72+EQ75+EQ76+EQ79+EQ82+EQ86+EQ89+EQ90+EQ91+EQ92+EQ93+EQ94+EQ97+EQ100+EQ101+EQ102+EQ105+EQ106+EQ107+EQ110+EQ111+EQ112+EQ113+EQ114+EQ115+EQ116+EQ117+EQ118+EQ119+EQ120+EQ121+EQ124+EQ127+EQ131+EQ132+EQ133+EQ134+EQ137+EQ141+EQ144+EQ147+EQ150+EQ151+EQ152+EQ153+EQ156+EQ159+EQ160+EQ161+EQ164+EQ166+EQ169+EQ170+EQ173+EQ174+EQ176+EQ177</f>
        <v>250</v>
      </c>
      <c r="ER10" s="275">
        <f>ER13+ER16+ER19+ER20+ER21+ER24+ER25+ER28+ER29+ER32+ER33+ER34+ER35+ER36+ER37+ER40+ER41+ER44+ER45+ER48+ER51+ER52+ER55+ER56+ER57+ER60+ER64+ER67+ER68+ER71+ER72+ER75+ER76+ER79+ER82+ER86+ER89+ER90+ER91+ER92+ER93+ER94+ER97+ER100+ER101+ER102+ER105+ER106+ER107+ER110+ER111+ER112+ER113+ER114+ER115+ER116+ER117+ER118+ER119+ER120+ER121+ER124+ER127+ER131+ER132+ER133+ER134+ER137+ER141+ER144+ER147+ER150+ER151+ER152+ER153+ER156+ER159+ER160+ER161+ER164+ER166+ER169+ER170+ER173+ER174+ER176+ER177</f>
        <v>250</v>
      </c>
      <c r="ES10" s="273">
        <f>ER10/EQ10*100</f>
        <v>100</v>
      </c>
      <c r="ET10" s="273"/>
      <c r="EU10" s="275">
        <f>EU13+EU16+EU19+EU20+EU21+EU24+EU25+EU28+EU29+EU32+EU33+EU34+EU35+EU36+EU37+EU40+EU41+EU44+EU45+EU48+EU51+EU52+EU55+EU56+EU57+EU60+EU64+EU67+EU68+EU71+EU72+EU75+EU76+EU79+EU82+EU86+EU89+EU90+EU91+EU92+EU93+EU94+EU97+EU100+EU101+EU102+EU105+EU106+EU107+EU110+EU111+EU112+EU113+EU114+EU115+EU116+EU117+EU118+EU119+EU120+EU121+EU124+EU127+EU131+EU132+EU133+EU134+EU137+EU141+EU144+EU147+EU150+EU151+EU152+EU153+EU156+EU159+EU160+EU161+EU164+EU166+EU169+EU170+EU173+EU174+EU176+EU177</f>
        <v>0</v>
      </c>
      <c r="EV10" s="275">
        <f>EV13+EV16+EV19+EV20+EV21+EV24+EV25+EV28+EV29+EV32+EV33+EV34+EV35+EV36+EV37+EV40+EV41+EV44+EV45+EV48+EV51+EV52+EV55+EV56+EV57+EV60+EV64+EV67+EV68+EV71+EV72+EV75+EV76+EV79+EV82+EV86+EV89+EV90+EV91+EV92+EV93+EV94+EV97+EV100+EV101+EV102+EV105+EV106+EV107+EV110+EV111+EV112+EV113+EV114+EV115+EV116+EV117+EV118+EV119+EV120+EV121+EV124+EV127+EV131+EV132+EV133+EV134+EV137+EV141+EV144+EV147+EV150+EV151+EV152+EV153+EV156+EV159+EV160+EV161+EV164+EV166+EV169+EV170+EV173+EV174+EV176+EV177</f>
        <v>0</v>
      </c>
      <c r="EW10" s="273"/>
      <c r="EX10" s="273"/>
      <c r="EY10" s="275">
        <f>EY13+EY16+EY19+EY20+EY21+EY24+EY25+EY28+EY29+EY32+EY33+EY34+EY35+EY36+EY37+EY40+EY41+EY44+EY45+EY48+EY51+EY52+EY55+EY56+EY57+EY60+EY64+EY67+EY68+EY71+EY72+EY75+EY76+EY79+EY82+EY86+EY89+EY90+EY91+EY92+EY93+EY94+EY97+EY100+EY101+EY102+EY105+EY106+EY107+EY110+EY111+EY112+EY113+EY114+EY115+EY116+EY117+EY118+EY119+EY120+EY121+EY124+EY127+EY131+EY132+EY133+EY134+EY137+EY141+EY144+EY147+EY150+EY151+EY152+EY153+EY156+EY159+EY160+EY161+EY164+EY166+EY169+EY170+EY173+EY174+EY176+EY177</f>
        <v>0</v>
      </c>
      <c r="EZ10" s="275">
        <f>EZ13+EZ16+EZ19+EZ20+EZ21+EZ24+EZ25+EZ28+EZ29+EZ32+EZ33+EZ34+EZ35+EZ36+EZ37+EZ40+EZ41+EZ44+EZ45+EZ48+EZ51+EZ52+EZ55+EZ56+EZ57+EZ60+EZ64+EZ67+EZ68+EZ71+EZ72+EZ75+EZ76+EZ79+EZ82+EZ86+EZ89+EZ90+EZ91+EZ92+EZ93+EZ94+EZ97+EZ100+EZ101+EZ102+EZ105+EZ106+EZ107+EZ110+EZ111+EZ112+EZ113+EZ114+EZ115+EZ116+EZ117+EZ118+EZ119+EZ120+EZ121+EZ124+EZ127+EZ131+EZ132+EZ133+EZ134+EZ137+EZ141+EZ144+EZ147+EZ150+EZ151+EZ152+EZ153+EZ156+EZ159+EZ160+EZ161+EZ164+EZ166+EZ169+EZ170+EZ173+EZ174+EZ176+EZ177</f>
        <v>0</v>
      </c>
      <c r="FA10" s="273"/>
      <c r="FB10" s="273"/>
      <c r="FC10" s="275">
        <f>FC13+FC16+FC19+FC20+FC21+FC24+FC25+FC28+FC29+FC32+FC33+FC34+FC35+FC36+FC37+FC40+FC41+FC44+FC45+FC48+FC51+FC52+FC55+FC56+FC57+FC60+FC64+FC67+FC68+FC71+FC72+FC75+FC76+FC79+FC82+FC86+FC89+FC90+FC91+FC92+FC93+FC94+FC97+FC100+FC101+FC102+FC105+FC106+FC107+FC110+FC111+FC112+FC113+FC114+FC115+FC116+FC117+FC118+FC119+FC120+FC121+FC124+FC127+FC131+FC132+FC133+FC134+FC137+FC141+FC144+FC147+FC150+FC151+FC152+FC153+FC156+FC159+FC160+FC161+FC164+FC166+FC169+FC170+FC173+FC174+FC176+FC177</f>
        <v>0</v>
      </c>
      <c r="FD10" s="275">
        <f>FD13+FD16+FD19+FD20+FD21+FD24+FD25+FD28+FD29+FD32+FD33+FD34+FD35+FD36+FD37+FD40+FD41+FD44+FD45+FD48+FD51+FD52+FD55+FD56+FD57+FD60+FD64+FD67+FD68+FD71+FD72+FD75+FD76+FD79+FD82+FD86+FD89+FD90+FD91+FD92+FD93+FD94+FD97+FD100+FD101+FD102+FD105+FD106+FD107+FD110+FD111+FD112+FD113+FD114+FD115+FD116+FD117+FD118+FD119+FD120+FD121+FD124+FD127+FD131+FD132+FD133+FD134+FD137+FD141+FD144+FD147+FD150+FD151+FD152+FD153+FD156+FD159+FD160+FD161+FD164+FD166+FD169+FD170+FD173+FD174+FD176+FD177</f>
        <v>0</v>
      </c>
      <c r="FE10" s="273"/>
      <c r="FF10" s="273"/>
      <c r="FG10" s="275">
        <f>FG13+FG16+FG19+FG20+FG21+FG24+FG25+FG28+FG29+FG32+FG33+FG34+FG35+FG36+FG37+FG40+FG41+FG44+FG45+FG48+FG51+FG52+FG55+FG56+FG57+FG60+FG64+FG67+FG68+FG71+FG72+FG75+FG76+FG79+FG82+FG86+FG89+FG90+FG91+FG92+FG93+FG94+FG97+FG100+FG101+FG102+FG105+FG106+FG107+FG110+FG111+FG112+FG113+FG114+FG115+FG116+FG117+FG118+FG119+FG120+FG121+FG124+FG127+FG131+FG132+FG133+FG134+FG137+FG141+FG144+FG147+FG150+FG151+FG152+FG153+FG156+FG159+FG160+FG161+FG164+FG166+FG169+FG170+FG173+FG174+FG176+FG177</f>
        <v>0</v>
      </c>
      <c r="FH10" s="275">
        <f>FH13+FH16+FH19+FH20+FH21+FH24+FH25+FH28+FH29+FH32+FH33+FH34+FH35+FH36+FH37+FH40+FH41+FH44+FH45+FH48+FH51+FH52+FH55+FH56+FH57+FH60+FH64+FH67+FH68+FH71+FH72+FH75+FH76+FH79+FH82+FH86+FH89+FH90+FH91+FH92+FH93+FH94+FH97+FH100+FH101+FH102+FH105+FH106+FH107+FH110+FH111+FH112+FH113+FH114+FH115+FH116+FH117+FH118+FH119+FH120+FH121+FH124+FH127+FH131+FH132+FH133+FH134+FH137+FH141+FH144+FH147+FH150+FH151+FH152+FH153+FH156+FH159+FH160+FH161+FH164+FH166+FH169+FH170+FH173+FH174+FH176+FH177</f>
        <v>0</v>
      </c>
      <c r="FI10" s="273"/>
      <c r="FJ10" s="273"/>
      <c r="FK10" s="275">
        <f>FK13+FK16+FK19+FK20+FK21+FK24+FK25+FK28+FK29+FK32+FK33+FK34+FK35+FK36+FK37+FK40+FK41+FK44+FK45+FK48+FK51+FK52+FK55+FK56+FK57+FK60+FK64+FK67+FK68+FK71+FK72+FK75+FK76+FK79+FK82+FK86+FK89+FK90+FK91+FK92+FK93+FK94+FK97+FK100+FK101+FK102+FK105+FK106+FK107+FK110+FK111+FK112+FK113+FK114+FK115+FK116+FK117+FK118+FK119+FK120+FK121+FK124+FK127+FK131+FK132+FK133+FK134+FK137+FK141+FK144+FK147+FK150+FK151+FK152+FK153+FK156+FK159+FK160+FK161+FK164+FK166+FK169+FK170+FK173+FK174+FK176+FK177</f>
        <v>0</v>
      </c>
      <c r="FL10" s="275">
        <f>FL13+FL16+FL19+FL20+FL21+FL24+FL25+FL28+FL29+FL32+FL33+FL34+FL35+FL36+FL37+FL40+FL41+FL44+FL45+FL48+FL51+FL52+FL55+FL56+FL57+FL60+FL64+FL67+FL68+FL71+FL72+FL75+FL76+FL79+FL82+FL86+FL89+FL90+FL91+FL92+FL93+FL94+FL97+FL100+FL101+FL102+FL105+FL106+FL107+FL110+FL111+FL112+FL113+FL114+FL115+FL116+FL117+FL118+FL119+FL120+FL121+FL124+FL127+FL131+FL132+FL133+FL134+FL137+FL141+FL144+FL147+FL150+FL151+FL152+FL153+FL156+FL159+FL160+FL161+FL164+FL166+FL169+FL170+FL173+FL174+FL176+FL177</f>
        <v>0</v>
      </c>
      <c r="FM10" s="273"/>
      <c r="FN10" s="273"/>
      <c r="FO10" s="275">
        <f>FO13+FO16+FO19+FO20+FO21+FO24+FO25+FO28+FO29+FO32+FO33+FO34+FO35+FO36+FO37+FO40+FO41+FO44+FO45+FO48+FO51+FO52+FO55+FO56+FO57+FO60+FO64+FO67+FO68+FO71+FO72+FO75+FO76+FO79+FO82+FO86+FO89+FO90+FO91+FO92+FO93+FO94+FO97+FO100+FO101+FO102+FO105+FO106+FO107+FO110+FO111+FO112+FO113+FO114+FO115+FO116+FO117+FO118+FO119+FO120+FO121+FO124+FO127+FO131+FO132+FO133+FO134+FO137+FO141+FO144+FO147+FO150+FO151+FO152+FO153+FO156+FO159+FO160+FO161+FO164+FO166+FO169+FO170+FO173+FO174+FO176+FO177</f>
        <v>76900</v>
      </c>
      <c r="FP10" s="275">
        <f>FP13+FP16+FP19+FP20+FP21+FP24+FP25+FP28+FP29+FP32+FP33+FP34+FP35+FP36+FP37+FP40+FP41+FP44+FP45+FP48+FP51+FP52+FP55+FP56+FP57+FP60+FP64+FP67+FP68+FP71+FP72+FP75+FP76+FP79+FP82+FP86+FP89+FP90+FP91+FP92+FP93+FP94+FP97+FP100+FP101+FP102+FP105+FP106+FP107+FP110+FP111+FP112+FP113+FP114+FP115+FP116+FP117+FP118+FP119+FP120+FP121+FP124+FP127+FP131+FP132+FP133+FP134+FP137+FP141+FP144+FP147+FP150+FP151+FP152+FP153+FP156+FP159+FP160+FP161+FP164+FP166+FP169+FP170+FP173+FP174+FP176+FP177</f>
        <v>76900</v>
      </c>
      <c r="FQ10" s="273">
        <f t="shared" ref="FQ10" si="61">FP10/FO10*100</f>
        <v>100</v>
      </c>
      <c r="FR10" s="273"/>
      <c r="FS10" s="275">
        <f>FS13+FS16+FS19+FS20+FS21+FS24+FS25+FS28+FS29+FS32+FS33+FS34+FS35+FS36+FS37+FS40+FS41+FS44+FS45+FS48+FS51+FS52+FS55+FS56+FS57+FS60+FS64+FS67+FS68+FS71+FS72+FS75+FS76+FS79+FS82+FS86+FS89+FS90+FS91+FS92+FS93+FS94+FS97+FS100+FS101+FS102+FS105+FS106+FS107+FS110+FS111+FS112+FS113+FS114+FS115+FS116+FS117+FS118+FS119+FS120+FS121+FS124+FS127+FS131+FS132+FS133+FS134+FS137+FS141+FS144+FS147+FS150+FS151+FS152+FS153+FS156+FS159+FS160+FS161+FS164+FS166+FS169+FS170+FS173+FS174+FS176+FS177</f>
        <v>59.5</v>
      </c>
      <c r="FT10" s="275">
        <f>FT13+FT16+FT19+FT20+FT21+FT24+FT25+FT28+FT29+FT32+FT33+FT34+FT35+FT36+FT37+FT40+FT41+FT44+FT45+FT48+FT51+FT52+FT55+FT56+FT57+FT60+FT64+FT67+FT68+FT71+FT72+FT75+FT76+FT79+FT82+FT86+FT89+FT90+FT91+FT92+FT93+FT94+FT97+FT100+FT101+FT102+FT105+FT106+FT107+FT110+FT111+FT112+FT113+FT114+FT115+FT116+FT117+FT118+FT119+FT120+FT121+FT124+FT127+FT131+FT132+FT133+FT134+FT137+FT141+FT144+FT147+FT150+FT151+FT152+FT153+FT156+FT159+FT160+FT161+FT164+FT166+FT169+FT170+FT173+FT174+FT176+FT177</f>
        <v>59.5</v>
      </c>
      <c r="FU10" s="273">
        <f t="shared" ref="FU10" si="62">FT10/FS10*100</f>
        <v>100</v>
      </c>
      <c r="FV10" s="273"/>
      <c r="FW10" s="275">
        <f>FW13+FW16+FW19+FW20+FW21+FW24+FW25+FW28+FW29+FW32+FW33+FW34+FW35+FW36+FW37+FW40+FW41+FW44+FW45+FW48+FW51+FW52+FW55+FW56+FW57+FW60+FW64+FW67+FW68+FW71+FW72+FW75+FW76+FW79+FW82+FW86+FW89+FW90+FW91+FW92+FW93+FW94+FW97+FW100+FW101+FW102+FW105+FW106+FW107+FW110+FW111+FW112+FW113+FW114+FW115+FW116+FW117+FW118+FW119+FW120+FW121+FW124+FW127+FW131+FW132+FW133+FW134+FW137+FW141+FW144+FW147+FW150+FW151+FW152+FW153+FW156+FW159+FW160+FW161+FW164+FW166+FW169+FW170+FW173+FW174+FW176+FW177</f>
        <v>0</v>
      </c>
      <c r="FX10" s="275">
        <f>FX13+FX16+FX19+FX20+FX21+FX24+FX25+FX28+FX29+FX32+FX33+FX34+FX35+FX36+FX37+FX40+FX41+FX44+FX45+FX48+FX51+FX52+FX55+FX56+FX57+FX60+FX64+FX67+FX68+FX71+FX72+FX75+FX76+FX79+FX82+FX86+FX89+FX90+FX91+FX92+FX93+FX94+FX97+FX100+FX101+FX102+FX105+FX106+FX107+FX110+FX111+FX112+FX113+FX114+FX115+FX116+FX117+FX118+FX119+FX120+FX121+FX124+FX127+FX131+FX132+FX133+FX134+FX137+FX141+FX144+FX147+FX150+FX151+FX152+FX153+FX156+FX159+FX160+FX161+FX164+FX166+FX169+FX170+FX173+FX174+FX176+FX177</f>
        <v>0</v>
      </c>
      <c r="FY10" s="273"/>
      <c r="FZ10" s="273"/>
      <c r="GA10" s="275">
        <f>GA13+GA16+GA19+GA20+GA21+GA24+GA25+GA28+GA29+GA32+GA33+GA34+GA35+GA36+GA37+GA40+GA41+GA44+GA45+GA48+GA51+GA52+GA55+GA56+GA57+GA60+GA64+GA67+GA68+GA71+GA72+GA75+GA76+GA79+GA82+GA86+GA89+GA90+GA91+GA92+GA93+GA94+GA97+GA100+GA101+GA102+GA105+GA106+GA107+GA110+GA111+GA112+GA113+GA114+GA115+GA116+GA117+GA118+GA119+GA120+GA121+GA124+GA127+GA131+GA132+GA133+GA134+GA137+GA141+GA144+GA147+GA150+GA151+GA152+GA153+GA156+GA159+GA160+GA161+GA164+GA166+GA169+GA170+GA173+GA174+GA176+GA177</f>
        <v>4427.3999999999996</v>
      </c>
      <c r="GB10" s="275">
        <f>GB13+GB16+GB19+GB20+GB21+GB24+GB25+GB28+GB29+GB32+GB33+GB34+GB35+GB36+GB37+GB40+GB41+GB44+GB45+GB48+GB51+GB52+GB55+GB56+GB57+GB60+GB64+GB67+GB68+GB71+GB72+GB75+GB76+GB79+GB82+GB86+GB89+GB90+GB91+GB92+GB93+GB94+GB97+GB100+GB101+GB102+GB105+GB106+GB107+GB110+GB111+GB112+GB113+GB114+GB115+GB116+GB117+GB118+GB119+GB120+GB121+GB124+GB127+GB131+GB132+GB133+GB134+GB137+GB141+GB144+GB147+GB150+GB151+GB152+GB153+GB156+GB159+GB160+GB161+GB164+GB166+GB169+GB170+GB173+GB174+GB176+GB177</f>
        <v>4427.3999999999996</v>
      </c>
      <c r="GC10" s="273">
        <f>GB10/GA10*100</f>
        <v>100</v>
      </c>
      <c r="GD10" s="273"/>
      <c r="GE10" s="275">
        <f>GE13+GE16+GE19+GE20+GE21+GE24+GE25+GE28+GE29+GE32+GE33+GE34+GE35+GE36+GE37+GE40+GE41+GE44+GE45+GE48+GE51+GE52+GE55+GE56+GE57+GE60+GE64+GE67+GE68+GE71+GE72+GE75+GE76+GE79+GE82+GE86+GE89+GE90+GE91+GE92+GE93+GE94+GE97+GE100+GE101+GE102+GE105+GE106+GE107+GE110+GE111+GE112+GE113+GE114+GE115+GE116+GE117+GE118+GE119+GE120+GE121+GE124+GE127+GE131+GE132+GE133+GE134+GE137+GE141+GE144+GE147+GE150+GE151+GE152+GE153+GE156+GE159+GE160+GE161+GE164+GE166+GE169+GE170+GE173+GE174+GE176+GE177</f>
        <v>0</v>
      </c>
      <c r="GF10" s="275">
        <f>GF13+GF16+GF19+GF20+GF21+GF24+GF25+GF28+GF29+GF32+GF33+GF34+GF35+GF36+GF37+GF40+GF41+GF44+GF45+GF48+GF51+GF52+GF55+GF56+GF57+GF60+GF64+GF67+GF68+GF71+GF72+GF75+GF76+GF79+GF82+GF86+GF89+GF90+GF91+GF92+GF93+GF94+GF97+GF100+GF101+GF102+GF105+GF106+GF107+GF110+GF111+GF112+GF113+GF114+GF115+GF116+GF117+GF118+GF119+GF120+GF121+GF124+GF127+GF131+GF132+GF133+GF134+GF137+GF141+GF144+GF147+GF150+GF151+GF152+GF153+GF156+GF159+GF160+GF161+GF164+GF166+GF169+GF170+GF173+GF174+GF176+GF177</f>
        <v>0</v>
      </c>
      <c r="GG10" s="273"/>
      <c r="GH10" s="273"/>
      <c r="GI10" s="275">
        <f>GI13+GI16+GI19+GI20+GI21+GI24+GI25+GI28+GI29+GI32+GI33+GI34+GI35+GI36+GI37+GI40+GI41+GI44+GI45+GI48+GI51+GI52+GI55+GI56+GI57+GI60+GI64+GI67+GI68+GI71+GI72+GI75+GI76+GI79+GI82+GI86+GI89+GI90+GI91+GI92+GI93+GI94+GI97+GI100+GI101+GI102+GI105+GI106+GI107+GI110+GI111+GI112+GI113+GI114+GI115+GI116+GI117+GI118+GI119+GI120+GI121+GI124+GI127+GI131+GI132+GI133+GI134+GI137+GI141+GI144+GI147+GI150+GI151+GI152+GI153+GI156+GI159+GI160+GI161+GI164+GI166+GI169+GI170+GI173+GI174+GI176+GI177</f>
        <v>0</v>
      </c>
      <c r="GJ10" s="275">
        <f>GJ13+GJ16+GJ19+GJ20+GJ21+GJ24+GJ25+GJ28+GJ29+GJ32+GJ33+GJ34+GJ35+GJ36+GJ37+GJ40+GJ41+GJ44+GJ45+GJ48+GJ51+GJ52+GJ55+GJ56+GJ57+GJ60+GJ64+GJ67+GJ68+GJ71+GJ72+GJ75+GJ76+GJ79+GJ82+GJ86+GJ89+GJ90+GJ91+GJ92+GJ93+GJ94+GJ97+GJ100+GJ101+GJ102+GJ105+GJ106+GJ107+GJ110+GJ111+GJ112+GJ113+GJ114+GJ115+GJ116+GJ117+GJ118+GJ119+GJ120+GJ121+GJ124+GJ127+GJ131+GJ132+GJ133+GJ134+GJ137+GJ141+GJ144+GJ147+GJ150+GJ151+GJ152+GJ153+GJ156+GJ159+GJ160+GJ161+GJ164+GJ166+GJ169+GJ170+GJ173+GJ174+GJ176+GJ177</f>
        <v>0</v>
      </c>
      <c r="GK10" s="273"/>
      <c r="GL10" s="273"/>
      <c r="GM10" s="275">
        <f>GM13+GM16+GM19+GM20+GM21+GM24+GM25+GM28+GM29+GM32+GM33+GM34+GM35+GM36+GM37+GM40+GM41+GM44+GM45+GM48+GM51+GM52+GM55+GM56+GM57+GM60+GM64+GM67+GM68+GM71+GM72+GM75+GM76+GM79+GM82+GM86+GM89+GM90+GM91+GM92+GM93+GM94+GM97+GM100+GM101+GM102+GM105+GM106+GM107+GM110+GM111+GM112+GM113+GM114+GM115+GM116+GM117+GM118+GM119+GM120+GM121+GM124+GM127+GM131+GM132+GM133+GM134+GM137+GM141+GM144+GM147+GM150+GM151+GM152+GM153+GM156+GM159+GM160+GM161+GM164+GM166+GM169+GM170+GM173+GM174+GM176+GM177</f>
        <v>0</v>
      </c>
      <c r="GN10" s="275">
        <f>GN13+GN16+GN19+GN20+GN21+GN24+GN25+GN28+GN29+GN32+GN33+GN34+GN35+GN36+GN37+GN40+GN41+GN44+GN45+GN48+GN51+GN52+GN55+GN56+GN57+GN60+GN64+GN67+GN68+GN71+GN72+GN75+GN76+GN79+GN82+GN86+GN89+GN90+GN91+GN92+GN93+GN94+GN97+GN100+GN101+GN102+GN105+GN106+GN107+GN110+GN111+GN112+GN113+GN114+GN115+GN116+GN117+GN118+GN119+GN120+GN121+GN124+GN127+GN131+GN132+GN133+GN134+GN137+GN141+GN144+GN147+GN150+GN151+GN152+GN153+GN156+GN159+GN160+GN161+GN164+GN166+GN169+GN170+GN173+GN174+GN176+GN177</f>
        <v>0</v>
      </c>
      <c r="GO10" s="273"/>
      <c r="GP10" s="273"/>
      <c r="GQ10" s="275">
        <f>GQ13+GQ16+GQ19+GQ20+GQ21+GQ24+GQ25+GQ28+GQ29+GQ32+GQ33+GQ34+GQ35+GQ36+GQ37+GQ40+GQ41+GQ44+GQ45+GQ48+GQ51+GQ52+GQ55+GQ56+GQ57+GQ60+GQ64+GQ67+GQ68+GQ71+GQ72+GQ75+GQ76+GQ79+GQ82+GQ86+GQ89+GQ90+GQ91+GQ92+GQ93+GQ94+GQ97+GQ100+GQ101+GQ102+GQ105+GQ106+GQ107+GQ110+GQ111+GQ112+GQ113+GQ114+GQ115+GQ116+GQ117+GQ118+GQ119+GQ120+GQ121+GQ124+GQ127+GQ131+GQ132+GQ133+GQ134+GQ137+GQ141+GQ144+GQ147+GQ150+GQ151+GQ152+GQ153+GQ156+GQ159+GQ160+GQ161+GQ164+GQ166+GQ169+GQ170+GQ173+GQ174+GQ176+GQ177</f>
        <v>0</v>
      </c>
      <c r="GR10" s="275">
        <f>GR13+GR16+GR19+GR20+GR21+GR24+GR25+GR28+GR29+GR32+GR33+GR34+GR35+GR36+GR37+GR40+GR41+GR44+GR45+GR48+GR51+GR52+GR55+GR56+GR57+GR60+GR64+GR67+GR68+GR71+GR72+GR75+GR76+GR79+GR82+GR86+GR89+GR90+GR91+GR92+GR93+GR94+GR97+GR100+GR101+GR102+GR105+GR106+GR107+GR110+GR111+GR112+GR113+GR114+GR115+GR116+GR117+GR118+GR119+GR120+GR121+GR124+GR127+GR131+GR132+GR133+GR134+GR137+GR141+GR144+GR147+GR150+GR151+GR152+GR153+GR156+GR159+GR160+GR161+GR164+GR166+GR169+GR170+GR173+GR174+GR176+GR177</f>
        <v>0</v>
      </c>
      <c r="GS10" s="273"/>
      <c r="GT10" s="273"/>
      <c r="GU10" s="275"/>
      <c r="GV10" s="275"/>
      <c r="GW10" s="275"/>
      <c r="GX10" s="273"/>
      <c r="GY10" s="275"/>
      <c r="GZ10" s="275"/>
      <c r="HA10" s="275"/>
      <c r="HB10" s="273"/>
      <c r="HC10" s="275"/>
      <c r="HD10" s="275"/>
      <c r="HE10" s="275"/>
      <c r="HF10" s="273"/>
      <c r="HG10" s="275"/>
      <c r="HH10" s="275"/>
      <c r="HI10" s="275"/>
      <c r="HJ10" s="273"/>
      <c r="HK10" s="275"/>
      <c r="HL10" s="275"/>
      <c r="HM10" s="275"/>
      <c r="HN10" s="273"/>
      <c r="HO10" s="275"/>
      <c r="HP10" s="275"/>
      <c r="HQ10" s="275"/>
      <c r="HR10" s="273"/>
      <c r="HS10" s="275"/>
      <c r="HT10" s="275"/>
      <c r="HU10" s="275"/>
      <c r="HV10" s="273"/>
      <c r="HW10" s="273">
        <f>HW13+HW16+HW19+HW20+HW21+HW24+HW25+HW28+HW29+HW32+HW33+HW34+HW35+HW36+HW37+HW40+HW41+HW44+HW45+HW48+HW51+HW52+HW55+HW56+HW57+HW60+HW64+HW67+HW68+HW71+HW72+HW75+HW76+HW79+HW82+HW86+HW89+HW90+HW91+HW92+HW93+HW94+HW97+HW100+HW101+HW102+HW105+HW106+HW107+HW110+HW111+HW112+HW113+HW114+HW115+HW116+HW117+HW118+HW119+HW120+HW121+HW124+HW127+HW131+HW132+HW133+HW134+HW137+HW141+HW144+HW147+HW150+HW151+HW152+HW153+HW156+HW159+HW160+HW161+HW164+HW166+HW169+HW170+HW173+HW174+HW176+HW177</f>
        <v>3600</v>
      </c>
      <c r="HX10" s="273">
        <f>HX13+HX16+HX19+HX20+HX21+HX24+HX25+HX28+HX29+HX32+HX33+HX34+HX35+HX36+HX37+HX40+HX41+HX44+HX45+HX48+HX51+HX52+HX55+HX56+HX57+HX60+HX64+HX67+HX68+HX71+HX72+HX75+HX76+HX79+HX82+HX86+HX89+HX90+HX91+HX92+HX93+HX94+HX97+HX100+HX101+HX102+HX105+HX106+HX107+HX110+HX111+HX112+HX113+HX114+HX115+HX116+HX117+HX118+HX119+HX120+HX121+HX124+HX127+HX131+HX132+HX133+HX134+HX137+HX141+HX144+HX147+HX150+HX151+HX152+HX153+HX156+HX159+HX160+HX161+HX164+HX166+HX169+HX170+HX173+HX174+HX176+HX177</f>
        <v>3600</v>
      </c>
      <c r="HY10" s="273">
        <f t="shared" ref="HY10" si="63">HX10/HW10*100</f>
        <v>100</v>
      </c>
      <c r="HZ10" s="273"/>
      <c r="IA10" s="275"/>
      <c r="IB10" s="275"/>
      <c r="IC10" s="275"/>
      <c r="ID10" s="273"/>
      <c r="IE10" s="275"/>
      <c r="IF10" s="275"/>
      <c r="IG10" s="275"/>
      <c r="IH10" s="273"/>
      <c r="II10" s="275"/>
      <c r="IJ10" s="275"/>
      <c r="IK10" s="275"/>
      <c r="IL10" s="273"/>
      <c r="IM10" s="275"/>
      <c r="IN10" s="275"/>
      <c r="IO10" s="275"/>
    </row>
    <row r="11" spans="1:249" s="30" customFormat="1" ht="31.5" x14ac:dyDescent="0.25">
      <c r="A11" s="98" t="s">
        <v>221</v>
      </c>
      <c r="B11" s="198">
        <f t="shared" ref="B11" si="64">F11+J11+N11+R11+V11+Z11+AD11+AH11+AL11+AP11+AT11+AX11+BB11+BF11+BJ11+BN11+BR11+BV11+BZ11+CD11+CH11+CL11+CP11+CT11+CX11+DB11+DF11+DJ11+DN11+DR11+DV11+DZ11+ED11+EH11+EL11+EP11+ET11+EX11+FB11+FF11+FJ11+FN11+FR11+FV11+FZ11+GD11+GH11+GL11+GP11+GT11+GX11+HB11+HF11+HJ11+HN11+HR11+HV11+HZ11+ID11+IH11+IL11</f>
        <v>14064</v>
      </c>
      <c r="C11" s="198">
        <f t="shared" ref="C11" si="65">G11+K11+O11+S11+W11+AA11+AE11+AI11+AM11+AQ11+AU11+AY11+BC11+BG11+BK11+BO11+BS11+BW11+CA11+CE11+CI11+CM11+CQ11+CU11+CY11+DC11+DG11+DK11+DO11+DS11+DW11+EA11+EE11+EI11+EM11+EQ11+EU11+EY11+FC11+FG11+FK11+FO11+FS11+FW11+GA11+GE11+GI11+GM11+GQ11+GU11+GY11+HC11+HG11+HK11+HO11+HS11+HW11+IA11+IE11+II11+IM11</f>
        <v>72030.523730000015</v>
      </c>
      <c r="D11" s="198">
        <f t="shared" ref="D11" si="66">H11+L11+P11+T11+X11+AB11+AF11+AJ11+AN11+AR11+AV11+AZ11+BD11+BH11+BL11+BP11+BT11+BX11+CB11+CF11+CJ11+CN11+CR11+CV11+CZ11+DD11+DH11+DL11+DP11+DT11+DX11+EB11+EF11+EJ11+EN11+ER11+EV11+EZ11+FD11+FH11+FL11+FP11+FT11+FX11+GB11+GF11+GJ11+GN11+GR11+GV11+GZ11+HD11+HH11+HL11+HP11+HT11+HX11+IB11+IF11+IJ11+IN11</f>
        <v>71968.428640000013</v>
      </c>
      <c r="E11" s="80">
        <f t="shared" ref="E11:E182" si="67">D11/C11*100</f>
        <v>99.913793365944741</v>
      </c>
      <c r="F11" s="79">
        <f t="shared" ref="F11" si="68">F12+F13</f>
        <v>7487</v>
      </c>
      <c r="G11" s="79">
        <f t="shared" ref="G11:AV11" si="69">G12+G13</f>
        <v>7487</v>
      </c>
      <c r="H11" s="79">
        <f t="shared" ref="H11" si="70">H12+H13</f>
        <v>7487</v>
      </c>
      <c r="I11" s="80">
        <f>H11/G11*100</f>
        <v>100</v>
      </c>
      <c r="J11" s="79">
        <f t="shared" ref="J11" si="71">J12+J13</f>
        <v>0</v>
      </c>
      <c r="K11" s="79">
        <f t="shared" si="69"/>
        <v>0</v>
      </c>
      <c r="L11" s="79">
        <f t="shared" si="69"/>
        <v>0</v>
      </c>
      <c r="M11" s="80"/>
      <c r="N11" s="80"/>
      <c r="O11" s="79">
        <f t="shared" si="69"/>
        <v>0</v>
      </c>
      <c r="P11" s="79">
        <f t="shared" si="69"/>
        <v>0</v>
      </c>
      <c r="Q11" s="79">
        <f t="shared" si="69"/>
        <v>0</v>
      </c>
      <c r="R11" s="79">
        <f t="shared" ref="R11" si="72">R12+R13</f>
        <v>0</v>
      </c>
      <c r="S11" s="79">
        <f t="shared" si="69"/>
        <v>0</v>
      </c>
      <c r="T11" s="79">
        <f t="shared" si="69"/>
        <v>0</v>
      </c>
      <c r="U11" s="79">
        <f t="shared" si="69"/>
        <v>0</v>
      </c>
      <c r="V11" s="79">
        <f t="shared" ref="V11" si="73">V12+V13</f>
        <v>540</v>
      </c>
      <c r="W11" s="79">
        <f t="shared" si="69"/>
        <v>1456.9</v>
      </c>
      <c r="X11" s="79">
        <f t="shared" ref="X11" si="74">X12+X13</f>
        <v>1456.9</v>
      </c>
      <c r="Y11" s="79">
        <f t="shared" ref="Y11:Y17" si="75">X11/W11*100</f>
        <v>100</v>
      </c>
      <c r="Z11" s="121"/>
      <c r="AA11" s="79">
        <f t="shared" si="69"/>
        <v>473</v>
      </c>
      <c r="AB11" s="79">
        <f t="shared" si="69"/>
        <v>473</v>
      </c>
      <c r="AC11" s="79">
        <f>AB11/AA11*100</f>
        <v>100</v>
      </c>
      <c r="AD11" s="121"/>
      <c r="AE11" s="79">
        <f t="shared" ref="AE11:AF11" si="76">AE12+AE13</f>
        <v>1799</v>
      </c>
      <c r="AF11" s="79">
        <f t="shared" si="76"/>
        <v>1799</v>
      </c>
      <c r="AG11" s="79">
        <f>AF11/AE11*100</f>
        <v>100</v>
      </c>
      <c r="AH11" s="79">
        <f t="shared" ref="AH11" si="77">AH12+AH13</f>
        <v>1037</v>
      </c>
      <c r="AI11" s="79">
        <f t="shared" ref="AI11" si="78">AI12+AI13</f>
        <v>1004</v>
      </c>
      <c r="AJ11" s="79">
        <f t="shared" ref="AJ11" si="79">AJ12+AJ13</f>
        <v>1004</v>
      </c>
      <c r="AK11" s="79">
        <f>AJ11/AI11*100</f>
        <v>100</v>
      </c>
      <c r="AL11" s="79">
        <f t="shared" ref="AL11" si="80">AL12+AL13</f>
        <v>0</v>
      </c>
      <c r="AM11" s="79">
        <f t="shared" ref="AM11" si="81">AM12+AM13</f>
        <v>0</v>
      </c>
      <c r="AN11" s="79">
        <f t="shared" ref="AN11" si="82">AN12+AN13</f>
        <v>0</v>
      </c>
      <c r="AO11" s="79"/>
      <c r="AP11" s="79">
        <f t="shared" ref="AP11" si="83">AP12+AP13</f>
        <v>0</v>
      </c>
      <c r="AQ11" s="79">
        <f t="shared" si="69"/>
        <v>0</v>
      </c>
      <c r="AR11" s="79">
        <f t="shared" ref="AR11" si="84">AR12+AR13</f>
        <v>0</v>
      </c>
      <c r="AS11" s="79">
        <f t="shared" si="69"/>
        <v>0</v>
      </c>
      <c r="AT11" s="79"/>
      <c r="AU11" s="79">
        <f t="shared" si="69"/>
        <v>0</v>
      </c>
      <c r="AV11" s="79">
        <f t="shared" si="69"/>
        <v>0</v>
      </c>
      <c r="AW11" s="79">
        <f t="shared" ref="AW11:AZ11" si="85">AW12+AW13</f>
        <v>0</v>
      </c>
      <c r="AX11" s="79">
        <f t="shared" ref="AX11" si="86">AX12+AX13</f>
        <v>5000</v>
      </c>
      <c r="AY11" s="79">
        <f t="shared" si="85"/>
        <v>5000</v>
      </c>
      <c r="AZ11" s="79">
        <f t="shared" si="85"/>
        <v>5000</v>
      </c>
      <c r="BA11" s="79">
        <f>AZ11/AY11*100</f>
        <v>100</v>
      </c>
      <c r="BB11" s="121"/>
      <c r="BC11" s="79">
        <f t="shared" ref="BC11:BD11" si="87">BC12+BC13</f>
        <v>1400</v>
      </c>
      <c r="BD11" s="79">
        <f t="shared" si="87"/>
        <v>1400</v>
      </c>
      <c r="BE11" s="79">
        <f>BD11/BC11*100</f>
        <v>100</v>
      </c>
      <c r="BF11" s="79"/>
      <c r="BG11" s="79">
        <f t="shared" ref="BG11:BH11" si="88">BG12+BG13</f>
        <v>0</v>
      </c>
      <c r="BH11" s="79">
        <f t="shared" si="88"/>
        <v>0</v>
      </c>
      <c r="BI11" s="79"/>
      <c r="BJ11" s="79"/>
      <c r="BK11" s="79">
        <f t="shared" ref="BK11:BL11" si="89">BK12+BK13</f>
        <v>0</v>
      </c>
      <c r="BL11" s="79">
        <f t="shared" si="89"/>
        <v>0</v>
      </c>
      <c r="BM11" s="79"/>
      <c r="BN11" s="79"/>
      <c r="BO11" s="79">
        <f t="shared" ref="BO11:BP11" si="90">BO12+BO13</f>
        <v>0</v>
      </c>
      <c r="BP11" s="79">
        <f t="shared" si="90"/>
        <v>0</v>
      </c>
      <c r="BQ11" s="79"/>
      <c r="BR11" s="79"/>
      <c r="BS11" s="79">
        <f t="shared" ref="BS11:BT11" si="91">BS12+BS13</f>
        <v>0</v>
      </c>
      <c r="BT11" s="79">
        <f t="shared" si="91"/>
        <v>0</v>
      </c>
      <c r="BU11" s="79"/>
      <c r="BV11" s="79"/>
      <c r="BW11" s="79">
        <f t="shared" ref="BW11:BX11" si="92">BW12+BW13</f>
        <v>0</v>
      </c>
      <c r="BX11" s="79">
        <f t="shared" si="92"/>
        <v>0</v>
      </c>
      <c r="BY11" s="79"/>
      <c r="BZ11" s="79"/>
      <c r="CA11" s="79">
        <f t="shared" ref="CA11:CB11" si="93">CA12+CA13</f>
        <v>2232.75</v>
      </c>
      <c r="CB11" s="79">
        <f t="shared" si="93"/>
        <v>2232.75</v>
      </c>
      <c r="CC11" s="79">
        <f>CB11/CA11*100</f>
        <v>100</v>
      </c>
      <c r="CD11" s="79"/>
      <c r="CE11" s="79">
        <f t="shared" ref="CE11:CF11" si="94">CE12+CE13</f>
        <v>0</v>
      </c>
      <c r="CF11" s="79">
        <f t="shared" si="94"/>
        <v>0</v>
      </c>
      <c r="CG11" s="79"/>
      <c r="CH11" s="79"/>
      <c r="CI11" s="79">
        <f t="shared" ref="CI11:CJ11" si="95">CI12+CI13</f>
        <v>0</v>
      </c>
      <c r="CJ11" s="79">
        <f t="shared" si="95"/>
        <v>0</v>
      </c>
      <c r="CK11" s="79"/>
      <c r="CL11" s="79"/>
      <c r="CM11" s="79">
        <f t="shared" ref="CM11:CN11" si="96">CM12+CM13</f>
        <v>0</v>
      </c>
      <c r="CN11" s="79">
        <f t="shared" si="96"/>
        <v>0</v>
      </c>
      <c r="CO11" s="79"/>
      <c r="CP11" s="79"/>
      <c r="CQ11" s="79">
        <f t="shared" ref="CQ11" si="97">CQ12+CQ13</f>
        <v>10000</v>
      </c>
      <c r="CR11" s="79">
        <f t="shared" ref="CR11" si="98">CR12+CR13</f>
        <v>10000</v>
      </c>
      <c r="CS11" s="79">
        <f>CR11/CQ11*100</f>
        <v>100</v>
      </c>
      <c r="CT11" s="79"/>
      <c r="CU11" s="79">
        <f t="shared" ref="CU11" si="99">CU12+CU13</f>
        <v>0</v>
      </c>
      <c r="CV11" s="79">
        <f t="shared" ref="CV11" si="100">CV12+CV13</f>
        <v>0</v>
      </c>
      <c r="CW11" s="79"/>
      <c r="CX11" s="79"/>
      <c r="CY11" s="79">
        <f t="shared" ref="CY11:CZ11" si="101">CY12+CY13</f>
        <v>0</v>
      </c>
      <c r="CZ11" s="79">
        <f t="shared" si="101"/>
        <v>0</v>
      </c>
      <c r="DA11" s="79"/>
      <c r="DB11" s="79"/>
      <c r="DC11" s="79">
        <f t="shared" ref="DC11:DO11" si="102">DC12+DC13</f>
        <v>0</v>
      </c>
      <c r="DD11" s="79">
        <f t="shared" si="102"/>
        <v>0</v>
      </c>
      <c r="DE11" s="79">
        <f t="shared" si="102"/>
        <v>0</v>
      </c>
      <c r="DF11" s="79"/>
      <c r="DG11" s="79">
        <f t="shared" si="102"/>
        <v>0</v>
      </c>
      <c r="DH11" s="79">
        <f t="shared" si="102"/>
        <v>0</v>
      </c>
      <c r="DI11" s="79">
        <f t="shared" si="102"/>
        <v>0</v>
      </c>
      <c r="DJ11" s="79"/>
      <c r="DK11" s="79">
        <f t="shared" si="102"/>
        <v>0</v>
      </c>
      <c r="DL11" s="79">
        <f t="shared" si="102"/>
        <v>0</v>
      </c>
      <c r="DM11" s="79">
        <f t="shared" si="102"/>
        <v>0</v>
      </c>
      <c r="DN11" s="79"/>
      <c r="DO11" s="79">
        <f t="shared" si="102"/>
        <v>0</v>
      </c>
      <c r="DP11" s="79">
        <f t="shared" ref="DP11" si="103">DP12+DP13</f>
        <v>0</v>
      </c>
      <c r="DQ11" s="79"/>
      <c r="DR11" s="79"/>
      <c r="DS11" s="79">
        <f t="shared" ref="DS11:DT11" si="104">DS12+DS13</f>
        <v>0</v>
      </c>
      <c r="DT11" s="79">
        <f t="shared" si="104"/>
        <v>0</v>
      </c>
      <c r="DU11" s="79"/>
      <c r="DV11" s="79"/>
      <c r="DW11" s="79">
        <f t="shared" ref="DW11:DX11" si="105">DW12+DW13</f>
        <v>0</v>
      </c>
      <c r="DX11" s="79">
        <f t="shared" si="105"/>
        <v>0</v>
      </c>
      <c r="DY11" s="79"/>
      <c r="DZ11" s="79"/>
      <c r="EA11" s="79">
        <f t="shared" ref="EA11:EB11" si="106">EA12+EA13</f>
        <v>0</v>
      </c>
      <c r="EB11" s="79">
        <f t="shared" si="106"/>
        <v>0</v>
      </c>
      <c r="EC11" s="79"/>
      <c r="ED11" s="79"/>
      <c r="EE11" s="79">
        <f t="shared" ref="EE11:EF11" si="107">EE12+EE13</f>
        <v>90</v>
      </c>
      <c r="EF11" s="79">
        <f t="shared" si="107"/>
        <v>90</v>
      </c>
      <c r="EG11" s="79">
        <f>EF11/EE11*100</f>
        <v>100</v>
      </c>
      <c r="EH11" s="79"/>
      <c r="EI11" s="79">
        <f t="shared" ref="EI11:EJ11" si="108">EI12+EI13</f>
        <v>175</v>
      </c>
      <c r="EJ11" s="79">
        <f t="shared" si="108"/>
        <v>175</v>
      </c>
      <c r="EK11" s="79">
        <f>EJ11/EI11*100</f>
        <v>100</v>
      </c>
      <c r="EL11" s="79"/>
      <c r="EM11" s="79">
        <f t="shared" ref="EM11:EN11" si="109">EM12+EM13</f>
        <v>0</v>
      </c>
      <c r="EN11" s="79">
        <f t="shared" si="109"/>
        <v>0</v>
      </c>
      <c r="EO11" s="79"/>
      <c r="EP11" s="79"/>
      <c r="EQ11" s="79">
        <f t="shared" ref="EQ11:ER11" si="110">EQ12+EQ13</f>
        <v>0</v>
      </c>
      <c r="ER11" s="79">
        <f t="shared" si="110"/>
        <v>0</v>
      </c>
      <c r="ES11" s="79"/>
      <c r="ET11" s="79"/>
      <c r="EU11" s="79">
        <f t="shared" ref="EU11" si="111">EU12+EU13</f>
        <v>0</v>
      </c>
      <c r="EV11" s="79">
        <f t="shared" ref="EV11" si="112">EV12+EV13</f>
        <v>0</v>
      </c>
      <c r="EW11" s="79"/>
      <c r="EX11" s="79"/>
      <c r="EY11" s="79">
        <f t="shared" ref="EY11" si="113">EY12+EY13</f>
        <v>0</v>
      </c>
      <c r="EZ11" s="79">
        <f t="shared" ref="EZ11" si="114">EZ12+EZ13</f>
        <v>0</v>
      </c>
      <c r="FA11" s="79"/>
      <c r="FB11" s="79"/>
      <c r="FC11" s="79">
        <f t="shared" ref="FC11:FD11" si="115">FC12+FC13</f>
        <v>0</v>
      </c>
      <c r="FD11" s="79">
        <f t="shared" si="115"/>
        <v>0</v>
      </c>
      <c r="FE11" s="79"/>
      <c r="FF11" s="79"/>
      <c r="FG11" s="79">
        <f t="shared" ref="FG11" si="116">FG12+FG13</f>
        <v>0</v>
      </c>
      <c r="FH11" s="79">
        <f t="shared" ref="FH11" si="117">FH12+FH13</f>
        <v>0</v>
      </c>
      <c r="FI11" s="79"/>
      <c r="FJ11" s="79"/>
      <c r="FK11" s="79">
        <f t="shared" ref="FK11" si="118">FK12+FK13</f>
        <v>0</v>
      </c>
      <c r="FL11" s="79">
        <f t="shared" ref="FL11" si="119">FL12+FL13</f>
        <v>0</v>
      </c>
      <c r="FM11" s="79"/>
      <c r="FN11" s="79"/>
      <c r="FO11" s="79">
        <f t="shared" ref="FO11:FP11" si="120">FO12+FO13</f>
        <v>0</v>
      </c>
      <c r="FP11" s="79">
        <f t="shared" si="120"/>
        <v>0</v>
      </c>
      <c r="FQ11" s="79"/>
      <c r="FR11" s="79"/>
      <c r="FS11" s="79">
        <f t="shared" ref="FS11:FT11" si="121">FS12+FS13</f>
        <v>0</v>
      </c>
      <c r="FT11" s="79">
        <f t="shared" si="121"/>
        <v>0</v>
      </c>
      <c r="FU11" s="79"/>
      <c r="FV11" s="79"/>
      <c r="FW11" s="79">
        <f t="shared" ref="FW11:FX11" si="122">FW12+FW13</f>
        <v>35</v>
      </c>
      <c r="FX11" s="79">
        <f t="shared" si="122"/>
        <v>35</v>
      </c>
      <c r="FY11" s="79">
        <f t="shared" ref="FY11:FY12" si="123">FX11/FW11*100</f>
        <v>100</v>
      </c>
      <c r="FZ11" s="79"/>
      <c r="GA11" s="79">
        <f t="shared" ref="GA11:GB11" si="124">GA12+GA13</f>
        <v>13602.474</v>
      </c>
      <c r="GB11" s="79">
        <f t="shared" si="124"/>
        <v>13602.474</v>
      </c>
      <c r="GC11" s="79">
        <f t="shared" ref="GC11:GC12" si="125">GB11/GA11*100</f>
        <v>100</v>
      </c>
      <c r="GD11" s="79"/>
      <c r="GE11" s="79">
        <f t="shared" ref="GE11:GF11" si="126">GE12+GE13</f>
        <v>0</v>
      </c>
      <c r="GF11" s="79">
        <f t="shared" si="126"/>
        <v>0</v>
      </c>
      <c r="GG11" s="79"/>
      <c r="GH11" s="79"/>
      <c r="GI11" s="79">
        <f t="shared" ref="GI11:GJ11" si="127">GI12+GI13</f>
        <v>0</v>
      </c>
      <c r="GJ11" s="79">
        <f t="shared" si="127"/>
        <v>0</v>
      </c>
      <c r="GK11" s="79"/>
      <c r="GL11" s="79"/>
      <c r="GM11" s="79">
        <f t="shared" ref="GM11:GN11" si="128">GM12+GM13</f>
        <v>0</v>
      </c>
      <c r="GN11" s="79">
        <f t="shared" si="128"/>
        <v>0</v>
      </c>
      <c r="GO11" s="79"/>
      <c r="GP11" s="79"/>
      <c r="GQ11" s="79">
        <f t="shared" ref="GQ11:GR11" si="129">GQ12+GQ13</f>
        <v>0</v>
      </c>
      <c r="GR11" s="79">
        <f t="shared" si="129"/>
        <v>0</v>
      </c>
      <c r="GS11" s="79"/>
      <c r="GT11" s="79"/>
      <c r="GU11" s="79">
        <f t="shared" ref="GU11:GV11" si="130">GU12+GU13</f>
        <v>25482.5</v>
      </c>
      <c r="GV11" s="79">
        <f t="shared" si="130"/>
        <v>25482.5</v>
      </c>
      <c r="GW11" s="79">
        <f>GV11/GU11*100</f>
        <v>100</v>
      </c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>
        <f t="shared" ref="HO11:HP11" si="131">HO12+HO13</f>
        <v>400</v>
      </c>
      <c r="HP11" s="79">
        <f t="shared" si="131"/>
        <v>400</v>
      </c>
      <c r="HQ11" s="79">
        <f>HP11/HO11*100</f>
        <v>100</v>
      </c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>
        <f t="shared" ref="IE11:IF11" si="132">IE12+IE13</f>
        <v>646.6</v>
      </c>
      <c r="IF11" s="79">
        <f t="shared" si="132"/>
        <v>584.50491</v>
      </c>
      <c r="IG11" s="79">
        <f>IF11/IE11*100</f>
        <v>90.39667646149087</v>
      </c>
      <c r="IH11" s="79"/>
      <c r="II11" s="79"/>
      <c r="IJ11" s="79"/>
      <c r="IK11" s="79"/>
      <c r="IL11" s="79"/>
      <c r="IM11" s="79">
        <f t="shared" ref="IM11:IN11" si="133">IM12+IM13</f>
        <v>746.29972999999995</v>
      </c>
      <c r="IN11" s="79">
        <f t="shared" si="133"/>
        <v>746.29972999999995</v>
      </c>
      <c r="IO11" s="79">
        <f>IN11/IM11*100</f>
        <v>100</v>
      </c>
    </row>
    <row r="12" spans="1:249" s="29" customFormat="1" ht="31.5" x14ac:dyDescent="0.25">
      <c r="A12" s="95" t="s">
        <v>220</v>
      </c>
      <c r="B12" s="82">
        <f t="shared" ref="B12" si="134">F12+J12+N12+R12+V12+Z12+AD12+AH12+AL12+AP12+AT12+AX12+BB12+BF12+BJ12+BN12+BR12+BV12+BZ12+CD12+CH12+CL12+CP12+CT12+CX12+DB12+DF12+DJ12+DN12+DR12+DV12+DZ12+ED12+EH12+EL12+EP12+ET12+EX12+FB12+FF12+FJ12+FN12+FR12+FV12+FZ12+GD12+GH12+GL12+GP12+GT12+GX12+HB12+HF12+HJ12+HN12+HR12+HV12+HZ12+ID12+IH12+IL12</f>
        <v>14064</v>
      </c>
      <c r="C12" s="82">
        <f t="shared" ref="C12" si="135">G12+K12+O12+S12+W12+AA12+AE12+AI12+AM12+AQ12+AU12+AY12+BC12+BG12+BK12+BO12+BS12+BW12+CA12+CE12+CI12+CM12+CQ12+CU12+CY12+DC12+DG12+DK12+DO12+DS12+DW12+EA12+EE12+EI12+EM12+EQ12+EU12+EY12+FC12+FG12+FK12+FO12+FS12+FW12+GA12+GE12+GI12+GM12+GQ12+GU12+GY12+HC12+HG12+HK12+HO12+HS12+HW12+IA12+IE12+II12+IM12</f>
        <v>62030.523730000001</v>
      </c>
      <c r="D12" s="82">
        <f t="shared" ref="D12" si="136">H12+L12+P12+T12+X12+AB12+AF12+AJ12+AN12+AR12+AV12+AZ12+BD12+BH12+BL12+BP12+BT12+BX12+CB12+CF12+CJ12+CN12+CR12+CV12+CZ12+DD12+DH12+DL12+DP12+DT12+DX12+EB12+EF12+EJ12+EN12+ER12+EV12+EZ12+FD12+FH12+FL12+FP12+FT12+FX12+GB12+GF12+GJ12+GN12+GR12+GV12+GZ12+HD12+HH12+HL12+HP12+HT12+HX12+IB12+IF12+IJ12+IN12</f>
        <v>61968.428640000006</v>
      </c>
      <c r="E12" s="70">
        <f t="shared" si="67"/>
        <v>99.899895912099211</v>
      </c>
      <c r="F12" s="70">
        <v>7487</v>
      </c>
      <c r="G12" s="70">
        <v>7487</v>
      </c>
      <c r="H12" s="70">
        <v>7487</v>
      </c>
      <c r="I12" s="70">
        <f>H12/G12*100</f>
        <v>100</v>
      </c>
      <c r="J12" s="70"/>
      <c r="K12" s="70"/>
      <c r="L12" s="70"/>
      <c r="M12" s="80"/>
      <c r="N12" s="80"/>
      <c r="O12" s="70"/>
      <c r="P12" s="70"/>
      <c r="Q12" s="70"/>
      <c r="R12" s="70"/>
      <c r="S12" s="70"/>
      <c r="T12" s="70"/>
      <c r="U12" s="66"/>
      <c r="V12" s="70">
        <v>540</v>
      </c>
      <c r="W12" s="70">
        <v>1456.9</v>
      </c>
      <c r="X12" s="70">
        <v>1456.9</v>
      </c>
      <c r="Y12" s="66">
        <f t="shared" si="75"/>
        <v>100</v>
      </c>
      <c r="Z12" s="124"/>
      <c r="AA12" s="70">
        <v>473</v>
      </c>
      <c r="AB12" s="70">
        <v>473</v>
      </c>
      <c r="AC12" s="66">
        <f t="shared" ref="AC12:AC74" si="137">AB12/AA12*100</f>
        <v>100</v>
      </c>
      <c r="AD12" s="145"/>
      <c r="AE12" s="280">
        <v>1799</v>
      </c>
      <c r="AF12" s="281">
        <v>1799</v>
      </c>
      <c r="AG12" s="66">
        <f t="shared" ref="AG12" si="138">AF12/AE12*100</f>
        <v>100</v>
      </c>
      <c r="AH12" s="280">
        <v>1037</v>
      </c>
      <c r="AI12" s="280">
        <v>1004</v>
      </c>
      <c r="AJ12" s="280">
        <v>1004</v>
      </c>
      <c r="AK12" s="66">
        <f t="shared" ref="AK12" si="139">AJ12/AI12*100</f>
        <v>100</v>
      </c>
      <c r="AL12" s="280"/>
      <c r="AM12" s="280"/>
      <c r="AN12" s="280"/>
      <c r="AO12" s="66"/>
      <c r="AP12" s="70"/>
      <c r="AQ12" s="70"/>
      <c r="AR12" s="70"/>
      <c r="AS12" s="66"/>
      <c r="AT12" s="66"/>
      <c r="AU12" s="70"/>
      <c r="AV12" s="70"/>
      <c r="AW12" s="66"/>
      <c r="AX12" s="70">
        <v>5000</v>
      </c>
      <c r="AY12" s="70">
        <v>5000</v>
      </c>
      <c r="AZ12" s="70">
        <v>5000</v>
      </c>
      <c r="BA12" s="66">
        <f>AZ12/AY12*100</f>
        <v>100</v>
      </c>
      <c r="BB12" s="123"/>
      <c r="BC12" s="280">
        <v>1400</v>
      </c>
      <c r="BD12" s="280">
        <v>1400</v>
      </c>
      <c r="BE12" s="66">
        <f t="shared" ref="BE12" si="140">BD12/BC12*100</f>
        <v>100</v>
      </c>
      <c r="BF12" s="66"/>
      <c r="BG12" s="280"/>
      <c r="BH12" s="280"/>
      <c r="BI12" s="66"/>
      <c r="BJ12" s="66"/>
      <c r="BK12" s="280"/>
      <c r="BL12" s="280"/>
      <c r="BM12" s="66"/>
      <c r="BN12" s="66"/>
      <c r="BO12" s="280"/>
      <c r="BP12" s="280"/>
      <c r="BQ12" s="66"/>
      <c r="BR12" s="66"/>
      <c r="BS12" s="280"/>
      <c r="BT12" s="280"/>
      <c r="BU12" s="66"/>
      <c r="BV12" s="66"/>
      <c r="BW12" s="280"/>
      <c r="BX12" s="280"/>
      <c r="BY12" s="66"/>
      <c r="BZ12" s="66"/>
      <c r="CA12" s="280">
        <v>2232.75</v>
      </c>
      <c r="CB12" s="280">
        <v>2232.75</v>
      </c>
      <c r="CC12" s="66">
        <f>CB12/CA12*100</f>
        <v>100</v>
      </c>
      <c r="CD12" s="66"/>
      <c r="CE12" s="280"/>
      <c r="CF12" s="280"/>
      <c r="CG12" s="66"/>
      <c r="CH12" s="66"/>
      <c r="CI12" s="280"/>
      <c r="CJ12" s="280"/>
      <c r="CK12" s="66"/>
      <c r="CL12" s="66"/>
      <c r="CM12" s="280"/>
      <c r="CN12" s="280"/>
      <c r="CO12" s="66"/>
      <c r="CP12" s="66"/>
      <c r="CQ12" s="70"/>
      <c r="CR12" s="70"/>
      <c r="CS12" s="66"/>
      <c r="CT12" s="66"/>
      <c r="CU12" s="70"/>
      <c r="CV12" s="70"/>
      <c r="CW12" s="66"/>
      <c r="CX12" s="66"/>
      <c r="CY12" s="70"/>
      <c r="CZ12" s="70"/>
      <c r="DA12" s="66"/>
      <c r="DB12" s="66"/>
      <c r="DC12" s="70"/>
      <c r="DD12" s="70"/>
      <c r="DE12" s="66"/>
      <c r="DF12" s="66"/>
      <c r="DG12" s="70"/>
      <c r="DH12" s="70"/>
      <c r="DI12" s="66"/>
      <c r="DJ12" s="66"/>
      <c r="DK12" s="70"/>
      <c r="DL12" s="70"/>
      <c r="DM12" s="66"/>
      <c r="DN12" s="66"/>
      <c r="DO12" s="70"/>
      <c r="DP12" s="70"/>
      <c r="DQ12" s="66"/>
      <c r="DR12" s="66"/>
      <c r="DS12" s="70"/>
      <c r="DT12" s="70"/>
      <c r="DU12" s="66"/>
      <c r="DV12" s="66"/>
      <c r="DW12" s="280"/>
      <c r="DX12" s="295"/>
      <c r="DY12" s="66"/>
      <c r="DZ12" s="66"/>
      <c r="EA12" s="280"/>
      <c r="EB12" s="295"/>
      <c r="EC12" s="66"/>
      <c r="ED12" s="66"/>
      <c r="EE12" s="280">
        <v>90</v>
      </c>
      <c r="EF12" s="280">
        <v>90</v>
      </c>
      <c r="EG12" s="66">
        <f t="shared" ref="EG12" si="141">EF12/EE12*100</f>
        <v>100</v>
      </c>
      <c r="EH12" s="66"/>
      <c r="EI12" s="280">
        <v>175</v>
      </c>
      <c r="EJ12" s="280">
        <v>175</v>
      </c>
      <c r="EK12" s="66">
        <f t="shared" ref="EK12" si="142">EJ12/EI12*100</f>
        <v>100</v>
      </c>
      <c r="EL12" s="66"/>
      <c r="EM12" s="280"/>
      <c r="EN12" s="280"/>
      <c r="EO12" s="66"/>
      <c r="EP12" s="66"/>
      <c r="EQ12" s="280"/>
      <c r="ER12" s="280"/>
      <c r="ES12" s="66"/>
      <c r="ET12" s="66"/>
      <c r="EU12" s="280"/>
      <c r="EV12" s="280"/>
      <c r="EW12" s="66"/>
      <c r="EX12" s="66"/>
      <c r="EY12" s="280"/>
      <c r="EZ12" s="280"/>
      <c r="FA12" s="66"/>
      <c r="FB12" s="66"/>
      <c r="FC12" s="280"/>
      <c r="FD12" s="280"/>
      <c r="FE12" s="66"/>
      <c r="FF12" s="66"/>
      <c r="FG12" s="280"/>
      <c r="FH12" s="280"/>
      <c r="FI12" s="66"/>
      <c r="FJ12" s="66"/>
      <c r="FK12" s="280"/>
      <c r="FL12" s="280"/>
      <c r="FM12" s="66"/>
      <c r="FN12" s="66"/>
      <c r="FO12" s="280"/>
      <c r="FP12" s="280"/>
      <c r="FQ12" s="66"/>
      <c r="FR12" s="66"/>
      <c r="FS12" s="280"/>
      <c r="FT12" s="280"/>
      <c r="FU12" s="66"/>
      <c r="FV12" s="66"/>
      <c r="FW12" s="280">
        <v>35</v>
      </c>
      <c r="FX12" s="280">
        <v>35</v>
      </c>
      <c r="FY12" s="280">
        <f t="shared" si="123"/>
        <v>100</v>
      </c>
      <c r="FZ12" s="280"/>
      <c r="GA12" s="280">
        <v>13602.474</v>
      </c>
      <c r="GB12" s="280">
        <v>13602.474</v>
      </c>
      <c r="GC12" s="66">
        <f t="shared" si="125"/>
        <v>100</v>
      </c>
      <c r="GD12" s="280"/>
      <c r="GE12" s="280"/>
      <c r="GF12" s="280"/>
      <c r="GG12" s="280"/>
      <c r="GH12" s="280"/>
      <c r="GI12" s="280"/>
      <c r="GJ12" s="280"/>
      <c r="GK12" s="280"/>
      <c r="GL12" s="280"/>
      <c r="GM12" s="280"/>
      <c r="GN12" s="280"/>
      <c r="GO12" s="280"/>
      <c r="GP12" s="280"/>
      <c r="GQ12" s="280"/>
      <c r="GR12" s="280"/>
      <c r="GS12" s="280"/>
      <c r="GT12" s="66"/>
      <c r="GU12" s="280">
        <v>25482.5</v>
      </c>
      <c r="GV12" s="280">
        <v>25482.5</v>
      </c>
      <c r="GW12" s="66">
        <f t="shared" ref="GW12" si="143">GV12/GU12*100</f>
        <v>100</v>
      </c>
      <c r="GX12" s="66"/>
      <c r="GY12" s="280"/>
      <c r="GZ12" s="280"/>
      <c r="HA12" s="66"/>
      <c r="HB12" s="66"/>
      <c r="HC12" s="280"/>
      <c r="HD12" s="280"/>
      <c r="HE12" s="66"/>
      <c r="HF12" s="66"/>
      <c r="HG12" s="280"/>
      <c r="HH12" s="280"/>
      <c r="HI12" s="66"/>
      <c r="HJ12" s="66"/>
      <c r="HK12" s="280"/>
      <c r="HL12" s="280"/>
      <c r="HM12" s="66"/>
      <c r="HN12" s="66"/>
      <c r="HO12" s="280">
        <v>400</v>
      </c>
      <c r="HP12" s="280">
        <v>400</v>
      </c>
      <c r="HQ12" s="66">
        <f t="shared" ref="HQ12" si="144">HP12/HO12*100</f>
        <v>100</v>
      </c>
      <c r="HR12" s="66"/>
      <c r="HS12" s="280"/>
      <c r="HT12" s="280"/>
      <c r="HU12" s="66"/>
      <c r="HV12" s="66"/>
      <c r="HW12" s="280"/>
      <c r="HX12" s="280"/>
      <c r="HY12" s="66"/>
      <c r="HZ12" s="66"/>
      <c r="IA12" s="280"/>
      <c r="IB12" s="280"/>
      <c r="IC12" s="66"/>
      <c r="ID12" s="66"/>
      <c r="IE12" s="280">
        <v>646.6</v>
      </c>
      <c r="IF12" s="280">
        <v>584.50491</v>
      </c>
      <c r="IG12" s="66">
        <f t="shared" ref="IG12" si="145">IF12/IE12*100</f>
        <v>90.39667646149087</v>
      </c>
      <c r="IH12" s="66"/>
      <c r="II12" s="280"/>
      <c r="IJ12" s="280"/>
      <c r="IK12" s="66"/>
      <c r="IL12" s="66"/>
      <c r="IM12" s="280">
        <v>746.29972999999995</v>
      </c>
      <c r="IN12" s="280">
        <v>746.29972999999995</v>
      </c>
      <c r="IO12" s="66">
        <f t="shared" ref="IO12" si="146">IN12/IM12*100</f>
        <v>100</v>
      </c>
    </row>
    <row r="13" spans="1:249" s="29" customFormat="1" ht="15.75" x14ac:dyDescent="0.25">
      <c r="A13" s="39" t="s">
        <v>222</v>
      </c>
      <c r="B13" s="82">
        <f t="shared" ref="B13:B76" si="147">F13+J13+N13+R13+V13+Z13+AD13+AH13+AL13+AP13+AT13+AX13+BB13+BF13+BJ13+BN13+BR13+BV13+BZ13+CD13+CH13+CL13+CP13+CT13+CX13+DB13+DF13+DJ13+DN13+DR13+DV13+DZ13+ED13+EH13+EL13+EP13+ET13+EX13+FB13+FF13+FJ13+FN13+FR13+FV13+FZ13+GD13+GH13+GL13+GP13+GT13+GX13+HB13+HF13+HJ13+HN13+HR13+HV13+HZ13+ID13+IH13+IL13</f>
        <v>0</v>
      </c>
      <c r="C13" s="82">
        <f t="shared" ref="C13:C76" si="148">G13+K13+O13+S13+W13+AA13+AE13+AI13+AM13+AQ13+AU13+AY13+BC13+BG13+BK13+BO13+BS13+BW13+CA13+CE13+CI13+CM13+CQ13+CU13+CY13+DC13+DG13+DK13+DO13+DS13+DW13+EA13+EE13+EI13+EM13+EQ13+EU13+EY13+FC13+FG13+FK13+FO13+FS13+FW13+GA13+GE13+GI13+GM13+GQ13+GU13+GY13+HC13+HG13+HK13+HO13+HS13+HW13+IA13+IE13+II13+IM13</f>
        <v>10000</v>
      </c>
      <c r="D13" s="82">
        <f t="shared" ref="D13:D76" si="149">H13+L13+P13+T13+X13+AB13+AF13+AJ13+AN13+AR13+AV13+AZ13+BD13+BH13+BL13+BP13+BT13+BX13+CB13+CF13+CJ13+CN13+CR13+CV13+CZ13+DD13+DH13+DL13+DP13+DT13+DX13+EB13+EF13+EJ13+EN13+ER13+EV13+EZ13+FD13+FH13+FL13+FP13+FT13+FX13+GB13+GF13+GJ13+GN13+GR13+GV13+GZ13+HD13+HH13+HL13+HP13+HT13+HX13+IB13+IF13+IJ13+IN13</f>
        <v>10000</v>
      </c>
      <c r="E13" s="79"/>
      <c r="F13" s="79"/>
      <c r="G13" s="79"/>
      <c r="H13" s="79"/>
      <c r="I13" s="70"/>
      <c r="J13" s="79"/>
      <c r="K13" s="79"/>
      <c r="L13" s="79"/>
      <c r="M13" s="80"/>
      <c r="N13" s="80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66"/>
      <c r="Z13" s="121"/>
      <c r="AA13" s="79"/>
      <c r="AB13" s="79"/>
      <c r="AC13" s="79"/>
      <c r="AD13" s="121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66"/>
      <c r="BB13" s="123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66">
        <v>10000</v>
      </c>
      <c r="CR13" s="66">
        <v>10000</v>
      </c>
      <c r="CS13" s="66">
        <f t="shared" ref="CS13" si="150">CR13/CQ13*100</f>
        <v>100</v>
      </c>
      <c r="CT13" s="66"/>
      <c r="CU13" s="66"/>
      <c r="CV13" s="66"/>
      <c r="CW13" s="66"/>
      <c r="CX13" s="66"/>
      <c r="CY13" s="66"/>
      <c r="CZ13" s="66"/>
      <c r="DA13" s="66"/>
      <c r="DB13" s="66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66"/>
      <c r="DP13" s="66"/>
      <c r="DQ13" s="66"/>
      <c r="DR13" s="66"/>
      <c r="DS13" s="66"/>
      <c r="DT13" s="79"/>
      <c r="DU13" s="66"/>
      <c r="DV13" s="66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66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</row>
    <row r="14" spans="1:249" s="30" customFormat="1" ht="31.5" x14ac:dyDescent="0.25">
      <c r="A14" s="98" t="s">
        <v>224</v>
      </c>
      <c r="B14" s="198">
        <f t="shared" si="147"/>
        <v>71660</v>
      </c>
      <c r="C14" s="198">
        <f t="shared" si="148"/>
        <v>116263.29973</v>
      </c>
      <c r="D14" s="198">
        <f t="shared" si="149"/>
        <v>116166.80831000001</v>
      </c>
      <c r="E14" s="80">
        <f t="shared" si="67"/>
        <v>99.917006122977696</v>
      </c>
      <c r="F14" s="79">
        <f t="shared" ref="F14" si="151">F15+F16</f>
        <v>0</v>
      </c>
      <c r="G14" s="79">
        <f t="shared" ref="G14:AV14" si="152">G15+G16</f>
        <v>0</v>
      </c>
      <c r="H14" s="79">
        <f t="shared" ref="H14" si="153">H15+H16</f>
        <v>0</v>
      </c>
      <c r="I14" s="80"/>
      <c r="J14" s="79">
        <f t="shared" ref="J14" si="154">J15+J16</f>
        <v>0</v>
      </c>
      <c r="K14" s="79">
        <f t="shared" si="152"/>
        <v>0</v>
      </c>
      <c r="L14" s="79">
        <f t="shared" si="152"/>
        <v>0</v>
      </c>
      <c r="M14" s="80"/>
      <c r="N14" s="80"/>
      <c r="O14" s="79">
        <f t="shared" si="152"/>
        <v>0</v>
      </c>
      <c r="P14" s="79">
        <f t="shared" si="152"/>
        <v>0</v>
      </c>
      <c r="Q14" s="79">
        <f t="shared" si="152"/>
        <v>0</v>
      </c>
      <c r="R14" s="79">
        <f t="shared" ref="R14" si="155">R15+R16</f>
        <v>70000</v>
      </c>
      <c r="S14" s="79">
        <f t="shared" si="152"/>
        <v>70000</v>
      </c>
      <c r="T14" s="79">
        <f t="shared" si="152"/>
        <v>70000</v>
      </c>
      <c r="U14" s="198">
        <f t="shared" ref="U14" si="156">T14/S14*100</f>
        <v>100</v>
      </c>
      <c r="V14" s="79">
        <f t="shared" ref="V14" si="157">V15+V16</f>
        <v>604</v>
      </c>
      <c r="W14" s="79">
        <f t="shared" si="152"/>
        <v>1630.2</v>
      </c>
      <c r="X14" s="79">
        <f t="shared" ref="X14" si="158">X15+X16</f>
        <v>1630.2</v>
      </c>
      <c r="Y14" s="79">
        <f t="shared" si="75"/>
        <v>100</v>
      </c>
      <c r="Z14" s="121"/>
      <c r="AA14" s="79">
        <f t="shared" si="152"/>
        <v>563</v>
      </c>
      <c r="AB14" s="79">
        <f t="shared" si="152"/>
        <v>563</v>
      </c>
      <c r="AC14" s="79">
        <f t="shared" si="137"/>
        <v>100</v>
      </c>
      <c r="AD14" s="121"/>
      <c r="AE14" s="79">
        <f t="shared" ref="AE14:AF14" si="159">AE15+AE16</f>
        <v>2047</v>
      </c>
      <c r="AF14" s="79">
        <f t="shared" si="159"/>
        <v>2047</v>
      </c>
      <c r="AG14" s="79">
        <f t="shared" ref="AG14:AG18" si="160">AF14/AE14*100</f>
        <v>100</v>
      </c>
      <c r="AH14" s="79">
        <f t="shared" ref="AH14" si="161">AH15+AH16</f>
        <v>1056</v>
      </c>
      <c r="AI14" s="79">
        <f t="shared" ref="AI14" si="162">AI15+AI16</f>
        <v>1056</v>
      </c>
      <c r="AJ14" s="79">
        <f t="shared" ref="AJ14" si="163">AJ15+AJ16</f>
        <v>1056</v>
      </c>
      <c r="AK14" s="79">
        <f t="shared" ref="AK14:AK15" si="164">AJ14/AI14*100</f>
        <v>100</v>
      </c>
      <c r="AL14" s="79">
        <f t="shared" ref="AL14" si="165">AL15+AL16</f>
        <v>0</v>
      </c>
      <c r="AM14" s="79">
        <f t="shared" ref="AM14" si="166">AM15+AM16</f>
        <v>0</v>
      </c>
      <c r="AN14" s="79">
        <f t="shared" ref="AN14" si="167">AN15+AN16</f>
        <v>0</v>
      </c>
      <c r="AO14" s="79"/>
      <c r="AP14" s="79">
        <f t="shared" ref="AP14" si="168">AP15+AP16</f>
        <v>0</v>
      </c>
      <c r="AQ14" s="79">
        <f t="shared" si="152"/>
        <v>0</v>
      </c>
      <c r="AR14" s="79">
        <f t="shared" ref="AR14" si="169">AR15+AR16</f>
        <v>0</v>
      </c>
      <c r="AS14" s="79">
        <f t="shared" si="152"/>
        <v>0</v>
      </c>
      <c r="AT14" s="79"/>
      <c r="AU14" s="79">
        <f t="shared" si="152"/>
        <v>0</v>
      </c>
      <c r="AV14" s="79">
        <f t="shared" si="152"/>
        <v>0</v>
      </c>
      <c r="AW14" s="79">
        <f t="shared" ref="AW14:AZ14" si="170">AW15+AW16</f>
        <v>0</v>
      </c>
      <c r="AX14" s="79">
        <f t="shared" ref="AX14" si="171">AX15+AX16</f>
        <v>0</v>
      </c>
      <c r="AY14" s="79">
        <f t="shared" si="170"/>
        <v>0</v>
      </c>
      <c r="AZ14" s="79">
        <f t="shared" si="170"/>
        <v>0</v>
      </c>
      <c r="BA14" s="79"/>
      <c r="BB14" s="121"/>
      <c r="BC14" s="79">
        <f t="shared" ref="BC14:BD14" si="172">BC15+BC16</f>
        <v>1400</v>
      </c>
      <c r="BD14" s="79">
        <f t="shared" si="172"/>
        <v>1400</v>
      </c>
      <c r="BE14" s="79">
        <f t="shared" ref="BE14:BE15" si="173">BD14/BC14*100</f>
        <v>100</v>
      </c>
      <c r="BF14" s="79"/>
      <c r="BG14" s="79">
        <f t="shared" ref="BG14:BH14" si="174">BG15+BG16</f>
        <v>0</v>
      </c>
      <c r="BH14" s="79">
        <f t="shared" si="174"/>
        <v>0</v>
      </c>
      <c r="BI14" s="79"/>
      <c r="BJ14" s="79"/>
      <c r="BK14" s="79">
        <f t="shared" ref="BK14:BL14" si="175">BK15+BK16</f>
        <v>0</v>
      </c>
      <c r="BL14" s="79">
        <f t="shared" si="175"/>
        <v>0</v>
      </c>
      <c r="BM14" s="79"/>
      <c r="BN14" s="79"/>
      <c r="BO14" s="79">
        <f t="shared" ref="BO14:BP14" si="176">BO15+BO16</f>
        <v>0</v>
      </c>
      <c r="BP14" s="79">
        <f t="shared" si="176"/>
        <v>0</v>
      </c>
      <c r="BQ14" s="79"/>
      <c r="BR14" s="79"/>
      <c r="BS14" s="79">
        <f t="shared" ref="BS14:BT14" si="177">BS15+BS16</f>
        <v>0</v>
      </c>
      <c r="BT14" s="79">
        <f t="shared" si="177"/>
        <v>0</v>
      </c>
      <c r="BU14" s="79"/>
      <c r="BV14" s="79"/>
      <c r="BW14" s="79">
        <f t="shared" ref="BW14:BX14" si="178">BW15+BW16</f>
        <v>0</v>
      </c>
      <c r="BX14" s="79">
        <f t="shared" si="178"/>
        <v>0</v>
      </c>
      <c r="BY14" s="79"/>
      <c r="BZ14" s="79"/>
      <c r="CA14" s="79">
        <f t="shared" ref="CA14:CB14" si="179">CA15+CA16</f>
        <v>0</v>
      </c>
      <c r="CB14" s="79">
        <f t="shared" si="179"/>
        <v>0</v>
      </c>
      <c r="CC14" s="79"/>
      <c r="CD14" s="79"/>
      <c r="CE14" s="79">
        <f t="shared" ref="CE14:CF14" si="180">CE15+CE16</f>
        <v>19400</v>
      </c>
      <c r="CF14" s="79">
        <f t="shared" si="180"/>
        <v>19400</v>
      </c>
      <c r="CG14" s="79">
        <f t="shared" ref="CG14" si="181">CF14/CE14*100</f>
        <v>100</v>
      </c>
      <c r="CH14" s="79"/>
      <c r="CI14" s="79">
        <f t="shared" ref="CI14:CJ14" si="182">CI15+CI16</f>
        <v>0</v>
      </c>
      <c r="CJ14" s="79">
        <f t="shared" si="182"/>
        <v>0</v>
      </c>
      <c r="CK14" s="79"/>
      <c r="CL14" s="79"/>
      <c r="CM14" s="79">
        <f t="shared" ref="CM14:CN14" si="183">CM15+CM16</f>
        <v>0</v>
      </c>
      <c r="CN14" s="79">
        <f t="shared" si="183"/>
        <v>0</v>
      </c>
      <c r="CO14" s="79"/>
      <c r="CP14" s="79"/>
      <c r="CQ14" s="79">
        <f t="shared" ref="CQ14" si="184">CQ15+CQ16</f>
        <v>10000</v>
      </c>
      <c r="CR14" s="79">
        <f t="shared" ref="CR14" si="185">CR15+CR16</f>
        <v>10000</v>
      </c>
      <c r="CS14" s="79">
        <f t="shared" ref="CS14:CS16" si="186">CR14/CQ14*100</f>
        <v>100</v>
      </c>
      <c r="CT14" s="79"/>
      <c r="CU14" s="79">
        <f t="shared" ref="CU14" si="187">CU15+CU16</f>
        <v>0</v>
      </c>
      <c r="CV14" s="79">
        <f t="shared" ref="CV14" si="188">CV15+CV16</f>
        <v>0</v>
      </c>
      <c r="CW14" s="79"/>
      <c r="CX14" s="79"/>
      <c r="CY14" s="79">
        <f t="shared" ref="CY14:CZ14" si="189">CY15+CY16</f>
        <v>0</v>
      </c>
      <c r="CZ14" s="79">
        <f t="shared" si="189"/>
        <v>0</v>
      </c>
      <c r="DA14" s="79"/>
      <c r="DB14" s="79"/>
      <c r="DC14" s="79">
        <f t="shared" ref="DC14:DM14" si="190">DC15+DC16</f>
        <v>0</v>
      </c>
      <c r="DD14" s="79">
        <f t="shared" si="190"/>
        <v>0</v>
      </c>
      <c r="DE14" s="79">
        <f t="shared" si="190"/>
        <v>0</v>
      </c>
      <c r="DF14" s="79"/>
      <c r="DG14" s="79">
        <f t="shared" si="190"/>
        <v>0</v>
      </c>
      <c r="DH14" s="79">
        <f t="shared" si="190"/>
        <v>0</v>
      </c>
      <c r="DI14" s="79">
        <f t="shared" si="190"/>
        <v>0</v>
      </c>
      <c r="DJ14" s="79"/>
      <c r="DK14" s="79">
        <f t="shared" si="190"/>
        <v>0</v>
      </c>
      <c r="DL14" s="79">
        <f t="shared" si="190"/>
        <v>0</v>
      </c>
      <c r="DM14" s="79">
        <f t="shared" si="190"/>
        <v>0</v>
      </c>
      <c r="DN14" s="79"/>
      <c r="DO14" s="79"/>
      <c r="DP14" s="79"/>
      <c r="DQ14" s="79"/>
      <c r="DR14" s="79"/>
      <c r="DS14" s="79"/>
      <c r="DT14" s="79">
        <f t="shared" ref="DT14" si="191">DT15+DT16</f>
        <v>0</v>
      </c>
      <c r="DU14" s="79"/>
      <c r="DV14" s="79"/>
      <c r="DW14" s="79">
        <f t="shared" ref="DW14:DX14" si="192">DW15+DW16</f>
        <v>0</v>
      </c>
      <c r="DX14" s="79">
        <f t="shared" si="192"/>
        <v>0</v>
      </c>
      <c r="DY14" s="79"/>
      <c r="DZ14" s="79"/>
      <c r="EA14" s="79">
        <f t="shared" ref="EA14:EB14" si="193">EA15+EA16</f>
        <v>0</v>
      </c>
      <c r="EB14" s="79">
        <f t="shared" si="193"/>
        <v>0</v>
      </c>
      <c r="EC14" s="79"/>
      <c r="ED14" s="79"/>
      <c r="EE14" s="79">
        <f t="shared" ref="EE14:EF14" si="194">EE15+EE16</f>
        <v>30</v>
      </c>
      <c r="EF14" s="79">
        <f t="shared" si="194"/>
        <v>30</v>
      </c>
      <c r="EG14" s="79">
        <f t="shared" ref="EG14:EG15" si="195">EF14/EE14*100</f>
        <v>100</v>
      </c>
      <c r="EH14" s="79"/>
      <c r="EI14" s="79">
        <f t="shared" ref="EI14:EJ14" si="196">EI15+EI16</f>
        <v>230</v>
      </c>
      <c r="EJ14" s="79">
        <f t="shared" si="196"/>
        <v>230</v>
      </c>
      <c r="EK14" s="79">
        <f t="shared" ref="EK14:EK15" si="197">EJ14/EI14*100</f>
        <v>100</v>
      </c>
      <c r="EL14" s="79"/>
      <c r="EM14" s="79">
        <f t="shared" ref="EM14:EN14" si="198">EM15+EM16</f>
        <v>0</v>
      </c>
      <c r="EN14" s="79">
        <f t="shared" si="198"/>
        <v>0</v>
      </c>
      <c r="EO14" s="79"/>
      <c r="EP14" s="79"/>
      <c r="EQ14" s="79">
        <f t="shared" ref="EQ14:ER14" si="199">EQ15+EQ16</f>
        <v>0</v>
      </c>
      <c r="ER14" s="79">
        <f t="shared" si="199"/>
        <v>0</v>
      </c>
      <c r="ES14" s="79"/>
      <c r="ET14" s="79"/>
      <c r="EU14" s="79">
        <f t="shared" ref="EU14" si="200">EU15+EU16</f>
        <v>0</v>
      </c>
      <c r="EV14" s="79">
        <f t="shared" ref="EV14" si="201">EV15+EV16</f>
        <v>0</v>
      </c>
      <c r="EW14" s="79"/>
      <c r="EX14" s="79"/>
      <c r="EY14" s="79">
        <f t="shared" ref="EY14" si="202">EY15+EY16</f>
        <v>0</v>
      </c>
      <c r="EZ14" s="79">
        <f t="shared" ref="EZ14" si="203">EZ15+EZ16</f>
        <v>0</v>
      </c>
      <c r="FA14" s="79"/>
      <c r="FB14" s="79"/>
      <c r="FC14" s="79">
        <f t="shared" ref="FC14:FD14" si="204">FC15+FC16</f>
        <v>0</v>
      </c>
      <c r="FD14" s="79">
        <f t="shared" si="204"/>
        <v>0</v>
      </c>
      <c r="FE14" s="79"/>
      <c r="FF14" s="79"/>
      <c r="FG14" s="79">
        <f t="shared" ref="FG14" si="205">FG15+FG16</f>
        <v>0</v>
      </c>
      <c r="FH14" s="79">
        <f t="shared" ref="FH14" si="206">FH15+FH16</f>
        <v>0</v>
      </c>
      <c r="FI14" s="79"/>
      <c r="FJ14" s="79"/>
      <c r="FK14" s="79">
        <f t="shared" ref="FK14" si="207">FK15+FK16</f>
        <v>0</v>
      </c>
      <c r="FL14" s="79">
        <f t="shared" ref="FL14" si="208">FL15+FL16</f>
        <v>0</v>
      </c>
      <c r="FM14" s="79"/>
      <c r="FN14" s="79"/>
      <c r="FO14" s="79">
        <f t="shared" ref="FO14:FP14" si="209">FO15+FO16</f>
        <v>0</v>
      </c>
      <c r="FP14" s="79">
        <f t="shared" si="209"/>
        <v>0</v>
      </c>
      <c r="FQ14" s="79"/>
      <c r="FR14" s="79"/>
      <c r="FS14" s="79">
        <f t="shared" ref="FS14:FT14" si="210">FS15+FS16</f>
        <v>0</v>
      </c>
      <c r="FT14" s="79">
        <f t="shared" si="210"/>
        <v>0</v>
      </c>
      <c r="FU14" s="79"/>
      <c r="FV14" s="79"/>
      <c r="FW14" s="79">
        <f t="shared" ref="FW14:FX14" si="211">FW15+FW16</f>
        <v>0</v>
      </c>
      <c r="FX14" s="79">
        <f t="shared" si="211"/>
        <v>0</v>
      </c>
      <c r="FY14" s="79"/>
      <c r="FZ14" s="79"/>
      <c r="GA14" s="79">
        <f t="shared" ref="GA14:GB14" si="212">GA15+GA16</f>
        <v>0</v>
      </c>
      <c r="GB14" s="79">
        <f t="shared" si="212"/>
        <v>0</v>
      </c>
      <c r="GC14" s="79"/>
      <c r="GD14" s="79"/>
      <c r="GE14" s="79">
        <f t="shared" ref="GE14:GF14" si="213">GE15+GE16</f>
        <v>0</v>
      </c>
      <c r="GF14" s="79">
        <f t="shared" si="213"/>
        <v>0</v>
      </c>
      <c r="GG14" s="79"/>
      <c r="GH14" s="79"/>
      <c r="GI14" s="79">
        <f t="shared" ref="GI14:GJ14" si="214">GI15+GI16</f>
        <v>0</v>
      </c>
      <c r="GJ14" s="79">
        <f t="shared" si="214"/>
        <v>0</v>
      </c>
      <c r="GK14" s="79"/>
      <c r="GL14" s="79"/>
      <c r="GM14" s="79">
        <f t="shared" ref="GM14:GN14" si="215">GM15+GM16</f>
        <v>0</v>
      </c>
      <c r="GN14" s="79">
        <f t="shared" si="215"/>
        <v>0</v>
      </c>
      <c r="GO14" s="79"/>
      <c r="GP14" s="79"/>
      <c r="GQ14" s="79">
        <f t="shared" ref="GQ14:GR14" si="216">GQ15+GQ16</f>
        <v>0</v>
      </c>
      <c r="GR14" s="79">
        <f t="shared" si="216"/>
        <v>0</v>
      </c>
      <c r="GS14" s="79"/>
      <c r="GT14" s="79"/>
      <c r="GU14" s="79">
        <f t="shared" ref="GU14:GV14" si="217">GU15+GU16</f>
        <v>7462.1</v>
      </c>
      <c r="GV14" s="79">
        <f t="shared" si="217"/>
        <v>7462.1</v>
      </c>
      <c r="GW14" s="79">
        <f t="shared" ref="GW14:GW15" si="218">GV14/GU14*100</f>
        <v>100</v>
      </c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>
        <f t="shared" ref="HO14:HP14" si="219">HO15+HO16</f>
        <v>850</v>
      </c>
      <c r="HP14" s="79">
        <f t="shared" si="219"/>
        <v>850</v>
      </c>
      <c r="HQ14" s="79">
        <f t="shared" ref="HQ14:HQ18" si="220">HP14/HO14*100</f>
        <v>100</v>
      </c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>
        <f t="shared" ref="IE14:IF14" si="221">IE15+IE16</f>
        <v>848.7</v>
      </c>
      <c r="IF14" s="79">
        <f t="shared" si="221"/>
        <v>752.20857999999998</v>
      </c>
      <c r="IG14" s="79">
        <f t="shared" ref="IG14:IG15" si="222">IF14/IE14*100</f>
        <v>88.630679863320367</v>
      </c>
      <c r="IH14" s="79"/>
      <c r="II14" s="79"/>
      <c r="IJ14" s="79"/>
      <c r="IK14" s="79"/>
      <c r="IL14" s="79"/>
      <c r="IM14" s="79">
        <f t="shared" ref="IM14:IN14" si="223">IM15+IM16</f>
        <v>746.29972999999995</v>
      </c>
      <c r="IN14" s="79">
        <f t="shared" si="223"/>
        <v>746.29972999999995</v>
      </c>
      <c r="IO14" s="79">
        <f t="shared" ref="IO14:IO15" si="224">IN14/IM14*100</f>
        <v>100</v>
      </c>
    </row>
    <row r="15" spans="1:249" s="29" customFormat="1" ht="31.5" x14ac:dyDescent="0.25">
      <c r="A15" s="95" t="s">
        <v>223</v>
      </c>
      <c r="B15" s="82">
        <f t="shared" si="147"/>
        <v>1660</v>
      </c>
      <c r="C15" s="82">
        <f t="shared" si="148"/>
        <v>16863.299729999999</v>
      </c>
      <c r="D15" s="82">
        <f t="shared" si="149"/>
        <v>16766.80831</v>
      </c>
      <c r="E15" s="70">
        <f t="shared" si="67"/>
        <v>99.427802259670813</v>
      </c>
      <c r="F15" s="70"/>
      <c r="G15" s="70"/>
      <c r="H15" s="70"/>
      <c r="I15" s="70"/>
      <c r="J15" s="70"/>
      <c r="K15" s="70"/>
      <c r="L15" s="70"/>
      <c r="M15" s="80"/>
      <c r="N15" s="80"/>
      <c r="O15" s="70"/>
      <c r="P15" s="70"/>
      <c r="Q15" s="70"/>
      <c r="R15" s="70"/>
      <c r="S15" s="70"/>
      <c r="T15" s="70"/>
      <c r="U15" s="82"/>
      <c r="V15" s="70">
        <v>604</v>
      </c>
      <c r="W15" s="70">
        <v>1630.2</v>
      </c>
      <c r="X15" s="70">
        <v>1630.2</v>
      </c>
      <c r="Y15" s="66">
        <f t="shared" si="75"/>
        <v>100</v>
      </c>
      <c r="Z15" s="124"/>
      <c r="AA15" s="70">
        <v>563</v>
      </c>
      <c r="AB15" s="70">
        <v>563</v>
      </c>
      <c r="AC15" s="66">
        <f t="shared" si="137"/>
        <v>100</v>
      </c>
      <c r="AD15" s="145"/>
      <c r="AE15" s="280">
        <v>2047</v>
      </c>
      <c r="AF15" s="281">
        <v>2047</v>
      </c>
      <c r="AG15" s="66">
        <f t="shared" si="160"/>
        <v>100</v>
      </c>
      <c r="AH15" s="280">
        <v>1056</v>
      </c>
      <c r="AI15" s="280">
        <v>1056</v>
      </c>
      <c r="AJ15" s="280">
        <v>1056</v>
      </c>
      <c r="AK15" s="66">
        <f t="shared" si="164"/>
        <v>100</v>
      </c>
      <c r="AL15" s="280"/>
      <c r="AM15" s="280"/>
      <c r="AN15" s="280"/>
      <c r="AO15" s="66"/>
      <c r="AP15" s="70"/>
      <c r="AQ15" s="70"/>
      <c r="AR15" s="70"/>
      <c r="AS15" s="66"/>
      <c r="AT15" s="66"/>
      <c r="AU15" s="70"/>
      <c r="AV15" s="70"/>
      <c r="AW15" s="66"/>
      <c r="AX15" s="70"/>
      <c r="AY15" s="70"/>
      <c r="AZ15" s="70"/>
      <c r="BA15" s="66"/>
      <c r="BB15" s="123"/>
      <c r="BC15" s="280">
        <v>1400</v>
      </c>
      <c r="BD15" s="280">
        <v>1400</v>
      </c>
      <c r="BE15" s="66">
        <f t="shared" si="173"/>
        <v>100</v>
      </c>
      <c r="BF15" s="66"/>
      <c r="BG15" s="280"/>
      <c r="BH15" s="280"/>
      <c r="BI15" s="66"/>
      <c r="BJ15" s="66"/>
      <c r="BK15" s="280"/>
      <c r="BL15" s="280"/>
      <c r="BM15" s="66"/>
      <c r="BN15" s="66"/>
      <c r="BO15" s="280"/>
      <c r="BP15" s="280"/>
      <c r="BQ15" s="66"/>
      <c r="BR15" s="66"/>
      <c r="BS15" s="280"/>
      <c r="BT15" s="280"/>
      <c r="BU15" s="66"/>
      <c r="BV15" s="66"/>
      <c r="BW15" s="280"/>
      <c r="BX15" s="280"/>
      <c r="BY15" s="66"/>
      <c r="BZ15" s="66"/>
      <c r="CA15" s="280"/>
      <c r="CB15" s="280"/>
      <c r="CC15" s="66"/>
      <c r="CD15" s="66"/>
      <c r="CE15" s="280"/>
      <c r="CF15" s="280"/>
      <c r="CG15" s="66"/>
      <c r="CH15" s="66"/>
      <c r="CI15" s="280"/>
      <c r="CJ15" s="280"/>
      <c r="CK15" s="66"/>
      <c r="CL15" s="66"/>
      <c r="CM15" s="280"/>
      <c r="CN15" s="280"/>
      <c r="CO15" s="66"/>
      <c r="CP15" s="66"/>
      <c r="CQ15" s="70"/>
      <c r="CR15" s="70"/>
      <c r="CS15" s="66"/>
      <c r="CT15" s="66"/>
      <c r="CU15" s="70"/>
      <c r="CV15" s="70"/>
      <c r="CW15" s="66"/>
      <c r="CX15" s="66"/>
      <c r="CY15" s="70"/>
      <c r="CZ15" s="70"/>
      <c r="DA15" s="66"/>
      <c r="DB15" s="66"/>
      <c r="DC15" s="70"/>
      <c r="DD15" s="70"/>
      <c r="DE15" s="66"/>
      <c r="DF15" s="66"/>
      <c r="DG15" s="70"/>
      <c r="DH15" s="70"/>
      <c r="DI15" s="66"/>
      <c r="DJ15" s="66"/>
      <c r="DK15" s="70"/>
      <c r="DL15" s="70"/>
      <c r="DM15" s="66"/>
      <c r="DN15" s="66"/>
      <c r="DO15" s="70"/>
      <c r="DP15" s="70"/>
      <c r="DQ15" s="66"/>
      <c r="DR15" s="66"/>
      <c r="DS15" s="70"/>
      <c r="DT15" s="70"/>
      <c r="DU15" s="66"/>
      <c r="DV15" s="66"/>
      <c r="DW15" s="280"/>
      <c r="DX15" s="295"/>
      <c r="DY15" s="66"/>
      <c r="DZ15" s="66"/>
      <c r="EA15" s="280"/>
      <c r="EB15" s="295"/>
      <c r="EC15" s="66"/>
      <c r="ED15" s="66"/>
      <c r="EE15" s="280">
        <v>30</v>
      </c>
      <c r="EF15" s="280">
        <v>30</v>
      </c>
      <c r="EG15" s="66">
        <f t="shared" si="195"/>
        <v>100</v>
      </c>
      <c r="EH15" s="66"/>
      <c r="EI15" s="280">
        <v>230</v>
      </c>
      <c r="EJ15" s="280">
        <v>230</v>
      </c>
      <c r="EK15" s="66">
        <f t="shared" si="197"/>
        <v>100</v>
      </c>
      <c r="EL15" s="66"/>
      <c r="EM15" s="280"/>
      <c r="EN15" s="280"/>
      <c r="EO15" s="66"/>
      <c r="EP15" s="66"/>
      <c r="EQ15" s="280"/>
      <c r="ER15" s="280"/>
      <c r="ES15" s="66"/>
      <c r="ET15" s="66"/>
      <c r="EU15" s="280"/>
      <c r="EV15" s="280"/>
      <c r="EW15" s="66"/>
      <c r="EX15" s="66"/>
      <c r="EY15" s="280"/>
      <c r="EZ15" s="280"/>
      <c r="FA15" s="66"/>
      <c r="FB15" s="66"/>
      <c r="FC15" s="280"/>
      <c r="FD15" s="280"/>
      <c r="FE15" s="66"/>
      <c r="FF15" s="66"/>
      <c r="FG15" s="280"/>
      <c r="FH15" s="280"/>
      <c r="FI15" s="66"/>
      <c r="FJ15" s="66"/>
      <c r="FK15" s="280"/>
      <c r="FL15" s="280"/>
      <c r="FM15" s="66"/>
      <c r="FN15" s="66"/>
      <c r="FO15" s="280"/>
      <c r="FP15" s="280"/>
      <c r="FQ15" s="66"/>
      <c r="FR15" s="66"/>
      <c r="FS15" s="280"/>
      <c r="FT15" s="280"/>
      <c r="FU15" s="66"/>
      <c r="FV15" s="66"/>
      <c r="FW15" s="280"/>
      <c r="FX15" s="280"/>
      <c r="FY15" s="66"/>
      <c r="FZ15" s="66"/>
      <c r="GA15" s="280"/>
      <c r="GB15" s="280"/>
      <c r="GC15" s="66"/>
      <c r="GD15" s="66"/>
      <c r="GE15" s="280"/>
      <c r="GF15" s="280"/>
      <c r="GG15" s="66"/>
      <c r="GH15" s="66"/>
      <c r="GI15" s="280"/>
      <c r="GJ15" s="280"/>
      <c r="GK15" s="66"/>
      <c r="GL15" s="66"/>
      <c r="GM15" s="280"/>
      <c r="GN15" s="280"/>
      <c r="GO15" s="66"/>
      <c r="GP15" s="66"/>
      <c r="GQ15" s="280"/>
      <c r="GR15" s="280"/>
      <c r="GS15" s="66"/>
      <c r="GT15" s="66"/>
      <c r="GU15" s="280">
        <v>7462.1</v>
      </c>
      <c r="GV15" s="280">
        <v>7462.1</v>
      </c>
      <c r="GW15" s="66">
        <f t="shared" si="218"/>
        <v>100</v>
      </c>
      <c r="GX15" s="66"/>
      <c r="GY15" s="280"/>
      <c r="GZ15" s="280"/>
      <c r="HA15" s="66"/>
      <c r="HB15" s="66"/>
      <c r="HC15" s="280"/>
      <c r="HD15" s="280"/>
      <c r="HE15" s="66"/>
      <c r="HF15" s="66"/>
      <c r="HG15" s="280"/>
      <c r="HH15" s="280"/>
      <c r="HI15" s="66"/>
      <c r="HJ15" s="66"/>
      <c r="HK15" s="280"/>
      <c r="HL15" s="280"/>
      <c r="HM15" s="66"/>
      <c r="HN15" s="66"/>
      <c r="HO15" s="280">
        <v>850</v>
      </c>
      <c r="HP15" s="280">
        <v>850</v>
      </c>
      <c r="HQ15" s="66">
        <f t="shared" si="220"/>
        <v>100</v>
      </c>
      <c r="HR15" s="66"/>
      <c r="HS15" s="280"/>
      <c r="HT15" s="280"/>
      <c r="HU15" s="66"/>
      <c r="HV15" s="66"/>
      <c r="HW15" s="280"/>
      <c r="HX15" s="280"/>
      <c r="HY15" s="66"/>
      <c r="HZ15" s="66"/>
      <c r="IA15" s="280"/>
      <c r="IB15" s="280"/>
      <c r="IC15" s="66"/>
      <c r="ID15" s="66"/>
      <c r="IE15" s="280">
        <v>848.7</v>
      </c>
      <c r="IF15" s="280">
        <v>752.20857999999998</v>
      </c>
      <c r="IG15" s="66">
        <f t="shared" si="222"/>
        <v>88.630679863320367</v>
      </c>
      <c r="IH15" s="66"/>
      <c r="II15" s="280"/>
      <c r="IJ15" s="280"/>
      <c r="IK15" s="66"/>
      <c r="IL15" s="66"/>
      <c r="IM15" s="280">
        <v>746.29972999999995</v>
      </c>
      <c r="IN15" s="280">
        <v>746.29972999999995</v>
      </c>
      <c r="IO15" s="66">
        <f t="shared" si="224"/>
        <v>100</v>
      </c>
    </row>
    <row r="16" spans="1:249" s="29" customFormat="1" ht="15.75" x14ac:dyDescent="0.25">
      <c r="A16" s="41" t="s">
        <v>225</v>
      </c>
      <c r="B16" s="82">
        <f t="shared" si="147"/>
        <v>70000</v>
      </c>
      <c r="C16" s="82">
        <f t="shared" si="148"/>
        <v>99400</v>
      </c>
      <c r="D16" s="82">
        <f t="shared" si="149"/>
        <v>99400</v>
      </c>
      <c r="E16" s="70">
        <f t="shared" si="67"/>
        <v>100</v>
      </c>
      <c r="F16" s="198"/>
      <c r="G16" s="198"/>
      <c r="H16" s="198"/>
      <c r="I16" s="70"/>
      <c r="J16" s="198"/>
      <c r="K16" s="198"/>
      <c r="L16" s="198"/>
      <c r="M16" s="80"/>
      <c r="N16" s="80"/>
      <c r="O16" s="198"/>
      <c r="P16" s="198"/>
      <c r="Q16" s="198"/>
      <c r="R16" s="82">
        <v>70000</v>
      </c>
      <c r="S16" s="82">
        <v>70000</v>
      </c>
      <c r="T16" s="82">
        <v>70000</v>
      </c>
      <c r="U16" s="82">
        <f>T16/S16*100</f>
        <v>100</v>
      </c>
      <c r="V16" s="198"/>
      <c r="W16" s="198"/>
      <c r="X16" s="198"/>
      <c r="Y16" s="66"/>
      <c r="Z16" s="131"/>
      <c r="AA16" s="198"/>
      <c r="AB16" s="198"/>
      <c r="AC16" s="66"/>
      <c r="AD16" s="131"/>
      <c r="AE16" s="198"/>
      <c r="AF16" s="198"/>
      <c r="AG16" s="66"/>
      <c r="AH16" s="198"/>
      <c r="AI16" s="198"/>
      <c r="AJ16" s="198"/>
      <c r="AK16" s="66"/>
      <c r="AL16" s="198"/>
      <c r="AM16" s="198"/>
      <c r="AN16" s="198"/>
      <c r="AO16" s="66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66"/>
      <c r="BB16" s="123"/>
      <c r="BC16" s="198"/>
      <c r="BD16" s="198"/>
      <c r="BE16" s="66"/>
      <c r="BF16" s="66"/>
      <c r="BG16" s="198"/>
      <c r="BH16" s="198"/>
      <c r="BI16" s="66"/>
      <c r="BJ16" s="66"/>
      <c r="BK16" s="198"/>
      <c r="BL16" s="198"/>
      <c r="BM16" s="66"/>
      <c r="BN16" s="66"/>
      <c r="BO16" s="198"/>
      <c r="BP16" s="198"/>
      <c r="BQ16" s="66"/>
      <c r="BR16" s="66"/>
      <c r="BS16" s="198"/>
      <c r="BT16" s="198"/>
      <c r="BU16" s="66"/>
      <c r="BV16" s="66"/>
      <c r="BW16" s="198"/>
      <c r="BX16" s="198"/>
      <c r="BY16" s="66"/>
      <c r="BZ16" s="66"/>
      <c r="CA16" s="198"/>
      <c r="CB16" s="198"/>
      <c r="CC16" s="66"/>
      <c r="CD16" s="66"/>
      <c r="CE16" s="82">
        <v>19400</v>
      </c>
      <c r="CF16" s="82">
        <v>19400</v>
      </c>
      <c r="CG16" s="66">
        <f>CF16/CE16*100</f>
        <v>100</v>
      </c>
      <c r="CH16" s="66"/>
      <c r="CI16" s="82"/>
      <c r="CJ16" s="82"/>
      <c r="CK16" s="66"/>
      <c r="CL16" s="66"/>
      <c r="CM16" s="82"/>
      <c r="CN16" s="82"/>
      <c r="CO16" s="66"/>
      <c r="CP16" s="66"/>
      <c r="CQ16" s="66">
        <v>10000</v>
      </c>
      <c r="CR16" s="66">
        <v>10000</v>
      </c>
      <c r="CS16" s="66">
        <f t="shared" si="186"/>
        <v>100</v>
      </c>
      <c r="CT16" s="66"/>
      <c r="CU16" s="66"/>
      <c r="CV16" s="66"/>
      <c r="CW16" s="66"/>
      <c r="CX16" s="66"/>
      <c r="CY16" s="66"/>
      <c r="CZ16" s="66"/>
      <c r="DA16" s="66"/>
      <c r="DB16" s="66"/>
      <c r="DC16" s="198"/>
      <c r="DD16" s="198"/>
      <c r="DE16" s="198"/>
      <c r="DF16" s="198"/>
      <c r="DG16" s="198"/>
      <c r="DH16" s="198"/>
      <c r="DI16" s="198"/>
      <c r="DJ16" s="198"/>
      <c r="DK16" s="198"/>
      <c r="DL16" s="198"/>
      <c r="DM16" s="198"/>
      <c r="DN16" s="198"/>
      <c r="DO16" s="66"/>
      <c r="DP16" s="66"/>
      <c r="DQ16" s="66"/>
      <c r="DR16" s="66"/>
      <c r="DS16" s="66"/>
      <c r="DT16" s="198"/>
      <c r="DU16" s="66"/>
      <c r="DV16" s="66"/>
      <c r="DW16" s="198"/>
      <c r="DX16" s="198"/>
      <c r="DY16" s="66"/>
      <c r="DZ16" s="66"/>
      <c r="EA16" s="198"/>
      <c r="EB16" s="198"/>
      <c r="EC16" s="66"/>
      <c r="ED16" s="66"/>
      <c r="EE16" s="198"/>
      <c r="EF16" s="198"/>
      <c r="EG16" s="66"/>
      <c r="EH16" s="66"/>
      <c r="EI16" s="198"/>
      <c r="EJ16" s="198"/>
      <c r="EK16" s="66"/>
      <c r="EL16" s="66"/>
      <c r="EM16" s="198"/>
      <c r="EN16" s="198"/>
      <c r="EO16" s="66"/>
      <c r="EP16" s="66"/>
      <c r="EQ16" s="198"/>
      <c r="ER16" s="198"/>
      <c r="ES16" s="66"/>
      <c r="ET16" s="66"/>
      <c r="EU16" s="198"/>
      <c r="EV16" s="198"/>
      <c r="EW16" s="66"/>
      <c r="EX16" s="66"/>
      <c r="EY16" s="198"/>
      <c r="EZ16" s="198"/>
      <c r="FA16" s="66"/>
      <c r="FB16" s="66"/>
      <c r="FC16" s="198"/>
      <c r="FD16" s="198"/>
      <c r="FE16" s="66"/>
      <c r="FF16" s="66"/>
      <c r="FG16" s="198"/>
      <c r="FH16" s="198"/>
      <c r="FI16" s="66"/>
      <c r="FJ16" s="66"/>
      <c r="FK16" s="198"/>
      <c r="FL16" s="198"/>
      <c r="FM16" s="66"/>
      <c r="FN16" s="66"/>
      <c r="FO16" s="198"/>
      <c r="FP16" s="198"/>
      <c r="FQ16" s="66"/>
      <c r="FR16" s="66"/>
      <c r="FS16" s="198"/>
      <c r="FT16" s="198"/>
      <c r="FU16" s="66"/>
      <c r="FV16" s="66"/>
      <c r="FW16" s="198"/>
      <c r="FX16" s="198"/>
      <c r="FY16" s="66"/>
      <c r="FZ16" s="66"/>
      <c r="GA16" s="198"/>
      <c r="GB16" s="198"/>
      <c r="GC16" s="66"/>
      <c r="GD16" s="66"/>
      <c r="GE16" s="198"/>
      <c r="GF16" s="198"/>
      <c r="GG16" s="66"/>
      <c r="GH16" s="66"/>
      <c r="GI16" s="198"/>
      <c r="GJ16" s="198"/>
      <c r="GK16" s="66"/>
      <c r="GL16" s="66"/>
      <c r="GM16" s="198"/>
      <c r="GN16" s="198"/>
      <c r="GO16" s="66"/>
      <c r="GP16" s="66"/>
      <c r="GQ16" s="198"/>
      <c r="GR16" s="198"/>
      <c r="GS16" s="66"/>
      <c r="GT16" s="66"/>
      <c r="GU16" s="198"/>
      <c r="GV16" s="198"/>
      <c r="GW16" s="66"/>
      <c r="GX16" s="66"/>
      <c r="GY16" s="198"/>
      <c r="GZ16" s="198"/>
      <c r="HA16" s="66"/>
      <c r="HB16" s="66"/>
      <c r="HC16" s="198"/>
      <c r="HD16" s="198"/>
      <c r="HE16" s="66"/>
      <c r="HF16" s="66"/>
      <c r="HG16" s="198"/>
      <c r="HH16" s="198"/>
      <c r="HI16" s="66"/>
      <c r="HJ16" s="66"/>
      <c r="HK16" s="198"/>
      <c r="HL16" s="198"/>
      <c r="HM16" s="66"/>
      <c r="HN16" s="66"/>
      <c r="HO16" s="198"/>
      <c r="HP16" s="198"/>
      <c r="HQ16" s="66"/>
      <c r="HR16" s="66"/>
      <c r="HS16" s="198"/>
      <c r="HT16" s="198"/>
      <c r="HU16" s="66"/>
      <c r="HV16" s="66"/>
      <c r="HW16" s="198"/>
      <c r="HX16" s="198"/>
      <c r="HY16" s="66"/>
      <c r="HZ16" s="66"/>
      <c r="IA16" s="198"/>
      <c r="IB16" s="198"/>
      <c r="IC16" s="66"/>
      <c r="ID16" s="66"/>
      <c r="IE16" s="198"/>
      <c r="IF16" s="198"/>
      <c r="IG16" s="66"/>
      <c r="IH16" s="66"/>
      <c r="II16" s="198"/>
      <c r="IJ16" s="198"/>
      <c r="IK16" s="66"/>
      <c r="IL16" s="66"/>
      <c r="IM16" s="198"/>
      <c r="IN16" s="198"/>
      <c r="IO16" s="66"/>
    </row>
    <row r="17" spans="1:249" s="30" customFormat="1" ht="31.5" x14ac:dyDescent="0.25">
      <c r="A17" s="98" t="s">
        <v>227</v>
      </c>
      <c r="B17" s="198">
        <f t="shared" si="147"/>
        <v>5153.7</v>
      </c>
      <c r="C17" s="198">
        <f t="shared" si="148"/>
        <v>33013.499730000003</v>
      </c>
      <c r="D17" s="198">
        <f t="shared" si="149"/>
        <v>32501.478029999998</v>
      </c>
      <c r="E17" s="80">
        <f t="shared" si="67"/>
        <v>98.449053556310119</v>
      </c>
      <c r="F17" s="198">
        <f t="shared" ref="F17" si="225">F18+F19+F20+F21</f>
        <v>3500</v>
      </c>
      <c r="G17" s="198">
        <f t="shared" ref="G17:AV17" si="226">G18+G19+G20+G21</f>
        <v>7000</v>
      </c>
      <c r="H17" s="198">
        <f t="shared" ref="H17" si="227">H18+H19+H20+H21</f>
        <v>7000</v>
      </c>
      <c r="I17" s="80">
        <f t="shared" ref="I17:I18" si="228">H17/G17*100</f>
        <v>100</v>
      </c>
      <c r="J17" s="198">
        <f t="shared" ref="J17" si="229">J18+J19+J20+J21</f>
        <v>0</v>
      </c>
      <c r="K17" s="198">
        <f t="shared" si="226"/>
        <v>0</v>
      </c>
      <c r="L17" s="198">
        <f t="shared" si="226"/>
        <v>0</v>
      </c>
      <c r="M17" s="80"/>
      <c r="N17" s="80"/>
      <c r="O17" s="198">
        <f t="shared" si="226"/>
        <v>0</v>
      </c>
      <c r="P17" s="198">
        <f t="shared" si="226"/>
        <v>0</v>
      </c>
      <c r="Q17" s="198">
        <f t="shared" si="226"/>
        <v>0</v>
      </c>
      <c r="R17" s="198">
        <f t="shared" ref="R17" si="230">R18+R19+R20+R21</f>
        <v>0</v>
      </c>
      <c r="S17" s="198">
        <f t="shared" si="226"/>
        <v>0</v>
      </c>
      <c r="T17" s="198">
        <f t="shared" si="226"/>
        <v>0</v>
      </c>
      <c r="U17" s="198">
        <f t="shared" si="226"/>
        <v>0</v>
      </c>
      <c r="V17" s="198">
        <f t="shared" ref="V17" si="231">V18+V19+V20+V21</f>
        <v>737.7</v>
      </c>
      <c r="W17" s="198">
        <f t="shared" si="226"/>
        <v>1991.3</v>
      </c>
      <c r="X17" s="198">
        <f t="shared" ref="X17" si="232">X18+X19+X20+X21</f>
        <v>1991.3</v>
      </c>
      <c r="Y17" s="79">
        <f t="shared" si="75"/>
        <v>100</v>
      </c>
      <c r="Z17" s="131"/>
      <c r="AA17" s="198">
        <f t="shared" si="226"/>
        <v>0</v>
      </c>
      <c r="AB17" s="198">
        <f t="shared" si="226"/>
        <v>0</v>
      </c>
      <c r="AC17" s="79"/>
      <c r="AD17" s="131"/>
      <c r="AE17" s="198">
        <f t="shared" ref="AE17:AF17" si="233">AE18+AE19+AE20+AE21</f>
        <v>4521</v>
      </c>
      <c r="AF17" s="198">
        <f t="shared" si="233"/>
        <v>4520.7</v>
      </c>
      <c r="AG17" s="79">
        <f t="shared" si="160"/>
        <v>99.993364299933646</v>
      </c>
      <c r="AH17" s="198">
        <f t="shared" ref="AH17" si="234">AH18+AH19+AH20+AH21</f>
        <v>916</v>
      </c>
      <c r="AI17" s="198">
        <f t="shared" ref="AI17" si="235">AI18+AI19+AI20+AI21</f>
        <v>916</v>
      </c>
      <c r="AJ17" s="198">
        <f t="shared" ref="AJ17" si="236">AJ18+AJ19+AJ20+AJ21</f>
        <v>916</v>
      </c>
      <c r="AK17" s="79">
        <f t="shared" ref="AK17:AK18" si="237">AJ17/AI17*100</f>
        <v>100</v>
      </c>
      <c r="AL17" s="198">
        <f t="shared" ref="AL17" si="238">AL18+AL19+AL20+AL21</f>
        <v>0</v>
      </c>
      <c r="AM17" s="198">
        <f t="shared" ref="AM17" si="239">AM18+AM19+AM20+AM21</f>
        <v>0</v>
      </c>
      <c r="AN17" s="198">
        <f t="shared" ref="AN17" si="240">AN18+AN19+AN20+AN21</f>
        <v>0</v>
      </c>
      <c r="AO17" s="79"/>
      <c r="AP17" s="198">
        <f t="shared" ref="AP17" si="241">AP18+AP19+AP20+AP21</f>
        <v>0</v>
      </c>
      <c r="AQ17" s="198">
        <f t="shared" si="226"/>
        <v>0</v>
      </c>
      <c r="AR17" s="198">
        <f t="shared" ref="AR17" si="242">AR18+AR19+AR20+AR21</f>
        <v>0</v>
      </c>
      <c r="AS17" s="198">
        <f t="shared" si="226"/>
        <v>0</v>
      </c>
      <c r="AT17" s="198"/>
      <c r="AU17" s="198">
        <f t="shared" si="226"/>
        <v>0</v>
      </c>
      <c r="AV17" s="198">
        <f t="shared" si="226"/>
        <v>0</v>
      </c>
      <c r="AW17" s="198">
        <f t="shared" ref="AW17:AZ17" si="243">AW18+AW19+AW20+AW21</f>
        <v>0</v>
      </c>
      <c r="AX17" s="198">
        <f t="shared" ref="AX17" si="244">AX18+AX19+AX20+AX21</f>
        <v>0</v>
      </c>
      <c r="AY17" s="198">
        <f t="shared" si="243"/>
        <v>0</v>
      </c>
      <c r="AZ17" s="198">
        <f t="shared" si="243"/>
        <v>0</v>
      </c>
      <c r="BA17" s="79"/>
      <c r="BB17" s="121"/>
      <c r="BC17" s="198">
        <f t="shared" ref="BC17:BD17" si="245">BC18+BC19+BC20+BC21</f>
        <v>1530</v>
      </c>
      <c r="BD17" s="198">
        <f t="shared" si="245"/>
        <v>1530</v>
      </c>
      <c r="BE17" s="79">
        <f t="shared" ref="BE17:BE18" si="246">BD17/BC17*100</f>
        <v>100</v>
      </c>
      <c r="BF17" s="79"/>
      <c r="BG17" s="198">
        <f t="shared" ref="BG17:BH17" si="247">BG18+BG19+BG20+BG21</f>
        <v>0</v>
      </c>
      <c r="BH17" s="198">
        <f t="shared" si="247"/>
        <v>0</v>
      </c>
      <c r="BI17" s="79"/>
      <c r="BJ17" s="79"/>
      <c r="BK17" s="198">
        <f t="shared" ref="BK17:BL17" si="248">BK18+BK19+BK20+BK21</f>
        <v>0</v>
      </c>
      <c r="BL17" s="198">
        <f t="shared" si="248"/>
        <v>0</v>
      </c>
      <c r="BM17" s="79"/>
      <c r="BN17" s="79"/>
      <c r="BO17" s="198">
        <f t="shared" ref="BO17:BP17" si="249">BO18+BO19+BO20+BO21</f>
        <v>0</v>
      </c>
      <c r="BP17" s="198">
        <f t="shared" si="249"/>
        <v>0</v>
      </c>
      <c r="BQ17" s="79"/>
      <c r="BR17" s="79"/>
      <c r="BS17" s="198">
        <f t="shared" ref="BS17:BT17" si="250">BS18+BS19+BS20+BS21</f>
        <v>0</v>
      </c>
      <c r="BT17" s="198">
        <f t="shared" si="250"/>
        <v>0</v>
      </c>
      <c r="BU17" s="79"/>
      <c r="BV17" s="79"/>
      <c r="BW17" s="198">
        <f t="shared" ref="BW17:BX17" si="251">BW18+BW19+BW20+BW21</f>
        <v>0</v>
      </c>
      <c r="BX17" s="198">
        <f t="shared" si="251"/>
        <v>0</v>
      </c>
      <c r="BY17" s="79"/>
      <c r="BZ17" s="79"/>
      <c r="CA17" s="198">
        <f t="shared" ref="CA17:CB17" si="252">CA18+CA19+CA20+CA21</f>
        <v>0</v>
      </c>
      <c r="CB17" s="198">
        <f t="shared" si="252"/>
        <v>0</v>
      </c>
      <c r="CC17" s="79"/>
      <c r="CD17" s="79"/>
      <c r="CE17" s="198">
        <f t="shared" ref="CE17:CF17" si="253">CE18+CE19+CE20+CE21</f>
        <v>0</v>
      </c>
      <c r="CF17" s="198">
        <f t="shared" si="253"/>
        <v>0</v>
      </c>
      <c r="CG17" s="79"/>
      <c r="CH17" s="79"/>
      <c r="CI17" s="198">
        <f t="shared" ref="CI17:CJ17" si="254">CI18+CI19+CI20+CI21</f>
        <v>0</v>
      </c>
      <c r="CJ17" s="198">
        <f t="shared" si="254"/>
        <v>0</v>
      </c>
      <c r="CK17" s="79"/>
      <c r="CL17" s="79"/>
      <c r="CM17" s="198">
        <f t="shared" ref="CM17:CN17" si="255">CM18+CM19+CM20+CM21</f>
        <v>0</v>
      </c>
      <c r="CN17" s="198">
        <f t="shared" si="255"/>
        <v>0</v>
      </c>
      <c r="CO17" s="79"/>
      <c r="CP17" s="79"/>
      <c r="CQ17" s="198">
        <f t="shared" ref="CQ17" si="256">CQ18+CQ19+CQ20+CQ21</f>
        <v>0</v>
      </c>
      <c r="CR17" s="198">
        <f t="shared" ref="CR17" si="257">CR18+CR19+CR20+CR21</f>
        <v>0</v>
      </c>
      <c r="CS17" s="79"/>
      <c r="CT17" s="79"/>
      <c r="CU17" s="198">
        <f t="shared" ref="CU17" si="258">CU18+CU19+CU20+CU21</f>
        <v>0</v>
      </c>
      <c r="CV17" s="198">
        <f t="shared" ref="CV17" si="259">CV18+CV19+CV20+CV21</f>
        <v>0</v>
      </c>
      <c r="CW17" s="79"/>
      <c r="CX17" s="79"/>
      <c r="CY17" s="198">
        <f t="shared" ref="CY17:CZ17" si="260">CY18+CY19+CY20+CY21</f>
        <v>0</v>
      </c>
      <c r="CZ17" s="198">
        <f t="shared" si="260"/>
        <v>0</v>
      </c>
      <c r="DA17" s="79"/>
      <c r="DB17" s="79"/>
      <c r="DC17" s="198">
        <f t="shared" ref="DC17:DM17" si="261">DC18+DC19+DC20+DC21</f>
        <v>0</v>
      </c>
      <c r="DD17" s="198">
        <f t="shared" si="261"/>
        <v>0</v>
      </c>
      <c r="DE17" s="198">
        <f t="shared" si="261"/>
        <v>0</v>
      </c>
      <c r="DF17" s="198"/>
      <c r="DG17" s="198">
        <f t="shared" si="261"/>
        <v>0</v>
      </c>
      <c r="DH17" s="198">
        <f t="shared" si="261"/>
        <v>0</v>
      </c>
      <c r="DI17" s="198">
        <f t="shared" si="261"/>
        <v>0</v>
      </c>
      <c r="DJ17" s="198"/>
      <c r="DK17" s="198">
        <f t="shared" si="261"/>
        <v>0</v>
      </c>
      <c r="DL17" s="198">
        <f t="shared" si="261"/>
        <v>0</v>
      </c>
      <c r="DM17" s="198">
        <f t="shared" si="261"/>
        <v>0</v>
      </c>
      <c r="DN17" s="198"/>
      <c r="DO17" s="198"/>
      <c r="DP17" s="198"/>
      <c r="DQ17" s="79"/>
      <c r="DR17" s="79"/>
      <c r="DS17" s="198"/>
      <c r="DT17" s="198">
        <f t="shared" ref="DT17" si="262">DT18+DT19+DT20+DT21</f>
        <v>0</v>
      </c>
      <c r="DU17" s="79"/>
      <c r="DV17" s="79"/>
      <c r="DW17" s="198">
        <f t="shared" ref="DW17:DX17" si="263">DW18+DW19+DW20+DW21</f>
        <v>0</v>
      </c>
      <c r="DX17" s="198">
        <f t="shared" si="263"/>
        <v>0</v>
      </c>
      <c r="DY17" s="79"/>
      <c r="DZ17" s="79"/>
      <c r="EA17" s="198">
        <f t="shared" ref="EA17:EB17" si="264">EA18+EA19+EA20+EA21</f>
        <v>0</v>
      </c>
      <c r="EB17" s="198">
        <f t="shared" si="264"/>
        <v>0</v>
      </c>
      <c r="EC17" s="79"/>
      <c r="ED17" s="79"/>
      <c r="EE17" s="198">
        <f t="shared" ref="EE17:EF17" si="265">EE18+EE19+EE20+EE21</f>
        <v>100</v>
      </c>
      <c r="EF17" s="198">
        <f t="shared" si="265"/>
        <v>100</v>
      </c>
      <c r="EG17" s="79">
        <f t="shared" ref="EG17:EG18" si="266">EF17/EE17*100</f>
        <v>100</v>
      </c>
      <c r="EH17" s="79"/>
      <c r="EI17" s="198">
        <f t="shared" ref="EI17:EJ17" si="267">EI18+EI19+EI20+EI21</f>
        <v>554</v>
      </c>
      <c r="EJ17" s="198">
        <f t="shared" si="267"/>
        <v>554</v>
      </c>
      <c r="EK17" s="79">
        <f t="shared" ref="EK17:EK18" si="268">EJ17/EI17*100</f>
        <v>100</v>
      </c>
      <c r="EL17" s="79"/>
      <c r="EM17" s="198">
        <f t="shared" ref="EM17:EN17" si="269">EM18+EM19+EM20+EM21</f>
        <v>0</v>
      </c>
      <c r="EN17" s="198">
        <f t="shared" si="269"/>
        <v>0</v>
      </c>
      <c r="EO17" s="79"/>
      <c r="EP17" s="79"/>
      <c r="EQ17" s="198">
        <f t="shared" ref="EQ17:ER17" si="270">EQ18+EQ19+EQ20+EQ21</f>
        <v>0</v>
      </c>
      <c r="ER17" s="198">
        <f t="shared" si="270"/>
        <v>0</v>
      </c>
      <c r="ES17" s="79"/>
      <c r="ET17" s="79"/>
      <c r="EU17" s="198">
        <f t="shared" ref="EU17" si="271">EU18+EU19+EU20+EU21</f>
        <v>0</v>
      </c>
      <c r="EV17" s="198">
        <f t="shared" ref="EV17" si="272">EV18+EV19+EV20+EV21</f>
        <v>0</v>
      </c>
      <c r="EW17" s="79"/>
      <c r="EX17" s="79"/>
      <c r="EY17" s="198">
        <f t="shared" ref="EY17" si="273">EY18+EY19+EY20+EY21</f>
        <v>0</v>
      </c>
      <c r="EZ17" s="198">
        <f t="shared" ref="EZ17" si="274">EZ18+EZ19+EZ20+EZ21</f>
        <v>0</v>
      </c>
      <c r="FA17" s="79"/>
      <c r="FB17" s="79"/>
      <c r="FC17" s="198">
        <f t="shared" ref="FC17:FD17" si="275">FC18+FC19+FC20+FC21</f>
        <v>0</v>
      </c>
      <c r="FD17" s="198">
        <f t="shared" si="275"/>
        <v>0</v>
      </c>
      <c r="FE17" s="79"/>
      <c r="FF17" s="79"/>
      <c r="FG17" s="198">
        <f t="shared" ref="FG17" si="276">FG18+FG19+FG20+FG21</f>
        <v>0</v>
      </c>
      <c r="FH17" s="198">
        <f t="shared" ref="FH17" si="277">FH18+FH19+FH20+FH21</f>
        <v>0</v>
      </c>
      <c r="FI17" s="79"/>
      <c r="FJ17" s="79"/>
      <c r="FK17" s="198">
        <f t="shared" ref="FK17" si="278">FK18+FK19+FK20+FK21</f>
        <v>0</v>
      </c>
      <c r="FL17" s="198">
        <f t="shared" ref="FL17" si="279">FL18+FL19+FL20+FL21</f>
        <v>0</v>
      </c>
      <c r="FM17" s="79"/>
      <c r="FN17" s="79"/>
      <c r="FO17" s="198">
        <f t="shared" ref="FO17:FP17" si="280">FO18+FO19+FO20+FO21</f>
        <v>12900</v>
      </c>
      <c r="FP17" s="198">
        <f t="shared" si="280"/>
        <v>12900</v>
      </c>
      <c r="FQ17" s="79">
        <f t="shared" ref="FQ17" si="281">FP17/FO17*100</f>
        <v>100</v>
      </c>
      <c r="FR17" s="79"/>
      <c r="FS17" s="198">
        <f t="shared" ref="FS17:FT17" si="282">FS18+FS19+FS20+FS21</f>
        <v>0</v>
      </c>
      <c r="FT17" s="198">
        <f t="shared" si="282"/>
        <v>0</v>
      </c>
      <c r="FU17" s="79"/>
      <c r="FV17" s="79"/>
      <c r="FW17" s="198">
        <f t="shared" ref="FW17:FX17" si="283">FW18+FW19+FW20+FW21</f>
        <v>0</v>
      </c>
      <c r="FX17" s="198">
        <f t="shared" si="283"/>
        <v>0</v>
      </c>
      <c r="FY17" s="79"/>
      <c r="FZ17" s="79"/>
      <c r="GA17" s="198">
        <f t="shared" ref="GA17:GB17" si="284">GA18+GA19+GA20+GA21</f>
        <v>0</v>
      </c>
      <c r="GB17" s="198">
        <f t="shared" si="284"/>
        <v>0</v>
      </c>
      <c r="GC17" s="79"/>
      <c r="GD17" s="79"/>
      <c r="GE17" s="198">
        <f t="shared" ref="GE17:GF17" si="285">GE18+GE19+GE20+GE21</f>
        <v>0</v>
      </c>
      <c r="GF17" s="198">
        <f t="shared" si="285"/>
        <v>0</v>
      </c>
      <c r="GG17" s="79"/>
      <c r="GH17" s="79"/>
      <c r="GI17" s="198">
        <f t="shared" ref="GI17:GJ17" si="286">GI18+GI19+GI20+GI21</f>
        <v>0</v>
      </c>
      <c r="GJ17" s="198">
        <f t="shared" si="286"/>
        <v>0</v>
      </c>
      <c r="GK17" s="79"/>
      <c r="GL17" s="79"/>
      <c r="GM17" s="198">
        <f t="shared" ref="GM17:GN17" si="287">GM18+GM19+GM20+GM21</f>
        <v>0</v>
      </c>
      <c r="GN17" s="198">
        <f t="shared" si="287"/>
        <v>0</v>
      </c>
      <c r="GO17" s="79"/>
      <c r="GP17" s="79"/>
      <c r="GQ17" s="198">
        <f t="shared" ref="GQ17:GR17" si="288">GQ18+GQ19+GQ20+GQ21</f>
        <v>0</v>
      </c>
      <c r="GR17" s="198">
        <f t="shared" si="288"/>
        <v>0</v>
      </c>
      <c r="GS17" s="79"/>
      <c r="GT17" s="79"/>
      <c r="GU17" s="198">
        <f t="shared" ref="GU17:GV17" si="289">GU18+GU19+GU20+GU21</f>
        <v>0</v>
      </c>
      <c r="GV17" s="198">
        <f t="shared" si="289"/>
        <v>0</v>
      </c>
      <c r="GW17" s="79"/>
      <c r="GX17" s="79"/>
      <c r="GY17" s="198"/>
      <c r="GZ17" s="198"/>
      <c r="HA17" s="79"/>
      <c r="HB17" s="79"/>
      <c r="HC17" s="198"/>
      <c r="HD17" s="198"/>
      <c r="HE17" s="79"/>
      <c r="HF17" s="79"/>
      <c r="HG17" s="198"/>
      <c r="HH17" s="198"/>
      <c r="HI17" s="79"/>
      <c r="HJ17" s="79"/>
      <c r="HK17" s="198"/>
      <c r="HL17" s="198"/>
      <c r="HM17" s="79"/>
      <c r="HN17" s="79"/>
      <c r="HO17" s="198">
        <f t="shared" ref="HO17:HP17" si="290">HO18+HO19+HO20+HO21</f>
        <v>1300</v>
      </c>
      <c r="HP17" s="198">
        <f t="shared" si="290"/>
        <v>1300</v>
      </c>
      <c r="HQ17" s="79">
        <f t="shared" si="220"/>
        <v>100</v>
      </c>
      <c r="HR17" s="79"/>
      <c r="HS17" s="198"/>
      <c r="HT17" s="198"/>
      <c r="HU17" s="79"/>
      <c r="HV17" s="79"/>
      <c r="HW17" s="198"/>
      <c r="HX17" s="198"/>
      <c r="HY17" s="79"/>
      <c r="HZ17" s="79"/>
      <c r="IA17" s="198"/>
      <c r="IB17" s="198"/>
      <c r="IC17" s="79"/>
      <c r="ID17" s="79"/>
      <c r="IE17" s="198">
        <f t="shared" ref="IE17:IF17" si="291">IE18+IE19+IE20+IE21</f>
        <v>1454.9</v>
      </c>
      <c r="IF17" s="198">
        <f t="shared" si="291"/>
        <v>943.17830000000004</v>
      </c>
      <c r="IG17" s="79">
        <f t="shared" ref="IG17:IG18" si="292">IF17/IE17*100</f>
        <v>64.827706371571921</v>
      </c>
      <c r="IH17" s="79"/>
      <c r="II17" s="198"/>
      <c r="IJ17" s="198"/>
      <c r="IK17" s="79"/>
      <c r="IL17" s="79"/>
      <c r="IM17" s="198">
        <f t="shared" ref="IM17:IN17" si="293">IM18+IM19+IM20+IM21</f>
        <v>746.29972999999995</v>
      </c>
      <c r="IN17" s="198">
        <f t="shared" si="293"/>
        <v>746.29972999999995</v>
      </c>
      <c r="IO17" s="79">
        <f t="shared" ref="IO17:IO18" si="294">IN17/IM17*100</f>
        <v>100</v>
      </c>
    </row>
    <row r="18" spans="1:249" s="29" customFormat="1" ht="31.5" x14ac:dyDescent="0.25">
      <c r="A18" s="95" t="s">
        <v>226</v>
      </c>
      <c r="B18" s="82">
        <f t="shared" si="147"/>
        <v>5153.7</v>
      </c>
      <c r="C18" s="82">
        <f t="shared" si="148"/>
        <v>20113.49973</v>
      </c>
      <c r="D18" s="82">
        <f t="shared" si="149"/>
        <v>19601.478029999998</v>
      </c>
      <c r="E18" s="70">
        <f t="shared" si="67"/>
        <v>97.454338096933455</v>
      </c>
      <c r="F18" s="70">
        <v>3500</v>
      </c>
      <c r="G18" s="70">
        <v>7000</v>
      </c>
      <c r="H18" s="70">
        <v>7000</v>
      </c>
      <c r="I18" s="70">
        <f t="shared" si="228"/>
        <v>100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66"/>
      <c r="V18" s="70">
        <v>737.7</v>
      </c>
      <c r="W18" s="70">
        <v>1991.3</v>
      </c>
      <c r="X18" s="70">
        <v>1991.3</v>
      </c>
      <c r="Y18" s="66">
        <f t="shared" ref="Y18:Y182" si="295">X18/W18*100</f>
        <v>100</v>
      </c>
      <c r="Z18" s="124"/>
      <c r="AA18" s="70"/>
      <c r="AB18" s="70"/>
      <c r="AC18" s="66"/>
      <c r="AD18" s="145"/>
      <c r="AE18" s="280">
        <v>4521</v>
      </c>
      <c r="AF18" s="281">
        <v>4520.7</v>
      </c>
      <c r="AG18" s="66">
        <f t="shared" si="160"/>
        <v>99.993364299933646</v>
      </c>
      <c r="AH18" s="280">
        <v>916</v>
      </c>
      <c r="AI18" s="280">
        <v>916</v>
      </c>
      <c r="AJ18" s="280">
        <v>916</v>
      </c>
      <c r="AK18" s="66">
        <f t="shared" si="237"/>
        <v>100</v>
      </c>
      <c r="AL18" s="280"/>
      <c r="AM18" s="280"/>
      <c r="AN18" s="280"/>
      <c r="AO18" s="66"/>
      <c r="AP18" s="70"/>
      <c r="AQ18" s="70"/>
      <c r="AR18" s="70"/>
      <c r="AS18" s="66"/>
      <c r="AT18" s="66"/>
      <c r="AU18" s="70"/>
      <c r="AV18" s="70"/>
      <c r="AW18" s="66"/>
      <c r="AX18" s="70"/>
      <c r="AY18" s="70"/>
      <c r="AZ18" s="70"/>
      <c r="BA18" s="66"/>
      <c r="BB18" s="123"/>
      <c r="BC18" s="280">
        <v>1530</v>
      </c>
      <c r="BD18" s="280">
        <v>1530</v>
      </c>
      <c r="BE18" s="66">
        <f t="shared" si="246"/>
        <v>100</v>
      </c>
      <c r="BF18" s="66"/>
      <c r="BG18" s="280"/>
      <c r="BH18" s="280"/>
      <c r="BI18" s="66"/>
      <c r="BJ18" s="66"/>
      <c r="BK18" s="280"/>
      <c r="BL18" s="280"/>
      <c r="BM18" s="66"/>
      <c r="BN18" s="66"/>
      <c r="BO18" s="280"/>
      <c r="BP18" s="280"/>
      <c r="BQ18" s="66"/>
      <c r="BR18" s="66"/>
      <c r="BS18" s="280"/>
      <c r="BT18" s="280"/>
      <c r="BU18" s="66"/>
      <c r="BV18" s="66"/>
      <c r="BW18" s="280"/>
      <c r="BX18" s="280"/>
      <c r="BY18" s="66"/>
      <c r="BZ18" s="66"/>
      <c r="CA18" s="280"/>
      <c r="CB18" s="280"/>
      <c r="CC18" s="66"/>
      <c r="CD18" s="66"/>
      <c r="CE18" s="280"/>
      <c r="CF18" s="280"/>
      <c r="CG18" s="66"/>
      <c r="CH18" s="66"/>
      <c r="CI18" s="280"/>
      <c r="CJ18" s="280"/>
      <c r="CK18" s="66"/>
      <c r="CL18" s="66"/>
      <c r="CM18" s="280"/>
      <c r="CN18" s="280"/>
      <c r="CO18" s="66"/>
      <c r="CP18" s="66"/>
      <c r="CQ18" s="70"/>
      <c r="CR18" s="70"/>
      <c r="CS18" s="66"/>
      <c r="CT18" s="66"/>
      <c r="CU18" s="70"/>
      <c r="CV18" s="70"/>
      <c r="CW18" s="66"/>
      <c r="CX18" s="66"/>
      <c r="CY18" s="70"/>
      <c r="CZ18" s="70"/>
      <c r="DA18" s="66"/>
      <c r="DB18" s="66"/>
      <c r="DC18" s="70"/>
      <c r="DD18" s="70"/>
      <c r="DE18" s="66"/>
      <c r="DF18" s="66"/>
      <c r="DG18" s="70"/>
      <c r="DH18" s="70"/>
      <c r="DI18" s="66"/>
      <c r="DJ18" s="66"/>
      <c r="DK18" s="70"/>
      <c r="DL18" s="70"/>
      <c r="DM18" s="66"/>
      <c r="DN18" s="66"/>
      <c r="DO18" s="70"/>
      <c r="DP18" s="70"/>
      <c r="DQ18" s="66"/>
      <c r="DR18" s="66"/>
      <c r="DS18" s="70"/>
      <c r="DT18" s="70"/>
      <c r="DU18" s="66"/>
      <c r="DV18" s="66"/>
      <c r="DW18" s="280"/>
      <c r="DX18" s="295"/>
      <c r="DY18" s="66"/>
      <c r="DZ18" s="66"/>
      <c r="EA18" s="280"/>
      <c r="EB18" s="295"/>
      <c r="EC18" s="66"/>
      <c r="ED18" s="66"/>
      <c r="EE18" s="280">
        <v>100</v>
      </c>
      <c r="EF18" s="280">
        <v>100</v>
      </c>
      <c r="EG18" s="66">
        <f t="shared" si="266"/>
        <v>100</v>
      </c>
      <c r="EH18" s="66"/>
      <c r="EI18" s="280">
        <v>554</v>
      </c>
      <c r="EJ18" s="280">
        <v>554</v>
      </c>
      <c r="EK18" s="66">
        <f t="shared" si="268"/>
        <v>100</v>
      </c>
      <c r="EL18" s="66"/>
      <c r="EM18" s="280"/>
      <c r="EN18" s="280"/>
      <c r="EO18" s="66"/>
      <c r="EP18" s="66"/>
      <c r="EQ18" s="280"/>
      <c r="ER18" s="280"/>
      <c r="ES18" s="66"/>
      <c r="ET18" s="66"/>
      <c r="EU18" s="280"/>
      <c r="EV18" s="280"/>
      <c r="EW18" s="66"/>
      <c r="EX18" s="66"/>
      <c r="EY18" s="280"/>
      <c r="EZ18" s="280"/>
      <c r="FA18" s="66"/>
      <c r="FB18" s="66"/>
      <c r="FC18" s="280"/>
      <c r="FD18" s="280"/>
      <c r="FE18" s="66"/>
      <c r="FF18" s="66"/>
      <c r="FG18" s="280"/>
      <c r="FH18" s="280"/>
      <c r="FI18" s="66"/>
      <c r="FJ18" s="66"/>
      <c r="FK18" s="280"/>
      <c r="FL18" s="280"/>
      <c r="FM18" s="66"/>
      <c r="FN18" s="66"/>
      <c r="FO18" s="280"/>
      <c r="FP18" s="280"/>
      <c r="FQ18" s="66"/>
      <c r="FR18" s="66"/>
      <c r="FS18" s="280"/>
      <c r="FT18" s="280"/>
      <c r="FU18" s="66"/>
      <c r="FV18" s="66"/>
      <c r="FW18" s="280"/>
      <c r="FX18" s="280"/>
      <c r="FY18" s="66"/>
      <c r="FZ18" s="66"/>
      <c r="GA18" s="280"/>
      <c r="GB18" s="280"/>
      <c r="GC18" s="66"/>
      <c r="GD18" s="66"/>
      <c r="GE18" s="280"/>
      <c r="GF18" s="280"/>
      <c r="GG18" s="66"/>
      <c r="GH18" s="66"/>
      <c r="GI18" s="280"/>
      <c r="GJ18" s="280"/>
      <c r="GK18" s="66"/>
      <c r="GL18" s="66"/>
      <c r="GM18" s="280"/>
      <c r="GN18" s="280"/>
      <c r="GO18" s="66"/>
      <c r="GP18" s="66"/>
      <c r="GQ18" s="280"/>
      <c r="GR18" s="280"/>
      <c r="GS18" s="66"/>
      <c r="GT18" s="66"/>
      <c r="GU18" s="280"/>
      <c r="GV18" s="280"/>
      <c r="GW18" s="66"/>
      <c r="GX18" s="66"/>
      <c r="GY18" s="280"/>
      <c r="GZ18" s="280"/>
      <c r="HA18" s="66"/>
      <c r="HB18" s="66"/>
      <c r="HC18" s="280"/>
      <c r="HD18" s="280"/>
      <c r="HE18" s="66"/>
      <c r="HF18" s="66"/>
      <c r="HG18" s="280"/>
      <c r="HH18" s="280"/>
      <c r="HI18" s="66"/>
      <c r="HJ18" s="66"/>
      <c r="HK18" s="280"/>
      <c r="HL18" s="280"/>
      <c r="HM18" s="66"/>
      <c r="HN18" s="66"/>
      <c r="HO18" s="280">
        <v>1300</v>
      </c>
      <c r="HP18" s="280">
        <v>1300</v>
      </c>
      <c r="HQ18" s="66">
        <f t="shared" si="220"/>
        <v>100</v>
      </c>
      <c r="HR18" s="66"/>
      <c r="HS18" s="280"/>
      <c r="HT18" s="280"/>
      <c r="HU18" s="66"/>
      <c r="HV18" s="66"/>
      <c r="HW18" s="280"/>
      <c r="HX18" s="280"/>
      <c r="HY18" s="66"/>
      <c r="HZ18" s="66"/>
      <c r="IA18" s="280"/>
      <c r="IB18" s="280"/>
      <c r="IC18" s="66"/>
      <c r="ID18" s="66"/>
      <c r="IE18" s="280">
        <v>1454.9</v>
      </c>
      <c r="IF18" s="280">
        <v>943.17830000000004</v>
      </c>
      <c r="IG18" s="66">
        <f t="shared" si="292"/>
        <v>64.827706371571921</v>
      </c>
      <c r="IH18" s="66"/>
      <c r="II18" s="280"/>
      <c r="IJ18" s="280"/>
      <c r="IK18" s="66"/>
      <c r="IL18" s="66"/>
      <c r="IM18" s="280">
        <v>746.29972999999995</v>
      </c>
      <c r="IN18" s="280">
        <v>746.29972999999995</v>
      </c>
      <c r="IO18" s="66">
        <f t="shared" si="294"/>
        <v>100</v>
      </c>
    </row>
    <row r="19" spans="1:249" s="29" customFormat="1" ht="15.75" x14ac:dyDescent="0.25">
      <c r="A19" s="41" t="s">
        <v>228</v>
      </c>
      <c r="B19" s="82">
        <f t="shared" si="147"/>
        <v>0</v>
      </c>
      <c r="C19" s="82">
        <f t="shared" si="148"/>
        <v>12900</v>
      </c>
      <c r="D19" s="82">
        <f t="shared" si="149"/>
        <v>12900</v>
      </c>
      <c r="E19" s="70">
        <f t="shared" si="67"/>
        <v>100</v>
      </c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31"/>
      <c r="AA19" s="198"/>
      <c r="AB19" s="198"/>
      <c r="AC19" s="66"/>
      <c r="AD19" s="131"/>
      <c r="AE19" s="198"/>
      <c r="AF19" s="198"/>
      <c r="AG19" s="66"/>
      <c r="AH19" s="198"/>
      <c r="AI19" s="198"/>
      <c r="AJ19" s="198"/>
      <c r="AK19" s="66"/>
      <c r="AL19" s="198"/>
      <c r="AM19" s="198"/>
      <c r="AN19" s="198"/>
      <c r="AO19" s="66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31"/>
      <c r="BC19" s="198"/>
      <c r="BD19" s="198"/>
      <c r="BE19" s="66"/>
      <c r="BF19" s="66"/>
      <c r="BG19" s="198"/>
      <c r="BH19" s="198"/>
      <c r="BI19" s="66"/>
      <c r="BJ19" s="66"/>
      <c r="BK19" s="198"/>
      <c r="BL19" s="198"/>
      <c r="BM19" s="66"/>
      <c r="BN19" s="66"/>
      <c r="BO19" s="198"/>
      <c r="BP19" s="198"/>
      <c r="BQ19" s="66"/>
      <c r="BR19" s="66"/>
      <c r="BS19" s="198"/>
      <c r="BT19" s="198"/>
      <c r="BU19" s="66"/>
      <c r="BV19" s="66"/>
      <c r="BW19" s="198"/>
      <c r="BX19" s="198"/>
      <c r="BY19" s="66"/>
      <c r="BZ19" s="66"/>
      <c r="CA19" s="198"/>
      <c r="CB19" s="198"/>
      <c r="CC19" s="66"/>
      <c r="CD19" s="66"/>
      <c r="CE19" s="198"/>
      <c r="CF19" s="198"/>
      <c r="CG19" s="66"/>
      <c r="CH19" s="66"/>
      <c r="CI19" s="198"/>
      <c r="CJ19" s="198"/>
      <c r="CK19" s="66"/>
      <c r="CL19" s="66"/>
      <c r="CM19" s="198"/>
      <c r="CN19" s="198"/>
      <c r="CO19" s="66"/>
      <c r="CP19" s="66"/>
      <c r="CQ19" s="198"/>
      <c r="CR19" s="198"/>
      <c r="CS19" s="66"/>
      <c r="CT19" s="66"/>
      <c r="CU19" s="198"/>
      <c r="CV19" s="198"/>
      <c r="CW19" s="66"/>
      <c r="CX19" s="66"/>
      <c r="CY19" s="198"/>
      <c r="CZ19" s="198"/>
      <c r="DA19" s="66"/>
      <c r="DB19" s="66"/>
      <c r="DC19" s="198"/>
      <c r="DD19" s="198"/>
      <c r="DE19" s="198"/>
      <c r="DF19" s="198"/>
      <c r="DG19" s="198"/>
      <c r="DH19" s="198"/>
      <c r="DI19" s="198"/>
      <c r="DJ19" s="198"/>
      <c r="DK19" s="198"/>
      <c r="DL19" s="198"/>
      <c r="DM19" s="198"/>
      <c r="DN19" s="198"/>
      <c r="DO19" s="198"/>
      <c r="DP19" s="198"/>
      <c r="DQ19" s="66"/>
      <c r="DR19" s="66"/>
      <c r="DS19" s="198"/>
      <c r="DT19" s="198"/>
      <c r="DU19" s="66"/>
      <c r="DV19" s="66"/>
      <c r="DW19" s="198"/>
      <c r="DX19" s="198"/>
      <c r="DY19" s="66"/>
      <c r="DZ19" s="66"/>
      <c r="EA19" s="198"/>
      <c r="EB19" s="198"/>
      <c r="EC19" s="66"/>
      <c r="ED19" s="66"/>
      <c r="EE19" s="198"/>
      <c r="EF19" s="198"/>
      <c r="EG19" s="66"/>
      <c r="EH19" s="66"/>
      <c r="EI19" s="198"/>
      <c r="EJ19" s="198"/>
      <c r="EK19" s="66"/>
      <c r="EL19" s="66"/>
      <c r="EM19" s="198"/>
      <c r="EN19" s="198"/>
      <c r="EO19" s="66"/>
      <c r="EP19" s="66"/>
      <c r="EQ19" s="198"/>
      <c r="ER19" s="198"/>
      <c r="ES19" s="66"/>
      <c r="ET19" s="66"/>
      <c r="EU19" s="198"/>
      <c r="EV19" s="198"/>
      <c r="EW19" s="66"/>
      <c r="EX19" s="66"/>
      <c r="EY19" s="198"/>
      <c r="EZ19" s="198"/>
      <c r="FA19" s="66"/>
      <c r="FB19" s="66"/>
      <c r="FC19" s="198"/>
      <c r="FD19" s="198"/>
      <c r="FE19" s="66"/>
      <c r="FF19" s="66"/>
      <c r="FG19" s="198"/>
      <c r="FH19" s="198"/>
      <c r="FI19" s="66"/>
      <c r="FJ19" s="66"/>
      <c r="FK19" s="198"/>
      <c r="FL19" s="198"/>
      <c r="FM19" s="66"/>
      <c r="FN19" s="66"/>
      <c r="FO19" s="82">
        <v>12900</v>
      </c>
      <c r="FP19" s="82">
        <v>12900</v>
      </c>
      <c r="FQ19" s="66">
        <f>FP19/FO19*100</f>
        <v>100</v>
      </c>
      <c r="FR19" s="66"/>
      <c r="FS19" s="82"/>
      <c r="FT19" s="198"/>
      <c r="FU19" s="66"/>
      <c r="FV19" s="66"/>
      <c r="FW19" s="82"/>
      <c r="FX19" s="198"/>
      <c r="FY19" s="66"/>
      <c r="FZ19" s="66"/>
      <c r="GA19" s="82"/>
      <c r="GB19" s="198"/>
      <c r="GC19" s="66"/>
      <c r="GD19" s="66"/>
      <c r="GE19" s="82"/>
      <c r="GF19" s="198"/>
      <c r="GG19" s="66"/>
      <c r="GH19" s="66"/>
      <c r="GI19" s="82"/>
      <c r="GJ19" s="198"/>
      <c r="GK19" s="66"/>
      <c r="GL19" s="66"/>
      <c r="GM19" s="82"/>
      <c r="GN19" s="198"/>
      <c r="GO19" s="66"/>
      <c r="GP19" s="66"/>
      <c r="GQ19" s="82"/>
      <c r="GR19" s="198"/>
      <c r="GS19" s="66"/>
      <c r="GT19" s="66"/>
      <c r="GU19" s="198"/>
      <c r="GV19" s="198"/>
      <c r="GW19" s="66"/>
      <c r="GX19" s="66"/>
      <c r="GY19" s="198"/>
      <c r="GZ19" s="198"/>
      <c r="HA19" s="66"/>
      <c r="HB19" s="66"/>
      <c r="HC19" s="198"/>
      <c r="HD19" s="198"/>
      <c r="HE19" s="66"/>
      <c r="HF19" s="66"/>
      <c r="HG19" s="198"/>
      <c r="HH19" s="198"/>
      <c r="HI19" s="66"/>
      <c r="HJ19" s="66"/>
      <c r="HK19" s="198"/>
      <c r="HL19" s="198"/>
      <c r="HM19" s="66"/>
      <c r="HN19" s="66"/>
      <c r="HO19" s="198"/>
      <c r="HP19" s="198"/>
      <c r="HQ19" s="66"/>
      <c r="HR19" s="66"/>
      <c r="HS19" s="198"/>
      <c r="HT19" s="198"/>
      <c r="HU19" s="66"/>
      <c r="HV19" s="66"/>
      <c r="HW19" s="198"/>
      <c r="HX19" s="198"/>
      <c r="HY19" s="66"/>
      <c r="HZ19" s="66"/>
      <c r="IA19" s="198"/>
      <c r="IB19" s="198"/>
      <c r="IC19" s="66"/>
      <c r="ID19" s="66"/>
      <c r="IE19" s="198"/>
      <c r="IF19" s="198"/>
      <c r="IG19" s="66"/>
      <c r="IH19" s="66"/>
      <c r="II19" s="198"/>
      <c r="IJ19" s="198"/>
      <c r="IK19" s="66"/>
      <c r="IL19" s="66"/>
      <c r="IM19" s="198"/>
      <c r="IN19" s="198"/>
      <c r="IO19" s="66"/>
    </row>
    <row r="20" spans="1:249" s="29" customFormat="1" ht="15.75" x14ac:dyDescent="0.25">
      <c r="A20" s="41" t="s">
        <v>229</v>
      </c>
      <c r="B20" s="82">
        <f t="shared" si="147"/>
        <v>0</v>
      </c>
      <c r="C20" s="82">
        <f t="shared" si="148"/>
        <v>0</v>
      </c>
      <c r="D20" s="82">
        <f t="shared" si="149"/>
        <v>0</v>
      </c>
      <c r="E20" s="82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31"/>
      <c r="AA20" s="198"/>
      <c r="AB20" s="198"/>
      <c r="AC20" s="66"/>
      <c r="AD20" s="131"/>
      <c r="AE20" s="198"/>
      <c r="AF20" s="198"/>
      <c r="AG20" s="66"/>
      <c r="AH20" s="198"/>
      <c r="AI20" s="198"/>
      <c r="AJ20" s="198"/>
      <c r="AK20" s="66"/>
      <c r="AL20" s="198"/>
      <c r="AM20" s="198"/>
      <c r="AN20" s="198"/>
      <c r="AO20" s="66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31"/>
      <c r="BC20" s="198"/>
      <c r="BD20" s="198"/>
      <c r="BE20" s="66"/>
      <c r="BF20" s="66"/>
      <c r="BG20" s="198"/>
      <c r="BH20" s="198"/>
      <c r="BI20" s="66"/>
      <c r="BJ20" s="66"/>
      <c r="BK20" s="198"/>
      <c r="BL20" s="198"/>
      <c r="BM20" s="66"/>
      <c r="BN20" s="66"/>
      <c r="BO20" s="198"/>
      <c r="BP20" s="198"/>
      <c r="BQ20" s="66"/>
      <c r="BR20" s="66"/>
      <c r="BS20" s="198"/>
      <c r="BT20" s="198"/>
      <c r="BU20" s="66"/>
      <c r="BV20" s="66"/>
      <c r="BW20" s="198"/>
      <c r="BX20" s="198"/>
      <c r="BY20" s="66"/>
      <c r="BZ20" s="66"/>
      <c r="CA20" s="198"/>
      <c r="CB20" s="198"/>
      <c r="CC20" s="66"/>
      <c r="CD20" s="66"/>
      <c r="CE20" s="198"/>
      <c r="CF20" s="198"/>
      <c r="CG20" s="66"/>
      <c r="CH20" s="66"/>
      <c r="CI20" s="198"/>
      <c r="CJ20" s="198"/>
      <c r="CK20" s="66"/>
      <c r="CL20" s="66"/>
      <c r="CM20" s="198"/>
      <c r="CN20" s="198"/>
      <c r="CO20" s="66"/>
      <c r="CP20" s="66"/>
      <c r="CQ20" s="198"/>
      <c r="CR20" s="198"/>
      <c r="CS20" s="66"/>
      <c r="CT20" s="66"/>
      <c r="CU20" s="198"/>
      <c r="CV20" s="198"/>
      <c r="CW20" s="66"/>
      <c r="CX20" s="66"/>
      <c r="CY20" s="198"/>
      <c r="CZ20" s="198"/>
      <c r="DA20" s="66"/>
      <c r="DB20" s="66"/>
      <c r="DC20" s="198"/>
      <c r="DD20" s="198"/>
      <c r="DE20" s="198"/>
      <c r="DF20" s="198"/>
      <c r="DG20" s="198"/>
      <c r="DH20" s="198"/>
      <c r="DI20" s="198"/>
      <c r="DJ20" s="198"/>
      <c r="DK20" s="198"/>
      <c r="DL20" s="198"/>
      <c r="DM20" s="198"/>
      <c r="DN20" s="198"/>
      <c r="DO20" s="198"/>
      <c r="DP20" s="198"/>
      <c r="DQ20" s="66"/>
      <c r="DR20" s="66"/>
      <c r="DS20" s="198"/>
      <c r="DT20" s="198"/>
      <c r="DU20" s="66"/>
      <c r="DV20" s="66"/>
      <c r="DW20" s="198"/>
      <c r="DX20" s="198"/>
      <c r="DY20" s="66"/>
      <c r="DZ20" s="66"/>
      <c r="EA20" s="198"/>
      <c r="EB20" s="198"/>
      <c r="EC20" s="66"/>
      <c r="ED20" s="66"/>
      <c r="EE20" s="198"/>
      <c r="EF20" s="198"/>
      <c r="EG20" s="66"/>
      <c r="EH20" s="66"/>
      <c r="EI20" s="198"/>
      <c r="EJ20" s="198"/>
      <c r="EK20" s="66"/>
      <c r="EL20" s="66"/>
      <c r="EM20" s="198"/>
      <c r="EN20" s="198"/>
      <c r="EO20" s="66"/>
      <c r="EP20" s="66"/>
      <c r="EQ20" s="198"/>
      <c r="ER20" s="198"/>
      <c r="ES20" s="66"/>
      <c r="ET20" s="66"/>
      <c r="EU20" s="198"/>
      <c r="EV20" s="198"/>
      <c r="EW20" s="66"/>
      <c r="EX20" s="66"/>
      <c r="EY20" s="198"/>
      <c r="EZ20" s="198"/>
      <c r="FA20" s="66"/>
      <c r="FB20" s="66"/>
      <c r="FC20" s="198"/>
      <c r="FD20" s="198"/>
      <c r="FE20" s="66"/>
      <c r="FF20" s="66"/>
      <c r="FG20" s="198"/>
      <c r="FH20" s="198"/>
      <c r="FI20" s="66"/>
      <c r="FJ20" s="66"/>
      <c r="FK20" s="198"/>
      <c r="FL20" s="198"/>
      <c r="FM20" s="66"/>
      <c r="FN20" s="66"/>
      <c r="FO20" s="198"/>
      <c r="FP20" s="198"/>
      <c r="FQ20" s="66"/>
      <c r="FR20" s="66"/>
      <c r="FS20" s="198"/>
      <c r="FT20" s="198"/>
      <c r="FU20" s="66"/>
      <c r="FV20" s="66"/>
      <c r="FW20" s="198"/>
      <c r="FX20" s="198"/>
      <c r="FY20" s="66"/>
      <c r="FZ20" s="66"/>
      <c r="GA20" s="198"/>
      <c r="GB20" s="198"/>
      <c r="GC20" s="66"/>
      <c r="GD20" s="66"/>
      <c r="GE20" s="198"/>
      <c r="GF20" s="198"/>
      <c r="GG20" s="66"/>
      <c r="GH20" s="66"/>
      <c r="GI20" s="198"/>
      <c r="GJ20" s="198"/>
      <c r="GK20" s="66"/>
      <c r="GL20" s="66"/>
      <c r="GM20" s="198"/>
      <c r="GN20" s="198"/>
      <c r="GO20" s="66"/>
      <c r="GP20" s="66"/>
      <c r="GQ20" s="198"/>
      <c r="GR20" s="198"/>
      <c r="GS20" s="66"/>
      <c r="GT20" s="66"/>
      <c r="GU20" s="198"/>
      <c r="GV20" s="198"/>
      <c r="GW20" s="66"/>
      <c r="GX20" s="66"/>
      <c r="GY20" s="198"/>
      <c r="GZ20" s="198"/>
      <c r="HA20" s="66"/>
      <c r="HB20" s="66"/>
      <c r="HC20" s="198"/>
      <c r="HD20" s="198"/>
      <c r="HE20" s="66"/>
      <c r="HF20" s="66"/>
      <c r="HG20" s="198"/>
      <c r="HH20" s="198"/>
      <c r="HI20" s="66"/>
      <c r="HJ20" s="66"/>
      <c r="HK20" s="198"/>
      <c r="HL20" s="198"/>
      <c r="HM20" s="66"/>
      <c r="HN20" s="66"/>
      <c r="HO20" s="198"/>
      <c r="HP20" s="198"/>
      <c r="HQ20" s="66"/>
      <c r="HR20" s="66"/>
      <c r="HS20" s="198"/>
      <c r="HT20" s="198"/>
      <c r="HU20" s="66"/>
      <c r="HV20" s="66"/>
      <c r="HW20" s="198"/>
      <c r="HX20" s="198"/>
      <c r="HY20" s="66"/>
      <c r="HZ20" s="66"/>
      <c r="IA20" s="198"/>
      <c r="IB20" s="198"/>
      <c r="IC20" s="66"/>
      <c r="ID20" s="66"/>
      <c r="IE20" s="198"/>
      <c r="IF20" s="198"/>
      <c r="IG20" s="66"/>
      <c r="IH20" s="66"/>
      <c r="II20" s="198"/>
      <c r="IJ20" s="198"/>
      <c r="IK20" s="66"/>
      <c r="IL20" s="66"/>
      <c r="IM20" s="198"/>
      <c r="IN20" s="198"/>
      <c r="IO20" s="66"/>
    </row>
    <row r="21" spans="1:249" s="29" customFormat="1" ht="15.75" x14ac:dyDescent="0.25">
      <c r="A21" s="41" t="s">
        <v>230</v>
      </c>
      <c r="B21" s="82">
        <f t="shared" si="147"/>
        <v>0</v>
      </c>
      <c r="C21" s="82">
        <f t="shared" si="148"/>
        <v>0</v>
      </c>
      <c r="D21" s="82">
        <f t="shared" si="149"/>
        <v>0</v>
      </c>
      <c r="E21" s="82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31"/>
      <c r="AA21" s="198"/>
      <c r="AB21" s="198"/>
      <c r="AC21" s="66"/>
      <c r="AD21" s="131"/>
      <c r="AE21" s="198"/>
      <c r="AF21" s="198"/>
      <c r="AG21" s="66"/>
      <c r="AH21" s="198"/>
      <c r="AI21" s="198"/>
      <c r="AJ21" s="198"/>
      <c r="AK21" s="66"/>
      <c r="AL21" s="198"/>
      <c r="AM21" s="198"/>
      <c r="AN21" s="198"/>
      <c r="AO21" s="66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31"/>
      <c r="BC21" s="198"/>
      <c r="BD21" s="198"/>
      <c r="BE21" s="66"/>
      <c r="BF21" s="66"/>
      <c r="BG21" s="198"/>
      <c r="BH21" s="198"/>
      <c r="BI21" s="66"/>
      <c r="BJ21" s="66"/>
      <c r="BK21" s="198"/>
      <c r="BL21" s="198"/>
      <c r="BM21" s="66"/>
      <c r="BN21" s="66"/>
      <c r="BO21" s="198"/>
      <c r="BP21" s="198"/>
      <c r="BQ21" s="66"/>
      <c r="BR21" s="66"/>
      <c r="BS21" s="198"/>
      <c r="BT21" s="198"/>
      <c r="BU21" s="66"/>
      <c r="BV21" s="66"/>
      <c r="BW21" s="198"/>
      <c r="BX21" s="198"/>
      <c r="BY21" s="66"/>
      <c r="BZ21" s="66"/>
      <c r="CA21" s="198"/>
      <c r="CB21" s="198"/>
      <c r="CC21" s="66"/>
      <c r="CD21" s="66"/>
      <c r="CE21" s="198"/>
      <c r="CF21" s="198"/>
      <c r="CG21" s="66"/>
      <c r="CH21" s="66"/>
      <c r="CI21" s="198"/>
      <c r="CJ21" s="198"/>
      <c r="CK21" s="66"/>
      <c r="CL21" s="66"/>
      <c r="CM21" s="198"/>
      <c r="CN21" s="198"/>
      <c r="CO21" s="66"/>
      <c r="CP21" s="66"/>
      <c r="CQ21" s="198"/>
      <c r="CR21" s="198"/>
      <c r="CS21" s="66"/>
      <c r="CT21" s="66"/>
      <c r="CU21" s="198"/>
      <c r="CV21" s="198"/>
      <c r="CW21" s="66"/>
      <c r="CX21" s="66"/>
      <c r="CY21" s="198"/>
      <c r="CZ21" s="198"/>
      <c r="DA21" s="66"/>
      <c r="DB21" s="66"/>
      <c r="DC21" s="198"/>
      <c r="DD21" s="198"/>
      <c r="DE21" s="198"/>
      <c r="DF21" s="198"/>
      <c r="DG21" s="198"/>
      <c r="DH21" s="198"/>
      <c r="DI21" s="198"/>
      <c r="DJ21" s="198"/>
      <c r="DK21" s="198"/>
      <c r="DL21" s="198"/>
      <c r="DM21" s="198"/>
      <c r="DN21" s="198"/>
      <c r="DO21" s="198"/>
      <c r="DP21" s="198"/>
      <c r="DQ21" s="66"/>
      <c r="DR21" s="66"/>
      <c r="DS21" s="198"/>
      <c r="DT21" s="198"/>
      <c r="DU21" s="66"/>
      <c r="DV21" s="66"/>
      <c r="DW21" s="198"/>
      <c r="DX21" s="198"/>
      <c r="DY21" s="66"/>
      <c r="DZ21" s="66"/>
      <c r="EA21" s="198"/>
      <c r="EB21" s="198"/>
      <c r="EC21" s="66"/>
      <c r="ED21" s="66"/>
      <c r="EE21" s="198"/>
      <c r="EF21" s="198"/>
      <c r="EG21" s="66"/>
      <c r="EH21" s="66"/>
      <c r="EI21" s="198"/>
      <c r="EJ21" s="198"/>
      <c r="EK21" s="66"/>
      <c r="EL21" s="66"/>
      <c r="EM21" s="198"/>
      <c r="EN21" s="198"/>
      <c r="EO21" s="66"/>
      <c r="EP21" s="66"/>
      <c r="EQ21" s="198"/>
      <c r="ER21" s="198"/>
      <c r="ES21" s="66"/>
      <c r="ET21" s="66"/>
      <c r="EU21" s="198"/>
      <c r="EV21" s="198"/>
      <c r="EW21" s="66"/>
      <c r="EX21" s="66"/>
      <c r="EY21" s="198"/>
      <c r="EZ21" s="198"/>
      <c r="FA21" s="66"/>
      <c r="FB21" s="66"/>
      <c r="FC21" s="198"/>
      <c r="FD21" s="198"/>
      <c r="FE21" s="66"/>
      <c r="FF21" s="66"/>
      <c r="FG21" s="198"/>
      <c r="FH21" s="198"/>
      <c r="FI21" s="66"/>
      <c r="FJ21" s="66"/>
      <c r="FK21" s="198"/>
      <c r="FL21" s="198"/>
      <c r="FM21" s="66"/>
      <c r="FN21" s="66"/>
      <c r="FO21" s="198"/>
      <c r="FP21" s="198"/>
      <c r="FQ21" s="66"/>
      <c r="FR21" s="66"/>
      <c r="FS21" s="198"/>
      <c r="FT21" s="198"/>
      <c r="FU21" s="66"/>
      <c r="FV21" s="66"/>
      <c r="FW21" s="198"/>
      <c r="FX21" s="198"/>
      <c r="FY21" s="66"/>
      <c r="FZ21" s="66"/>
      <c r="GA21" s="198"/>
      <c r="GB21" s="198"/>
      <c r="GC21" s="66"/>
      <c r="GD21" s="66"/>
      <c r="GE21" s="198"/>
      <c r="GF21" s="198"/>
      <c r="GG21" s="66"/>
      <c r="GH21" s="66"/>
      <c r="GI21" s="198"/>
      <c r="GJ21" s="198"/>
      <c r="GK21" s="66"/>
      <c r="GL21" s="66"/>
      <c r="GM21" s="198"/>
      <c r="GN21" s="198"/>
      <c r="GO21" s="66"/>
      <c r="GP21" s="66"/>
      <c r="GQ21" s="198"/>
      <c r="GR21" s="198"/>
      <c r="GS21" s="66"/>
      <c r="GT21" s="66"/>
      <c r="GU21" s="198"/>
      <c r="GV21" s="198"/>
      <c r="GW21" s="66"/>
      <c r="GX21" s="66"/>
      <c r="GY21" s="198"/>
      <c r="GZ21" s="198"/>
      <c r="HA21" s="66"/>
      <c r="HB21" s="66"/>
      <c r="HC21" s="198"/>
      <c r="HD21" s="198"/>
      <c r="HE21" s="66"/>
      <c r="HF21" s="66"/>
      <c r="HG21" s="198"/>
      <c r="HH21" s="198"/>
      <c r="HI21" s="66"/>
      <c r="HJ21" s="66"/>
      <c r="HK21" s="198"/>
      <c r="HL21" s="198"/>
      <c r="HM21" s="66"/>
      <c r="HN21" s="66"/>
      <c r="HO21" s="198"/>
      <c r="HP21" s="198"/>
      <c r="HQ21" s="66"/>
      <c r="HR21" s="66"/>
      <c r="HS21" s="198"/>
      <c r="HT21" s="198"/>
      <c r="HU21" s="66"/>
      <c r="HV21" s="66"/>
      <c r="HW21" s="198"/>
      <c r="HX21" s="198"/>
      <c r="HY21" s="66"/>
      <c r="HZ21" s="66"/>
      <c r="IA21" s="198"/>
      <c r="IB21" s="198"/>
      <c r="IC21" s="66"/>
      <c r="ID21" s="66"/>
      <c r="IE21" s="198"/>
      <c r="IF21" s="198"/>
      <c r="IG21" s="66"/>
      <c r="IH21" s="66"/>
      <c r="II21" s="198"/>
      <c r="IJ21" s="198"/>
      <c r="IK21" s="66"/>
      <c r="IL21" s="66"/>
      <c r="IM21" s="198"/>
      <c r="IN21" s="198"/>
      <c r="IO21" s="66"/>
    </row>
    <row r="22" spans="1:249" s="30" customFormat="1" ht="31.5" x14ac:dyDescent="0.25">
      <c r="A22" s="115" t="s">
        <v>235</v>
      </c>
      <c r="B22" s="198">
        <f t="shared" si="147"/>
        <v>978.2</v>
      </c>
      <c r="C22" s="198">
        <f t="shared" si="148"/>
        <v>124728.09973</v>
      </c>
      <c r="D22" s="198">
        <f t="shared" si="149"/>
        <v>124619.59168</v>
      </c>
      <c r="E22" s="80">
        <f t="shared" si="67"/>
        <v>99.913004326823796</v>
      </c>
      <c r="F22" s="80">
        <f t="shared" ref="F22" si="296">F23+F24+F25</f>
        <v>0</v>
      </c>
      <c r="G22" s="80">
        <f t="shared" ref="G22:AV22" si="297">G23+G24+G25</f>
        <v>0</v>
      </c>
      <c r="H22" s="80">
        <f t="shared" ref="H22" si="298">H23+H24+H25</f>
        <v>0</v>
      </c>
      <c r="I22" s="80">
        <f t="shared" si="297"/>
        <v>0</v>
      </c>
      <c r="J22" s="80">
        <f t="shared" ref="J22" si="299">J23+J24+J25</f>
        <v>0</v>
      </c>
      <c r="K22" s="80">
        <f t="shared" si="297"/>
        <v>0</v>
      </c>
      <c r="L22" s="80">
        <f t="shared" si="297"/>
        <v>0</v>
      </c>
      <c r="M22" s="80">
        <f t="shared" si="297"/>
        <v>0</v>
      </c>
      <c r="N22" s="80"/>
      <c r="O22" s="80">
        <f t="shared" si="297"/>
        <v>0</v>
      </c>
      <c r="P22" s="80">
        <f t="shared" si="297"/>
        <v>0</v>
      </c>
      <c r="Q22" s="80">
        <f t="shared" si="297"/>
        <v>0</v>
      </c>
      <c r="R22" s="80">
        <f t="shared" ref="R22" si="300">R23+R24+R25</f>
        <v>0</v>
      </c>
      <c r="S22" s="80">
        <f t="shared" si="297"/>
        <v>0</v>
      </c>
      <c r="T22" s="80">
        <f t="shared" si="297"/>
        <v>0</v>
      </c>
      <c r="U22" s="80">
        <f t="shared" si="297"/>
        <v>0</v>
      </c>
      <c r="V22" s="80">
        <f t="shared" ref="V22" si="301">V23+V24+V25</f>
        <v>531.20000000000005</v>
      </c>
      <c r="W22" s="80">
        <f t="shared" si="297"/>
        <v>1435.1</v>
      </c>
      <c r="X22" s="80">
        <f t="shared" ref="X22" si="302">X23+X24+X25</f>
        <v>1435.1</v>
      </c>
      <c r="Y22" s="79">
        <f t="shared" si="295"/>
        <v>100</v>
      </c>
      <c r="Z22" s="122"/>
      <c r="AA22" s="80">
        <f t="shared" si="297"/>
        <v>851</v>
      </c>
      <c r="AB22" s="80">
        <f t="shared" si="297"/>
        <v>851</v>
      </c>
      <c r="AC22" s="79">
        <f t="shared" si="137"/>
        <v>100</v>
      </c>
      <c r="AD22" s="122"/>
      <c r="AE22" s="80">
        <f t="shared" ref="AE22:AF22" si="303">AE23+AE24+AE25</f>
        <v>2630</v>
      </c>
      <c r="AF22" s="80">
        <f t="shared" si="303"/>
        <v>2630</v>
      </c>
      <c r="AG22" s="79">
        <f t="shared" ref="AG22:AG23" si="304">AF22/AE22*100</f>
        <v>100</v>
      </c>
      <c r="AH22" s="80">
        <f t="shared" ref="AH22" si="305">AH23+AH24+AH25</f>
        <v>447</v>
      </c>
      <c r="AI22" s="80">
        <f t="shared" ref="AI22" si="306">AI23+AI24+AI25</f>
        <v>232</v>
      </c>
      <c r="AJ22" s="80">
        <f t="shared" ref="AJ22" si="307">AJ23+AJ24+AJ25</f>
        <v>232</v>
      </c>
      <c r="AK22" s="79">
        <f t="shared" ref="AK22:AK23" si="308">AJ22/AI22*100</f>
        <v>100</v>
      </c>
      <c r="AL22" s="80">
        <f t="shared" ref="AL22" si="309">AL23+AL24+AL25</f>
        <v>0</v>
      </c>
      <c r="AM22" s="80">
        <f t="shared" ref="AM22" si="310">AM23+AM24+AM25</f>
        <v>0</v>
      </c>
      <c r="AN22" s="80">
        <f t="shared" ref="AN22" si="311">AN23+AN24+AN25</f>
        <v>0</v>
      </c>
      <c r="AO22" s="79"/>
      <c r="AP22" s="80">
        <f t="shared" ref="AP22" si="312">AP23+AP24+AP25</f>
        <v>0</v>
      </c>
      <c r="AQ22" s="80">
        <f t="shared" si="297"/>
        <v>0</v>
      </c>
      <c r="AR22" s="80">
        <f t="shared" ref="AR22" si="313">AR23+AR24+AR25</f>
        <v>0</v>
      </c>
      <c r="AS22" s="80">
        <f t="shared" si="297"/>
        <v>0</v>
      </c>
      <c r="AT22" s="80"/>
      <c r="AU22" s="80">
        <f t="shared" si="297"/>
        <v>0</v>
      </c>
      <c r="AV22" s="80">
        <f t="shared" si="297"/>
        <v>0</v>
      </c>
      <c r="AW22" s="80">
        <f t="shared" ref="AW22:AZ22" si="314">AW23+AW24+AW25</f>
        <v>0</v>
      </c>
      <c r="AX22" s="80">
        <f t="shared" ref="AX22" si="315">AX23+AX24+AX25</f>
        <v>0</v>
      </c>
      <c r="AY22" s="80">
        <f t="shared" si="314"/>
        <v>0</v>
      </c>
      <c r="AZ22" s="80">
        <f t="shared" si="314"/>
        <v>0</v>
      </c>
      <c r="BA22" s="79"/>
      <c r="BB22" s="121"/>
      <c r="BC22" s="80">
        <f t="shared" ref="BC22:BD22" si="316">BC23+BC24+BC25</f>
        <v>1000</v>
      </c>
      <c r="BD22" s="80">
        <f t="shared" si="316"/>
        <v>1000</v>
      </c>
      <c r="BE22" s="79">
        <f t="shared" ref="BE22:BE25" si="317">BD22/BC22*100</f>
        <v>100</v>
      </c>
      <c r="BF22" s="79"/>
      <c r="BG22" s="80">
        <f t="shared" ref="BG22:BH22" si="318">BG23+BG24+BG25</f>
        <v>0</v>
      </c>
      <c r="BH22" s="80">
        <f t="shared" si="318"/>
        <v>0</v>
      </c>
      <c r="BI22" s="79"/>
      <c r="BJ22" s="79"/>
      <c r="BK22" s="80">
        <f t="shared" ref="BK22:BL22" si="319">BK23+BK24+BK25</f>
        <v>0</v>
      </c>
      <c r="BL22" s="80">
        <f t="shared" si="319"/>
        <v>0</v>
      </c>
      <c r="BM22" s="79"/>
      <c r="BN22" s="79"/>
      <c r="BO22" s="80">
        <f t="shared" ref="BO22:BP22" si="320">BO23+BO24+BO25</f>
        <v>0</v>
      </c>
      <c r="BP22" s="80">
        <f t="shared" si="320"/>
        <v>0</v>
      </c>
      <c r="BQ22" s="79"/>
      <c r="BR22" s="79"/>
      <c r="BS22" s="80">
        <f t="shared" ref="BS22:BT22" si="321">BS23+BS24+BS25</f>
        <v>0</v>
      </c>
      <c r="BT22" s="80">
        <f t="shared" si="321"/>
        <v>0</v>
      </c>
      <c r="BU22" s="79"/>
      <c r="BV22" s="79"/>
      <c r="BW22" s="80">
        <f t="shared" ref="BW22:BX22" si="322">BW23+BW24+BW25</f>
        <v>0</v>
      </c>
      <c r="BX22" s="80">
        <f t="shared" si="322"/>
        <v>0</v>
      </c>
      <c r="BY22" s="79"/>
      <c r="BZ22" s="79"/>
      <c r="CA22" s="80">
        <f t="shared" ref="CA22:CB22" si="323">CA23+CA24+CA25</f>
        <v>0</v>
      </c>
      <c r="CB22" s="80">
        <f t="shared" si="323"/>
        <v>0</v>
      </c>
      <c r="CC22" s="79"/>
      <c r="CD22" s="79"/>
      <c r="CE22" s="80">
        <f t="shared" ref="CE22:CF22" si="324">CE23+CE24+CE25</f>
        <v>0</v>
      </c>
      <c r="CF22" s="80">
        <f t="shared" si="324"/>
        <v>0</v>
      </c>
      <c r="CG22" s="79"/>
      <c r="CH22" s="79"/>
      <c r="CI22" s="80">
        <f t="shared" ref="CI22:CJ22" si="325">CI23+CI24+CI25</f>
        <v>0</v>
      </c>
      <c r="CJ22" s="80">
        <f t="shared" si="325"/>
        <v>0</v>
      </c>
      <c r="CK22" s="79"/>
      <c r="CL22" s="79"/>
      <c r="CM22" s="80">
        <f t="shared" ref="CM22:CN22" si="326">CM23+CM24+CM25</f>
        <v>0</v>
      </c>
      <c r="CN22" s="80">
        <f t="shared" si="326"/>
        <v>0</v>
      </c>
      <c r="CO22" s="79"/>
      <c r="CP22" s="79"/>
      <c r="CQ22" s="80">
        <f t="shared" ref="CQ22" si="327">CQ23+CQ24+CQ25</f>
        <v>10000</v>
      </c>
      <c r="CR22" s="80">
        <f t="shared" ref="CR22" si="328">CR23+CR24+CR25</f>
        <v>10000</v>
      </c>
      <c r="CS22" s="79">
        <f t="shared" ref="CS22:CS24" si="329">CR22/CQ22*100</f>
        <v>100</v>
      </c>
      <c r="CT22" s="79"/>
      <c r="CU22" s="80">
        <f t="shared" ref="CU22" si="330">CU23+CU24+CU25</f>
        <v>12000</v>
      </c>
      <c r="CV22" s="80">
        <f t="shared" ref="CV22" si="331">CV23+CV24+CV25</f>
        <v>12000</v>
      </c>
      <c r="CW22" s="79">
        <f t="shared" ref="CW22" si="332">CV22/CU22*100</f>
        <v>100</v>
      </c>
      <c r="CX22" s="79"/>
      <c r="CY22" s="80">
        <f t="shared" ref="CY22:CZ22" si="333">CY23+CY24+CY25</f>
        <v>0</v>
      </c>
      <c r="CZ22" s="80">
        <f t="shared" si="333"/>
        <v>0</v>
      </c>
      <c r="DA22" s="79"/>
      <c r="DB22" s="79"/>
      <c r="DC22" s="80">
        <f t="shared" ref="DC22:DM22" si="334">DC23+DC24+DC25</f>
        <v>0</v>
      </c>
      <c r="DD22" s="80">
        <f t="shared" si="334"/>
        <v>0</v>
      </c>
      <c r="DE22" s="80">
        <f t="shared" si="334"/>
        <v>0</v>
      </c>
      <c r="DF22" s="80"/>
      <c r="DG22" s="80">
        <f t="shared" si="334"/>
        <v>0</v>
      </c>
      <c r="DH22" s="80">
        <f t="shared" si="334"/>
        <v>0</v>
      </c>
      <c r="DI22" s="80">
        <f t="shared" si="334"/>
        <v>0</v>
      </c>
      <c r="DJ22" s="80"/>
      <c r="DK22" s="80">
        <f t="shared" si="334"/>
        <v>0</v>
      </c>
      <c r="DL22" s="80">
        <f t="shared" si="334"/>
        <v>0</v>
      </c>
      <c r="DM22" s="80">
        <f t="shared" si="334"/>
        <v>0</v>
      </c>
      <c r="DN22" s="80"/>
      <c r="DO22" s="80"/>
      <c r="DP22" s="80"/>
      <c r="DQ22" s="79"/>
      <c r="DR22" s="79"/>
      <c r="DS22" s="80"/>
      <c r="DT22" s="80">
        <f t="shared" ref="DT22" si="335">DT23+DT24+DT25</f>
        <v>0</v>
      </c>
      <c r="DU22" s="79"/>
      <c r="DV22" s="79"/>
      <c r="DW22" s="80">
        <f t="shared" ref="DW22:DX22" si="336">DW23+DW24+DW25</f>
        <v>40000</v>
      </c>
      <c r="DX22" s="80">
        <f t="shared" si="336"/>
        <v>39996.297749999998</v>
      </c>
      <c r="DY22" s="79">
        <f t="shared" ref="DY22" si="337">DX22/DW22*100</f>
        <v>99.990744374999991</v>
      </c>
      <c r="DZ22" s="79"/>
      <c r="EA22" s="80">
        <f t="shared" ref="EA22:EB22" si="338">EA23+EA24+EA25</f>
        <v>0</v>
      </c>
      <c r="EB22" s="80">
        <f t="shared" si="338"/>
        <v>0</v>
      </c>
      <c r="EC22" s="79"/>
      <c r="ED22" s="79"/>
      <c r="EE22" s="80">
        <f t="shared" ref="EE22:EF22" si="339">EE23+EE24+EE25</f>
        <v>30</v>
      </c>
      <c r="EF22" s="80">
        <f t="shared" si="339"/>
        <v>30</v>
      </c>
      <c r="EG22" s="79">
        <f t="shared" ref="EG22" si="340">EF22/EE22*100</f>
        <v>100</v>
      </c>
      <c r="EH22" s="79"/>
      <c r="EI22" s="80">
        <f t="shared" ref="EI22:EJ22" si="341">EI23+EI24+EI25</f>
        <v>470</v>
      </c>
      <c r="EJ22" s="80">
        <f t="shared" si="341"/>
        <v>470</v>
      </c>
      <c r="EK22" s="79">
        <f t="shared" ref="EK22" si="342">EJ22/EI22*100</f>
        <v>100</v>
      </c>
      <c r="EL22" s="79"/>
      <c r="EM22" s="80">
        <f t="shared" ref="EM22:EN22" si="343">EM23+EM24+EM25</f>
        <v>0</v>
      </c>
      <c r="EN22" s="80">
        <f t="shared" si="343"/>
        <v>0</v>
      </c>
      <c r="EO22" s="79"/>
      <c r="EP22" s="79"/>
      <c r="EQ22" s="80">
        <f t="shared" ref="EQ22:ER22" si="344">EQ23+EQ24+EQ25</f>
        <v>0</v>
      </c>
      <c r="ER22" s="80">
        <f t="shared" si="344"/>
        <v>0</v>
      </c>
      <c r="ES22" s="79"/>
      <c r="ET22" s="79"/>
      <c r="EU22" s="80">
        <f t="shared" ref="EU22" si="345">EU23+EU24+EU25</f>
        <v>0</v>
      </c>
      <c r="EV22" s="80">
        <f t="shared" ref="EV22" si="346">EV23+EV24+EV25</f>
        <v>0</v>
      </c>
      <c r="EW22" s="79"/>
      <c r="EX22" s="79"/>
      <c r="EY22" s="80">
        <f t="shared" ref="EY22" si="347">EY23+EY24+EY25</f>
        <v>0</v>
      </c>
      <c r="EZ22" s="80">
        <f t="shared" ref="EZ22" si="348">EZ23+EZ24+EZ25</f>
        <v>0</v>
      </c>
      <c r="FA22" s="79"/>
      <c r="FB22" s="79"/>
      <c r="FC22" s="80">
        <f t="shared" ref="FC22:FD22" si="349">FC23+FC24+FC25</f>
        <v>0</v>
      </c>
      <c r="FD22" s="80">
        <f t="shared" si="349"/>
        <v>0</v>
      </c>
      <c r="FE22" s="79"/>
      <c r="FF22" s="79"/>
      <c r="FG22" s="80">
        <f t="shared" ref="FG22" si="350">FG23+FG24+FG25</f>
        <v>50000</v>
      </c>
      <c r="FH22" s="80">
        <f t="shared" ref="FH22" si="351">FH23+FH24+FH25</f>
        <v>49999</v>
      </c>
      <c r="FI22" s="79">
        <f>FH22/FG22*100</f>
        <v>99.998000000000005</v>
      </c>
      <c r="FJ22" s="79"/>
      <c r="FK22" s="80">
        <f t="shared" ref="FK22" si="352">FK23+FK24+FK25</f>
        <v>0</v>
      </c>
      <c r="FL22" s="80">
        <f t="shared" ref="FL22" si="353">FL23+FL24+FL25</f>
        <v>0</v>
      </c>
      <c r="FM22" s="79"/>
      <c r="FN22" s="79"/>
      <c r="FO22" s="80">
        <f t="shared" ref="FO22:FP22" si="354">FO23+FO24+FO25</f>
        <v>0</v>
      </c>
      <c r="FP22" s="80">
        <f t="shared" si="354"/>
        <v>0</v>
      </c>
      <c r="FQ22" s="79"/>
      <c r="FR22" s="79"/>
      <c r="FS22" s="80">
        <f t="shared" ref="FS22:FT22" si="355">FS23+FS24+FS25</f>
        <v>0</v>
      </c>
      <c r="FT22" s="80">
        <f t="shared" si="355"/>
        <v>0</v>
      </c>
      <c r="FU22" s="79"/>
      <c r="FV22" s="79"/>
      <c r="FW22" s="80">
        <f t="shared" ref="FW22:FX22" si="356">FW23+FW24+FW25</f>
        <v>0</v>
      </c>
      <c r="FX22" s="80">
        <f t="shared" si="356"/>
        <v>0</v>
      </c>
      <c r="FY22" s="79"/>
      <c r="FZ22" s="79"/>
      <c r="GA22" s="80">
        <f t="shared" ref="GA22:GB22" si="357">GA23+GA24+GA25</f>
        <v>0</v>
      </c>
      <c r="GB22" s="80">
        <f t="shared" si="357"/>
        <v>0</v>
      </c>
      <c r="GC22" s="79"/>
      <c r="GD22" s="79"/>
      <c r="GE22" s="80">
        <f t="shared" ref="GE22:GF22" si="358">GE23+GE24+GE25</f>
        <v>0</v>
      </c>
      <c r="GF22" s="80">
        <f t="shared" si="358"/>
        <v>0</v>
      </c>
      <c r="GG22" s="79"/>
      <c r="GH22" s="79"/>
      <c r="GI22" s="80">
        <f t="shared" ref="GI22:GJ22" si="359">GI23+GI24+GI25</f>
        <v>0</v>
      </c>
      <c r="GJ22" s="80">
        <f t="shared" si="359"/>
        <v>0</v>
      </c>
      <c r="GK22" s="79"/>
      <c r="GL22" s="79"/>
      <c r="GM22" s="80">
        <f t="shared" ref="GM22:GN22" si="360">GM23+GM24+GM25</f>
        <v>0</v>
      </c>
      <c r="GN22" s="80">
        <f t="shared" si="360"/>
        <v>0</v>
      </c>
      <c r="GO22" s="79"/>
      <c r="GP22" s="79"/>
      <c r="GQ22" s="80">
        <f t="shared" ref="GQ22:GR22" si="361">GQ23+GQ24+GQ25</f>
        <v>0</v>
      </c>
      <c r="GR22" s="80">
        <f t="shared" si="361"/>
        <v>0</v>
      </c>
      <c r="GS22" s="79"/>
      <c r="GT22" s="79"/>
      <c r="GU22" s="80">
        <f t="shared" ref="GU22:GV22" si="362">GU23+GU24+GU25</f>
        <v>2840.4</v>
      </c>
      <c r="GV22" s="80">
        <f t="shared" si="362"/>
        <v>2840.4</v>
      </c>
      <c r="GW22" s="79">
        <f t="shared" ref="GW22:GW23" si="363">GV22/GU22*100</f>
        <v>100</v>
      </c>
      <c r="GX22" s="79"/>
      <c r="GY22" s="80"/>
      <c r="GZ22" s="80"/>
      <c r="HA22" s="79"/>
      <c r="HB22" s="79"/>
      <c r="HC22" s="80"/>
      <c r="HD22" s="80"/>
      <c r="HE22" s="79"/>
      <c r="HF22" s="79"/>
      <c r="HG22" s="80"/>
      <c r="HH22" s="80"/>
      <c r="HI22" s="79"/>
      <c r="HJ22" s="79"/>
      <c r="HK22" s="80"/>
      <c r="HL22" s="80"/>
      <c r="HM22" s="79"/>
      <c r="HN22" s="79"/>
      <c r="HO22" s="80">
        <f t="shared" ref="HO22:HP22" si="364">HO23+HO24+HO25</f>
        <v>1200</v>
      </c>
      <c r="HP22" s="80">
        <f t="shared" si="364"/>
        <v>1200</v>
      </c>
      <c r="HQ22" s="79">
        <f t="shared" ref="HQ22:HQ27" si="365">HP22/HO22*100</f>
        <v>100</v>
      </c>
      <c r="HR22" s="79"/>
      <c r="HS22" s="80"/>
      <c r="HT22" s="80"/>
      <c r="HU22" s="79"/>
      <c r="HV22" s="79"/>
      <c r="HW22" s="80"/>
      <c r="HX22" s="80"/>
      <c r="HY22" s="79"/>
      <c r="HZ22" s="79"/>
      <c r="IA22" s="80"/>
      <c r="IB22" s="80"/>
      <c r="IC22" s="79"/>
      <c r="ID22" s="79"/>
      <c r="IE22" s="80">
        <f t="shared" ref="IE22:IF22" si="366">IE23+IE24+IE25</f>
        <v>1293.3</v>
      </c>
      <c r="IF22" s="80">
        <f t="shared" si="366"/>
        <v>1189.4941999999999</v>
      </c>
      <c r="IG22" s="79">
        <f t="shared" ref="IG22:IG23" si="367">IF22/IE22*100</f>
        <v>91.973571483801123</v>
      </c>
      <c r="IH22" s="79"/>
      <c r="II22" s="80"/>
      <c r="IJ22" s="80"/>
      <c r="IK22" s="79"/>
      <c r="IL22" s="79"/>
      <c r="IM22" s="80">
        <f t="shared" ref="IM22:IN22" si="368">IM23+IM24+IM25</f>
        <v>746.29972999999995</v>
      </c>
      <c r="IN22" s="80">
        <f t="shared" si="368"/>
        <v>746.29972999999995</v>
      </c>
      <c r="IO22" s="79">
        <f t="shared" ref="IO22:IO23" si="369">IN22/IM22*100</f>
        <v>100</v>
      </c>
    </row>
    <row r="23" spans="1:249" s="29" customFormat="1" ht="31.5" customHeight="1" x14ac:dyDescent="0.25">
      <c r="A23" s="95" t="s">
        <v>234</v>
      </c>
      <c r="B23" s="82">
        <f t="shared" si="147"/>
        <v>978.2</v>
      </c>
      <c r="C23" s="82">
        <f t="shared" si="148"/>
        <v>61728.099730000002</v>
      </c>
      <c r="D23" s="82">
        <f t="shared" si="149"/>
        <v>61623.29393</v>
      </c>
      <c r="E23" s="70">
        <f t="shared" si="67"/>
        <v>99.830213791679284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66"/>
      <c r="V23" s="70">
        <v>531.20000000000005</v>
      </c>
      <c r="W23" s="70">
        <v>1435.1</v>
      </c>
      <c r="X23" s="70">
        <v>1435.1</v>
      </c>
      <c r="Y23" s="66">
        <f t="shared" si="295"/>
        <v>100</v>
      </c>
      <c r="Z23" s="124"/>
      <c r="AA23" s="70">
        <v>851</v>
      </c>
      <c r="AB23" s="70">
        <v>851</v>
      </c>
      <c r="AC23" s="66">
        <f t="shared" si="137"/>
        <v>100</v>
      </c>
      <c r="AD23" s="145"/>
      <c r="AE23" s="280">
        <v>2630</v>
      </c>
      <c r="AF23" s="281">
        <v>2630</v>
      </c>
      <c r="AG23" s="66">
        <f t="shared" si="304"/>
        <v>100</v>
      </c>
      <c r="AH23" s="280">
        <v>447</v>
      </c>
      <c r="AI23" s="280">
        <v>232</v>
      </c>
      <c r="AJ23" s="280">
        <v>232</v>
      </c>
      <c r="AK23" s="66">
        <f t="shared" si="308"/>
        <v>100</v>
      </c>
      <c r="AL23" s="280"/>
      <c r="AM23" s="280"/>
      <c r="AN23" s="280"/>
      <c r="AO23" s="66"/>
      <c r="AP23" s="70"/>
      <c r="AQ23" s="70"/>
      <c r="AR23" s="70"/>
      <c r="AS23" s="66"/>
      <c r="AT23" s="66"/>
      <c r="AU23" s="70"/>
      <c r="AV23" s="70"/>
      <c r="AW23" s="66"/>
      <c r="AX23" s="70"/>
      <c r="AY23" s="70"/>
      <c r="AZ23" s="70"/>
      <c r="BA23" s="66"/>
      <c r="BB23" s="123"/>
      <c r="BC23" s="280"/>
      <c r="BD23" s="280"/>
      <c r="BE23" s="66"/>
      <c r="BF23" s="66"/>
      <c r="BG23" s="280"/>
      <c r="BH23" s="280"/>
      <c r="BI23" s="66"/>
      <c r="BJ23" s="66"/>
      <c r="BK23" s="280"/>
      <c r="BL23" s="280"/>
      <c r="BM23" s="66"/>
      <c r="BN23" s="66"/>
      <c r="BO23" s="280"/>
      <c r="BP23" s="280"/>
      <c r="BQ23" s="66"/>
      <c r="BR23" s="66"/>
      <c r="BS23" s="280"/>
      <c r="BT23" s="280"/>
      <c r="BU23" s="66"/>
      <c r="BV23" s="66"/>
      <c r="BW23" s="280"/>
      <c r="BX23" s="280"/>
      <c r="BY23" s="66"/>
      <c r="BZ23" s="66"/>
      <c r="CA23" s="280"/>
      <c r="CB23" s="280"/>
      <c r="CC23" s="66"/>
      <c r="CD23" s="66"/>
      <c r="CE23" s="280"/>
      <c r="CF23" s="280"/>
      <c r="CG23" s="66"/>
      <c r="CH23" s="66"/>
      <c r="CI23" s="280"/>
      <c r="CJ23" s="280"/>
      <c r="CK23" s="66"/>
      <c r="CL23" s="66"/>
      <c r="CM23" s="280"/>
      <c r="CN23" s="280"/>
      <c r="CO23" s="66"/>
      <c r="CP23" s="66"/>
      <c r="CQ23" s="70"/>
      <c r="CR23" s="70"/>
      <c r="CS23" s="66"/>
      <c r="CT23" s="66"/>
      <c r="CU23" s="70"/>
      <c r="CV23" s="70"/>
      <c r="CW23" s="66"/>
      <c r="CX23" s="66"/>
      <c r="CY23" s="70"/>
      <c r="CZ23" s="70"/>
      <c r="DA23" s="66"/>
      <c r="DB23" s="66"/>
      <c r="DC23" s="70"/>
      <c r="DD23" s="70"/>
      <c r="DE23" s="66"/>
      <c r="DF23" s="66"/>
      <c r="DG23" s="70"/>
      <c r="DH23" s="70"/>
      <c r="DI23" s="66"/>
      <c r="DJ23" s="66"/>
      <c r="DK23" s="70"/>
      <c r="DL23" s="70"/>
      <c r="DM23" s="66"/>
      <c r="DN23" s="66"/>
      <c r="DO23" s="70"/>
      <c r="DP23" s="70"/>
      <c r="DQ23" s="66"/>
      <c r="DR23" s="66"/>
      <c r="DS23" s="70"/>
      <c r="DT23" s="70"/>
      <c r="DU23" s="66"/>
      <c r="DV23" s="66"/>
      <c r="DW23" s="280"/>
      <c r="DX23" s="295"/>
      <c r="DY23" s="66"/>
      <c r="DZ23" s="66"/>
      <c r="EA23" s="280"/>
      <c r="EB23" s="295"/>
      <c r="EC23" s="66"/>
      <c r="ED23" s="66"/>
      <c r="EE23" s="280">
        <v>30</v>
      </c>
      <c r="EF23" s="280">
        <v>30</v>
      </c>
      <c r="EG23" s="66">
        <f t="shared" ref="EG23:EG27" si="370">EF23/EE23*100</f>
        <v>100</v>
      </c>
      <c r="EH23" s="66"/>
      <c r="EI23" s="280">
        <v>470</v>
      </c>
      <c r="EJ23" s="280">
        <v>470</v>
      </c>
      <c r="EK23" s="66">
        <f t="shared" ref="EK23:EK27" si="371">EJ23/EI23*100</f>
        <v>100</v>
      </c>
      <c r="EL23" s="66"/>
      <c r="EM23" s="280"/>
      <c r="EN23" s="280"/>
      <c r="EO23" s="66"/>
      <c r="EP23" s="66"/>
      <c r="EQ23" s="280"/>
      <c r="ER23" s="280"/>
      <c r="ES23" s="66"/>
      <c r="ET23" s="66"/>
      <c r="EU23" s="280"/>
      <c r="EV23" s="280"/>
      <c r="EW23" s="66"/>
      <c r="EX23" s="66"/>
      <c r="EY23" s="280"/>
      <c r="EZ23" s="280"/>
      <c r="FA23" s="66"/>
      <c r="FB23" s="66"/>
      <c r="FC23" s="280"/>
      <c r="FD23" s="280"/>
      <c r="FE23" s="66"/>
      <c r="FF23" s="66"/>
      <c r="FG23" s="280">
        <v>50000</v>
      </c>
      <c r="FH23" s="280">
        <v>49999</v>
      </c>
      <c r="FI23" s="66">
        <f>FH23/FG23*100</f>
        <v>99.998000000000005</v>
      </c>
      <c r="FJ23" s="66"/>
      <c r="FK23" s="280"/>
      <c r="FL23" s="280"/>
      <c r="FM23" s="66"/>
      <c r="FN23" s="66"/>
      <c r="FO23" s="280"/>
      <c r="FP23" s="280"/>
      <c r="FQ23" s="66"/>
      <c r="FR23" s="66"/>
      <c r="FS23" s="280"/>
      <c r="FT23" s="280"/>
      <c r="FU23" s="66"/>
      <c r="FV23" s="66"/>
      <c r="FW23" s="280"/>
      <c r="FX23" s="280"/>
      <c r="FY23" s="66"/>
      <c r="FZ23" s="66"/>
      <c r="GA23" s="280"/>
      <c r="GB23" s="280"/>
      <c r="GC23" s="66"/>
      <c r="GD23" s="66"/>
      <c r="GE23" s="280"/>
      <c r="GF23" s="280"/>
      <c r="GG23" s="66"/>
      <c r="GH23" s="66"/>
      <c r="GI23" s="280"/>
      <c r="GJ23" s="280"/>
      <c r="GK23" s="66"/>
      <c r="GL23" s="66"/>
      <c r="GM23" s="280"/>
      <c r="GN23" s="280"/>
      <c r="GO23" s="66"/>
      <c r="GP23" s="66"/>
      <c r="GQ23" s="280"/>
      <c r="GR23" s="280"/>
      <c r="GS23" s="66"/>
      <c r="GT23" s="66"/>
      <c r="GU23" s="280">
        <v>2840.4</v>
      </c>
      <c r="GV23" s="280">
        <v>2840.4</v>
      </c>
      <c r="GW23" s="66">
        <f t="shared" si="363"/>
        <v>100</v>
      </c>
      <c r="GX23" s="66"/>
      <c r="GY23" s="280"/>
      <c r="GZ23" s="280"/>
      <c r="HA23" s="66"/>
      <c r="HB23" s="66"/>
      <c r="HC23" s="280"/>
      <c r="HD23" s="280"/>
      <c r="HE23" s="66"/>
      <c r="HF23" s="66"/>
      <c r="HG23" s="280"/>
      <c r="HH23" s="280"/>
      <c r="HI23" s="66"/>
      <c r="HJ23" s="66"/>
      <c r="HK23" s="280"/>
      <c r="HL23" s="280"/>
      <c r="HM23" s="66"/>
      <c r="HN23" s="66"/>
      <c r="HO23" s="280">
        <v>1200</v>
      </c>
      <c r="HP23" s="280">
        <v>1200</v>
      </c>
      <c r="HQ23" s="66">
        <f t="shared" si="365"/>
        <v>100</v>
      </c>
      <c r="HR23" s="66"/>
      <c r="HS23" s="280"/>
      <c r="HT23" s="280"/>
      <c r="HU23" s="66"/>
      <c r="HV23" s="66"/>
      <c r="HW23" s="280"/>
      <c r="HX23" s="280"/>
      <c r="HY23" s="66"/>
      <c r="HZ23" s="66"/>
      <c r="IA23" s="280"/>
      <c r="IB23" s="280"/>
      <c r="IC23" s="66"/>
      <c r="ID23" s="66"/>
      <c r="IE23" s="280">
        <v>1293.3</v>
      </c>
      <c r="IF23" s="280">
        <v>1189.4941999999999</v>
      </c>
      <c r="IG23" s="66">
        <f t="shared" si="367"/>
        <v>91.973571483801123</v>
      </c>
      <c r="IH23" s="66"/>
      <c r="II23" s="280"/>
      <c r="IJ23" s="280"/>
      <c r="IK23" s="66"/>
      <c r="IL23" s="66"/>
      <c r="IM23" s="280">
        <v>746.29972999999995</v>
      </c>
      <c r="IN23" s="280">
        <v>746.29972999999995</v>
      </c>
      <c r="IO23" s="66">
        <f t="shared" si="369"/>
        <v>100</v>
      </c>
    </row>
    <row r="24" spans="1:249" s="29" customFormat="1" ht="18.75" customHeight="1" x14ac:dyDescent="0.25">
      <c r="A24" s="41" t="s">
        <v>233</v>
      </c>
      <c r="B24" s="82">
        <f t="shared" si="147"/>
        <v>0</v>
      </c>
      <c r="C24" s="82">
        <f t="shared" si="148"/>
        <v>62000</v>
      </c>
      <c r="D24" s="82">
        <f t="shared" si="149"/>
        <v>61996.297749999998</v>
      </c>
      <c r="E24" s="70">
        <f t="shared" si="67"/>
        <v>99.994028629032243</v>
      </c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31"/>
      <c r="AA24" s="198"/>
      <c r="AB24" s="198"/>
      <c r="AC24" s="66"/>
      <c r="AD24" s="131"/>
      <c r="AE24" s="198"/>
      <c r="AF24" s="198"/>
      <c r="AG24" s="66"/>
      <c r="AH24" s="198"/>
      <c r="AI24" s="198"/>
      <c r="AJ24" s="198"/>
      <c r="AK24" s="66"/>
      <c r="AL24" s="198"/>
      <c r="AM24" s="198"/>
      <c r="AN24" s="198"/>
      <c r="AO24" s="66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31"/>
      <c r="BC24" s="198"/>
      <c r="BD24" s="198"/>
      <c r="BE24" s="66"/>
      <c r="BF24" s="66"/>
      <c r="BG24" s="198"/>
      <c r="BH24" s="198"/>
      <c r="BI24" s="66"/>
      <c r="BJ24" s="66"/>
      <c r="BK24" s="198"/>
      <c r="BL24" s="198"/>
      <c r="BM24" s="66"/>
      <c r="BN24" s="66"/>
      <c r="BO24" s="198"/>
      <c r="BP24" s="198"/>
      <c r="BQ24" s="66"/>
      <c r="BR24" s="66"/>
      <c r="BS24" s="198"/>
      <c r="BT24" s="198"/>
      <c r="BU24" s="66"/>
      <c r="BV24" s="66"/>
      <c r="BW24" s="198"/>
      <c r="BX24" s="198"/>
      <c r="BY24" s="66"/>
      <c r="BZ24" s="66"/>
      <c r="CA24" s="198"/>
      <c r="CB24" s="198"/>
      <c r="CC24" s="66"/>
      <c r="CD24" s="66"/>
      <c r="CE24" s="198"/>
      <c r="CF24" s="198"/>
      <c r="CG24" s="66"/>
      <c r="CH24" s="66"/>
      <c r="CI24" s="198"/>
      <c r="CJ24" s="198"/>
      <c r="CK24" s="66"/>
      <c r="CL24" s="66"/>
      <c r="CM24" s="198"/>
      <c r="CN24" s="198"/>
      <c r="CO24" s="66"/>
      <c r="CP24" s="66"/>
      <c r="CQ24" s="66">
        <v>10000</v>
      </c>
      <c r="CR24" s="66">
        <v>10000</v>
      </c>
      <c r="CS24" s="66">
        <f t="shared" si="329"/>
        <v>100</v>
      </c>
      <c r="CT24" s="66"/>
      <c r="CU24" s="66">
        <v>12000</v>
      </c>
      <c r="CV24" s="66">
        <v>12000</v>
      </c>
      <c r="CW24" s="66">
        <f t="shared" ref="CW24" si="372">CV24/CU24*100</f>
        <v>100</v>
      </c>
      <c r="CX24" s="66"/>
      <c r="CY24" s="66"/>
      <c r="CZ24" s="66"/>
      <c r="DA24" s="66"/>
      <c r="DB24" s="66"/>
      <c r="DC24" s="198"/>
      <c r="DD24" s="198"/>
      <c r="DE24" s="198"/>
      <c r="DF24" s="198"/>
      <c r="DG24" s="198"/>
      <c r="DH24" s="198"/>
      <c r="DI24" s="198"/>
      <c r="DJ24" s="198"/>
      <c r="DK24" s="198"/>
      <c r="DL24" s="198"/>
      <c r="DM24" s="198"/>
      <c r="DN24" s="198"/>
      <c r="DO24" s="66"/>
      <c r="DP24" s="66"/>
      <c r="DQ24" s="66"/>
      <c r="DR24" s="66"/>
      <c r="DS24" s="66"/>
      <c r="DT24" s="198"/>
      <c r="DU24" s="66"/>
      <c r="DV24" s="66"/>
      <c r="DW24" s="82">
        <v>40000</v>
      </c>
      <c r="DX24" s="82">
        <f>20000+19996.29775</f>
        <v>39996.297749999998</v>
      </c>
      <c r="DY24" s="66">
        <f>DX24/DW24*100</f>
        <v>99.990744374999991</v>
      </c>
      <c r="DZ24" s="66"/>
      <c r="EA24" s="82"/>
      <c r="EB24" s="198"/>
      <c r="EC24" s="66"/>
      <c r="ED24" s="66"/>
      <c r="EE24" s="198"/>
      <c r="EF24" s="198"/>
      <c r="EG24" s="66"/>
      <c r="EH24" s="66"/>
      <c r="EI24" s="198"/>
      <c r="EJ24" s="198"/>
      <c r="EK24" s="66"/>
      <c r="EL24" s="66"/>
      <c r="EM24" s="198"/>
      <c r="EN24" s="198"/>
      <c r="EO24" s="66"/>
      <c r="EP24" s="66"/>
      <c r="EQ24" s="198"/>
      <c r="ER24" s="198"/>
      <c r="ES24" s="66"/>
      <c r="ET24" s="66"/>
      <c r="EU24" s="198"/>
      <c r="EV24" s="198"/>
      <c r="EW24" s="66"/>
      <c r="EX24" s="66"/>
      <c r="EY24" s="198"/>
      <c r="EZ24" s="198"/>
      <c r="FA24" s="66"/>
      <c r="FB24" s="66"/>
      <c r="FC24" s="198"/>
      <c r="FD24" s="198"/>
      <c r="FE24" s="66"/>
      <c r="FF24" s="66"/>
      <c r="FG24" s="198"/>
      <c r="FH24" s="198"/>
      <c r="FI24" s="66"/>
      <c r="FJ24" s="66"/>
      <c r="FK24" s="198"/>
      <c r="FL24" s="198"/>
      <c r="FM24" s="66"/>
      <c r="FN24" s="66"/>
      <c r="FO24" s="198"/>
      <c r="FP24" s="198"/>
      <c r="FQ24" s="66"/>
      <c r="FR24" s="66"/>
      <c r="FS24" s="198"/>
      <c r="FT24" s="198"/>
      <c r="FU24" s="66"/>
      <c r="FV24" s="66"/>
      <c r="FW24" s="198"/>
      <c r="FX24" s="198"/>
      <c r="FY24" s="66"/>
      <c r="FZ24" s="66"/>
      <c r="GA24" s="198"/>
      <c r="GB24" s="198"/>
      <c r="GC24" s="66"/>
      <c r="GD24" s="66"/>
      <c r="GE24" s="198"/>
      <c r="GF24" s="198"/>
      <c r="GG24" s="66"/>
      <c r="GH24" s="66"/>
      <c r="GI24" s="198"/>
      <c r="GJ24" s="198"/>
      <c r="GK24" s="66"/>
      <c r="GL24" s="66"/>
      <c r="GM24" s="198"/>
      <c r="GN24" s="198"/>
      <c r="GO24" s="66"/>
      <c r="GP24" s="66"/>
      <c r="GQ24" s="198"/>
      <c r="GR24" s="198"/>
      <c r="GS24" s="66"/>
      <c r="GT24" s="66"/>
      <c r="GU24" s="198"/>
      <c r="GV24" s="198"/>
      <c r="GW24" s="66"/>
      <c r="GX24" s="66"/>
      <c r="GY24" s="198"/>
      <c r="GZ24" s="198"/>
      <c r="HA24" s="66"/>
      <c r="HB24" s="66"/>
      <c r="HC24" s="198"/>
      <c r="HD24" s="198"/>
      <c r="HE24" s="66"/>
      <c r="HF24" s="66"/>
      <c r="HG24" s="198"/>
      <c r="HH24" s="198"/>
      <c r="HI24" s="66"/>
      <c r="HJ24" s="66"/>
      <c r="HK24" s="198"/>
      <c r="HL24" s="198"/>
      <c r="HM24" s="66"/>
      <c r="HN24" s="66"/>
      <c r="HO24" s="198"/>
      <c r="HP24" s="198"/>
      <c r="HQ24" s="66"/>
      <c r="HR24" s="66"/>
      <c r="HS24" s="198"/>
      <c r="HT24" s="198"/>
      <c r="HU24" s="66"/>
      <c r="HV24" s="66"/>
      <c r="HW24" s="198"/>
      <c r="HX24" s="198"/>
      <c r="HY24" s="66"/>
      <c r="HZ24" s="66"/>
      <c r="IA24" s="198"/>
      <c r="IB24" s="198"/>
      <c r="IC24" s="66"/>
      <c r="ID24" s="66"/>
      <c r="IE24" s="198"/>
      <c r="IF24" s="198"/>
      <c r="IG24" s="66"/>
      <c r="IH24" s="66"/>
      <c r="II24" s="198"/>
      <c r="IJ24" s="198"/>
      <c r="IK24" s="66"/>
      <c r="IL24" s="66"/>
      <c r="IM24" s="198"/>
      <c r="IN24" s="198"/>
      <c r="IO24" s="66"/>
    </row>
    <row r="25" spans="1:249" s="29" customFormat="1" ht="18.75" customHeight="1" x14ac:dyDescent="0.25">
      <c r="A25" s="41" t="s">
        <v>240</v>
      </c>
      <c r="B25" s="82">
        <f t="shared" si="147"/>
        <v>0</v>
      </c>
      <c r="C25" s="82">
        <f t="shared" si="148"/>
        <v>1000</v>
      </c>
      <c r="D25" s="82">
        <f t="shared" si="149"/>
        <v>1000</v>
      </c>
      <c r="E25" s="70">
        <f t="shared" si="67"/>
        <v>100</v>
      </c>
      <c r="F25" s="82"/>
      <c r="G25" s="82"/>
      <c r="H25" s="82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31"/>
      <c r="AA25" s="198"/>
      <c r="AB25" s="198"/>
      <c r="AC25" s="66"/>
      <c r="AD25" s="131"/>
      <c r="AE25" s="198"/>
      <c r="AF25" s="198"/>
      <c r="AG25" s="66"/>
      <c r="AH25" s="198"/>
      <c r="AI25" s="198"/>
      <c r="AJ25" s="198"/>
      <c r="AK25" s="66"/>
      <c r="AL25" s="198"/>
      <c r="AM25" s="198"/>
      <c r="AN25" s="198"/>
      <c r="AO25" s="66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31"/>
      <c r="BC25" s="82">
        <v>1000</v>
      </c>
      <c r="BD25" s="82">
        <v>1000</v>
      </c>
      <c r="BE25" s="66">
        <f t="shared" si="317"/>
        <v>100</v>
      </c>
      <c r="BF25" s="66"/>
      <c r="BG25" s="82"/>
      <c r="BH25" s="198"/>
      <c r="BI25" s="66"/>
      <c r="BJ25" s="66"/>
      <c r="BK25" s="82"/>
      <c r="BL25" s="198"/>
      <c r="BM25" s="66"/>
      <c r="BN25" s="66"/>
      <c r="BO25" s="82"/>
      <c r="BP25" s="198"/>
      <c r="BQ25" s="66"/>
      <c r="BR25" s="66"/>
      <c r="BS25" s="82"/>
      <c r="BT25" s="198"/>
      <c r="BU25" s="66"/>
      <c r="BV25" s="66"/>
      <c r="BW25" s="82"/>
      <c r="BX25" s="198"/>
      <c r="BY25" s="66"/>
      <c r="BZ25" s="66"/>
      <c r="CA25" s="82"/>
      <c r="CB25" s="198"/>
      <c r="CC25" s="66"/>
      <c r="CD25" s="66"/>
      <c r="CE25" s="82"/>
      <c r="CF25" s="198"/>
      <c r="CG25" s="66"/>
      <c r="CH25" s="66"/>
      <c r="CI25" s="82"/>
      <c r="CJ25" s="198"/>
      <c r="CK25" s="66"/>
      <c r="CL25" s="66"/>
      <c r="CM25" s="82"/>
      <c r="CN25" s="198"/>
      <c r="CO25" s="66"/>
      <c r="CP25" s="66"/>
      <c r="CQ25" s="198"/>
      <c r="CR25" s="198"/>
      <c r="CS25" s="66"/>
      <c r="CT25" s="66"/>
      <c r="CU25" s="198"/>
      <c r="CV25" s="198"/>
      <c r="CW25" s="66"/>
      <c r="CX25" s="66"/>
      <c r="CY25" s="198"/>
      <c r="CZ25" s="198"/>
      <c r="DA25" s="66"/>
      <c r="DB25" s="66"/>
      <c r="DC25" s="198"/>
      <c r="DD25" s="198"/>
      <c r="DE25" s="198"/>
      <c r="DF25" s="198"/>
      <c r="DG25" s="198"/>
      <c r="DH25" s="198"/>
      <c r="DI25" s="198"/>
      <c r="DJ25" s="198"/>
      <c r="DK25" s="198"/>
      <c r="DL25" s="198"/>
      <c r="DM25" s="198"/>
      <c r="DN25" s="198"/>
      <c r="DO25" s="198"/>
      <c r="DP25" s="198"/>
      <c r="DQ25" s="66"/>
      <c r="DR25" s="66"/>
      <c r="DS25" s="198"/>
      <c r="DT25" s="198"/>
      <c r="DU25" s="66"/>
      <c r="DV25" s="66"/>
      <c r="DW25" s="198"/>
      <c r="DX25" s="198"/>
      <c r="DY25" s="66"/>
      <c r="DZ25" s="66"/>
      <c r="EA25" s="198"/>
      <c r="EB25" s="198"/>
      <c r="EC25" s="66"/>
      <c r="ED25" s="66"/>
      <c r="EE25" s="82"/>
      <c r="EF25" s="198"/>
      <c r="EG25" s="66"/>
      <c r="EH25" s="66"/>
      <c r="EI25" s="82"/>
      <c r="EJ25" s="198"/>
      <c r="EK25" s="66"/>
      <c r="EL25" s="66"/>
      <c r="EM25" s="82"/>
      <c r="EN25" s="198"/>
      <c r="EO25" s="66"/>
      <c r="EP25" s="66"/>
      <c r="EQ25" s="82"/>
      <c r="ER25" s="198"/>
      <c r="ES25" s="66"/>
      <c r="ET25" s="66"/>
      <c r="EU25" s="82"/>
      <c r="EV25" s="82"/>
      <c r="EW25" s="66"/>
      <c r="EX25" s="66"/>
      <c r="EY25" s="82"/>
      <c r="EZ25" s="82"/>
      <c r="FA25" s="66"/>
      <c r="FB25" s="66"/>
      <c r="FC25" s="82"/>
      <c r="FD25" s="198"/>
      <c r="FE25" s="66"/>
      <c r="FF25" s="66"/>
      <c r="FG25" s="82"/>
      <c r="FH25" s="82"/>
      <c r="FI25" s="66"/>
      <c r="FJ25" s="66"/>
      <c r="FK25" s="82"/>
      <c r="FL25" s="82"/>
      <c r="FM25" s="66"/>
      <c r="FN25" s="66"/>
      <c r="FO25" s="82"/>
      <c r="FP25" s="198"/>
      <c r="FQ25" s="66"/>
      <c r="FR25" s="66"/>
      <c r="FS25" s="82"/>
      <c r="FT25" s="198"/>
      <c r="FU25" s="66"/>
      <c r="FV25" s="66"/>
      <c r="FW25" s="82"/>
      <c r="FX25" s="198"/>
      <c r="FY25" s="66"/>
      <c r="FZ25" s="66"/>
      <c r="GA25" s="82"/>
      <c r="GB25" s="198"/>
      <c r="GC25" s="66"/>
      <c r="GD25" s="66"/>
      <c r="GE25" s="82"/>
      <c r="GF25" s="198"/>
      <c r="GG25" s="66"/>
      <c r="GH25" s="66"/>
      <c r="GI25" s="82"/>
      <c r="GJ25" s="198"/>
      <c r="GK25" s="66"/>
      <c r="GL25" s="66"/>
      <c r="GM25" s="82"/>
      <c r="GN25" s="198"/>
      <c r="GO25" s="66"/>
      <c r="GP25" s="66"/>
      <c r="GQ25" s="82"/>
      <c r="GR25" s="198"/>
      <c r="GS25" s="66"/>
      <c r="GT25" s="66"/>
      <c r="GU25" s="82"/>
      <c r="GV25" s="198"/>
      <c r="GW25" s="66"/>
      <c r="GX25" s="66"/>
      <c r="GY25" s="82"/>
      <c r="GZ25" s="198"/>
      <c r="HA25" s="66"/>
      <c r="HB25" s="66"/>
      <c r="HC25" s="82"/>
      <c r="HD25" s="198"/>
      <c r="HE25" s="66"/>
      <c r="HF25" s="66"/>
      <c r="HG25" s="82"/>
      <c r="HH25" s="198"/>
      <c r="HI25" s="66"/>
      <c r="HJ25" s="66"/>
      <c r="HK25" s="82"/>
      <c r="HL25" s="198"/>
      <c r="HM25" s="66"/>
      <c r="HN25" s="66"/>
      <c r="HO25" s="82"/>
      <c r="HP25" s="198"/>
      <c r="HQ25" s="66"/>
      <c r="HR25" s="66"/>
      <c r="HS25" s="82"/>
      <c r="HT25" s="198"/>
      <c r="HU25" s="66"/>
      <c r="HV25" s="66"/>
      <c r="HW25" s="82"/>
      <c r="HX25" s="198"/>
      <c r="HY25" s="66"/>
      <c r="HZ25" s="66"/>
      <c r="IA25" s="82"/>
      <c r="IB25" s="198"/>
      <c r="IC25" s="66"/>
      <c r="ID25" s="66"/>
      <c r="IE25" s="82"/>
      <c r="IF25" s="198"/>
      <c r="IG25" s="66"/>
      <c r="IH25" s="66"/>
      <c r="II25" s="82"/>
      <c r="IJ25" s="198"/>
      <c r="IK25" s="66"/>
      <c r="IL25" s="66"/>
      <c r="IM25" s="82"/>
      <c r="IN25" s="198"/>
      <c r="IO25" s="66"/>
    </row>
    <row r="26" spans="1:249" s="30" customFormat="1" ht="33" customHeight="1" x14ac:dyDescent="0.25">
      <c r="A26" s="98" t="s">
        <v>239</v>
      </c>
      <c r="B26" s="198">
        <f t="shared" si="147"/>
        <v>4358.3</v>
      </c>
      <c r="C26" s="198">
        <f t="shared" si="148"/>
        <v>267992.98103999998</v>
      </c>
      <c r="D26" s="198">
        <f t="shared" si="149"/>
        <v>266349.01257999998</v>
      </c>
      <c r="E26" s="80">
        <f t="shared" si="67"/>
        <v>99.386562866825741</v>
      </c>
      <c r="F26" s="80">
        <f t="shared" ref="F26" si="373">F27+F28+F29</f>
        <v>0</v>
      </c>
      <c r="G26" s="80">
        <f t="shared" ref="G26:AV26" si="374">G27+G28+G29</f>
        <v>6300</v>
      </c>
      <c r="H26" s="80">
        <f t="shared" ref="H26" si="375">H27+H28+H29</f>
        <v>6217.08428</v>
      </c>
      <c r="I26" s="80">
        <f>H26/G26*100</f>
        <v>98.683877460317461</v>
      </c>
      <c r="J26" s="80">
        <f t="shared" ref="J26" si="376">J27+J28+J29</f>
        <v>0</v>
      </c>
      <c r="K26" s="80">
        <f t="shared" si="374"/>
        <v>0</v>
      </c>
      <c r="L26" s="80">
        <f t="shared" si="374"/>
        <v>0</v>
      </c>
      <c r="M26" s="80">
        <f t="shared" si="374"/>
        <v>0</v>
      </c>
      <c r="N26" s="80"/>
      <c r="O26" s="80">
        <f t="shared" si="374"/>
        <v>0</v>
      </c>
      <c r="P26" s="80">
        <f t="shared" si="374"/>
        <v>0</v>
      </c>
      <c r="Q26" s="80"/>
      <c r="R26" s="80">
        <f t="shared" ref="R26" si="377">R27+R28+R29</f>
        <v>0</v>
      </c>
      <c r="S26" s="80">
        <f t="shared" si="374"/>
        <v>0</v>
      </c>
      <c r="T26" s="80">
        <f t="shared" si="374"/>
        <v>0</v>
      </c>
      <c r="U26" s="80">
        <f t="shared" si="374"/>
        <v>0</v>
      </c>
      <c r="V26" s="80">
        <f t="shared" ref="V26" si="378">V27+V28+V29</f>
        <v>501.3</v>
      </c>
      <c r="W26" s="80">
        <f t="shared" si="374"/>
        <v>1351.2</v>
      </c>
      <c r="X26" s="80">
        <f t="shared" ref="X26" si="379">X27+X28+X29</f>
        <v>1351.2</v>
      </c>
      <c r="Y26" s="79">
        <f t="shared" si="295"/>
        <v>100</v>
      </c>
      <c r="Z26" s="122"/>
      <c r="AA26" s="80">
        <f t="shared" si="374"/>
        <v>8171</v>
      </c>
      <c r="AB26" s="80">
        <f t="shared" si="374"/>
        <v>8171</v>
      </c>
      <c r="AC26" s="79">
        <f t="shared" si="137"/>
        <v>100</v>
      </c>
      <c r="AD26" s="122"/>
      <c r="AE26" s="80">
        <f t="shared" ref="AE26:AF26" si="380">AE27+AE28+AE29</f>
        <v>20981</v>
      </c>
      <c r="AF26" s="80">
        <f t="shared" si="380"/>
        <v>20981</v>
      </c>
      <c r="AG26" s="79">
        <f t="shared" ref="AG26:AG27" si="381">AF26/AE26*100</f>
        <v>100</v>
      </c>
      <c r="AH26" s="80">
        <f t="shared" ref="AH26" si="382">AH27+AH28+AH29</f>
        <v>1712</v>
      </c>
      <c r="AI26" s="80">
        <f t="shared" ref="AI26" si="383">AI27+AI28+AI29</f>
        <v>1712</v>
      </c>
      <c r="AJ26" s="80">
        <f t="shared" ref="AJ26" si="384">AJ27+AJ28+AJ29</f>
        <v>1712</v>
      </c>
      <c r="AK26" s="79">
        <f t="shared" ref="AK26:AK27" si="385">AJ26/AI26*100</f>
        <v>100</v>
      </c>
      <c r="AL26" s="80">
        <f t="shared" ref="AL26" si="386">AL27+AL28+AL29</f>
        <v>2145</v>
      </c>
      <c r="AM26" s="80">
        <f t="shared" ref="AM26" si="387">AM27+AM28+AM29</f>
        <v>2145</v>
      </c>
      <c r="AN26" s="80">
        <f t="shared" ref="AN26" si="388">AN27+AN28+AN29</f>
        <v>2145</v>
      </c>
      <c r="AO26" s="79">
        <f t="shared" ref="AO26:AO27" si="389">AN26/AM26*100</f>
        <v>100</v>
      </c>
      <c r="AP26" s="80">
        <f t="shared" ref="AP26" si="390">AP27+AP28+AP29</f>
        <v>0</v>
      </c>
      <c r="AQ26" s="80">
        <f t="shared" si="374"/>
        <v>0</v>
      </c>
      <c r="AR26" s="80">
        <f t="shared" ref="AR26" si="391">AR27+AR28+AR29</f>
        <v>0</v>
      </c>
      <c r="AS26" s="80">
        <f t="shared" si="374"/>
        <v>0</v>
      </c>
      <c r="AT26" s="80"/>
      <c r="AU26" s="80">
        <f t="shared" si="374"/>
        <v>0</v>
      </c>
      <c r="AV26" s="80">
        <f t="shared" si="374"/>
        <v>0</v>
      </c>
      <c r="AW26" s="80">
        <f t="shared" ref="AW26:AZ26" si="392">AW27+AW28+AW29</f>
        <v>0</v>
      </c>
      <c r="AX26" s="80">
        <f t="shared" ref="AX26" si="393">AX27+AX28+AX29</f>
        <v>0</v>
      </c>
      <c r="AY26" s="80">
        <f t="shared" si="392"/>
        <v>0</v>
      </c>
      <c r="AZ26" s="80">
        <f t="shared" si="392"/>
        <v>0</v>
      </c>
      <c r="BA26" s="79"/>
      <c r="BB26" s="121"/>
      <c r="BC26" s="80">
        <f t="shared" ref="BC26:BD26" si="394">BC27+BC28+BC29</f>
        <v>3100</v>
      </c>
      <c r="BD26" s="80">
        <f t="shared" si="394"/>
        <v>3100</v>
      </c>
      <c r="BE26" s="79">
        <f t="shared" ref="BE26:BE27" si="395">BD26/BC26*100</f>
        <v>100</v>
      </c>
      <c r="BF26" s="79"/>
      <c r="BG26" s="80">
        <f t="shared" ref="BG26:BH26" si="396">BG27+BG28+BG29</f>
        <v>35740</v>
      </c>
      <c r="BH26" s="80">
        <f t="shared" si="396"/>
        <v>35740</v>
      </c>
      <c r="BI26" s="79">
        <f t="shared" ref="BI26:BI27" si="397">BH26/BG26*100</f>
        <v>100</v>
      </c>
      <c r="BJ26" s="79"/>
      <c r="BK26" s="80">
        <f t="shared" ref="BK26:BL26" si="398">BK27+BK28+BK29</f>
        <v>0</v>
      </c>
      <c r="BL26" s="80">
        <f t="shared" si="398"/>
        <v>0</v>
      </c>
      <c r="BM26" s="79"/>
      <c r="BN26" s="79"/>
      <c r="BO26" s="80">
        <f t="shared" ref="BO26:BP26" si="399">BO27+BO28+BO29</f>
        <v>0</v>
      </c>
      <c r="BP26" s="80">
        <f t="shared" si="399"/>
        <v>0</v>
      </c>
      <c r="BQ26" s="79"/>
      <c r="BR26" s="79"/>
      <c r="BS26" s="80">
        <f t="shared" ref="BS26:BT26" si="400">BS27+BS28+BS29</f>
        <v>0</v>
      </c>
      <c r="BT26" s="80">
        <f t="shared" si="400"/>
        <v>0</v>
      </c>
      <c r="BU26" s="79"/>
      <c r="BV26" s="79"/>
      <c r="BW26" s="80">
        <f t="shared" ref="BW26:BX26" si="401">BW27+BW28+BW29</f>
        <v>0</v>
      </c>
      <c r="BX26" s="80">
        <f t="shared" si="401"/>
        <v>0</v>
      </c>
      <c r="BY26" s="79"/>
      <c r="BZ26" s="79"/>
      <c r="CA26" s="80">
        <f t="shared" ref="CA26:CB26" si="402">CA27+CA28+CA29</f>
        <v>0</v>
      </c>
      <c r="CB26" s="80">
        <f t="shared" si="402"/>
        <v>0</v>
      </c>
      <c r="CC26" s="79"/>
      <c r="CD26" s="79"/>
      <c r="CE26" s="80">
        <f t="shared" ref="CE26:CF26" si="403">CE27+CE28+CE29</f>
        <v>0</v>
      </c>
      <c r="CF26" s="80">
        <f t="shared" si="403"/>
        <v>0</v>
      </c>
      <c r="CG26" s="79"/>
      <c r="CH26" s="79"/>
      <c r="CI26" s="80">
        <f t="shared" ref="CI26:CJ26" si="404">CI27+CI28+CI29</f>
        <v>0</v>
      </c>
      <c r="CJ26" s="80">
        <f t="shared" si="404"/>
        <v>0</v>
      </c>
      <c r="CK26" s="79"/>
      <c r="CL26" s="79"/>
      <c r="CM26" s="80">
        <f t="shared" ref="CM26:CN26" si="405">CM27+CM28+CM29</f>
        <v>177411.68104</v>
      </c>
      <c r="CN26" s="80">
        <f t="shared" si="405"/>
        <v>177187.0337</v>
      </c>
      <c r="CO26" s="79">
        <f>CN26/CM26*100</f>
        <v>99.873375113361703</v>
      </c>
      <c r="CP26" s="79"/>
      <c r="CQ26" s="80">
        <f t="shared" ref="CQ26" si="406">CQ27+CQ28+CQ29</f>
        <v>0</v>
      </c>
      <c r="CR26" s="80">
        <f t="shared" ref="CR26" si="407">CR27+CR28+CR29</f>
        <v>0</v>
      </c>
      <c r="CS26" s="79"/>
      <c r="CT26" s="79"/>
      <c r="CU26" s="80">
        <f t="shared" ref="CU26" si="408">CU27+CU28+CU29</f>
        <v>0</v>
      </c>
      <c r="CV26" s="80">
        <f t="shared" ref="CV26" si="409">CV27+CV28+CV29</f>
        <v>0</v>
      </c>
      <c r="CW26" s="79"/>
      <c r="CX26" s="79"/>
      <c r="CY26" s="80">
        <f t="shared" ref="CY26:CZ26" si="410">CY27+CY28+CY29</f>
        <v>0</v>
      </c>
      <c r="CZ26" s="80">
        <f t="shared" si="410"/>
        <v>0</v>
      </c>
      <c r="DA26" s="79"/>
      <c r="DB26" s="79"/>
      <c r="DC26" s="80">
        <f t="shared" ref="DC26:DM26" si="411">DC27+DC28+DC29</f>
        <v>0</v>
      </c>
      <c r="DD26" s="80">
        <f t="shared" si="411"/>
        <v>0</v>
      </c>
      <c r="DE26" s="80">
        <f t="shared" si="411"/>
        <v>0</v>
      </c>
      <c r="DF26" s="80"/>
      <c r="DG26" s="80">
        <f t="shared" si="411"/>
        <v>0</v>
      </c>
      <c r="DH26" s="80">
        <f t="shared" si="411"/>
        <v>0</v>
      </c>
      <c r="DI26" s="80">
        <f t="shared" si="411"/>
        <v>0</v>
      </c>
      <c r="DJ26" s="80"/>
      <c r="DK26" s="80">
        <f t="shared" si="411"/>
        <v>0</v>
      </c>
      <c r="DL26" s="80">
        <f t="shared" si="411"/>
        <v>0</v>
      </c>
      <c r="DM26" s="80">
        <f t="shared" si="411"/>
        <v>0</v>
      </c>
      <c r="DN26" s="80"/>
      <c r="DO26" s="80"/>
      <c r="DP26" s="80"/>
      <c r="DQ26" s="79"/>
      <c r="DR26" s="79"/>
      <c r="DS26" s="80"/>
      <c r="DT26" s="80">
        <f t="shared" ref="DT26" si="412">DT27+DT28+DT29</f>
        <v>0</v>
      </c>
      <c r="DU26" s="79"/>
      <c r="DV26" s="79"/>
      <c r="DW26" s="80">
        <f t="shared" ref="DW26:DX26" si="413">DW27+DW28+DW29</f>
        <v>0</v>
      </c>
      <c r="DX26" s="80">
        <f t="shared" si="413"/>
        <v>0</v>
      </c>
      <c r="DY26" s="79"/>
      <c r="DZ26" s="79"/>
      <c r="EA26" s="80">
        <f t="shared" ref="EA26:EB26" si="414">EA27+EA28+EA29</f>
        <v>460</v>
      </c>
      <c r="EB26" s="80">
        <f t="shared" si="414"/>
        <v>460</v>
      </c>
      <c r="EC26" s="79">
        <f>EB26/EA26*100</f>
        <v>100</v>
      </c>
      <c r="ED26" s="79"/>
      <c r="EE26" s="80">
        <f t="shared" ref="EE26:EF26" si="415">EE27+EE28+EE29</f>
        <v>100</v>
      </c>
      <c r="EF26" s="80">
        <f t="shared" si="415"/>
        <v>100</v>
      </c>
      <c r="EG26" s="79">
        <f t="shared" si="370"/>
        <v>100</v>
      </c>
      <c r="EH26" s="79"/>
      <c r="EI26" s="80">
        <f t="shared" ref="EI26:EJ26" si="416">EI27+EI28+EI29</f>
        <v>1150</v>
      </c>
      <c r="EJ26" s="80">
        <f t="shared" si="416"/>
        <v>1150</v>
      </c>
      <c r="EK26" s="79">
        <f t="shared" si="371"/>
        <v>100</v>
      </c>
      <c r="EL26" s="79"/>
      <c r="EM26" s="80">
        <f t="shared" ref="EM26:EN26" si="417">EM27+EM28+EM29</f>
        <v>0</v>
      </c>
      <c r="EN26" s="80">
        <f t="shared" si="417"/>
        <v>0</v>
      </c>
      <c r="EO26" s="79"/>
      <c r="EP26" s="79"/>
      <c r="EQ26" s="80">
        <f t="shared" ref="EQ26:ER26" si="418">EQ27+EQ28+EQ29</f>
        <v>1100</v>
      </c>
      <c r="ER26" s="80">
        <f t="shared" si="418"/>
        <v>1100</v>
      </c>
      <c r="ES26" s="79">
        <f t="shared" ref="ES26:ES27" si="419">ER26/EQ26*100</f>
        <v>100</v>
      </c>
      <c r="ET26" s="79"/>
      <c r="EU26" s="80">
        <f t="shared" ref="EU26" si="420">EU27+EU28+EU29</f>
        <v>0</v>
      </c>
      <c r="EV26" s="80">
        <f t="shared" ref="EV26" si="421">EV27+EV28+EV29</f>
        <v>0</v>
      </c>
      <c r="EW26" s="79"/>
      <c r="EX26" s="79"/>
      <c r="EY26" s="80">
        <f t="shared" ref="EY26" si="422">EY27+EY28+EY29</f>
        <v>0</v>
      </c>
      <c r="EZ26" s="80">
        <f t="shared" ref="EZ26" si="423">EZ27+EZ28+EZ29</f>
        <v>0</v>
      </c>
      <c r="FA26" s="79"/>
      <c r="FB26" s="79"/>
      <c r="FC26" s="80">
        <f t="shared" ref="FC26:FD26" si="424">FC27+FC28+FC29</f>
        <v>0</v>
      </c>
      <c r="FD26" s="80">
        <f t="shared" si="424"/>
        <v>0</v>
      </c>
      <c r="FE26" s="79"/>
      <c r="FF26" s="79"/>
      <c r="FG26" s="80">
        <f t="shared" ref="FG26" si="425">FG27+FG28+FG29</f>
        <v>0</v>
      </c>
      <c r="FH26" s="80">
        <f t="shared" ref="FH26" si="426">FH27+FH28+FH29</f>
        <v>0</v>
      </c>
      <c r="FI26" s="79"/>
      <c r="FJ26" s="79"/>
      <c r="FK26" s="80">
        <f t="shared" ref="FK26" si="427">FK27+FK28+FK29</f>
        <v>0</v>
      </c>
      <c r="FL26" s="80">
        <f t="shared" ref="FL26" si="428">FL27+FL28+FL29</f>
        <v>0</v>
      </c>
      <c r="FM26" s="79"/>
      <c r="FN26" s="79"/>
      <c r="FO26" s="80">
        <f t="shared" ref="FO26:FP26" si="429">FO27+FO28+FO29</f>
        <v>0</v>
      </c>
      <c r="FP26" s="80">
        <f t="shared" si="429"/>
        <v>0</v>
      </c>
      <c r="FQ26" s="79"/>
      <c r="FR26" s="79"/>
      <c r="FS26" s="80">
        <f t="shared" ref="FS26:FT26" si="430">FS27+FS28+FS29</f>
        <v>0</v>
      </c>
      <c r="FT26" s="80">
        <f t="shared" si="430"/>
        <v>0</v>
      </c>
      <c r="FU26" s="79"/>
      <c r="FV26" s="79"/>
      <c r="FW26" s="80">
        <f t="shared" ref="FW26:FX26" si="431">FW27+FW28+FW29</f>
        <v>0</v>
      </c>
      <c r="FX26" s="80">
        <f t="shared" si="431"/>
        <v>0</v>
      </c>
      <c r="FY26" s="79"/>
      <c r="FZ26" s="79"/>
      <c r="GA26" s="80">
        <f t="shared" ref="GA26:GB26" si="432">GA27+GA28+GA29</f>
        <v>2418</v>
      </c>
      <c r="GB26" s="80">
        <f t="shared" si="432"/>
        <v>2418</v>
      </c>
      <c r="GC26" s="79">
        <f>GB26/GA26*100</f>
        <v>100</v>
      </c>
      <c r="GD26" s="79"/>
      <c r="GE26" s="80">
        <f t="shared" ref="GE26:GF26" si="433">GE27+GE28+GE29</f>
        <v>0</v>
      </c>
      <c r="GF26" s="80">
        <f t="shared" si="433"/>
        <v>0</v>
      </c>
      <c r="GG26" s="79"/>
      <c r="GH26" s="79"/>
      <c r="GI26" s="80">
        <f t="shared" ref="GI26:GJ26" si="434">GI27+GI28+GI29</f>
        <v>0</v>
      </c>
      <c r="GJ26" s="80">
        <f t="shared" si="434"/>
        <v>0</v>
      </c>
      <c r="GK26" s="79"/>
      <c r="GL26" s="79"/>
      <c r="GM26" s="80">
        <f t="shared" ref="GM26:GN26" si="435">GM27+GM28+GM29</f>
        <v>0</v>
      </c>
      <c r="GN26" s="80">
        <f t="shared" si="435"/>
        <v>0</v>
      </c>
      <c r="GO26" s="79"/>
      <c r="GP26" s="79"/>
      <c r="GQ26" s="80">
        <f t="shared" ref="GQ26:GR26" si="436">GQ27+GQ28+GQ29</f>
        <v>0</v>
      </c>
      <c r="GR26" s="80">
        <f t="shared" si="436"/>
        <v>0</v>
      </c>
      <c r="GS26" s="79"/>
      <c r="GT26" s="79"/>
      <c r="GU26" s="80"/>
      <c r="GV26" s="80"/>
      <c r="GW26" s="79"/>
      <c r="GX26" s="79"/>
      <c r="GY26" s="80"/>
      <c r="GZ26" s="80"/>
      <c r="HA26" s="79"/>
      <c r="HB26" s="79"/>
      <c r="HC26" s="80"/>
      <c r="HD26" s="80"/>
      <c r="HE26" s="79"/>
      <c r="HF26" s="79"/>
      <c r="HG26" s="80"/>
      <c r="HH26" s="80"/>
      <c r="HI26" s="79"/>
      <c r="HJ26" s="79"/>
      <c r="HK26" s="80"/>
      <c r="HL26" s="80"/>
      <c r="HM26" s="79"/>
      <c r="HN26" s="79"/>
      <c r="HO26" s="80">
        <f>HO27+HO28+HO29</f>
        <v>1050</v>
      </c>
      <c r="HP26" s="80">
        <f>HP27+HP28+HP29</f>
        <v>1050</v>
      </c>
      <c r="HQ26" s="79">
        <f t="shared" si="365"/>
        <v>100</v>
      </c>
      <c r="HR26" s="79"/>
      <c r="HS26" s="80"/>
      <c r="HT26" s="80"/>
      <c r="HU26" s="79"/>
      <c r="HV26" s="79"/>
      <c r="HW26" s="80">
        <f>HW27+HW28+HW29</f>
        <v>600</v>
      </c>
      <c r="HX26" s="80">
        <f>HX27+HX28+HX29</f>
        <v>600</v>
      </c>
      <c r="HY26" s="79">
        <f t="shared" ref="HY26:HY28" si="437">HX26/HW26*100</f>
        <v>100</v>
      </c>
      <c r="HZ26" s="79"/>
      <c r="IA26" s="80"/>
      <c r="IB26" s="80"/>
      <c r="IC26" s="79"/>
      <c r="ID26" s="79"/>
      <c r="IE26" s="80">
        <f>IE27+IE28+IE29</f>
        <v>4203.1000000000004</v>
      </c>
      <c r="IF26" s="80">
        <f>IF27+IF28+IF29</f>
        <v>2866.6946000000003</v>
      </c>
      <c r="IG26" s="79">
        <f t="shared" ref="IG26:IG27" si="438">IF26/IE26*100</f>
        <v>68.204292070138706</v>
      </c>
      <c r="IH26" s="79"/>
      <c r="II26" s="80"/>
      <c r="IJ26" s="80"/>
      <c r="IK26" s="79"/>
      <c r="IL26" s="79"/>
      <c r="IM26" s="80"/>
      <c r="IN26" s="80"/>
      <c r="IO26" s="79"/>
    </row>
    <row r="27" spans="1:249" s="29" customFormat="1" ht="31.5" x14ac:dyDescent="0.25">
      <c r="A27" s="95" t="s">
        <v>238</v>
      </c>
      <c r="B27" s="82">
        <f t="shared" si="147"/>
        <v>4358.3</v>
      </c>
      <c r="C27" s="82">
        <f t="shared" si="148"/>
        <v>266932.98103999998</v>
      </c>
      <c r="D27" s="82">
        <f t="shared" si="149"/>
        <v>265289.01257999998</v>
      </c>
      <c r="E27" s="70">
        <f t="shared" si="67"/>
        <v>99.384126886983054</v>
      </c>
      <c r="F27" s="70"/>
      <c r="G27" s="70">
        <v>6300</v>
      </c>
      <c r="H27" s="70">
        <v>6217.08428</v>
      </c>
      <c r="I27" s="70">
        <f>H27/G27*100</f>
        <v>98.683877460317461</v>
      </c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66"/>
      <c r="V27" s="70">
        <v>501.3</v>
      </c>
      <c r="W27" s="70">
        <v>1351.2</v>
      </c>
      <c r="X27" s="70">
        <v>1351.2</v>
      </c>
      <c r="Y27" s="66">
        <f t="shared" si="295"/>
        <v>100</v>
      </c>
      <c r="Z27" s="124"/>
      <c r="AA27" s="70">
        <v>8171</v>
      </c>
      <c r="AB27" s="70">
        <v>8171</v>
      </c>
      <c r="AC27" s="66">
        <f t="shared" si="137"/>
        <v>100</v>
      </c>
      <c r="AD27" s="145"/>
      <c r="AE27" s="280">
        <v>20981</v>
      </c>
      <c r="AF27" s="281">
        <v>20981</v>
      </c>
      <c r="AG27" s="66">
        <f t="shared" si="381"/>
        <v>100</v>
      </c>
      <c r="AH27" s="280">
        <v>1712</v>
      </c>
      <c r="AI27" s="280">
        <v>1712</v>
      </c>
      <c r="AJ27" s="280">
        <v>1712</v>
      </c>
      <c r="AK27" s="66">
        <f t="shared" si="385"/>
        <v>100</v>
      </c>
      <c r="AL27" s="280">
        <v>2145</v>
      </c>
      <c r="AM27" s="280">
        <v>2145</v>
      </c>
      <c r="AN27" s="280">
        <v>2145</v>
      </c>
      <c r="AO27" s="66">
        <f t="shared" si="389"/>
        <v>100</v>
      </c>
      <c r="AP27" s="70"/>
      <c r="AQ27" s="70"/>
      <c r="AR27" s="70"/>
      <c r="AS27" s="66"/>
      <c r="AT27" s="66"/>
      <c r="AU27" s="70"/>
      <c r="AV27" s="70"/>
      <c r="AW27" s="66"/>
      <c r="AX27" s="31"/>
      <c r="AY27" s="31"/>
      <c r="AZ27" s="70"/>
      <c r="BA27" s="66"/>
      <c r="BB27" s="123"/>
      <c r="BC27" s="280">
        <v>3100</v>
      </c>
      <c r="BD27" s="280">
        <v>3100</v>
      </c>
      <c r="BE27" s="66">
        <f t="shared" si="395"/>
        <v>100</v>
      </c>
      <c r="BF27" s="66"/>
      <c r="BG27" s="280">
        <v>35740</v>
      </c>
      <c r="BH27" s="280">
        <v>35740</v>
      </c>
      <c r="BI27" s="66">
        <f t="shared" si="397"/>
        <v>100</v>
      </c>
      <c r="BJ27" s="66"/>
      <c r="BK27" s="280"/>
      <c r="BL27" s="280"/>
      <c r="BM27" s="66"/>
      <c r="BN27" s="66"/>
      <c r="BO27" s="280"/>
      <c r="BP27" s="280"/>
      <c r="BQ27" s="66"/>
      <c r="BR27" s="66"/>
      <c r="BS27" s="280"/>
      <c r="BT27" s="280"/>
      <c r="BU27" s="66"/>
      <c r="BV27" s="66"/>
      <c r="BW27" s="280"/>
      <c r="BX27" s="280"/>
      <c r="BY27" s="66"/>
      <c r="BZ27" s="66"/>
      <c r="CA27" s="280"/>
      <c r="CB27" s="280"/>
      <c r="CC27" s="66"/>
      <c r="CD27" s="66"/>
      <c r="CE27" s="280"/>
      <c r="CF27" s="280"/>
      <c r="CG27" s="66"/>
      <c r="CH27" s="66"/>
      <c r="CI27" s="280"/>
      <c r="CJ27" s="280"/>
      <c r="CK27" s="66"/>
      <c r="CL27" s="66"/>
      <c r="CM27" s="280">
        <v>177411.68104</v>
      </c>
      <c r="CN27" s="280">
        <v>177187.0337</v>
      </c>
      <c r="CO27" s="66">
        <f>CN27/CM27*100</f>
        <v>99.873375113361703</v>
      </c>
      <c r="CP27" s="66"/>
      <c r="CQ27" s="70"/>
      <c r="CR27" s="70"/>
      <c r="CS27" s="66"/>
      <c r="CT27" s="66"/>
      <c r="CU27" s="70"/>
      <c r="CV27" s="70"/>
      <c r="CW27" s="66"/>
      <c r="CX27" s="66"/>
      <c r="CY27" s="70"/>
      <c r="CZ27" s="70"/>
      <c r="DA27" s="66"/>
      <c r="DB27" s="66"/>
      <c r="DC27" s="70"/>
      <c r="DD27" s="70"/>
      <c r="DE27" s="66"/>
      <c r="DF27" s="66"/>
      <c r="DG27" s="70"/>
      <c r="DH27" s="70"/>
      <c r="DI27" s="66"/>
      <c r="DJ27" s="66"/>
      <c r="DK27" s="70"/>
      <c r="DL27" s="70"/>
      <c r="DM27" s="66"/>
      <c r="DN27" s="66"/>
      <c r="DO27" s="70"/>
      <c r="DP27" s="70"/>
      <c r="DQ27" s="66"/>
      <c r="DR27" s="66"/>
      <c r="DS27" s="70"/>
      <c r="DT27" s="70"/>
      <c r="DU27" s="66"/>
      <c r="DV27" s="66"/>
      <c r="DW27" s="280"/>
      <c r="DX27" s="295"/>
      <c r="DY27" s="66"/>
      <c r="DZ27" s="66"/>
      <c r="EA27" s="280"/>
      <c r="EB27" s="295"/>
      <c r="EC27" s="66"/>
      <c r="ED27" s="66"/>
      <c r="EE27" s="280">
        <v>100</v>
      </c>
      <c r="EF27" s="280">
        <v>100</v>
      </c>
      <c r="EG27" s="66">
        <f t="shared" si="370"/>
        <v>100</v>
      </c>
      <c r="EH27" s="66"/>
      <c r="EI27" s="280">
        <v>1150</v>
      </c>
      <c r="EJ27" s="280">
        <v>1150</v>
      </c>
      <c r="EK27" s="66">
        <f t="shared" si="371"/>
        <v>100</v>
      </c>
      <c r="EL27" s="66"/>
      <c r="EM27" s="280"/>
      <c r="EN27" s="280"/>
      <c r="EO27" s="66"/>
      <c r="EP27" s="66"/>
      <c r="EQ27" s="280">
        <v>1100</v>
      </c>
      <c r="ER27" s="280">
        <v>1100</v>
      </c>
      <c r="ES27" s="66">
        <f t="shared" si="419"/>
        <v>100</v>
      </c>
      <c r="ET27" s="66"/>
      <c r="EU27" s="280"/>
      <c r="EV27" s="280"/>
      <c r="EW27" s="66"/>
      <c r="EX27" s="66"/>
      <c r="EY27" s="280"/>
      <c r="EZ27" s="280"/>
      <c r="FA27" s="66"/>
      <c r="FB27" s="66"/>
      <c r="FC27" s="280"/>
      <c r="FD27" s="280"/>
      <c r="FE27" s="66"/>
      <c r="FF27" s="66"/>
      <c r="FG27" s="280"/>
      <c r="FH27" s="280"/>
      <c r="FI27" s="66"/>
      <c r="FJ27" s="66"/>
      <c r="FK27" s="280"/>
      <c r="FL27" s="280"/>
      <c r="FM27" s="66"/>
      <c r="FN27" s="66"/>
      <c r="FO27" s="280"/>
      <c r="FP27" s="280"/>
      <c r="FQ27" s="66"/>
      <c r="FR27" s="66"/>
      <c r="FS27" s="280"/>
      <c r="FT27" s="280"/>
      <c r="FU27" s="66"/>
      <c r="FV27" s="66"/>
      <c r="FW27" s="280"/>
      <c r="FX27" s="280"/>
      <c r="FY27" s="66"/>
      <c r="FZ27" s="66"/>
      <c r="GA27" s="280">
        <v>2418</v>
      </c>
      <c r="GB27" s="280">
        <v>2418</v>
      </c>
      <c r="GC27" s="66">
        <f>GB27/GA27*100</f>
        <v>100</v>
      </c>
      <c r="GD27" s="66"/>
      <c r="GE27" s="280"/>
      <c r="GF27" s="280"/>
      <c r="GG27" s="66"/>
      <c r="GH27" s="66"/>
      <c r="GI27" s="280"/>
      <c r="GJ27" s="280"/>
      <c r="GK27" s="66"/>
      <c r="GL27" s="66"/>
      <c r="GM27" s="280"/>
      <c r="GN27" s="280"/>
      <c r="GO27" s="66"/>
      <c r="GP27" s="66"/>
      <c r="GQ27" s="280"/>
      <c r="GR27" s="280"/>
      <c r="GS27" s="66"/>
      <c r="GT27" s="66"/>
      <c r="GU27" s="280"/>
      <c r="GV27" s="280"/>
      <c r="GW27" s="66"/>
      <c r="GX27" s="66"/>
      <c r="GY27" s="280"/>
      <c r="GZ27" s="280"/>
      <c r="HA27" s="66"/>
      <c r="HB27" s="66"/>
      <c r="HC27" s="280"/>
      <c r="HD27" s="280"/>
      <c r="HE27" s="66"/>
      <c r="HF27" s="66"/>
      <c r="HG27" s="280"/>
      <c r="HH27" s="280"/>
      <c r="HI27" s="66"/>
      <c r="HJ27" s="66"/>
      <c r="HK27" s="280"/>
      <c r="HL27" s="280"/>
      <c r="HM27" s="66"/>
      <c r="HN27" s="66"/>
      <c r="HO27" s="280">
        <v>1050</v>
      </c>
      <c r="HP27" s="280">
        <v>1050</v>
      </c>
      <c r="HQ27" s="66">
        <f t="shared" si="365"/>
        <v>100</v>
      </c>
      <c r="HR27" s="66"/>
      <c r="HS27" s="280"/>
      <c r="HT27" s="280"/>
      <c r="HU27" s="66"/>
      <c r="HV27" s="66"/>
      <c r="HW27" s="280"/>
      <c r="HX27" s="280"/>
      <c r="HY27" s="66"/>
      <c r="HZ27" s="66"/>
      <c r="IA27" s="280"/>
      <c r="IB27" s="280"/>
      <c r="IC27" s="66"/>
      <c r="ID27" s="66"/>
      <c r="IE27" s="280">
        <v>4203.1000000000004</v>
      </c>
      <c r="IF27" s="280">
        <v>2866.6946000000003</v>
      </c>
      <c r="IG27" s="66">
        <f t="shared" si="438"/>
        <v>68.204292070138706</v>
      </c>
      <c r="IH27" s="66"/>
      <c r="II27" s="280"/>
      <c r="IJ27" s="280"/>
      <c r="IK27" s="66"/>
      <c r="IL27" s="66"/>
      <c r="IM27" s="280"/>
      <c r="IN27" s="280"/>
      <c r="IO27" s="66"/>
    </row>
    <row r="28" spans="1:249" s="29" customFormat="1" ht="15.75" x14ac:dyDescent="0.25">
      <c r="A28" s="41" t="s">
        <v>236</v>
      </c>
      <c r="B28" s="82">
        <f t="shared" si="147"/>
        <v>0</v>
      </c>
      <c r="C28" s="82">
        <f t="shared" si="148"/>
        <v>1060</v>
      </c>
      <c r="D28" s="82">
        <f t="shared" si="149"/>
        <v>1060</v>
      </c>
      <c r="E28" s="70">
        <f t="shared" si="67"/>
        <v>100</v>
      </c>
      <c r="F28" s="198"/>
      <c r="G28" s="198"/>
      <c r="H28" s="198"/>
      <c r="I28" s="198"/>
      <c r="J28" s="198"/>
      <c r="K28" s="198"/>
      <c r="L28" s="198"/>
      <c r="M28" s="198"/>
      <c r="N28" s="198"/>
      <c r="O28" s="82"/>
      <c r="P28" s="198"/>
      <c r="Q28" s="198"/>
      <c r="R28" s="82"/>
      <c r="S28" s="82"/>
      <c r="T28" s="198"/>
      <c r="U28" s="198"/>
      <c r="V28" s="82"/>
      <c r="W28" s="82"/>
      <c r="X28" s="82"/>
      <c r="Y28" s="198"/>
      <c r="Z28" s="125"/>
      <c r="AA28" s="82"/>
      <c r="AB28" s="198"/>
      <c r="AC28" s="66"/>
      <c r="AD28" s="125"/>
      <c r="AE28" s="82"/>
      <c r="AF28" s="198"/>
      <c r="AG28" s="66"/>
      <c r="AH28" s="82"/>
      <c r="AI28" s="82"/>
      <c r="AJ28" s="82"/>
      <c r="AK28" s="66"/>
      <c r="AL28" s="82"/>
      <c r="AM28" s="82"/>
      <c r="AN28" s="82"/>
      <c r="AO28" s="66"/>
      <c r="AP28" s="82"/>
      <c r="AQ28" s="82"/>
      <c r="AR28" s="82"/>
      <c r="AS28" s="198"/>
      <c r="AT28" s="198"/>
      <c r="AU28" s="82"/>
      <c r="AV28" s="198"/>
      <c r="AW28" s="198"/>
      <c r="AX28" s="82"/>
      <c r="AY28" s="82"/>
      <c r="AZ28" s="198"/>
      <c r="BA28" s="198"/>
      <c r="BB28" s="131"/>
      <c r="BC28" s="82"/>
      <c r="BD28" s="198"/>
      <c r="BE28" s="66"/>
      <c r="BF28" s="66"/>
      <c r="BG28" s="82"/>
      <c r="BH28" s="198"/>
      <c r="BI28" s="66"/>
      <c r="BJ28" s="66"/>
      <c r="BK28" s="82"/>
      <c r="BL28" s="198"/>
      <c r="BM28" s="66"/>
      <c r="BN28" s="66"/>
      <c r="BO28" s="82"/>
      <c r="BP28" s="198"/>
      <c r="BQ28" s="66"/>
      <c r="BR28" s="66"/>
      <c r="BS28" s="82"/>
      <c r="BT28" s="198"/>
      <c r="BU28" s="66"/>
      <c r="BV28" s="66"/>
      <c r="BW28" s="82"/>
      <c r="BX28" s="198"/>
      <c r="BY28" s="66"/>
      <c r="BZ28" s="66"/>
      <c r="CA28" s="82"/>
      <c r="CB28" s="198"/>
      <c r="CC28" s="66"/>
      <c r="CD28" s="66"/>
      <c r="CE28" s="82"/>
      <c r="CF28" s="198"/>
      <c r="CG28" s="66"/>
      <c r="CH28" s="66"/>
      <c r="CI28" s="82"/>
      <c r="CJ28" s="198"/>
      <c r="CK28" s="66"/>
      <c r="CL28" s="66"/>
      <c r="CM28" s="82"/>
      <c r="CN28" s="198"/>
      <c r="CO28" s="66"/>
      <c r="CP28" s="66"/>
      <c r="CQ28" s="82"/>
      <c r="CR28" s="82"/>
      <c r="CS28" s="66"/>
      <c r="CT28" s="66"/>
      <c r="CU28" s="82"/>
      <c r="CV28" s="82"/>
      <c r="CW28" s="66"/>
      <c r="CX28" s="66"/>
      <c r="CY28" s="82"/>
      <c r="CZ28" s="82"/>
      <c r="DA28" s="66"/>
      <c r="DB28" s="66"/>
      <c r="DC28" s="82"/>
      <c r="DD28" s="198"/>
      <c r="DE28" s="198"/>
      <c r="DF28" s="198"/>
      <c r="DG28" s="82"/>
      <c r="DH28" s="198"/>
      <c r="DI28" s="198"/>
      <c r="DJ28" s="198"/>
      <c r="DK28" s="82"/>
      <c r="DL28" s="198"/>
      <c r="DM28" s="198"/>
      <c r="DN28" s="198"/>
      <c r="DO28" s="82"/>
      <c r="DP28" s="82"/>
      <c r="DQ28" s="66"/>
      <c r="DR28" s="66"/>
      <c r="DS28" s="82"/>
      <c r="DT28" s="198"/>
      <c r="DU28" s="66"/>
      <c r="DV28" s="66"/>
      <c r="DW28" s="82"/>
      <c r="DX28" s="198"/>
      <c r="DY28" s="66"/>
      <c r="DZ28" s="66"/>
      <c r="EA28" s="82">
        <v>460</v>
      </c>
      <c r="EB28" s="82">
        <v>460</v>
      </c>
      <c r="EC28" s="66">
        <f>EB28/EA28*100</f>
        <v>100</v>
      </c>
      <c r="ED28" s="66"/>
      <c r="EE28" s="82"/>
      <c r="EF28" s="198"/>
      <c r="EG28" s="66"/>
      <c r="EH28" s="66"/>
      <c r="EI28" s="82"/>
      <c r="EJ28" s="198"/>
      <c r="EK28" s="66"/>
      <c r="EL28" s="66"/>
      <c r="EM28" s="82"/>
      <c r="EN28" s="198"/>
      <c r="EO28" s="66"/>
      <c r="EP28" s="66"/>
      <c r="EQ28" s="82"/>
      <c r="ER28" s="198"/>
      <c r="ES28" s="66"/>
      <c r="ET28" s="66"/>
      <c r="EU28" s="82"/>
      <c r="EV28" s="82"/>
      <c r="EW28" s="66"/>
      <c r="EX28" s="66"/>
      <c r="EY28" s="82"/>
      <c r="EZ28" s="82"/>
      <c r="FA28" s="66"/>
      <c r="FB28" s="66"/>
      <c r="FC28" s="82"/>
      <c r="FD28" s="198"/>
      <c r="FE28" s="66"/>
      <c r="FF28" s="66"/>
      <c r="FG28" s="82"/>
      <c r="FH28" s="82"/>
      <c r="FI28" s="66"/>
      <c r="FJ28" s="66"/>
      <c r="FK28" s="82"/>
      <c r="FL28" s="82"/>
      <c r="FM28" s="66"/>
      <c r="FN28" s="66"/>
      <c r="FO28" s="82"/>
      <c r="FP28" s="198"/>
      <c r="FQ28" s="66"/>
      <c r="FR28" s="66"/>
      <c r="FS28" s="82"/>
      <c r="FT28" s="198"/>
      <c r="FU28" s="66"/>
      <c r="FV28" s="66"/>
      <c r="FW28" s="82"/>
      <c r="FX28" s="198"/>
      <c r="FY28" s="66"/>
      <c r="FZ28" s="66"/>
      <c r="GA28" s="82"/>
      <c r="GB28" s="198"/>
      <c r="GC28" s="66"/>
      <c r="GD28" s="66"/>
      <c r="GE28" s="82"/>
      <c r="GF28" s="198"/>
      <c r="GG28" s="66"/>
      <c r="GH28" s="66"/>
      <c r="GI28" s="82"/>
      <c r="GJ28" s="198"/>
      <c r="GK28" s="66"/>
      <c r="GL28" s="66"/>
      <c r="GM28" s="82"/>
      <c r="GN28" s="198"/>
      <c r="GO28" s="66"/>
      <c r="GP28" s="66"/>
      <c r="GQ28" s="82"/>
      <c r="GR28" s="198"/>
      <c r="GS28" s="66"/>
      <c r="GT28" s="66"/>
      <c r="GU28" s="82"/>
      <c r="GV28" s="198"/>
      <c r="GW28" s="66"/>
      <c r="GX28" s="66"/>
      <c r="GY28" s="82"/>
      <c r="GZ28" s="198"/>
      <c r="HA28" s="66"/>
      <c r="HB28" s="66"/>
      <c r="HC28" s="82"/>
      <c r="HD28" s="198"/>
      <c r="HE28" s="66"/>
      <c r="HF28" s="66"/>
      <c r="HG28" s="82"/>
      <c r="HH28" s="198"/>
      <c r="HI28" s="66"/>
      <c r="HJ28" s="66"/>
      <c r="HK28" s="82"/>
      <c r="HL28" s="198"/>
      <c r="HM28" s="66"/>
      <c r="HN28" s="66"/>
      <c r="HO28" s="82"/>
      <c r="HP28" s="198"/>
      <c r="HQ28" s="66"/>
      <c r="HR28" s="66"/>
      <c r="HS28" s="82"/>
      <c r="HT28" s="198"/>
      <c r="HU28" s="66"/>
      <c r="HV28" s="66"/>
      <c r="HW28" s="82">
        <v>600</v>
      </c>
      <c r="HX28" s="82">
        <v>600</v>
      </c>
      <c r="HY28" s="66">
        <f t="shared" si="437"/>
        <v>100</v>
      </c>
      <c r="HZ28" s="66"/>
      <c r="IA28" s="82"/>
      <c r="IB28" s="82"/>
      <c r="IC28" s="66"/>
      <c r="ID28" s="66"/>
      <c r="IE28" s="82"/>
      <c r="IF28" s="198"/>
      <c r="IG28" s="66"/>
      <c r="IH28" s="66"/>
      <c r="II28" s="82"/>
      <c r="IJ28" s="198"/>
      <c r="IK28" s="66"/>
      <c r="IL28" s="66"/>
      <c r="IM28" s="82"/>
      <c r="IN28" s="198"/>
      <c r="IO28" s="66"/>
    </row>
    <row r="29" spans="1:249" s="29" customFormat="1" ht="15.75" x14ac:dyDescent="0.25">
      <c r="A29" s="41" t="s">
        <v>237</v>
      </c>
      <c r="B29" s="82">
        <f t="shared" si="147"/>
        <v>0</v>
      </c>
      <c r="C29" s="82">
        <f t="shared" si="148"/>
        <v>0</v>
      </c>
      <c r="D29" s="82">
        <f t="shared" si="149"/>
        <v>0</v>
      </c>
      <c r="E29" s="82"/>
      <c r="F29" s="198"/>
      <c r="G29" s="198"/>
      <c r="H29" s="198"/>
      <c r="I29" s="198"/>
      <c r="J29" s="198"/>
      <c r="K29" s="198"/>
      <c r="L29" s="198"/>
      <c r="M29" s="198"/>
      <c r="N29" s="198"/>
      <c r="O29" s="82"/>
      <c r="P29" s="198"/>
      <c r="Q29" s="198"/>
      <c r="R29" s="82"/>
      <c r="S29" s="82"/>
      <c r="T29" s="198"/>
      <c r="U29" s="198"/>
      <c r="V29" s="82"/>
      <c r="W29" s="82"/>
      <c r="X29" s="82"/>
      <c r="Y29" s="198"/>
      <c r="Z29" s="125"/>
      <c r="AA29" s="82"/>
      <c r="AB29" s="198"/>
      <c r="AC29" s="66"/>
      <c r="AD29" s="125"/>
      <c r="AE29" s="82"/>
      <c r="AF29" s="198"/>
      <c r="AG29" s="66"/>
      <c r="AH29" s="82"/>
      <c r="AI29" s="82"/>
      <c r="AJ29" s="82"/>
      <c r="AK29" s="66"/>
      <c r="AL29" s="82"/>
      <c r="AM29" s="82"/>
      <c r="AN29" s="82"/>
      <c r="AO29" s="66"/>
      <c r="AP29" s="82"/>
      <c r="AQ29" s="82"/>
      <c r="AR29" s="82"/>
      <c r="AS29" s="198"/>
      <c r="AT29" s="198"/>
      <c r="AU29" s="82"/>
      <c r="AV29" s="198"/>
      <c r="AW29" s="198"/>
      <c r="AX29" s="82"/>
      <c r="AY29" s="82"/>
      <c r="AZ29" s="198"/>
      <c r="BA29" s="198"/>
      <c r="BB29" s="131"/>
      <c r="BC29" s="82"/>
      <c r="BD29" s="198"/>
      <c r="BE29" s="66"/>
      <c r="BF29" s="66"/>
      <c r="BG29" s="82"/>
      <c r="BH29" s="198"/>
      <c r="BI29" s="66"/>
      <c r="BJ29" s="66"/>
      <c r="BK29" s="82"/>
      <c r="BL29" s="198"/>
      <c r="BM29" s="66"/>
      <c r="BN29" s="66"/>
      <c r="BO29" s="82"/>
      <c r="BP29" s="198"/>
      <c r="BQ29" s="66"/>
      <c r="BR29" s="66"/>
      <c r="BS29" s="82"/>
      <c r="BT29" s="198"/>
      <c r="BU29" s="66"/>
      <c r="BV29" s="66"/>
      <c r="BW29" s="82"/>
      <c r="BX29" s="198"/>
      <c r="BY29" s="66"/>
      <c r="BZ29" s="66"/>
      <c r="CA29" s="82"/>
      <c r="CB29" s="198"/>
      <c r="CC29" s="66"/>
      <c r="CD29" s="66"/>
      <c r="CE29" s="82"/>
      <c r="CF29" s="198"/>
      <c r="CG29" s="66"/>
      <c r="CH29" s="66"/>
      <c r="CI29" s="82"/>
      <c r="CJ29" s="198"/>
      <c r="CK29" s="66"/>
      <c r="CL29" s="66"/>
      <c r="CM29" s="82"/>
      <c r="CN29" s="198"/>
      <c r="CO29" s="66"/>
      <c r="CP29" s="66"/>
      <c r="CQ29" s="82"/>
      <c r="CR29" s="82"/>
      <c r="CS29" s="66"/>
      <c r="CT29" s="66"/>
      <c r="CU29" s="82"/>
      <c r="CV29" s="82"/>
      <c r="CW29" s="66"/>
      <c r="CX29" s="66"/>
      <c r="CY29" s="82"/>
      <c r="CZ29" s="82"/>
      <c r="DA29" s="66"/>
      <c r="DB29" s="66"/>
      <c r="DC29" s="82"/>
      <c r="DD29" s="198"/>
      <c r="DE29" s="198"/>
      <c r="DF29" s="198"/>
      <c r="DG29" s="82"/>
      <c r="DH29" s="198"/>
      <c r="DI29" s="198"/>
      <c r="DJ29" s="198"/>
      <c r="DK29" s="82"/>
      <c r="DL29" s="198"/>
      <c r="DM29" s="198"/>
      <c r="DN29" s="198"/>
      <c r="DO29" s="82"/>
      <c r="DP29" s="82"/>
      <c r="DQ29" s="66"/>
      <c r="DR29" s="66"/>
      <c r="DS29" s="82"/>
      <c r="DT29" s="198"/>
      <c r="DU29" s="66"/>
      <c r="DV29" s="66"/>
      <c r="DW29" s="82"/>
      <c r="DX29" s="198"/>
      <c r="DY29" s="66"/>
      <c r="DZ29" s="66"/>
      <c r="EA29" s="82"/>
      <c r="EB29" s="198"/>
      <c r="EC29" s="66"/>
      <c r="ED29" s="66"/>
      <c r="EE29" s="82"/>
      <c r="EF29" s="198"/>
      <c r="EG29" s="66"/>
      <c r="EH29" s="66"/>
      <c r="EI29" s="82"/>
      <c r="EJ29" s="198"/>
      <c r="EK29" s="66"/>
      <c r="EL29" s="66"/>
      <c r="EM29" s="82"/>
      <c r="EN29" s="198"/>
      <c r="EO29" s="66"/>
      <c r="EP29" s="66"/>
      <c r="EQ29" s="82"/>
      <c r="ER29" s="198"/>
      <c r="ES29" s="66"/>
      <c r="ET29" s="66"/>
      <c r="EU29" s="82"/>
      <c r="EV29" s="82"/>
      <c r="EW29" s="66"/>
      <c r="EX29" s="66"/>
      <c r="EY29" s="82"/>
      <c r="EZ29" s="82"/>
      <c r="FA29" s="66"/>
      <c r="FB29" s="66"/>
      <c r="FC29" s="82"/>
      <c r="FD29" s="198"/>
      <c r="FE29" s="66"/>
      <c r="FF29" s="66"/>
      <c r="FG29" s="82"/>
      <c r="FH29" s="82"/>
      <c r="FI29" s="66"/>
      <c r="FJ29" s="66"/>
      <c r="FK29" s="82"/>
      <c r="FL29" s="82"/>
      <c r="FM29" s="66"/>
      <c r="FN29" s="66"/>
      <c r="FO29" s="82"/>
      <c r="FP29" s="198"/>
      <c r="FQ29" s="66"/>
      <c r="FR29" s="66"/>
      <c r="FS29" s="82"/>
      <c r="FT29" s="198"/>
      <c r="FU29" s="66"/>
      <c r="FV29" s="66"/>
      <c r="FW29" s="82"/>
      <c r="FX29" s="198"/>
      <c r="FY29" s="66"/>
      <c r="FZ29" s="66"/>
      <c r="GA29" s="82"/>
      <c r="GB29" s="198"/>
      <c r="GC29" s="66"/>
      <c r="GD29" s="66"/>
      <c r="GE29" s="82"/>
      <c r="GF29" s="198"/>
      <c r="GG29" s="66"/>
      <c r="GH29" s="66"/>
      <c r="GI29" s="82"/>
      <c r="GJ29" s="198"/>
      <c r="GK29" s="66"/>
      <c r="GL29" s="66"/>
      <c r="GM29" s="82"/>
      <c r="GN29" s="198"/>
      <c r="GO29" s="66"/>
      <c r="GP29" s="66"/>
      <c r="GQ29" s="82"/>
      <c r="GR29" s="198"/>
      <c r="GS29" s="66"/>
      <c r="GT29" s="66"/>
      <c r="GU29" s="82"/>
      <c r="GV29" s="198"/>
      <c r="GW29" s="66"/>
      <c r="GX29" s="66"/>
      <c r="GY29" s="82"/>
      <c r="GZ29" s="198"/>
      <c r="HA29" s="66"/>
      <c r="HB29" s="66"/>
      <c r="HC29" s="82"/>
      <c r="HD29" s="198"/>
      <c r="HE29" s="66"/>
      <c r="HF29" s="66"/>
      <c r="HG29" s="82"/>
      <c r="HH29" s="198"/>
      <c r="HI29" s="66"/>
      <c r="HJ29" s="66"/>
      <c r="HK29" s="82"/>
      <c r="HL29" s="198"/>
      <c r="HM29" s="66"/>
      <c r="HN29" s="66"/>
      <c r="HO29" s="82"/>
      <c r="HP29" s="198"/>
      <c r="HQ29" s="66"/>
      <c r="HR29" s="66"/>
      <c r="HS29" s="82"/>
      <c r="HT29" s="198"/>
      <c r="HU29" s="66"/>
      <c r="HV29" s="66"/>
      <c r="HW29" s="82"/>
      <c r="HX29" s="198"/>
      <c r="HY29" s="66"/>
      <c r="HZ29" s="66"/>
      <c r="IA29" s="82"/>
      <c r="IB29" s="198"/>
      <c r="IC29" s="66"/>
      <c r="ID29" s="66"/>
      <c r="IE29" s="82"/>
      <c r="IF29" s="198"/>
      <c r="IG29" s="66"/>
      <c r="IH29" s="66"/>
      <c r="II29" s="82"/>
      <c r="IJ29" s="198"/>
      <c r="IK29" s="66"/>
      <c r="IL29" s="66"/>
      <c r="IM29" s="82"/>
      <c r="IN29" s="198"/>
      <c r="IO29" s="66"/>
    </row>
    <row r="30" spans="1:249" s="30" customFormat="1" ht="31.5" x14ac:dyDescent="0.25">
      <c r="A30" s="98" t="s">
        <v>248</v>
      </c>
      <c r="B30" s="198">
        <f t="shared" si="147"/>
        <v>10335.1</v>
      </c>
      <c r="C30" s="198">
        <f t="shared" si="148"/>
        <v>124956.83972999999</v>
      </c>
      <c r="D30" s="198">
        <f t="shared" si="149"/>
        <v>124918.21763999999</v>
      </c>
      <c r="E30" s="80">
        <f t="shared" si="67"/>
        <v>99.969091655900186</v>
      </c>
      <c r="F30" s="80">
        <f t="shared" ref="F30" si="439">F31+F32+F33+F34+F35+F36+F37</f>
        <v>6900</v>
      </c>
      <c r="G30" s="80">
        <f t="shared" ref="G30:AV30" si="440">G31+G32+G33+G34+G35+G36+G37</f>
        <v>0</v>
      </c>
      <c r="H30" s="80">
        <f t="shared" ref="H30" si="441">H31+H32+H33+H34+H35+H36+H37</f>
        <v>0</v>
      </c>
      <c r="I30" s="80"/>
      <c r="J30" s="80">
        <f t="shared" ref="J30" si="442">J31+J32+J33+J34+J35+J36+J37</f>
        <v>0</v>
      </c>
      <c r="K30" s="80">
        <f t="shared" si="440"/>
        <v>0</v>
      </c>
      <c r="L30" s="80">
        <f t="shared" si="440"/>
        <v>0</v>
      </c>
      <c r="M30" s="80">
        <f t="shared" si="440"/>
        <v>0</v>
      </c>
      <c r="N30" s="80"/>
      <c r="O30" s="80">
        <f t="shared" si="440"/>
        <v>0</v>
      </c>
      <c r="P30" s="80">
        <f t="shared" si="440"/>
        <v>0</v>
      </c>
      <c r="Q30" s="80">
        <f t="shared" si="440"/>
        <v>0</v>
      </c>
      <c r="R30" s="80">
        <f t="shared" ref="R30" si="443">R31+R32+R33+R34+R35+R36+R37</f>
        <v>0</v>
      </c>
      <c r="S30" s="80">
        <f t="shared" si="440"/>
        <v>0</v>
      </c>
      <c r="T30" s="80">
        <f t="shared" si="440"/>
        <v>0</v>
      </c>
      <c r="U30" s="80">
        <f t="shared" si="440"/>
        <v>0</v>
      </c>
      <c r="V30" s="80">
        <f t="shared" ref="V30" si="444">V31+V32+V33+V34+V35+V36+V37</f>
        <v>392.1</v>
      </c>
      <c r="W30" s="80">
        <f t="shared" si="440"/>
        <v>1059.5</v>
      </c>
      <c r="X30" s="80">
        <f t="shared" ref="X30" si="445">X31+X32+X33+X34+X35+X36+X37</f>
        <v>1059.5</v>
      </c>
      <c r="Y30" s="79">
        <f t="shared" si="295"/>
        <v>100</v>
      </c>
      <c r="Z30" s="122"/>
      <c r="AA30" s="80">
        <f t="shared" si="440"/>
        <v>3168</v>
      </c>
      <c r="AB30" s="80">
        <f t="shared" si="440"/>
        <v>3168</v>
      </c>
      <c r="AC30" s="79">
        <f t="shared" si="137"/>
        <v>100</v>
      </c>
      <c r="AD30" s="122"/>
      <c r="AE30" s="80">
        <f t="shared" ref="AE30:AF30" si="446">AE31+AE32+AE33+AE34+AE35+AE36+AE37</f>
        <v>9622</v>
      </c>
      <c r="AF30" s="80">
        <f t="shared" si="446"/>
        <v>9622</v>
      </c>
      <c r="AG30" s="79">
        <f t="shared" ref="AG30:AG31" si="447">AF30/AE30*100</f>
        <v>100</v>
      </c>
      <c r="AH30" s="80">
        <f t="shared" ref="AH30" si="448">AH31+AH32+AH33+AH34+AH35+AH36+AH37</f>
        <v>3043</v>
      </c>
      <c r="AI30" s="80">
        <f t="shared" ref="AI30" si="449">AI31+AI32+AI33+AI34+AI35+AI36+AI37</f>
        <v>3082</v>
      </c>
      <c r="AJ30" s="80">
        <f t="shared" ref="AJ30" si="450">AJ31+AJ32+AJ33+AJ34+AJ35+AJ36+AJ37</f>
        <v>3082</v>
      </c>
      <c r="AK30" s="79">
        <f t="shared" ref="AK30:AK31" si="451">AJ30/AI30*100</f>
        <v>100</v>
      </c>
      <c r="AL30" s="80">
        <f t="shared" ref="AL30" si="452">AL31+AL32+AL33+AL34+AL35+AL36+AL37</f>
        <v>0</v>
      </c>
      <c r="AM30" s="80">
        <f t="shared" ref="AM30" si="453">AM31+AM32+AM33+AM34+AM35+AM36+AM37</f>
        <v>0</v>
      </c>
      <c r="AN30" s="80">
        <f t="shared" ref="AN30" si="454">AN31+AN32+AN33+AN34+AN35+AN36+AN37</f>
        <v>0</v>
      </c>
      <c r="AO30" s="79"/>
      <c r="AP30" s="80">
        <f t="shared" ref="AP30" si="455">AP31+AP32+AP33+AP34+AP35+AP36+AP37</f>
        <v>0</v>
      </c>
      <c r="AQ30" s="80">
        <f t="shared" si="440"/>
        <v>0</v>
      </c>
      <c r="AR30" s="80">
        <f t="shared" ref="AR30" si="456">AR31+AR32+AR33+AR34+AR35+AR36+AR37</f>
        <v>0</v>
      </c>
      <c r="AS30" s="80">
        <f t="shared" si="440"/>
        <v>0</v>
      </c>
      <c r="AT30" s="80"/>
      <c r="AU30" s="80">
        <f t="shared" si="440"/>
        <v>0</v>
      </c>
      <c r="AV30" s="80">
        <f t="shared" si="440"/>
        <v>0</v>
      </c>
      <c r="AW30" s="80">
        <f t="shared" ref="AW30:AZ30" si="457">AW31+AW32+AW33+AW34+AW35+AW36+AW37</f>
        <v>0</v>
      </c>
      <c r="AX30" s="80">
        <f t="shared" ref="AX30" si="458">AX31+AX32+AX33+AX34+AX35+AX36+AX37</f>
        <v>0</v>
      </c>
      <c r="AY30" s="80">
        <f t="shared" si="457"/>
        <v>0</v>
      </c>
      <c r="AZ30" s="80">
        <f t="shared" si="457"/>
        <v>0</v>
      </c>
      <c r="BA30" s="79"/>
      <c r="BB30" s="121"/>
      <c r="BC30" s="80">
        <f t="shared" ref="BC30:BD30" si="459">BC31+BC32+BC33+BC34+BC35+BC36+BC37</f>
        <v>4500</v>
      </c>
      <c r="BD30" s="80">
        <f t="shared" si="459"/>
        <v>4500</v>
      </c>
      <c r="BE30" s="79">
        <f t="shared" ref="BE30:BE31" si="460">BD30/BC30*100</f>
        <v>100</v>
      </c>
      <c r="BF30" s="79"/>
      <c r="BG30" s="80">
        <f t="shared" ref="BG30:BH30" si="461">BG31+BG32+BG33+BG34+BG35+BG36+BG37</f>
        <v>0</v>
      </c>
      <c r="BH30" s="80">
        <f t="shared" si="461"/>
        <v>0</v>
      </c>
      <c r="BI30" s="79"/>
      <c r="BJ30" s="79"/>
      <c r="BK30" s="80">
        <f t="shared" ref="BK30:BL30" si="462">BK31+BK32+BK33+BK34+BK35+BK36+BK37</f>
        <v>0</v>
      </c>
      <c r="BL30" s="80">
        <f t="shared" si="462"/>
        <v>0</v>
      </c>
      <c r="BM30" s="79"/>
      <c r="BN30" s="79"/>
      <c r="BO30" s="80">
        <f t="shared" ref="BO30:BP30" si="463">BO31+BO32+BO33+BO34+BO35+BO36+BO37</f>
        <v>0</v>
      </c>
      <c r="BP30" s="80">
        <f t="shared" si="463"/>
        <v>0</v>
      </c>
      <c r="BQ30" s="79"/>
      <c r="BR30" s="79"/>
      <c r="BS30" s="80">
        <f t="shared" ref="BS30:BT30" si="464">BS31+BS32+BS33+BS34+BS35+BS36+BS37</f>
        <v>0</v>
      </c>
      <c r="BT30" s="80">
        <f t="shared" si="464"/>
        <v>0</v>
      </c>
      <c r="BU30" s="79"/>
      <c r="BV30" s="79"/>
      <c r="BW30" s="80">
        <f t="shared" ref="BW30:BX30" si="465">BW31+BW32+BW33+BW34+BW35+BW36+BW37</f>
        <v>0</v>
      </c>
      <c r="BX30" s="80">
        <f t="shared" si="465"/>
        <v>0</v>
      </c>
      <c r="BY30" s="79"/>
      <c r="BZ30" s="79"/>
      <c r="CA30" s="80">
        <f t="shared" ref="CA30:CB30" si="466">CA31+CA32+CA33+CA34+CA35+CA36+CA37</f>
        <v>0</v>
      </c>
      <c r="CB30" s="80">
        <f t="shared" si="466"/>
        <v>0</v>
      </c>
      <c r="CC30" s="79"/>
      <c r="CD30" s="79"/>
      <c r="CE30" s="80">
        <f t="shared" ref="CE30:CF30" si="467">CE31+CE32+CE33+CE34+CE35+CE36+CE37</f>
        <v>0</v>
      </c>
      <c r="CF30" s="80">
        <f t="shared" si="467"/>
        <v>0</v>
      </c>
      <c r="CG30" s="79"/>
      <c r="CH30" s="79"/>
      <c r="CI30" s="80">
        <f t="shared" ref="CI30:CJ30" si="468">CI31+CI32+CI33+CI34+CI35+CI36+CI37</f>
        <v>0</v>
      </c>
      <c r="CJ30" s="80">
        <f t="shared" si="468"/>
        <v>0</v>
      </c>
      <c r="CK30" s="79"/>
      <c r="CL30" s="79"/>
      <c r="CM30" s="80">
        <f t="shared" ref="CM30:CN30" si="469">CM31+CM32+CM33+CM34+CM35+CM36+CM37</f>
        <v>0</v>
      </c>
      <c r="CN30" s="80">
        <f t="shared" si="469"/>
        <v>0</v>
      </c>
      <c r="CO30" s="79"/>
      <c r="CP30" s="79"/>
      <c r="CQ30" s="80">
        <f t="shared" ref="CQ30" si="470">CQ31+CQ32+CQ33+CQ34+CQ35+CQ36+CQ37</f>
        <v>0</v>
      </c>
      <c r="CR30" s="80">
        <f t="shared" ref="CR30" si="471">CR31+CR32+CR33+CR34+CR35+CR36+CR37</f>
        <v>0</v>
      </c>
      <c r="CS30" s="79"/>
      <c r="CT30" s="79"/>
      <c r="CU30" s="80">
        <f t="shared" ref="CU30" si="472">CU31+CU32+CU33+CU34+CU35+CU36+CU37</f>
        <v>0</v>
      </c>
      <c r="CV30" s="80">
        <f t="shared" ref="CV30" si="473">CV31+CV32+CV33+CV34+CV35+CV36+CV37</f>
        <v>0</v>
      </c>
      <c r="CW30" s="79"/>
      <c r="CX30" s="79"/>
      <c r="CY30" s="80">
        <f t="shared" ref="CY30:CZ30" si="474">CY31+CY32+CY33+CY34+CY35+CY36+CY37</f>
        <v>0</v>
      </c>
      <c r="CZ30" s="80">
        <f t="shared" si="474"/>
        <v>0</v>
      </c>
      <c r="DA30" s="79"/>
      <c r="DB30" s="79"/>
      <c r="DC30" s="80">
        <f t="shared" ref="DC30:DM30" si="475">DC31+DC32+DC33+DC34+DC35+DC36+DC37</f>
        <v>0</v>
      </c>
      <c r="DD30" s="80">
        <f t="shared" si="475"/>
        <v>0</v>
      </c>
      <c r="DE30" s="80">
        <f t="shared" si="475"/>
        <v>0</v>
      </c>
      <c r="DF30" s="80"/>
      <c r="DG30" s="80">
        <f t="shared" si="475"/>
        <v>0</v>
      </c>
      <c r="DH30" s="80">
        <f t="shared" si="475"/>
        <v>0</v>
      </c>
      <c r="DI30" s="80">
        <f t="shared" si="475"/>
        <v>0</v>
      </c>
      <c r="DJ30" s="80"/>
      <c r="DK30" s="80">
        <f t="shared" si="475"/>
        <v>0</v>
      </c>
      <c r="DL30" s="80">
        <f t="shared" si="475"/>
        <v>0</v>
      </c>
      <c r="DM30" s="80">
        <f t="shared" si="475"/>
        <v>0</v>
      </c>
      <c r="DN30" s="80"/>
      <c r="DO30" s="80"/>
      <c r="DP30" s="80"/>
      <c r="DQ30" s="79"/>
      <c r="DR30" s="79"/>
      <c r="DS30" s="80"/>
      <c r="DT30" s="80">
        <f t="shared" ref="DT30" si="476">DT31+DT32+DT33+DT34+DT35+DT36+DT37</f>
        <v>0</v>
      </c>
      <c r="DU30" s="79"/>
      <c r="DV30" s="79"/>
      <c r="DW30" s="80">
        <f t="shared" ref="DW30:DX30" si="477">DW31+DW32+DW33+DW34+DW35+DW36+DW37</f>
        <v>0</v>
      </c>
      <c r="DX30" s="80">
        <f t="shared" si="477"/>
        <v>0</v>
      </c>
      <c r="DY30" s="79"/>
      <c r="DZ30" s="79"/>
      <c r="EA30" s="80">
        <f t="shared" ref="EA30:EB30" si="478">EA31+EA32+EA33+EA34+EA35+EA36+EA37</f>
        <v>0</v>
      </c>
      <c r="EB30" s="80">
        <f t="shared" si="478"/>
        <v>0</v>
      </c>
      <c r="EC30" s="79"/>
      <c r="ED30" s="79"/>
      <c r="EE30" s="80">
        <f t="shared" ref="EE30:EF30" si="479">EE31+EE32+EE33+EE34+EE35+EE36+EE37</f>
        <v>365</v>
      </c>
      <c r="EF30" s="80">
        <f t="shared" si="479"/>
        <v>365</v>
      </c>
      <c r="EG30" s="79">
        <f t="shared" ref="EG30:EG32" si="480">EF30/EE30*100</f>
        <v>100</v>
      </c>
      <c r="EH30" s="79"/>
      <c r="EI30" s="80">
        <f t="shared" ref="EI30:EJ30" si="481">EI31+EI32+EI33+EI34+EI35+EI36+EI37</f>
        <v>75</v>
      </c>
      <c r="EJ30" s="80">
        <f t="shared" si="481"/>
        <v>75</v>
      </c>
      <c r="EK30" s="79">
        <f t="shared" ref="EK30:EK31" si="482">EJ30/EI30*100</f>
        <v>100</v>
      </c>
      <c r="EL30" s="79"/>
      <c r="EM30" s="80">
        <f t="shared" ref="EM30:EN30" si="483">EM31+EM32+EM33+EM34+EM35+EM36+EM37</f>
        <v>0</v>
      </c>
      <c r="EN30" s="80">
        <f t="shared" si="483"/>
        <v>0</v>
      </c>
      <c r="EO30" s="79"/>
      <c r="EP30" s="79"/>
      <c r="EQ30" s="80">
        <f t="shared" ref="EQ30:ER30" si="484">EQ31+EQ32+EQ33+EQ34+EQ35+EQ36+EQ37</f>
        <v>0</v>
      </c>
      <c r="ER30" s="80">
        <f t="shared" si="484"/>
        <v>0</v>
      </c>
      <c r="ES30" s="79"/>
      <c r="ET30" s="79"/>
      <c r="EU30" s="80">
        <f t="shared" ref="EU30" si="485">EU31+EU32+EU33+EU34+EU35+EU36+EU37</f>
        <v>0</v>
      </c>
      <c r="EV30" s="80">
        <f t="shared" ref="EV30" si="486">EV31+EV32+EV33+EV34+EV35+EV36+EV37</f>
        <v>0</v>
      </c>
      <c r="EW30" s="79"/>
      <c r="EX30" s="79"/>
      <c r="EY30" s="80">
        <f t="shared" ref="EY30" si="487">EY31+EY32+EY33+EY34+EY35+EY36+EY37</f>
        <v>0</v>
      </c>
      <c r="EZ30" s="80">
        <f t="shared" ref="EZ30" si="488">EZ31+EZ32+EZ33+EZ34+EZ35+EZ36+EZ37</f>
        <v>0</v>
      </c>
      <c r="FA30" s="79"/>
      <c r="FB30" s="79"/>
      <c r="FC30" s="80">
        <f t="shared" ref="FC30:FD30" si="489">FC31+FC32+FC33+FC34+FC35+FC36+FC37</f>
        <v>0</v>
      </c>
      <c r="FD30" s="80">
        <f t="shared" si="489"/>
        <v>0</v>
      </c>
      <c r="FE30" s="79"/>
      <c r="FF30" s="79"/>
      <c r="FG30" s="80">
        <f t="shared" ref="FG30" si="490">FG31+FG32+FG33+FG34+FG35+FG36+FG37</f>
        <v>10000</v>
      </c>
      <c r="FH30" s="80">
        <f t="shared" ref="FH30" si="491">FH31+FH32+FH33+FH34+FH35+FH36+FH37</f>
        <v>10000</v>
      </c>
      <c r="FI30" s="79">
        <f>FH30/FG30*100</f>
        <v>100</v>
      </c>
      <c r="FJ30" s="79"/>
      <c r="FK30" s="80">
        <f t="shared" ref="FK30" si="492">FK31+FK32+FK33+FK34+FK35+FK36+FK37</f>
        <v>0</v>
      </c>
      <c r="FL30" s="80">
        <f t="shared" ref="FL30" si="493">FL31+FL32+FL33+FL34+FL35+FL36+FL37</f>
        <v>0</v>
      </c>
      <c r="FM30" s="79"/>
      <c r="FN30" s="79"/>
      <c r="FO30" s="80">
        <f t="shared" ref="FO30:FP30" si="494">FO31+FO32+FO33+FO34+FO35+FO36+FO37</f>
        <v>0</v>
      </c>
      <c r="FP30" s="80">
        <f t="shared" si="494"/>
        <v>0</v>
      </c>
      <c r="FQ30" s="79"/>
      <c r="FR30" s="79"/>
      <c r="FS30" s="80">
        <f t="shared" ref="FS30:FT30" si="495">FS31+FS32+FS33+FS34+FS35+FS36+FS37</f>
        <v>0</v>
      </c>
      <c r="FT30" s="80">
        <f t="shared" si="495"/>
        <v>0</v>
      </c>
      <c r="FU30" s="79"/>
      <c r="FV30" s="79"/>
      <c r="FW30" s="80">
        <f t="shared" ref="FW30:FX30" si="496">FW31+FW32+FW33+FW34+FW35+FW36+FW37</f>
        <v>0</v>
      </c>
      <c r="FX30" s="80">
        <f t="shared" si="496"/>
        <v>0</v>
      </c>
      <c r="FY30" s="79"/>
      <c r="FZ30" s="79"/>
      <c r="GA30" s="80">
        <f t="shared" ref="GA30:GB30" si="497">GA31+GA32+GA33+GA34+GA35+GA36+GA37</f>
        <v>0</v>
      </c>
      <c r="GB30" s="80">
        <f t="shared" si="497"/>
        <v>0</v>
      </c>
      <c r="GC30" s="79"/>
      <c r="GD30" s="79"/>
      <c r="GE30" s="80">
        <f t="shared" ref="GE30:GF30" si="498">GE31+GE32+GE33+GE34+GE35+GE36+GE37</f>
        <v>0</v>
      </c>
      <c r="GF30" s="80">
        <f t="shared" si="498"/>
        <v>0</v>
      </c>
      <c r="GG30" s="79"/>
      <c r="GH30" s="79"/>
      <c r="GI30" s="80">
        <f t="shared" ref="GI30:GJ30" si="499">GI31+GI32+GI33+GI34+GI35+GI36+GI37</f>
        <v>0</v>
      </c>
      <c r="GJ30" s="80">
        <f t="shared" si="499"/>
        <v>0</v>
      </c>
      <c r="GK30" s="79"/>
      <c r="GL30" s="79"/>
      <c r="GM30" s="80">
        <f t="shared" ref="GM30:GN30" si="500">GM31+GM32+GM33+GM34+GM35+GM36+GM37</f>
        <v>0</v>
      </c>
      <c r="GN30" s="80">
        <f t="shared" si="500"/>
        <v>0</v>
      </c>
      <c r="GO30" s="79"/>
      <c r="GP30" s="79"/>
      <c r="GQ30" s="80">
        <f t="shared" ref="GQ30:GR30" si="501">GQ31+GQ32+GQ33+GQ34+GQ35+GQ36+GQ37</f>
        <v>0</v>
      </c>
      <c r="GR30" s="80">
        <f t="shared" si="501"/>
        <v>0</v>
      </c>
      <c r="GS30" s="79"/>
      <c r="GT30" s="79"/>
      <c r="GU30" s="80">
        <f t="shared" ref="GU30:GV30" si="502">GU31+GU32+GU33+GU34+GU35+GU36+GU37</f>
        <v>78568.899999999994</v>
      </c>
      <c r="GV30" s="80">
        <f t="shared" si="502"/>
        <v>78568.899999999994</v>
      </c>
      <c r="GW30" s="79">
        <f t="shared" ref="GW30:GW31" si="503">GV30/GU30*100</f>
        <v>100</v>
      </c>
      <c r="GX30" s="79"/>
      <c r="GY30" s="80"/>
      <c r="GZ30" s="80"/>
      <c r="HA30" s="79"/>
      <c r="HB30" s="79"/>
      <c r="HC30" s="80"/>
      <c r="HD30" s="80"/>
      <c r="HE30" s="79"/>
      <c r="HF30" s="79"/>
      <c r="HG30" s="80"/>
      <c r="HH30" s="80"/>
      <c r="HI30" s="79"/>
      <c r="HJ30" s="79"/>
      <c r="HK30" s="80"/>
      <c r="HL30" s="80"/>
      <c r="HM30" s="79"/>
      <c r="HN30" s="79"/>
      <c r="HO30" s="80">
        <f t="shared" ref="HO30:HP30" si="504">HO31+HO32+HO33+HO34+HO35+HO36+HO37</f>
        <v>1300</v>
      </c>
      <c r="HP30" s="80">
        <f t="shared" si="504"/>
        <v>1300</v>
      </c>
      <c r="HQ30" s="79">
        <f t="shared" ref="HQ30:HQ31" si="505">HP30/HO30*100</f>
        <v>100</v>
      </c>
      <c r="HR30" s="79"/>
      <c r="HS30" s="80"/>
      <c r="HT30" s="80"/>
      <c r="HU30" s="79"/>
      <c r="HV30" s="79"/>
      <c r="HW30" s="80"/>
      <c r="HX30" s="80"/>
      <c r="HY30" s="79"/>
      <c r="HZ30" s="79"/>
      <c r="IA30" s="80">
        <f>SUM(IA31:IA37)</f>
        <v>9721.94</v>
      </c>
      <c r="IB30" s="80">
        <f>SUM(IB31:IB37)</f>
        <v>9721.94</v>
      </c>
      <c r="IC30" s="79">
        <f>IB30/IA30*100</f>
        <v>100</v>
      </c>
      <c r="ID30" s="79"/>
      <c r="IE30" s="80">
        <f t="shared" ref="IE30:IF30" si="506">IE31+IE32+IE33+IE34+IE35+IE36+IE37</f>
        <v>2748.2</v>
      </c>
      <c r="IF30" s="80">
        <f t="shared" si="506"/>
        <v>2709.57791</v>
      </c>
      <c r="IG30" s="79">
        <f t="shared" ref="IG30:IG31" si="507">IF30/IE30*100</f>
        <v>98.594640491958373</v>
      </c>
      <c r="IH30" s="79"/>
      <c r="II30" s="80"/>
      <c r="IJ30" s="80"/>
      <c r="IK30" s="79"/>
      <c r="IL30" s="79"/>
      <c r="IM30" s="80">
        <f t="shared" ref="IM30:IN30" si="508">IM31+IM32+IM33+IM34+IM35+IM36+IM37</f>
        <v>746.29972999999995</v>
      </c>
      <c r="IN30" s="80">
        <f t="shared" si="508"/>
        <v>746.29972999999995</v>
      </c>
      <c r="IO30" s="79">
        <f t="shared" ref="IO30:IO31" si="509">IN30/IM30*100</f>
        <v>100</v>
      </c>
    </row>
    <row r="31" spans="1:249" s="29" customFormat="1" ht="31.5" x14ac:dyDescent="0.25">
      <c r="A31" s="95" t="s">
        <v>247</v>
      </c>
      <c r="B31" s="82">
        <f t="shared" si="147"/>
        <v>10335.1</v>
      </c>
      <c r="C31" s="82">
        <f t="shared" si="148"/>
        <v>124816.83972999999</v>
      </c>
      <c r="D31" s="82">
        <f t="shared" si="149"/>
        <v>124778.21763999999</v>
      </c>
      <c r="E31" s="70">
        <f t="shared" si="67"/>
        <v>99.969056987756176</v>
      </c>
      <c r="F31" s="70">
        <v>6900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66"/>
      <c r="V31" s="70">
        <v>392.1</v>
      </c>
      <c r="W31" s="70">
        <v>1059.5</v>
      </c>
      <c r="X31" s="70">
        <v>1059.5</v>
      </c>
      <c r="Y31" s="66">
        <f t="shared" si="295"/>
        <v>100</v>
      </c>
      <c r="Z31" s="124"/>
      <c r="AA31" s="70">
        <v>3168</v>
      </c>
      <c r="AB31" s="70">
        <v>3168</v>
      </c>
      <c r="AC31" s="66">
        <f t="shared" si="137"/>
        <v>100</v>
      </c>
      <c r="AD31" s="145"/>
      <c r="AE31" s="280">
        <v>9622</v>
      </c>
      <c r="AF31" s="281">
        <v>9622</v>
      </c>
      <c r="AG31" s="66">
        <f t="shared" si="447"/>
        <v>100</v>
      </c>
      <c r="AH31" s="280">
        <v>3043</v>
      </c>
      <c r="AI31" s="280">
        <v>3082</v>
      </c>
      <c r="AJ31" s="280">
        <v>3082</v>
      </c>
      <c r="AK31" s="66">
        <f t="shared" si="451"/>
        <v>100</v>
      </c>
      <c r="AL31" s="280"/>
      <c r="AM31" s="280"/>
      <c r="AN31" s="280"/>
      <c r="AO31" s="66"/>
      <c r="AP31" s="70"/>
      <c r="AQ31" s="70"/>
      <c r="AR31" s="70"/>
      <c r="AS31" s="66"/>
      <c r="AT31" s="66"/>
      <c r="AU31" s="70"/>
      <c r="AV31" s="70"/>
      <c r="AW31" s="66"/>
      <c r="AX31" s="70"/>
      <c r="AY31" s="70"/>
      <c r="AZ31" s="70"/>
      <c r="BA31" s="66"/>
      <c r="BB31" s="123"/>
      <c r="BC31" s="280">
        <v>4500</v>
      </c>
      <c r="BD31" s="280">
        <v>4500</v>
      </c>
      <c r="BE31" s="66">
        <f t="shared" si="460"/>
        <v>100</v>
      </c>
      <c r="BF31" s="66"/>
      <c r="BG31" s="280"/>
      <c r="BH31" s="280"/>
      <c r="BI31" s="66"/>
      <c r="BJ31" s="66"/>
      <c r="BK31" s="280"/>
      <c r="BL31" s="280"/>
      <c r="BM31" s="66"/>
      <c r="BN31" s="66"/>
      <c r="BO31" s="280"/>
      <c r="BP31" s="280"/>
      <c r="BQ31" s="66"/>
      <c r="BR31" s="66"/>
      <c r="BS31" s="280"/>
      <c r="BT31" s="280"/>
      <c r="BU31" s="66"/>
      <c r="BV31" s="66"/>
      <c r="BW31" s="280"/>
      <c r="BX31" s="280"/>
      <c r="BY31" s="66"/>
      <c r="BZ31" s="66"/>
      <c r="CA31" s="280"/>
      <c r="CB31" s="280"/>
      <c r="CC31" s="66"/>
      <c r="CD31" s="66"/>
      <c r="CE31" s="280"/>
      <c r="CF31" s="280"/>
      <c r="CG31" s="66"/>
      <c r="CH31" s="66"/>
      <c r="CI31" s="280"/>
      <c r="CJ31" s="280"/>
      <c r="CK31" s="66"/>
      <c r="CL31" s="66"/>
      <c r="CM31" s="280"/>
      <c r="CN31" s="280"/>
      <c r="CO31" s="66"/>
      <c r="CP31" s="66"/>
      <c r="CQ31" s="70"/>
      <c r="CR31" s="70"/>
      <c r="CS31" s="66"/>
      <c r="CT31" s="66"/>
      <c r="CU31" s="70"/>
      <c r="CV31" s="70"/>
      <c r="CW31" s="66"/>
      <c r="CX31" s="66"/>
      <c r="CY31" s="70"/>
      <c r="CZ31" s="70"/>
      <c r="DA31" s="66"/>
      <c r="DB31" s="66"/>
      <c r="DC31" s="70"/>
      <c r="DD31" s="70"/>
      <c r="DE31" s="66"/>
      <c r="DF31" s="66"/>
      <c r="DG31" s="70"/>
      <c r="DH31" s="70"/>
      <c r="DI31" s="66"/>
      <c r="DJ31" s="66"/>
      <c r="DK31" s="70"/>
      <c r="DL31" s="70"/>
      <c r="DM31" s="66"/>
      <c r="DN31" s="66"/>
      <c r="DO31" s="70"/>
      <c r="DP31" s="70"/>
      <c r="DQ31" s="66"/>
      <c r="DR31" s="66"/>
      <c r="DS31" s="70"/>
      <c r="DT31" s="70"/>
      <c r="DU31" s="66"/>
      <c r="DV31" s="66"/>
      <c r="DW31" s="280"/>
      <c r="DX31" s="295"/>
      <c r="DY31" s="66"/>
      <c r="DZ31" s="66"/>
      <c r="EA31" s="280"/>
      <c r="EB31" s="295"/>
      <c r="EC31" s="66"/>
      <c r="ED31" s="66"/>
      <c r="EE31" s="280">
        <v>225</v>
      </c>
      <c r="EF31" s="280">
        <v>225</v>
      </c>
      <c r="EG31" s="66">
        <f t="shared" si="480"/>
        <v>100</v>
      </c>
      <c r="EH31" s="66"/>
      <c r="EI31" s="280">
        <v>75</v>
      </c>
      <c r="EJ31" s="280">
        <v>75</v>
      </c>
      <c r="EK31" s="66">
        <f t="shared" si="482"/>
        <v>100</v>
      </c>
      <c r="EL31" s="66"/>
      <c r="EM31" s="280"/>
      <c r="EN31" s="280"/>
      <c r="EO31" s="66"/>
      <c r="EP31" s="66"/>
      <c r="EQ31" s="280"/>
      <c r="ER31" s="280"/>
      <c r="ES31" s="66"/>
      <c r="ET31" s="66"/>
      <c r="EU31" s="280"/>
      <c r="EV31" s="280"/>
      <c r="EW31" s="66"/>
      <c r="EX31" s="66"/>
      <c r="EY31" s="280"/>
      <c r="EZ31" s="280"/>
      <c r="FA31" s="66"/>
      <c r="FB31" s="66"/>
      <c r="FC31" s="280"/>
      <c r="FD31" s="280"/>
      <c r="FE31" s="66"/>
      <c r="FF31" s="66"/>
      <c r="FG31" s="280">
        <v>10000</v>
      </c>
      <c r="FH31" s="280">
        <v>10000</v>
      </c>
      <c r="FI31" s="66">
        <f>FH31/FG31*100</f>
        <v>100</v>
      </c>
      <c r="FJ31" s="66"/>
      <c r="FK31" s="280"/>
      <c r="FL31" s="280"/>
      <c r="FM31" s="66"/>
      <c r="FN31" s="66"/>
      <c r="FO31" s="280"/>
      <c r="FP31" s="280"/>
      <c r="FQ31" s="66"/>
      <c r="FR31" s="66"/>
      <c r="FS31" s="280"/>
      <c r="FT31" s="280"/>
      <c r="FU31" s="66"/>
      <c r="FV31" s="66"/>
      <c r="FW31" s="280"/>
      <c r="FX31" s="280"/>
      <c r="FY31" s="66"/>
      <c r="FZ31" s="66"/>
      <c r="GA31" s="280"/>
      <c r="GB31" s="280"/>
      <c r="GC31" s="66"/>
      <c r="GD31" s="66"/>
      <c r="GE31" s="280"/>
      <c r="GF31" s="280"/>
      <c r="GG31" s="66"/>
      <c r="GH31" s="66"/>
      <c r="GI31" s="280"/>
      <c r="GJ31" s="280"/>
      <c r="GK31" s="66"/>
      <c r="GL31" s="66"/>
      <c r="GM31" s="280"/>
      <c r="GN31" s="280"/>
      <c r="GO31" s="66"/>
      <c r="GP31" s="66"/>
      <c r="GQ31" s="280"/>
      <c r="GR31" s="280"/>
      <c r="GS31" s="66"/>
      <c r="GT31" s="66"/>
      <c r="GU31" s="280">
        <v>78568.899999999994</v>
      </c>
      <c r="GV31" s="280">
        <v>78568.899999999994</v>
      </c>
      <c r="GW31" s="66">
        <f t="shared" si="503"/>
        <v>100</v>
      </c>
      <c r="GX31" s="66"/>
      <c r="GY31" s="280"/>
      <c r="GZ31" s="280"/>
      <c r="HA31" s="66"/>
      <c r="HB31" s="66"/>
      <c r="HC31" s="280"/>
      <c r="HD31" s="280"/>
      <c r="HE31" s="66"/>
      <c r="HF31" s="66"/>
      <c r="HG31" s="280"/>
      <c r="HH31" s="280"/>
      <c r="HI31" s="66"/>
      <c r="HJ31" s="66"/>
      <c r="HK31" s="280"/>
      <c r="HL31" s="280"/>
      <c r="HM31" s="66"/>
      <c r="HN31" s="66"/>
      <c r="HO31" s="280">
        <v>1300</v>
      </c>
      <c r="HP31" s="280">
        <v>1300</v>
      </c>
      <c r="HQ31" s="66">
        <f t="shared" si="505"/>
        <v>100</v>
      </c>
      <c r="HR31" s="66"/>
      <c r="HS31" s="280"/>
      <c r="HT31" s="280"/>
      <c r="HU31" s="66"/>
      <c r="HV31" s="66"/>
      <c r="HW31" s="280"/>
      <c r="HX31" s="280"/>
      <c r="HY31" s="66"/>
      <c r="HZ31" s="66"/>
      <c r="IA31" s="280">
        <v>9721.94</v>
      </c>
      <c r="IB31" s="280">
        <v>9721.94</v>
      </c>
      <c r="IC31" s="66">
        <f>IB31/IA31*100</f>
        <v>100</v>
      </c>
      <c r="ID31" s="66"/>
      <c r="IE31" s="280">
        <v>2748.2</v>
      </c>
      <c r="IF31" s="280">
        <v>2709.57791</v>
      </c>
      <c r="IG31" s="66">
        <f t="shared" si="507"/>
        <v>98.594640491958373</v>
      </c>
      <c r="IH31" s="66"/>
      <c r="II31" s="280"/>
      <c r="IJ31" s="280"/>
      <c r="IK31" s="66"/>
      <c r="IL31" s="66"/>
      <c r="IM31" s="280">
        <v>746.29972999999995</v>
      </c>
      <c r="IN31" s="280">
        <v>746.29972999999995</v>
      </c>
      <c r="IO31" s="66">
        <f t="shared" si="509"/>
        <v>100</v>
      </c>
    </row>
    <row r="32" spans="1:249" s="29" customFormat="1" ht="15.75" x14ac:dyDescent="0.25">
      <c r="A32" s="41" t="s">
        <v>241</v>
      </c>
      <c r="B32" s="82">
        <f t="shared" si="147"/>
        <v>0</v>
      </c>
      <c r="C32" s="82">
        <f t="shared" si="148"/>
        <v>140</v>
      </c>
      <c r="D32" s="82">
        <f t="shared" si="149"/>
        <v>140</v>
      </c>
      <c r="E32" s="70">
        <f t="shared" si="67"/>
        <v>100</v>
      </c>
      <c r="F32" s="198"/>
      <c r="G32" s="198"/>
      <c r="H32" s="198"/>
      <c r="I32" s="198"/>
      <c r="J32" s="82"/>
      <c r="K32" s="82"/>
      <c r="L32" s="82"/>
      <c r="M32" s="82"/>
      <c r="N32" s="82"/>
      <c r="O32" s="198"/>
      <c r="P32" s="198"/>
      <c r="Q32" s="198"/>
      <c r="R32" s="82"/>
      <c r="S32" s="82"/>
      <c r="T32" s="198"/>
      <c r="U32" s="198"/>
      <c r="V32" s="198"/>
      <c r="W32" s="198"/>
      <c r="X32" s="198"/>
      <c r="Y32" s="198"/>
      <c r="Z32" s="131"/>
      <c r="AA32" s="198"/>
      <c r="AB32" s="198"/>
      <c r="AC32" s="66"/>
      <c r="AD32" s="131"/>
      <c r="AE32" s="198"/>
      <c r="AF32" s="198"/>
      <c r="AG32" s="66"/>
      <c r="AH32" s="198"/>
      <c r="AI32" s="198"/>
      <c r="AJ32" s="198"/>
      <c r="AK32" s="66"/>
      <c r="AL32" s="198"/>
      <c r="AM32" s="198"/>
      <c r="AN32" s="198"/>
      <c r="AO32" s="66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31"/>
      <c r="BC32" s="198"/>
      <c r="BD32" s="198"/>
      <c r="BE32" s="66"/>
      <c r="BF32" s="66"/>
      <c r="BG32" s="198"/>
      <c r="BH32" s="198"/>
      <c r="BI32" s="66"/>
      <c r="BJ32" s="66"/>
      <c r="BK32" s="198"/>
      <c r="BL32" s="198"/>
      <c r="BM32" s="66"/>
      <c r="BN32" s="66"/>
      <c r="BO32" s="198"/>
      <c r="BP32" s="198"/>
      <c r="BQ32" s="66"/>
      <c r="BR32" s="66"/>
      <c r="BS32" s="198"/>
      <c r="BT32" s="198"/>
      <c r="BU32" s="66"/>
      <c r="BV32" s="66"/>
      <c r="BW32" s="198"/>
      <c r="BX32" s="198"/>
      <c r="BY32" s="66"/>
      <c r="BZ32" s="66"/>
      <c r="CA32" s="198"/>
      <c r="CB32" s="198"/>
      <c r="CC32" s="66"/>
      <c r="CD32" s="66"/>
      <c r="CE32" s="198"/>
      <c r="CF32" s="198"/>
      <c r="CG32" s="66"/>
      <c r="CH32" s="66"/>
      <c r="CI32" s="198"/>
      <c r="CJ32" s="198"/>
      <c r="CK32" s="66"/>
      <c r="CL32" s="66"/>
      <c r="CM32" s="198"/>
      <c r="CN32" s="198"/>
      <c r="CO32" s="66"/>
      <c r="CP32" s="66"/>
      <c r="CQ32" s="198"/>
      <c r="CR32" s="198"/>
      <c r="CS32" s="66"/>
      <c r="CT32" s="66"/>
      <c r="CU32" s="198"/>
      <c r="CV32" s="198"/>
      <c r="CW32" s="66"/>
      <c r="CX32" s="66"/>
      <c r="CY32" s="198"/>
      <c r="CZ32" s="198"/>
      <c r="DA32" s="66"/>
      <c r="DB32" s="66"/>
      <c r="DC32" s="198"/>
      <c r="DD32" s="198"/>
      <c r="DE32" s="198"/>
      <c r="DF32" s="198"/>
      <c r="DG32" s="198"/>
      <c r="DH32" s="198"/>
      <c r="DI32" s="198"/>
      <c r="DJ32" s="198"/>
      <c r="DK32" s="198"/>
      <c r="DL32" s="198"/>
      <c r="DM32" s="198"/>
      <c r="DN32" s="198"/>
      <c r="DO32" s="198"/>
      <c r="DP32" s="198"/>
      <c r="DQ32" s="66"/>
      <c r="DR32" s="66"/>
      <c r="DS32" s="198"/>
      <c r="DT32" s="198"/>
      <c r="DU32" s="66"/>
      <c r="DV32" s="66"/>
      <c r="DW32" s="198"/>
      <c r="DX32" s="198"/>
      <c r="DY32" s="66"/>
      <c r="DZ32" s="66"/>
      <c r="EA32" s="198"/>
      <c r="EB32" s="198"/>
      <c r="EC32" s="66"/>
      <c r="ED32" s="66"/>
      <c r="EE32" s="82">
        <v>140</v>
      </c>
      <c r="EF32" s="82">
        <v>140</v>
      </c>
      <c r="EG32" s="66">
        <f t="shared" si="480"/>
        <v>100</v>
      </c>
      <c r="EH32" s="66"/>
      <c r="EI32" s="198"/>
      <c r="EJ32" s="198"/>
      <c r="EK32" s="66"/>
      <c r="EL32" s="66"/>
      <c r="EM32" s="198"/>
      <c r="EN32" s="198"/>
      <c r="EO32" s="66"/>
      <c r="EP32" s="66"/>
      <c r="EQ32" s="198"/>
      <c r="ER32" s="198"/>
      <c r="ES32" s="66"/>
      <c r="ET32" s="66"/>
      <c r="EU32" s="198"/>
      <c r="EV32" s="198"/>
      <c r="EW32" s="66"/>
      <c r="EX32" s="66"/>
      <c r="EY32" s="198"/>
      <c r="EZ32" s="198"/>
      <c r="FA32" s="66"/>
      <c r="FB32" s="66"/>
      <c r="FC32" s="198"/>
      <c r="FD32" s="198"/>
      <c r="FE32" s="66"/>
      <c r="FF32" s="66"/>
      <c r="FG32" s="198"/>
      <c r="FH32" s="198"/>
      <c r="FI32" s="66"/>
      <c r="FJ32" s="66"/>
      <c r="FK32" s="198"/>
      <c r="FL32" s="198"/>
      <c r="FM32" s="66"/>
      <c r="FN32" s="66"/>
      <c r="FO32" s="198"/>
      <c r="FP32" s="198"/>
      <c r="FQ32" s="66"/>
      <c r="FR32" s="66"/>
      <c r="FS32" s="198"/>
      <c r="FT32" s="198"/>
      <c r="FU32" s="66"/>
      <c r="FV32" s="66"/>
      <c r="FW32" s="198"/>
      <c r="FX32" s="198"/>
      <c r="FY32" s="66"/>
      <c r="FZ32" s="66"/>
      <c r="GA32" s="198"/>
      <c r="GB32" s="198"/>
      <c r="GC32" s="66"/>
      <c r="GD32" s="66"/>
      <c r="GE32" s="198"/>
      <c r="GF32" s="198"/>
      <c r="GG32" s="66"/>
      <c r="GH32" s="66"/>
      <c r="GI32" s="198"/>
      <c r="GJ32" s="198"/>
      <c r="GK32" s="66"/>
      <c r="GL32" s="66"/>
      <c r="GM32" s="198"/>
      <c r="GN32" s="198"/>
      <c r="GO32" s="66"/>
      <c r="GP32" s="66"/>
      <c r="GQ32" s="198"/>
      <c r="GR32" s="198"/>
      <c r="GS32" s="66"/>
      <c r="GT32" s="66"/>
      <c r="GU32" s="198"/>
      <c r="GV32" s="198"/>
      <c r="GW32" s="66"/>
      <c r="GX32" s="66"/>
      <c r="GY32" s="198"/>
      <c r="GZ32" s="198"/>
      <c r="HA32" s="66"/>
      <c r="HB32" s="66"/>
      <c r="HC32" s="198"/>
      <c r="HD32" s="198"/>
      <c r="HE32" s="66"/>
      <c r="HF32" s="66"/>
      <c r="HG32" s="198"/>
      <c r="HH32" s="198"/>
      <c r="HI32" s="66"/>
      <c r="HJ32" s="66"/>
      <c r="HK32" s="198"/>
      <c r="HL32" s="198"/>
      <c r="HM32" s="66"/>
      <c r="HN32" s="66"/>
      <c r="HO32" s="198"/>
      <c r="HP32" s="198"/>
      <c r="HQ32" s="66"/>
      <c r="HR32" s="66"/>
      <c r="HS32" s="198"/>
      <c r="HT32" s="198"/>
      <c r="HU32" s="66"/>
      <c r="HV32" s="66"/>
      <c r="HW32" s="198"/>
      <c r="HX32" s="198"/>
      <c r="HY32" s="66"/>
      <c r="HZ32" s="66"/>
      <c r="IA32" s="198"/>
      <c r="IB32" s="198"/>
      <c r="IC32" s="66"/>
      <c r="ID32" s="66"/>
      <c r="IE32" s="198"/>
      <c r="IF32" s="198"/>
      <c r="IG32" s="66"/>
      <c r="IH32" s="66"/>
      <c r="II32" s="198"/>
      <c r="IJ32" s="198"/>
      <c r="IK32" s="66"/>
      <c r="IL32" s="66"/>
      <c r="IM32" s="198"/>
      <c r="IN32" s="198"/>
      <c r="IO32" s="66"/>
    </row>
    <row r="33" spans="1:249" s="29" customFormat="1" ht="15.75" x14ac:dyDescent="0.25">
      <c r="A33" s="41" t="s">
        <v>242</v>
      </c>
      <c r="B33" s="82">
        <f t="shared" si="147"/>
        <v>0</v>
      </c>
      <c r="C33" s="82">
        <f t="shared" si="148"/>
        <v>0</v>
      </c>
      <c r="D33" s="82">
        <f t="shared" si="149"/>
        <v>0</v>
      </c>
      <c r="E33" s="82"/>
      <c r="F33" s="198"/>
      <c r="G33" s="198"/>
      <c r="H33" s="198"/>
      <c r="I33" s="198"/>
      <c r="J33" s="82"/>
      <c r="K33" s="82"/>
      <c r="L33" s="82"/>
      <c r="M33" s="82"/>
      <c r="N33" s="82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31"/>
      <c r="AA33" s="198"/>
      <c r="AB33" s="198"/>
      <c r="AC33" s="66"/>
      <c r="AD33" s="131"/>
      <c r="AE33" s="198"/>
      <c r="AF33" s="198"/>
      <c r="AG33" s="66"/>
      <c r="AH33" s="198"/>
      <c r="AI33" s="198"/>
      <c r="AJ33" s="198"/>
      <c r="AK33" s="66"/>
      <c r="AL33" s="198"/>
      <c r="AM33" s="198"/>
      <c r="AN33" s="198"/>
      <c r="AO33" s="66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31"/>
      <c r="BC33" s="198"/>
      <c r="BD33" s="198"/>
      <c r="BE33" s="66"/>
      <c r="BF33" s="66"/>
      <c r="BG33" s="198"/>
      <c r="BH33" s="198"/>
      <c r="BI33" s="66"/>
      <c r="BJ33" s="66"/>
      <c r="BK33" s="198"/>
      <c r="BL33" s="198"/>
      <c r="BM33" s="66"/>
      <c r="BN33" s="66"/>
      <c r="BO33" s="198"/>
      <c r="BP33" s="198"/>
      <c r="BQ33" s="66"/>
      <c r="BR33" s="66"/>
      <c r="BS33" s="198"/>
      <c r="BT33" s="198"/>
      <c r="BU33" s="66"/>
      <c r="BV33" s="66"/>
      <c r="BW33" s="198"/>
      <c r="BX33" s="198"/>
      <c r="BY33" s="66"/>
      <c r="BZ33" s="66"/>
      <c r="CA33" s="198"/>
      <c r="CB33" s="198"/>
      <c r="CC33" s="66"/>
      <c r="CD33" s="66"/>
      <c r="CE33" s="198"/>
      <c r="CF33" s="198"/>
      <c r="CG33" s="66"/>
      <c r="CH33" s="66"/>
      <c r="CI33" s="198"/>
      <c r="CJ33" s="198"/>
      <c r="CK33" s="66"/>
      <c r="CL33" s="66"/>
      <c r="CM33" s="198"/>
      <c r="CN33" s="198"/>
      <c r="CO33" s="66"/>
      <c r="CP33" s="66"/>
      <c r="CQ33" s="198"/>
      <c r="CR33" s="198"/>
      <c r="CS33" s="66"/>
      <c r="CT33" s="66"/>
      <c r="CU33" s="198"/>
      <c r="CV33" s="198"/>
      <c r="CW33" s="66"/>
      <c r="CX33" s="66"/>
      <c r="CY33" s="198"/>
      <c r="CZ33" s="198"/>
      <c r="DA33" s="66"/>
      <c r="DB33" s="66"/>
      <c r="DC33" s="198"/>
      <c r="DD33" s="198"/>
      <c r="DE33" s="198"/>
      <c r="DF33" s="198"/>
      <c r="DG33" s="198"/>
      <c r="DH33" s="198"/>
      <c r="DI33" s="198"/>
      <c r="DJ33" s="198"/>
      <c r="DK33" s="198"/>
      <c r="DL33" s="198"/>
      <c r="DM33" s="198"/>
      <c r="DN33" s="198"/>
      <c r="DO33" s="198"/>
      <c r="DP33" s="198"/>
      <c r="DQ33" s="66"/>
      <c r="DR33" s="66"/>
      <c r="DS33" s="198"/>
      <c r="DT33" s="198"/>
      <c r="DU33" s="66"/>
      <c r="DV33" s="66"/>
      <c r="DW33" s="198"/>
      <c r="DX33" s="198"/>
      <c r="DY33" s="66"/>
      <c r="DZ33" s="66"/>
      <c r="EA33" s="198"/>
      <c r="EB33" s="198"/>
      <c r="EC33" s="66"/>
      <c r="ED33" s="66"/>
      <c r="EE33" s="82"/>
      <c r="EF33" s="82"/>
      <c r="EG33" s="66"/>
      <c r="EH33" s="66"/>
      <c r="EI33" s="198"/>
      <c r="EJ33" s="198"/>
      <c r="EK33" s="66"/>
      <c r="EL33" s="66"/>
      <c r="EM33" s="198"/>
      <c r="EN33" s="198"/>
      <c r="EO33" s="66"/>
      <c r="EP33" s="66"/>
      <c r="EQ33" s="198"/>
      <c r="ER33" s="198"/>
      <c r="ES33" s="66"/>
      <c r="ET33" s="66"/>
      <c r="EU33" s="198"/>
      <c r="EV33" s="198"/>
      <c r="EW33" s="66"/>
      <c r="EX33" s="66"/>
      <c r="EY33" s="198"/>
      <c r="EZ33" s="198"/>
      <c r="FA33" s="66"/>
      <c r="FB33" s="66"/>
      <c r="FC33" s="198"/>
      <c r="FD33" s="198"/>
      <c r="FE33" s="66"/>
      <c r="FF33" s="66"/>
      <c r="FG33" s="198"/>
      <c r="FH33" s="198"/>
      <c r="FI33" s="66"/>
      <c r="FJ33" s="66"/>
      <c r="FK33" s="198"/>
      <c r="FL33" s="198"/>
      <c r="FM33" s="66"/>
      <c r="FN33" s="66"/>
      <c r="FO33" s="198"/>
      <c r="FP33" s="198"/>
      <c r="FQ33" s="66"/>
      <c r="FR33" s="66"/>
      <c r="FS33" s="198"/>
      <c r="FT33" s="198"/>
      <c r="FU33" s="66"/>
      <c r="FV33" s="66"/>
      <c r="FW33" s="198"/>
      <c r="FX33" s="198"/>
      <c r="FY33" s="66"/>
      <c r="FZ33" s="66"/>
      <c r="GA33" s="198"/>
      <c r="GB33" s="198"/>
      <c r="GC33" s="66"/>
      <c r="GD33" s="66"/>
      <c r="GE33" s="198"/>
      <c r="GF33" s="198"/>
      <c r="GG33" s="66"/>
      <c r="GH33" s="66"/>
      <c r="GI33" s="198"/>
      <c r="GJ33" s="198"/>
      <c r="GK33" s="66"/>
      <c r="GL33" s="66"/>
      <c r="GM33" s="198"/>
      <c r="GN33" s="198"/>
      <c r="GO33" s="66"/>
      <c r="GP33" s="66"/>
      <c r="GQ33" s="198"/>
      <c r="GR33" s="198"/>
      <c r="GS33" s="66"/>
      <c r="GT33" s="66"/>
      <c r="GU33" s="198"/>
      <c r="GV33" s="198"/>
      <c r="GW33" s="66"/>
      <c r="GX33" s="66"/>
      <c r="GY33" s="198"/>
      <c r="GZ33" s="198"/>
      <c r="HA33" s="66"/>
      <c r="HB33" s="66"/>
      <c r="HC33" s="198"/>
      <c r="HD33" s="198"/>
      <c r="HE33" s="66"/>
      <c r="HF33" s="66"/>
      <c r="HG33" s="198"/>
      <c r="HH33" s="198"/>
      <c r="HI33" s="66"/>
      <c r="HJ33" s="66"/>
      <c r="HK33" s="198"/>
      <c r="HL33" s="198"/>
      <c r="HM33" s="66"/>
      <c r="HN33" s="66"/>
      <c r="HO33" s="198"/>
      <c r="HP33" s="198"/>
      <c r="HQ33" s="66"/>
      <c r="HR33" s="66"/>
      <c r="HS33" s="198"/>
      <c r="HT33" s="198"/>
      <c r="HU33" s="66"/>
      <c r="HV33" s="66"/>
      <c r="HW33" s="198"/>
      <c r="HX33" s="198"/>
      <c r="HY33" s="66"/>
      <c r="HZ33" s="66"/>
      <c r="IA33" s="198"/>
      <c r="IB33" s="198"/>
      <c r="IC33" s="66"/>
      <c r="ID33" s="66"/>
      <c r="IE33" s="198"/>
      <c r="IF33" s="198"/>
      <c r="IG33" s="66"/>
      <c r="IH33" s="66"/>
      <c r="II33" s="198"/>
      <c r="IJ33" s="198"/>
      <c r="IK33" s="66"/>
      <c r="IL33" s="66"/>
      <c r="IM33" s="198"/>
      <c r="IN33" s="198"/>
      <c r="IO33" s="66"/>
    </row>
    <row r="34" spans="1:249" s="29" customFormat="1" ht="15.75" x14ac:dyDescent="0.25">
      <c r="A34" s="41" t="s">
        <v>243</v>
      </c>
      <c r="B34" s="82">
        <f t="shared" si="147"/>
        <v>0</v>
      </c>
      <c r="C34" s="82">
        <f t="shared" si="148"/>
        <v>0</v>
      </c>
      <c r="D34" s="82">
        <f t="shared" si="149"/>
        <v>0</v>
      </c>
      <c r="E34" s="82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31"/>
      <c r="AA34" s="198"/>
      <c r="AB34" s="198"/>
      <c r="AC34" s="66"/>
      <c r="AD34" s="131"/>
      <c r="AE34" s="198"/>
      <c r="AF34" s="198"/>
      <c r="AG34" s="66"/>
      <c r="AH34" s="198"/>
      <c r="AI34" s="198"/>
      <c r="AJ34" s="198"/>
      <c r="AK34" s="66"/>
      <c r="AL34" s="198"/>
      <c r="AM34" s="198"/>
      <c r="AN34" s="198"/>
      <c r="AO34" s="66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31"/>
      <c r="BC34" s="198"/>
      <c r="BD34" s="198"/>
      <c r="BE34" s="66"/>
      <c r="BF34" s="66"/>
      <c r="BG34" s="198"/>
      <c r="BH34" s="198"/>
      <c r="BI34" s="66"/>
      <c r="BJ34" s="66"/>
      <c r="BK34" s="198"/>
      <c r="BL34" s="198"/>
      <c r="BM34" s="66"/>
      <c r="BN34" s="66"/>
      <c r="BO34" s="198"/>
      <c r="BP34" s="198"/>
      <c r="BQ34" s="66"/>
      <c r="BR34" s="66"/>
      <c r="BS34" s="198"/>
      <c r="BT34" s="198"/>
      <c r="BU34" s="66"/>
      <c r="BV34" s="66"/>
      <c r="BW34" s="198"/>
      <c r="BX34" s="198"/>
      <c r="BY34" s="66"/>
      <c r="BZ34" s="66"/>
      <c r="CA34" s="198"/>
      <c r="CB34" s="198"/>
      <c r="CC34" s="66"/>
      <c r="CD34" s="66"/>
      <c r="CE34" s="198"/>
      <c r="CF34" s="198"/>
      <c r="CG34" s="66"/>
      <c r="CH34" s="66"/>
      <c r="CI34" s="198"/>
      <c r="CJ34" s="198"/>
      <c r="CK34" s="66"/>
      <c r="CL34" s="66"/>
      <c r="CM34" s="198"/>
      <c r="CN34" s="198"/>
      <c r="CO34" s="66"/>
      <c r="CP34" s="66"/>
      <c r="CQ34" s="198"/>
      <c r="CR34" s="198"/>
      <c r="CS34" s="66"/>
      <c r="CT34" s="66"/>
      <c r="CU34" s="198"/>
      <c r="CV34" s="198"/>
      <c r="CW34" s="66"/>
      <c r="CX34" s="66"/>
      <c r="CY34" s="198"/>
      <c r="CZ34" s="198"/>
      <c r="DA34" s="66"/>
      <c r="DB34" s="66"/>
      <c r="DC34" s="198"/>
      <c r="DD34" s="198"/>
      <c r="DE34" s="198"/>
      <c r="DF34" s="198"/>
      <c r="DG34" s="198"/>
      <c r="DH34" s="198"/>
      <c r="DI34" s="198"/>
      <c r="DJ34" s="198"/>
      <c r="DK34" s="198"/>
      <c r="DL34" s="198"/>
      <c r="DM34" s="198"/>
      <c r="DN34" s="198"/>
      <c r="DO34" s="198"/>
      <c r="DP34" s="198"/>
      <c r="DQ34" s="66"/>
      <c r="DR34" s="66"/>
      <c r="DS34" s="198"/>
      <c r="DT34" s="198"/>
      <c r="DU34" s="66"/>
      <c r="DV34" s="66"/>
      <c r="DW34" s="198"/>
      <c r="DX34" s="198"/>
      <c r="DY34" s="66"/>
      <c r="DZ34" s="66"/>
      <c r="EA34" s="198"/>
      <c r="EB34" s="198"/>
      <c r="EC34" s="66"/>
      <c r="ED34" s="66"/>
      <c r="EE34" s="82"/>
      <c r="EF34" s="82"/>
      <c r="EG34" s="66"/>
      <c r="EH34" s="66"/>
      <c r="EI34" s="198"/>
      <c r="EJ34" s="198"/>
      <c r="EK34" s="66"/>
      <c r="EL34" s="66"/>
      <c r="EM34" s="198"/>
      <c r="EN34" s="198"/>
      <c r="EO34" s="66"/>
      <c r="EP34" s="66"/>
      <c r="EQ34" s="198"/>
      <c r="ER34" s="198"/>
      <c r="ES34" s="66"/>
      <c r="ET34" s="66"/>
      <c r="EU34" s="198"/>
      <c r="EV34" s="198"/>
      <c r="EW34" s="66"/>
      <c r="EX34" s="66"/>
      <c r="EY34" s="198"/>
      <c r="EZ34" s="198"/>
      <c r="FA34" s="66"/>
      <c r="FB34" s="66"/>
      <c r="FC34" s="198"/>
      <c r="FD34" s="198"/>
      <c r="FE34" s="66"/>
      <c r="FF34" s="66"/>
      <c r="FG34" s="198"/>
      <c r="FH34" s="198"/>
      <c r="FI34" s="66"/>
      <c r="FJ34" s="66"/>
      <c r="FK34" s="198"/>
      <c r="FL34" s="198"/>
      <c r="FM34" s="66"/>
      <c r="FN34" s="66"/>
      <c r="FO34" s="198"/>
      <c r="FP34" s="198"/>
      <c r="FQ34" s="66"/>
      <c r="FR34" s="66"/>
      <c r="FS34" s="198"/>
      <c r="FT34" s="198"/>
      <c r="FU34" s="66"/>
      <c r="FV34" s="66"/>
      <c r="FW34" s="198"/>
      <c r="FX34" s="198"/>
      <c r="FY34" s="66"/>
      <c r="FZ34" s="66"/>
      <c r="GA34" s="198"/>
      <c r="GB34" s="198"/>
      <c r="GC34" s="66"/>
      <c r="GD34" s="66"/>
      <c r="GE34" s="198"/>
      <c r="GF34" s="198"/>
      <c r="GG34" s="66"/>
      <c r="GH34" s="66"/>
      <c r="GI34" s="198"/>
      <c r="GJ34" s="198"/>
      <c r="GK34" s="66"/>
      <c r="GL34" s="66"/>
      <c r="GM34" s="198"/>
      <c r="GN34" s="198"/>
      <c r="GO34" s="66"/>
      <c r="GP34" s="66"/>
      <c r="GQ34" s="198"/>
      <c r="GR34" s="198"/>
      <c r="GS34" s="66"/>
      <c r="GT34" s="66"/>
      <c r="GU34" s="198"/>
      <c r="GV34" s="198"/>
      <c r="GW34" s="66"/>
      <c r="GX34" s="66"/>
      <c r="GY34" s="198"/>
      <c r="GZ34" s="198"/>
      <c r="HA34" s="66"/>
      <c r="HB34" s="66"/>
      <c r="HC34" s="198"/>
      <c r="HD34" s="198"/>
      <c r="HE34" s="66"/>
      <c r="HF34" s="66"/>
      <c r="HG34" s="198"/>
      <c r="HH34" s="198"/>
      <c r="HI34" s="66"/>
      <c r="HJ34" s="66"/>
      <c r="HK34" s="198"/>
      <c r="HL34" s="198"/>
      <c r="HM34" s="66"/>
      <c r="HN34" s="66"/>
      <c r="HO34" s="198"/>
      <c r="HP34" s="198"/>
      <c r="HQ34" s="66"/>
      <c r="HR34" s="66"/>
      <c r="HS34" s="198"/>
      <c r="HT34" s="198"/>
      <c r="HU34" s="66"/>
      <c r="HV34" s="66"/>
      <c r="HW34" s="198"/>
      <c r="HX34" s="198"/>
      <c r="HY34" s="66"/>
      <c r="HZ34" s="66"/>
      <c r="IA34" s="198"/>
      <c r="IB34" s="198"/>
      <c r="IC34" s="66"/>
      <c r="ID34" s="66"/>
      <c r="IE34" s="198"/>
      <c r="IF34" s="198"/>
      <c r="IG34" s="66"/>
      <c r="IH34" s="66"/>
      <c r="II34" s="198"/>
      <c r="IJ34" s="198"/>
      <c r="IK34" s="66"/>
      <c r="IL34" s="66"/>
      <c r="IM34" s="198"/>
      <c r="IN34" s="198"/>
      <c r="IO34" s="66"/>
    </row>
    <row r="35" spans="1:249" s="29" customFormat="1" ht="15.75" x14ac:dyDescent="0.25">
      <c r="A35" s="41" t="s">
        <v>244</v>
      </c>
      <c r="B35" s="82">
        <f t="shared" si="147"/>
        <v>0</v>
      </c>
      <c r="C35" s="82">
        <f t="shared" si="148"/>
        <v>0</v>
      </c>
      <c r="D35" s="82">
        <f t="shared" si="149"/>
        <v>0</v>
      </c>
      <c r="E35" s="82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31"/>
      <c r="AA35" s="198"/>
      <c r="AB35" s="198"/>
      <c r="AC35" s="66"/>
      <c r="AD35" s="131"/>
      <c r="AE35" s="198"/>
      <c r="AF35" s="198"/>
      <c r="AG35" s="66"/>
      <c r="AH35" s="198"/>
      <c r="AI35" s="198"/>
      <c r="AJ35" s="198"/>
      <c r="AK35" s="66"/>
      <c r="AL35" s="198"/>
      <c r="AM35" s="198"/>
      <c r="AN35" s="198"/>
      <c r="AO35" s="66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31"/>
      <c r="BC35" s="198"/>
      <c r="BD35" s="198"/>
      <c r="BE35" s="66"/>
      <c r="BF35" s="66"/>
      <c r="BG35" s="198"/>
      <c r="BH35" s="198"/>
      <c r="BI35" s="66"/>
      <c r="BJ35" s="66"/>
      <c r="BK35" s="198"/>
      <c r="BL35" s="198"/>
      <c r="BM35" s="66"/>
      <c r="BN35" s="66"/>
      <c r="BO35" s="198"/>
      <c r="BP35" s="198"/>
      <c r="BQ35" s="66"/>
      <c r="BR35" s="66"/>
      <c r="BS35" s="198"/>
      <c r="BT35" s="198"/>
      <c r="BU35" s="66"/>
      <c r="BV35" s="66"/>
      <c r="BW35" s="198"/>
      <c r="BX35" s="198"/>
      <c r="BY35" s="66"/>
      <c r="BZ35" s="66"/>
      <c r="CA35" s="198"/>
      <c r="CB35" s="198"/>
      <c r="CC35" s="66"/>
      <c r="CD35" s="66"/>
      <c r="CE35" s="198"/>
      <c r="CF35" s="198"/>
      <c r="CG35" s="66"/>
      <c r="CH35" s="66"/>
      <c r="CI35" s="198"/>
      <c r="CJ35" s="198"/>
      <c r="CK35" s="66"/>
      <c r="CL35" s="66"/>
      <c r="CM35" s="198"/>
      <c r="CN35" s="198"/>
      <c r="CO35" s="66"/>
      <c r="CP35" s="66"/>
      <c r="CQ35" s="198"/>
      <c r="CR35" s="198"/>
      <c r="CS35" s="66"/>
      <c r="CT35" s="66"/>
      <c r="CU35" s="198"/>
      <c r="CV35" s="198"/>
      <c r="CW35" s="66"/>
      <c r="CX35" s="66"/>
      <c r="CY35" s="198"/>
      <c r="CZ35" s="198"/>
      <c r="DA35" s="66"/>
      <c r="DB35" s="66"/>
      <c r="DC35" s="198"/>
      <c r="DD35" s="198"/>
      <c r="DE35" s="198"/>
      <c r="DF35" s="198"/>
      <c r="DG35" s="198"/>
      <c r="DH35" s="198"/>
      <c r="DI35" s="198"/>
      <c r="DJ35" s="198"/>
      <c r="DK35" s="198"/>
      <c r="DL35" s="198"/>
      <c r="DM35" s="198"/>
      <c r="DN35" s="198"/>
      <c r="DO35" s="198"/>
      <c r="DP35" s="198"/>
      <c r="DQ35" s="66"/>
      <c r="DR35" s="66"/>
      <c r="DS35" s="198"/>
      <c r="DT35" s="198"/>
      <c r="DU35" s="66"/>
      <c r="DV35" s="66"/>
      <c r="DW35" s="198"/>
      <c r="DX35" s="198"/>
      <c r="DY35" s="66"/>
      <c r="DZ35" s="66"/>
      <c r="EA35" s="198"/>
      <c r="EB35" s="198"/>
      <c r="EC35" s="66"/>
      <c r="ED35" s="66"/>
      <c r="EE35" s="82"/>
      <c r="EF35" s="82"/>
      <c r="EG35" s="66"/>
      <c r="EH35" s="66"/>
      <c r="EI35" s="198"/>
      <c r="EJ35" s="198"/>
      <c r="EK35" s="66"/>
      <c r="EL35" s="66"/>
      <c r="EM35" s="198"/>
      <c r="EN35" s="198"/>
      <c r="EO35" s="66"/>
      <c r="EP35" s="66"/>
      <c r="EQ35" s="198"/>
      <c r="ER35" s="198"/>
      <c r="ES35" s="66"/>
      <c r="ET35" s="66"/>
      <c r="EU35" s="198"/>
      <c r="EV35" s="198"/>
      <c r="EW35" s="66"/>
      <c r="EX35" s="66"/>
      <c r="EY35" s="198"/>
      <c r="EZ35" s="198"/>
      <c r="FA35" s="66"/>
      <c r="FB35" s="66"/>
      <c r="FC35" s="198"/>
      <c r="FD35" s="198"/>
      <c r="FE35" s="66"/>
      <c r="FF35" s="66"/>
      <c r="FG35" s="198"/>
      <c r="FH35" s="198"/>
      <c r="FI35" s="66"/>
      <c r="FJ35" s="66"/>
      <c r="FK35" s="198"/>
      <c r="FL35" s="198"/>
      <c r="FM35" s="66"/>
      <c r="FN35" s="66"/>
      <c r="FO35" s="198"/>
      <c r="FP35" s="198"/>
      <c r="FQ35" s="66"/>
      <c r="FR35" s="66"/>
      <c r="FS35" s="198"/>
      <c r="FT35" s="198"/>
      <c r="FU35" s="66"/>
      <c r="FV35" s="66"/>
      <c r="FW35" s="198"/>
      <c r="FX35" s="198"/>
      <c r="FY35" s="66"/>
      <c r="FZ35" s="66"/>
      <c r="GA35" s="198"/>
      <c r="GB35" s="198"/>
      <c r="GC35" s="66"/>
      <c r="GD35" s="66"/>
      <c r="GE35" s="198"/>
      <c r="GF35" s="198"/>
      <c r="GG35" s="66"/>
      <c r="GH35" s="66"/>
      <c r="GI35" s="198"/>
      <c r="GJ35" s="198"/>
      <c r="GK35" s="66"/>
      <c r="GL35" s="66"/>
      <c r="GM35" s="198"/>
      <c r="GN35" s="198"/>
      <c r="GO35" s="66"/>
      <c r="GP35" s="66"/>
      <c r="GQ35" s="198"/>
      <c r="GR35" s="198"/>
      <c r="GS35" s="66"/>
      <c r="GT35" s="66"/>
      <c r="GU35" s="198"/>
      <c r="GV35" s="198"/>
      <c r="GW35" s="66"/>
      <c r="GX35" s="66"/>
      <c r="GY35" s="198"/>
      <c r="GZ35" s="198"/>
      <c r="HA35" s="66"/>
      <c r="HB35" s="66"/>
      <c r="HC35" s="198"/>
      <c r="HD35" s="198"/>
      <c r="HE35" s="66"/>
      <c r="HF35" s="66"/>
      <c r="HG35" s="198"/>
      <c r="HH35" s="198"/>
      <c r="HI35" s="66"/>
      <c r="HJ35" s="66"/>
      <c r="HK35" s="198"/>
      <c r="HL35" s="198"/>
      <c r="HM35" s="66"/>
      <c r="HN35" s="66"/>
      <c r="HO35" s="198"/>
      <c r="HP35" s="198"/>
      <c r="HQ35" s="66"/>
      <c r="HR35" s="66"/>
      <c r="HS35" s="198"/>
      <c r="HT35" s="198"/>
      <c r="HU35" s="66"/>
      <c r="HV35" s="66"/>
      <c r="HW35" s="198"/>
      <c r="HX35" s="198"/>
      <c r="HY35" s="66"/>
      <c r="HZ35" s="66"/>
      <c r="IA35" s="198"/>
      <c r="IB35" s="198"/>
      <c r="IC35" s="66"/>
      <c r="ID35" s="66"/>
      <c r="IE35" s="198"/>
      <c r="IF35" s="198"/>
      <c r="IG35" s="66"/>
      <c r="IH35" s="66"/>
      <c r="II35" s="198"/>
      <c r="IJ35" s="198"/>
      <c r="IK35" s="66"/>
      <c r="IL35" s="66"/>
      <c r="IM35" s="198"/>
      <c r="IN35" s="198"/>
      <c r="IO35" s="66"/>
    </row>
    <row r="36" spans="1:249" s="29" customFormat="1" ht="15.75" x14ac:dyDescent="0.25">
      <c r="A36" s="41" t="s">
        <v>245</v>
      </c>
      <c r="B36" s="82">
        <f t="shared" si="147"/>
        <v>0</v>
      </c>
      <c r="C36" s="82">
        <f t="shared" si="148"/>
        <v>0</v>
      </c>
      <c r="D36" s="82">
        <f t="shared" si="149"/>
        <v>0</v>
      </c>
      <c r="E36" s="82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31"/>
      <c r="AA36" s="198"/>
      <c r="AB36" s="198"/>
      <c r="AC36" s="66"/>
      <c r="AD36" s="131"/>
      <c r="AE36" s="198"/>
      <c r="AF36" s="198"/>
      <c r="AG36" s="66"/>
      <c r="AH36" s="198"/>
      <c r="AI36" s="198"/>
      <c r="AJ36" s="198"/>
      <c r="AK36" s="66"/>
      <c r="AL36" s="198"/>
      <c r="AM36" s="198"/>
      <c r="AN36" s="198"/>
      <c r="AO36" s="66"/>
      <c r="AP36" s="198"/>
      <c r="AQ36" s="198"/>
      <c r="AR36" s="198"/>
      <c r="AS36" s="198"/>
      <c r="AT36" s="198"/>
      <c r="AU36" s="198"/>
      <c r="AV36" s="198"/>
      <c r="AW36" s="198"/>
      <c r="AX36" s="198"/>
      <c r="AY36" s="198"/>
      <c r="AZ36" s="198"/>
      <c r="BA36" s="198"/>
      <c r="BB36" s="131"/>
      <c r="BC36" s="198"/>
      <c r="BD36" s="198"/>
      <c r="BE36" s="66"/>
      <c r="BF36" s="66"/>
      <c r="BG36" s="198"/>
      <c r="BH36" s="198"/>
      <c r="BI36" s="66"/>
      <c r="BJ36" s="66"/>
      <c r="BK36" s="198"/>
      <c r="BL36" s="198"/>
      <c r="BM36" s="66"/>
      <c r="BN36" s="66"/>
      <c r="BO36" s="198"/>
      <c r="BP36" s="198"/>
      <c r="BQ36" s="66"/>
      <c r="BR36" s="66"/>
      <c r="BS36" s="198"/>
      <c r="BT36" s="198"/>
      <c r="BU36" s="66"/>
      <c r="BV36" s="66"/>
      <c r="BW36" s="198"/>
      <c r="BX36" s="198"/>
      <c r="BY36" s="66"/>
      <c r="BZ36" s="66"/>
      <c r="CA36" s="198"/>
      <c r="CB36" s="198"/>
      <c r="CC36" s="66"/>
      <c r="CD36" s="66"/>
      <c r="CE36" s="198"/>
      <c r="CF36" s="198"/>
      <c r="CG36" s="66"/>
      <c r="CH36" s="66"/>
      <c r="CI36" s="198"/>
      <c r="CJ36" s="198"/>
      <c r="CK36" s="66"/>
      <c r="CL36" s="66"/>
      <c r="CM36" s="198"/>
      <c r="CN36" s="198"/>
      <c r="CO36" s="66"/>
      <c r="CP36" s="66"/>
      <c r="CQ36" s="198"/>
      <c r="CR36" s="198"/>
      <c r="CS36" s="66"/>
      <c r="CT36" s="66"/>
      <c r="CU36" s="198"/>
      <c r="CV36" s="198"/>
      <c r="CW36" s="66"/>
      <c r="CX36" s="66"/>
      <c r="CY36" s="198"/>
      <c r="CZ36" s="198"/>
      <c r="DA36" s="66"/>
      <c r="DB36" s="66"/>
      <c r="DC36" s="198"/>
      <c r="DD36" s="198"/>
      <c r="DE36" s="198"/>
      <c r="DF36" s="198"/>
      <c r="DG36" s="198"/>
      <c r="DH36" s="198"/>
      <c r="DI36" s="198"/>
      <c r="DJ36" s="198"/>
      <c r="DK36" s="198"/>
      <c r="DL36" s="198"/>
      <c r="DM36" s="198"/>
      <c r="DN36" s="198"/>
      <c r="DO36" s="198"/>
      <c r="DP36" s="198"/>
      <c r="DQ36" s="66"/>
      <c r="DR36" s="66"/>
      <c r="DS36" s="198"/>
      <c r="DT36" s="198"/>
      <c r="DU36" s="66"/>
      <c r="DV36" s="66"/>
      <c r="DW36" s="198"/>
      <c r="DX36" s="198"/>
      <c r="DY36" s="66"/>
      <c r="DZ36" s="66"/>
      <c r="EA36" s="198"/>
      <c r="EB36" s="198"/>
      <c r="EC36" s="66"/>
      <c r="ED36" s="66"/>
      <c r="EE36" s="82"/>
      <c r="EF36" s="82"/>
      <c r="EG36" s="66"/>
      <c r="EH36" s="66"/>
      <c r="EI36" s="198"/>
      <c r="EJ36" s="198"/>
      <c r="EK36" s="66"/>
      <c r="EL36" s="66"/>
      <c r="EM36" s="198"/>
      <c r="EN36" s="198"/>
      <c r="EO36" s="66"/>
      <c r="EP36" s="66"/>
      <c r="EQ36" s="198"/>
      <c r="ER36" s="198"/>
      <c r="ES36" s="66"/>
      <c r="ET36" s="66"/>
      <c r="EU36" s="198"/>
      <c r="EV36" s="198"/>
      <c r="EW36" s="66"/>
      <c r="EX36" s="66"/>
      <c r="EY36" s="198"/>
      <c r="EZ36" s="198"/>
      <c r="FA36" s="66"/>
      <c r="FB36" s="66"/>
      <c r="FC36" s="198"/>
      <c r="FD36" s="198"/>
      <c r="FE36" s="66"/>
      <c r="FF36" s="66"/>
      <c r="FG36" s="198"/>
      <c r="FH36" s="198"/>
      <c r="FI36" s="66"/>
      <c r="FJ36" s="66"/>
      <c r="FK36" s="198"/>
      <c r="FL36" s="198"/>
      <c r="FM36" s="66"/>
      <c r="FN36" s="66"/>
      <c r="FO36" s="198"/>
      <c r="FP36" s="198"/>
      <c r="FQ36" s="66"/>
      <c r="FR36" s="66"/>
      <c r="FS36" s="198"/>
      <c r="FT36" s="198"/>
      <c r="FU36" s="66"/>
      <c r="FV36" s="66"/>
      <c r="FW36" s="198"/>
      <c r="FX36" s="198"/>
      <c r="FY36" s="66"/>
      <c r="FZ36" s="66"/>
      <c r="GA36" s="198"/>
      <c r="GB36" s="198"/>
      <c r="GC36" s="66"/>
      <c r="GD36" s="66"/>
      <c r="GE36" s="198"/>
      <c r="GF36" s="198"/>
      <c r="GG36" s="66"/>
      <c r="GH36" s="66"/>
      <c r="GI36" s="198"/>
      <c r="GJ36" s="198"/>
      <c r="GK36" s="66"/>
      <c r="GL36" s="66"/>
      <c r="GM36" s="198"/>
      <c r="GN36" s="198"/>
      <c r="GO36" s="66"/>
      <c r="GP36" s="66"/>
      <c r="GQ36" s="198"/>
      <c r="GR36" s="198"/>
      <c r="GS36" s="66"/>
      <c r="GT36" s="66"/>
      <c r="GU36" s="198"/>
      <c r="GV36" s="198"/>
      <c r="GW36" s="66"/>
      <c r="GX36" s="66"/>
      <c r="GY36" s="198"/>
      <c r="GZ36" s="198"/>
      <c r="HA36" s="66"/>
      <c r="HB36" s="66"/>
      <c r="HC36" s="198"/>
      <c r="HD36" s="198"/>
      <c r="HE36" s="66"/>
      <c r="HF36" s="66"/>
      <c r="HG36" s="198"/>
      <c r="HH36" s="198"/>
      <c r="HI36" s="66"/>
      <c r="HJ36" s="66"/>
      <c r="HK36" s="198"/>
      <c r="HL36" s="198"/>
      <c r="HM36" s="66"/>
      <c r="HN36" s="66"/>
      <c r="HO36" s="198"/>
      <c r="HP36" s="198"/>
      <c r="HQ36" s="66"/>
      <c r="HR36" s="66"/>
      <c r="HS36" s="198"/>
      <c r="HT36" s="198"/>
      <c r="HU36" s="66"/>
      <c r="HV36" s="66"/>
      <c r="HW36" s="198"/>
      <c r="HX36" s="198"/>
      <c r="HY36" s="66"/>
      <c r="HZ36" s="66"/>
      <c r="IA36" s="198"/>
      <c r="IB36" s="198"/>
      <c r="IC36" s="66"/>
      <c r="ID36" s="66"/>
      <c r="IE36" s="198"/>
      <c r="IF36" s="198"/>
      <c r="IG36" s="66"/>
      <c r="IH36" s="66"/>
      <c r="II36" s="198"/>
      <c r="IJ36" s="198"/>
      <c r="IK36" s="66"/>
      <c r="IL36" s="66"/>
      <c r="IM36" s="198"/>
      <c r="IN36" s="198"/>
      <c r="IO36" s="66"/>
    </row>
    <row r="37" spans="1:249" s="29" customFormat="1" ht="15.75" x14ac:dyDescent="0.25">
      <c r="A37" s="41" t="s">
        <v>246</v>
      </c>
      <c r="B37" s="82">
        <f t="shared" si="147"/>
        <v>0</v>
      </c>
      <c r="C37" s="82">
        <f t="shared" si="148"/>
        <v>0</v>
      </c>
      <c r="D37" s="82">
        <f t="shared" si="149"/>
        <v>0</v>
      </c>
      <c r="E37" s="82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31"/>
      <c r="AA37" s="198"/>
      <c r="AB37" s="198"/>
      <c r="AC37" s="66"/>
      <c r="AD37" s="131"/>
      <c r="AE37" s="198"/>
      <c r="AF37" s="198"/>
      <c r="AG37" s="66"/>
      <c r="AH37" s="198"/>
      <c r="AI37" s="198"/>
      <c r="AJ37" s="198"/>
      <c r="AK37" s="66"/>
      <c r="AL37" s="198"/>
      <c r="AM37" s="198"/>
      <c r="AN37" s="198"/>
      <c r="AO37" s="66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31"/>
      <c r="BC37" s="198"/>
      <c r="BD37" s="198"/>
      <c r="BE37" s="66"/>
      <c r="BF37" s="66"/>
      <c r="BG37" s="198"/>
      <c r="BH37" s="198"/>
      <c r="BI37" s="66"/>
      <c r="BJ37" s="66"/>
      <c r="BK37" s="198"/>
      <c r="BL37" s="198"/>
      <c r="BM37" s="66"/>
      <c r="BN37" s="66"/>
      <c r="BO37" s="198"/>
      <c r="BP37" s="198"/>
      <c r="BQ37" s="66"/>
      <c r="BR37" s="66"/>
      <c r="BS37" s="198"/>
      <c r="BT37" s="198"/>
      <c r="BU37" s="66"/>
      <c r="BV37" s="66"/>
      <c r="BW37" s="198"/>
      <c r="BX37" s="198"/>
      <c r="BY37" s="66"/>
      <c r="BZ37" s="66"/>
      <c r="CA37" s="198"/>
      <c r="CB37" s="198"/>
      <c r="CC37" s="66"/>
      <c r="CD37" s="66"/>
      <c r="CE37" s="198"/>
      <c r="CF37" s="198"/>
      <c r="CG37" s="66"/>
      <c r="CH37" s="66"/>
      <c r="CI37" s="198"/>
      <c r="CJ37" s="198"/>
      <c r="CK37" s="66"/>
      <c r="CL37" s="66"/>
      <c r="CM37" s="198"/>
      <c r="CN37" s="198"/>
      <c r="CO37" s="66"/>
      <c r="CP37" s="66"/>
      <c r="CQ37" s="198"/>
      <c r="CR37" s="198"/>
      <c r="CS37" s="66"/>
      <c r="CT37" s="66"/>
      <c r="CU37" s="198"/>
      <c r="CV37" s="198"/>
      <c r="CW37" s="66"/>
      <c r="CX37" s="66"/>
      <c r="CY37" s="198"/>
      <c r="CZ37" s="198"/>
      <c r="DA37" s="66"/>
      <c r="DB37" s="66"/>
      <c r="DC37" s="198"/>
      <c r="DD37" s="198"/>
      <c r="DE37" s="198"/>
      <c r="DF37" s="198"/>
      <c r="DG37" s="198"/>
      <c r="DH37" s="198"/>
      <c r="DI37" s="198"/>
      <c r="DJ37" s="198"/>
      <c r="DK37" s="198"/>
      <c r="DL37" s="198"/>
      <c r="DM37" s="198"/>
      <c r="DN37" s="198"/>
      <c r="DO37" s="198"/>
      <c r="DP37" s="198"/>
      <c r="DQ37" s="66"/>
      <c r="DR37" s="66"/>
      <c r="DS37" s="198"/>
      <c r="DT37" s="198"/>
      <c r="DU37" s="66"/>
      <c r="DV37" s="66"/>
      <c r="DW37" s="198"/>
      <c r="DX37" s="198"/>
      <c r="DY37" s="66"/>
      <c r="DZ37" s="66"/>
      <c r="EA37" s="198"/>
      <c r="EB37" s="198"/>
      <c r="EC37" s="66"/>
      <c r="ED37" s="66"/>
      <c r="EE37" s="82"/>
      <c r="EF37" s="82"/>
      <c r="EG37" s="66"/>
      <c r="EH37" s="66"/>
      <c r="EI37" s="198"/>
      <c r="EJ37" s="198"/>
      <c r="EK37" s="66"/>
      <c r="EL37" s="66"/>
      <c r="EM37" s="198"/>
      <c r="EN37" s="198"/>
      <c r="EO37" s="66"/>
      <c r="EP37" s="66"/>
      <c r="EQ37" s="198"/>
      <c r="ER37" s="198"/>
      <c r="ES37" s="66"/>
      <c r="ET37" s="66"/>
      <c r="EU37" s="198"/>
      <c r="EV37" s="198"/>
      <c r="EW37" s="66"/>
      <c r="EX37" s="66"/>
      <c r="EY37" s="198"/>
      <c r="EZ37" s="198"/>
      <c r="FA37" s="66"/>
      <c r="FB37" s="66"/>
      <c r="FC37" s="198"/>
      <c r="FD37" s="198"/>
      <c r="FE37" s="66"/>
      <c r="FF37" s="66"/>
      <c r="FG37" s="198"/>
      <c r="FH37" s="198"/>
      <c r="FI37" s="66"/>
      <c r="FJ37" s="66"/>
      <c r="FK37" s="198"/>
      <c r="FL37" s="198"/>
      <c r="FM37" s="66"/>
      <c r="FN37" s="66"/>
      <c r="FO37" s="198"/>
      <c r="FP37" s="198"/>
      <c r="FQ37" s="66"/>
      <c r="FR37" s="66"/>
      <c r="FS37" s="198"/>
      <c r="FT37" s="198"/>
      <c r="FU37" s="66"/>
      <c r="FV37" s="66"/>
      <c r="FW37" s="198"/>
      <c r="FX37" s="198"/>
      <c r="FY37" s="66"/>
      <c r="FZ37" s="66"/>
      <c r="GA37" s="198"/>
      <c r="GB37" s="198"/>
      <c r="GC37" s="66"/>
      <c r="GD37" s="66"/>
      <c r="GE37" s="198"/>
      <c r="GF37" s="198"/>
      <c r="GG37" s="66"/>
      <c r="GH37" s="66"/>
      <c r="GI37" s="198"/>
      <c r="GJ37" s="198"/>
      <c r="GK37" s="66"/>
      <c r="GL37" s="66"/>
      <c r="GM37" s="198"/>
      <c r="GN37" s="198"/>
      <c r="GO37" s="66"/>
      <c r="GP37" s="66"/>
      <c r="GQ37" s="198"/>
      <c r="GR37" s="198"/>
      <c r="GS37" s="66"/>
      <c r="GT37" s="66"/>
      <c r="GU37" s="198"/>
      <c r="GV37" s="198"/>
      <c r="GW37" s="66"/>
      <c r="GX37" s="66"/>
      <c r="GY37" s="198"/>
      <c r="GZ37" s="198"/>
      <c r="HA37" s="66"/>
      <c r="HB37" s="66"/>
      <c r="HC37" s="198"/>
      <c r="HD37" s="198"/>
      <c r="HE37" s="66"/>
      <c r="HF37" s="66"/>
      <c r="HG37" s="198"/>
      <c r="HH37" s="198"/>
      <c r="HI37" s="66"/>
      <c r="HJ37" s="66"/>
      <c r="HK37" s="198"/>
      <c r="HL37" s="198"/>
      <c r="HM37" s="66"/>
      <c r="HN37" s="66"/>
      <c r="HO37" s="198"/>
      <c r="HP37" s="198"/>
      <c r="HQ37" s="66"/>
      <c r="HR37" s="66"/>
      <c r="HS37" s="198"/>
      <c r="HT37" s="198"/>
      <c r="HU37" s="66"/>
      <c r="HV37" s="66"/>
      <c r="HW37" s="198"/>
      <c r="HX37" s="198"/>
      <c r="HY37" s="66"/>
      <c r="HZ37" s="66"/>
      <c r="IA37" s="198"/>
      <c r="IB37" s="198"/>
      <c r="IC37" s="66"/>
      <c r="ID37" s="66"/>
      <c r="IE37" s="198"/>
      <c r="IF37" s="198"/>
      <c r="IG37" s="66"/>
      <c r="IH37" s="66"/>
      <c r="II37" s="198"/>
      <c r="IJ37" s="198"/>
      <c r="IK37" s="66"/>
      <c r="IL37" s="66"/>
      <c r="IM37" s="198"/>
      <c r="IN37" s="198"/>
      <c r="IO37" s="66"/>
    </row>
    <row r="38" spans="1:249" s="30" customFormat="1" ht="31.5" x14ac:dyDescent="0.25">
      <c r="A38" s="98" t="s">
        <v>252</v>
      </c>
      <c r="B38" s="198">
        <f t="shared" si="147"/>
        <v>1051</v>
      </c>
      <c r="C38" s="198">
        <f t="shared" si="148"/>
        <v>78502.249050000013</v>
      </c>
      <c r="D38" s="198">
        <f t="shared" si="149"/>
        <v>78284.034619999991</v>
      </c>
      <c r="E38" s="80">
        <f t="shared" si="67"/>
        <v>99.722027798386975</v>
      </c>
      <c r="F38" s="80">
        <f t="shared" ref="F38" si="510">F39+F40+F41</f>
        <v>0</v>
      </c>
      <c r="G38" s="80">
        <f t="shared" ref="G38:AV38" si="511">G39+G40+G41</f>
        <v>0</v>
      </c>
      <c r="H38" s="80">
        <f t="shared" ref="H38" si="512">H39+H40+H41</f>
        <v>0</v>
      </c>
      <c r="I38" s="80"/>
      <c r="J38" s="80">
        <f t="shared" ref="J38" si="513">J39+J40+J41</f>
        <v>0</v>
      </c>
      <c r="K38" s="80">
        <f t="shared" si="511"/>
        <v>0</v>
      </c>
      <c r="L38" s="80">
        <f t="shared" si="511"/>
        <v>0</v>
      </c>
      <c r="M38" s="80">
        <f t="shared" si="511"/>
        <v>0</v>
      </c>
      <c r="N38" s="80"/>
      <c r="O38" s="80">
        <f t="shared" si="511"/>
        <v>0</v>
      </c>
      <c r="P38" s="80">
        <f t="shared" si="511"/>
        <v>0</v>
      </c>
      <c r="Q38" s="80">
        <f t="shared" si="511"/>
        <v>0</v>
      </c>
      <c r="R38" s="80">
        <f t="shared" ref="R38" si="514">R39+R40+R41</f>
        <v>0</v>
      </c>
      <c r="S38" s="80">
        <f t="shared" si="511"/>
        <v>0</v>
      </c>
      <c r="T38" s="80">
        <f t="shared" si="511"/>
        <v>0</v>
      </c>
      <c r="U38" s="80">
        <f t="shared" si="511"/>
        <v>0</v>
      </c>
      <c r="V38" s="80">
        <f t="shared" ref="V38" si="515">V39+V40+V41</f>
        <v>540</v>
      </c>
      <c r="W38" s="80">
        <f t="shared" si="511"/>
        <v>1456.9</v>
      </c>
      <c r="X38" s="80">
        <f t="shared" ref="X38" si="516">X39+X40+X41</f>
        <v>1456.9</v>
      </c>
      <c r="Y38" s="79">
        <f t="shared" si="295"/>
        <v>100</v>
      </c>
      <c r="Z38" s="122"/>
      <c r="AA38" s="80">
        <f t="shared" si="511"/>
        <v>327</v>
      </c>
      <c r="AB38" s="80">
        <f t="shared" si="511"/>
        <v>327</v>
      </c>
      <c r="AC38" s="79">
        <f t="shared" si="137"/>
        <v>100</v>
      </c>
      <c r="AD38" s="122"/>
      <c r="AE38" s="80">
        <f t="shared" ref="AE38:AF38" si="517">AE39+AE40+AE41</f>
        <v>991</v>
      </c>
      <c r="AF38" s="80">
        <f t="shared" si="517"/>
        <v>991</v>
      </c>
      <c r="AG38" s="79">
        <f t="shared" ref="AG38:AG39" si="518">AF38/AE38*100</f>
        <v>100</v>
      </c>
      <c r="AH38" s="80">
        <f t="shared" ref="AH38" si="519">AH39+AH40+AH41</f>
        <v>397</v>
      </c>
      <c r="AI38" s="80">
        <f t="shared" ref="AI38" si="520">AI39+AI40+AI41</f>
        <v>308</v>
      </c>
      <c r="AJ38" s="80">
        <f t="shared" ref="AJ38" si="521">AJ39+AJ40+AJ41</f>
        <v>308</v>
      </c>
      <c r="AK38" s="79">
        <f t="shared" ref="AK38:AK39" si="522">AJ38/AI38*100</f>
        <v>100</v>
      </c>
      <c r="AL38" s="80">
        <f t="shared" ref="AL38" si="523">AL39+AL40+AL41</f>
        <v>114</v>
      </c>
      <c r="AM38" s="80">
        <f t="shared" ref="AM38" si="524">AM39+AM40+AM41</f>
        <v>114</v>
      </c>
      <c r="AN38" s="80">
        <f t="shared" ref="AN38" si="525">AN39+AN40+AN41</f>
        <v>114</v>
      </c>
      <c r="AO38" s="79">
        <f t="shared" ref="AO38:AO47" si="526">AN38/AM38*100</f>
        <v>100</v>
      </c>
      <c r="AP38" s="80">
        <f t="shared" ref="AP38" si="527">AP39+AP40+AP41</f>
        <v>0</v>
      </c>
      <c r="AQ38" s="80">
        <f t="shared" si="511"/>
        <v>0</v>
      </c>
      <c r="AR38" s="80">
        <f t="shared" ref="AR38" si="528">AR39+AR40+AR41</f>
        <v>0</v>
      </c>
      <c r="AS38" s="80">
        <f t="shared" si="511"/>
        <v>0</v>
      </c>
      <c r="AT38" s="80"/>
      <c r="AU38" s="80">
        <f t="shared" si="511"/>
        <v>0</v>
      </c>
      <c r="AV38" s="80">
        <f t="shared" si="511"/>
        <v>0</v>
      </c>
      <c r="AW38" s="80">
        <f t="shared" ref="AW38:AZ38" si="529">AW39+AW40+AW41</f>
        <v>0</v>
      </c>
      <c r="AX38" s="80">
        <f t="shared" ref="AX38" si="530">AX39+AX40+AX41</f>
        <v>0</v>
      </c>
      <c r="AY38" s="80">
        <f t="shared" si="529"/>
        <v>0</v>
      </c>
      <c r="AZ38" s="80">
        <f t="shared" si="529"/>
        <v>0</v>
      </c>
      <c r="BA38" s="79"/>
      <c r="BB38" s="121"/>
      <c r="BC38" s="80">
        <f t="shared" ref="BC38:BD38" si="531">BC39+BC40+BC41</f>
        <v>1500</v>
      </c>
      <c r="BD38" s="80">
        <f t="shared" si="531"/>
        <v>1500</v>
      </c>
      <c r="BE38" s="79">
        <f t="shared" ref="BE38:BE39" si="532">BD38/BC38*100</f>
        <v>100</v>
      </c>
      <c r="BF38" s="79"/>
      <c r="BG38" s="80">
        <f t="shared" ref="BG38:BH38" si="533">BG39+BG40+BG41</f>
        <v>0</v>
      </c>
      <c r="BH38" s="80">
        <f t="shared" si="533"/>
        <v>0</v>
      </c>
      <c r="BI38" s="79"/>
      <c r="BJ38" s="79"/>
      <c r="BK38" s="80">
        <f t="shared" ref="BK38:BL38" si="534">BK39+BK40+BK41</f>
        <v>0</v>
      </c>
      <c r="BL38" s="80">
        <f t="shared" si="534"/>
        <v>0</v>
      </c>
      <c r="BM38" s="79"/>
      <c r="BN38" s="79"/>
      <c r="BO38" s="80">
        <f t="shared" ref="BO38:BP38" si="535">BO39+BO40+BO41</f>
        <v>0</v>
      </c>
      <c r="BP38" s="80">
        <f t="shared" si="535"/>
        <v>0</v>
      </c>
      <c r="BQ38" s="79"/>
      <c r="BR38" s="79"/>
      <c r="BS38" s="80">
        <f t="shared" ref="BS38:BT38" si="536">BS39+BS40+BS41</f>
        <v>0</v>
      </c>
      <c r="BT38" s="80">
        <f t="shared" si="536"/>
        <v>0</v>
      </c>
      <c r="BU38" s="79"/>
      <c r="BV38" s="79"/>
      <c r="BW38" s="80">
        <f t="shared" ref="BW38:BX38" si="537">BW39+BW40+BW41</f>
        <v>0</v>
      </c>
      <c r="BX38" s="80">
        <f t="shared" si="537"/>
        <v>0</v>
      </c>
      <c r="BY38" s="79"/>
      <c r="BZ38" s="79"/>
      <c r="CA38" s="80">
        <f t="shared" ref="CA38:CB38" si="538">CA39+CA40+CA41</f>
        <v>0</v>
      </c>
      <c r="CB38" s="80">
        <f t="shared" si="538"/>
        <v>0</v>
      </c>
      <c r="CC38" s="79"/>
      <c r="CD38" s="79"/>
      <c r="CE38" s="80">
        <f t="shared" ref="CE38:CF38" si="539">CE39+CE40+CE41</f>
        <v>0</v>
      </c>
      <c r="CF38" s="80">
        <f t="shared" si="539"/>
        <v>0</v>
      </c>
      <c r="CG38" s="79"/>
      <c r="CH38" s="79"/>
      <c r="CI38" s="80">
        <f t="shared" ref="CI38:CJ38" si="540">CI39+CI40+CI41</f>
        <v>0</v>
      </c>
      <c r="CJ38" s="80">
        <f t="shared" si="540"/>
        <v>0</v>
      </c>
      <c r="CK38" s="79"/>
      <c r="CL38" s="79"/>
      <c r="CM38" s="80">
        <f t="shared" ref="CM38:CN38" si="541">CM39+CM40+CM41</f>
        <v>0</v>
      </c>
      <c r="CN38" s="80">
        <f t="shared" si="541"/>
        <v>0</v>
      </c>
      <c r="CO38" s="79"/>
      <c r="CP38" s="79"/>
      <c r="CQ38" s="80">
        <f t="shared" ref="CQ38" si="542">CQ39+CQ40+CQ41</f>
        <v>10000</v>
      </c>
      <c r="CR38" s="80">
        <f t="shared" ref="CR38" si="543">CR39+CR40+CR41</f>
        <v>10000</v>
      </c>
      <c r="CS38" s="79">
        <f t="shared" ref="CS38:CS40" si="544">CR38/CQ38*100</f>
        <v>100</v>
      </c>
      <c r="CT38" s="79"/>
      <c r="CU38" s="80">
        <f t="shared" ref="CU38" si="545">CU39+CU40+CU41</f>
        <v>15000</v>
      </c>
      <c r="CV38" s="80">
        <f t="shared" ref="CV38" si="546">CV39+CV40+CV41</f>
        <v>15000</v>
      </c>
      <c r="CW38" s="79">
        <f t="shared" ref="CW38" si="547">CV38/CU38*100</f>
        <v>100</v>
      </c>
      <c r="CX38" s="79"/>
      <c r="CY38" s="80">
        <f t="shared" ref="CY38:CZ38" si="548">CY39+CY40+CY41</f>
        <v>2925</v>
      </c>
      <c r="CZ38" s="80">
        <f t="shared" si="548"/>
        <v>2925</v>
      </c>
      <c r="DA38" s="79">
        <f t="shared" ref="DA38" si="549">CZ38/CY38*100</f>
        <v>100</v>
      </c>
      <c r="DB38" s="79"/>
      <c r="DC38" s="80">
        <f t="shared" ref="DC38:DM38" si="550">DC39+DC40+DC41</f>
        <v>0</v>
      </c>
      <c r="DD38" s="80">
        <f t="shared" si="550"/>
        <v>0</v>
      </c>
      <c r="DE38" s="80">
        <f t="shared" si="550"/>
        <v>0</v>
      </c>
      <c r="DF38" s="80"/>
      <c r="DG38" s="80">
        <f t="shared" si="550"/>
        <v>0</v>
      </c>
      <c r="DH38" s="80">
        <f t="shared" si="550"/>
        <v>0</v>
      </c>
      <c r="DI38" s="80">
        <f t="shared" si="550"/>
        <v>0</v>
      </c>
      <c r="DJ38" s="80"/>
      <c r="DK38" s="80">
        <f t="shared" si="550"/>
        <v>0</v>
      </c>
      <c r="DL38" s="80">
        <f t="shared" si="550"/>
        <v>0</v>
      </c>
      <c r="DM38" s="80">
        <f t="shared" si="550"/>
        <v>0</v>
      </c>
      <c r="DN38" s="80"/>
      <c r="DO38" s="80"/>
      <c r="DP38" s="80"/>
      <c r="DQ38" s="79"/>
      <c r="DR38" s="79"/>
      <c r="DS38" s="80"/>
      <c r="DT38" s="80">
        <f t="shared" ref="DT38" si="551">DT39+DT40+DT41</f>
        <v>0</v>
      </c>
      <c r="DU38" s="79"/>
      <c r="DV38" s="79"/>
      <c r="DW38" s="80">
        <f t="shared" ref="DW38:DX38" si="552">DW39+DW40+DW41</f>
        <v>15000</v>
      </c>
      <c r="DX38" s="80">
        <f t="shared" si="552"/>
        <v>14911.43736</v>
      </c>
      <c r="DY38" s="79">
        <f t="shared" ref="DY38:DY44" si="553">DX38/DW38*100</f>
        <v>99.409582399999991</v>
      </c>
      <c r="DZ38" s="79"/>
      <c r="EA38" s="80">
        <f t="shared" ref="EA38:EB38" si="554">EA39+EA40+EA41</f>
        <v>0</v>
      </c>
      <c r="EB38" s="80">
        <f t="shared" si="554"/>
        <v>0</v>
      </c>
      <c r="EC38" s="79"/>
      <c r="ED38" s="79"/>
      <c r="EE38" s="80">
        <f t="shared" ref="EE38:EF38" si="555">EE39+EE40+EE41</f>
        <v>150</v>
      </c>
      <c r="EF38" s="80">
        <f t="shared" si="555"/>
        <v>150</v>
      </c>
      <c r="EG38" s="79">
        <f t="shared" ref="EG38:EG39" si="556">EF38/EE38*100</f>
        <v>100</v>
      </c>
      <c r="EH38" s="79"/>
      <c r="EI38" s="80">
        <f t="shared" ref="EI38:EJ38" si="557">EI39+EI40+EI41</f>
        <v>100</v>
      </c>
      <c r="EJ38" s="80">
        <f t="shared" si="557"/>
        <v>100</v>
      </c>
      <c r="EK38" s="79">
        <f t="shared" ref="EK38:EK39" si="558">EJ38/EI38*100</f>
        <v>100</v>
      </c>
      <c r="EL38" s="79"/>
      <c r="EM38" s="80">
        <f t="shared" ref="EM38:EN38" si="559">EM39+EM40+EM41</f>
        <v>0</v>
      </c>
      <c r="EN38" s="80">
        <f t="shared" si="559"/>
        <v>0</v>
      </c>
      <c r="EO38" s="79"/>
      <c r="EP38" s="79"/>
      <c r="EQ38" s="80">
        <f t="shared" ref="EQ38:ER38" si="560">EQ39+EQ40+EQ41</f>
        <v>0</v>
      </c>
      <c r="ER38" s="80">
        <f t="shared" si="560"/>
        <v>0</v>
      </c>
      <c r="ES38" s="79"/>
      <c r="ET38" s="79"/>
      <c r="EU38" s="80">
        <f t="shared" ref="EU38" si="561">EU39+EU40+EU41</f>
        <v>0</v>
      </c>
      <c r="EV38" s="80">
        <f t="shared" ref="EV38" si="562">EV39+EV40+EV41</f>
        <v>0</v>
      </c>
      <c r="EW38" s="79"/>
      <c r="EX38" s="79"/>
      <c r="EY38" s="80">
        <f t="shared" ref="EY38" si="563">EY39+EY40+EY41</f>
        <v>0</v>
      </c>
      <c r="EZ38" s="80">
        <f t="shared" ref="EZ38" si="564">EZ39+EZ40+EZ41</f>
        <v>0</v>
      </c>
      <c r="FA38" s="79"/>
      <c r="FB38" s="79"/>
      <c r="FC38" s="80">
        <f t="shared" ref="FC38:FD38" si="565">FC39+FC40+FC41</f>
        <v>0</v>
      </c>
      <c r="FD38" s="80">
        <f t="shared" si="565"/>
        <v>0</v>
      </c>
      <c r="FE38" s="79"/>
      <c r="FF38" s="79"/>
      <c r="FG38" s="80">
        <f t="shared" ref="FG38" si="566">FG39+FG40+FG41</f>
        <v>0</v>
      </c>
      <c r="FH38" s="80">
        <f t="shared" ref="FH38" si="567">FH39+FH40+FH41</f>
        <v>0</v>
      </c>
      <c r="FI38" s="79"/>
      <c r="FJ38" s="79"/>
      <c r="FK38" s="80">
        <f t="shared" ref="FK38" si="568">FK39+FK40+FK41</f>
        <v>0</v>
      </c>
      <c r="FL38" s="80">
        <f t="shared" ref="FL38" si="569">FL39+FL40+FL41</f>
        <v>0</v>
      </c>
      <c r="FM38" s="79"/>
      <c r="FN38" s="79"/>
      <c r="FO38" s="80">
        <f t="shared" ref="FO38:FP38" si="570">FO39+FO40+FO41</f>
        <v>0</v>
      </c>
      <c r="FP38" s="80">
        <f t="shared" si="570"/>
        <v>0</v>
      </c>
      <c r="FQ38" s="79"/>
      <c r="FR38" s="79"/>
      <c r="FS38" s="80">
        <f t="shared" ref="FS38:FT38" si="571">FS39+FS40+FS41</f>
        <v>0</v>
      </c>
      <c r="FT38" s="80">
        <f t="shared" si="571"/>
        <v>0</v>
      </c>
      <c r="FU38" s="79"/>
      <c r="FV38" s="79"/>
      <c r="FW38" s="80">
        <f t="shared" ref="FW38:FX38" si="572">FW39+FW40+FW41</f>
        <v>0</v>
      </c>
      <c r="FX38" s="80">
        <f t="shared" si="572"/>
        <v>0</v>
      </c>
      <c r="FY38" s="79"/>
      <c r="FZ38" s="79"/>
      <c r="GA38" s="80">
        <f t="shared" ref="GA38:GB38" si="573">GA39+GA40+GA41</f>
        <v>0</v>
      </c>
      <c r="GB38" s="80">
        <f t="shared" si="573"/>
        <v>0</v>
      </c>
      <c r="GC38" s="79"/>
      <c r="GD38" s="79"/>
      <c r="GE38" s="80">
        <f t="shared" ref="GE38:GF38" si="574">GE39+GE40+GE41</f>
        <v>0</v>
      </c>
      <c r="GF38" s="80">
        <f t="shared" si="574"/>
        <v>0</v>
      </c>
      <c r="GG38" s="79"/>
      <c r="GH38" s="79"/>
      <c r="GI38" s="80">
        <f t="shared" ref="GI38:GJ38" si="575">GI39+GI40+GI41</f>
        <v>0</v>
      </c>
      <c r="GJ38" s="80">
        <f t="shared" si="575"/>
        <v>0</v>
      </c>
      <c r="GK38" s="79"/>
      <c r="GL38" s="79"/>
      <c r="GM38" s="80">
        <f t="shared" ref="GM38:GN38" si="576">GM39+GM40+GM41</f>
        <v>0</v>
      </c>
      <c r="GN38" s="80">
        <f t="shared" si="576"/>
        <v>0</v>
      </c>
      <c r="GO38" s="79"/>
      <c r="GP38" s="79"/>
      <c r="GQ38" s="80">
        <f t="shared" ref="GQ38:GR38" si="577">GQ39+GQ40+GQ41</f>
        <v>0</v>
      </c>
      <c r="GR38" s="80">
        <f t="shared" si="577"/>
        <v>0</v>
      </c>
      <c r="GS38" s="79"/>
      <c r="GT38" s="79"/>
      <c r="GU38" s="80">
        <f t="shared" ref="GU38:GV38" si="578">GU39+GU40+GU41</f>
        <v>29114.400000000001</v>
      </c>
      <c r="GV38" s="80">
        <f t="shared" si="578"/>
        <v>29114.400000000001</v>
      </c>
      <c r="GW38" s="79">
        <f t="shared" ref="GW38:GW39" si="579">GV38/GU38*100</f>
        <v>100</v>
      </c>
      <c r="GX38" s="79"/>
      <c r="GY38" s="80"/>
      <c r="GZ38" s="80"/>
      <c r="HA38" s="79"/>
      <c r="HB38" s="79"/>
      <c r="HC38" s="80"/>
      <c r="HD38" s="80"/>
      <c r="HE38" s="79"/>
      <c r="HF38" s="79"/>
      <c r="HG38" s="80"/>
      <c r="HH38" s="80"/>
      <c r="HI38" s="79"/>
      <c r="HJ38" s="79"/>
      <c r="HK38" s="80"/>
      <c r="HL38" s="80"/>
      <c r="HM38" s="79"/>
      <c r="HN38" s="79"/>
      <c r="HO38" s="80">
        <f t="shared" ref="HO38:HP38" si="580">HO39+HO40+HO41</f>
        <v>500</v>
      </c>
      <c r="HP38" s="80">
        <f t="shared" si="580"/>
        <v>500</v>
      </c>
      <c r="HQ38" s="79">
        <f t="shared" ref="HQ38:HQ39" si="581">HP38/HO38*100</f>
        <v>100</v>
      </c>
      <c r="HR38" s="79"/>
      <c r="HS38" s="80"/>
      <c r="HT38" s="80"/>
      <c r="HU38" s="79"/>
      <c r="HV38" s="79"/>
      <c r="HW38" s="80"/>
      <c r="HX38" s="80"/>
      <c r="HY38" s="79"/>
      <c r="HZ38" s="79"/>
      <c r="IA38" s="80"/>
      <c r="IB38" s="80"/>
      <c r="IC38" s="79"/>
      <c r="ID38" s="79"/>
      <c r="IE38" s="80">
        <f t="shared" ref="IE38:IF38" si="582">IE39+IE40+IE41</f>
        <v>565.79999999999995</v>
      </c>
      <c r="IF38" s="80">
        <f t="shared" si="582"/>
        <v>436.14821000000001</v>
      </c>
      <c r="IG38" s="79">
        <f t="shared" ref="IG38:IG39" si="583">IF38/IE38*100</f>
        <v>77.085226228349242</v>
      </c>
      <c r="IH38" s="79"/>
      <c r="II38" s="80"/>
      <c r="IJ38" s="80"/>
      <c r="IK38" s="79"/>
      <c r="IL38" s="79"/>
      <c r="IM38" s="80">
        <f t="shared" ref="IM38:IN38" si="584">IM39+IM40+IM41</f>
        <v>450.14904999999999</v>
      </c>
      <c r="IN38" s="80">
        <f t="shared" si="584"/>
        <v>450.14904999999999</v>
      </c>
      <c r="IO38" s="79">
        <f t="shared" ref="IO38:IO39" si="585">IN38/IM38*100</f>
        <v>100</v>
      </c>
    </row>
    <row r="39" spans="1:249" s="29" customFormat="1" ht="31.5" x14ac:dyDescent="0.25">
      <c r="A39" s="95" t="s">
        <v>251</v>
      </c>
      <c r="B39" s="82">
        <f t="shared" si="147"/>
        <v>1051</v>
      </c>
      <c r="C39" s="82">
        <f t="shared" si="148"/>
        <v>35577.249050000006</v>
      </c>
      <c r="D39" s="82">
        <f t="shared" si="149"/>
        <v>35447.597260000002</v>
      </c>
      <c r="E39" s="70">
        <f t="shared" si="67"/>
        <v>99.635576686050712</v>
      </c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66"/>
      <c r="V39" s="70">
        <v>540</v>
      </c>
      <c r="W39" s="70">
        <v>1456.9</v>
      </c>
      <c r="X39" s="70">
        <v>1456.9</v>
      </c>
      <c r="Y39" s="66">
        <f t="shared" si="295"/>
        <v>100</v>
      </c>
      <c r="Z39" s="124"/>
      <c r="AA39" s="70">
        <v>327</v>
      </c>
      <c r="AB39" s="70">
        <v>327</v>
      </c>
      <c r="AC39" s="66">
        <f t="shared" si="137"/>
        <v>100</v>
      </c>
      <c r="AD39" s="145"/>
      <c r="AE39" s="280">
        <v>991</v>
      </c>
      <c r="AF39" s="281">
        <v>991</v>
      </c>
      <c r="AG39" s="66">
        <f t="shared" si="518"/>
        <v>100</v>
      </c>
      <c r="AH39" s="280">
        <v>397</v>
      </c>
      <c r="AI39" s="280">
        <v>308</v>
      </c>
      <c r="AJ39" s="280">
        <v>308</v>
      </c>
      <c r="AK39" s="66">
        <f t="shared" si="522"/>
        <v>100</v>
      </c>
      <c r="AL39" s="280">
        <v>114</v>
      </c>
      <c r="AM39" s="280">
        <v>114</v>
      </c>
      <c r="AN39" s="280">
        <v>114</v>
      </c>
      <c r="AO39" s="66">
        <f t="shared" si="526"/>
        <v>100</v>
      </c>
      <c r="AP39" s="70"/>
      <c r="AQ39" s="70"/>
      <c r="AR39" s="70"/>
      <c r="AS39" s="66"/>
      <c r="AT39" s="66"/>
      <c r="AU39" s="70"/>
      <c r="AV39" s="70"/>
      <c r="AW39" s="66"/>
      <c r="AX39" s="70"/>
      <c r="AY39" s="70"/>
      <c r="AZ39" s="70"/>
      <c r="BA39" s="66"/>
      <c r="BB39" s="123"/>
      <c r="BC39" s="280">
        <v>1500</v>
      </c>
      <c r="BD39" s="280">
        <v>1500</v>
      </c>
      <c r="BE39" s="66">
        <f t="shared" si="532"/>
        <v>100</v>
      </c>
      <c r="BF39" s="66"/>
      <c r="BG39" s="280"/>
      <c r="BH39" s="280"/>
      <c r="BI39" s="66"/>
      <c r="BJ39" s="66"/>
      <c r="BK39" s="280"/>
      <c r="BL39" s="280"/>
      <c r="BM39" s="66"/>
      <c r="BN39" s="66"/>
      <c r="BO39" s="280"/>
      <c r="BP39" s="280"/>
      <c r="BQ39" s="66"/>
      <c r="BR39" s="66"/>
      <c r="BS39" s="280"/>
      <c r="BT39" s="280"/>
      <c r="BU39" s="66"/>
      <c r="BV39" s="66"/>
      <c r="BW39" s="280"/>
      <c r="BX39" s="280"/>
      <c r="BY39" s="66"/>
      <c r="BZ39" s="66"/>
      <c r="CA39" s="280"/>
      <c r="CB39" s="280"/>
      <c r="CC39" s="66"/>
      <c r="CD39" s="66"/>
      <c r="CE39" s="280"/>
      <c r="CF39" s="280"/>
      <c r="CG39" s="66"/>
      <c r="CH39" s="66"/>
      <c r="CI39" s="280"/>
      <c r="CJ39" s="280"/>
      <c r="CK39" s="66"/>
      <c r="CL39" s="66"/>
      <c r="CM39" s="280"/>
      <c r="CN39" s="280"/>
      <c r="CO39" s="66"/>
      <c r="CP39" s="66"/>
      <c r="CQ39" s="70"/>
      <c r="CR39" s="70"/>
      <c r="CS39" s="66"/>
      <c r="CT39" s="66"/>
      <c r="CU39" s="70"/>
      <c r="CV39" s="70"/>
      <c r="CW39" s="66"/>
      <c r="CX39" s="66"/>
      <c r="CY39" s="70"/>
      <c r="CZ39" s="70"/>
      <c r="DA39" s="66"/>
      <c r="DB39" s="66"/>
      <c r="DC39" s="70"/>
      <c r="DD39" s="70"/>
      <c r="DE39" s="66"/>
      <c r="DF39" s="66"/>
      <c r="DG39" s="70"/>
      <c r="DH39" s="70"/>
      <c r="DI39" s="66"/>
      <c r="DJ39" s="66"/>
      <c r="DK39" s="70"/>
      <c r="DL39" s="70"/>
      <c r="DM39" s="66"/>
      <c r="DN39" s="66"/>
      <c r="DO39" s="70"/>
      <c r="DP39" s="70"/>
      <c r="DQ39" s="66"/>
      <c r="DR39" s="66"/>
      <c r="DS39" s="70"/>
      <c r="DT39" s="70"/>
      <c r="DU39" s="66"/>
      <c r="DV39" s="66"/>
      <c r="DW39" s="280"/>
      <c r="DX39" s="295"/>
      <c r="DY39" s="66"/>
      <c r="DZ39" s="66"/>
      <c r="EA39" s="280"/>
      <c r="EB39" s="295"/>
      <c r="EC39" s="66"/>
      <c r="ED39" s="66"/>
      <c r="EE39" s="280">
        <v>150</v>
      </c>
      <c r="EF39" s="280">
        <v>150</v>
      </c>
      <c r="EG39" s="66">
        <f t="shared" si="556"/>
        <v>100</v>
      </c>
      <c r="EH39" s="66"/>
      <c r="EI39" s="280">
        <v>100</v>
      </c>
      <c r="EJ39" s="280">
        <v>100</v>
      </c>
      <c r="EK39" s="66">
        <f t="shared" si="558"/>
        <v>100</v>
      </c>
      <c r="EL39" s="66"/>
      <c r="EM39" s="280"/>
      <c r="EN39" s="280"/>
      <c r="EO39" s="66"/>
      <c r="EP39" s="66"/>
      <c r="EQ39" s="280"/>
      <c r="ER39" s="280"/>
      <c r="ES39" s="66"/>
      <c r="ET39" s="66"/>
      <c r="EU39" s="280"/>
      <c r="EV39" s="280"/>
      <c r="EW39" s="66"/>
      <c r="EX39" s="66"/>
      <c r="EY39" s="280"/>
      <c r="EZ39" s="280"/>
      <c r="FA39" s="66"/>
      <c r="FB39" s="66"/>
      <c r="FC39" s="280"/>
      <c r="FD39" s="280"/>
      <c r="FE39" s="66"/>
      <c r="FF39" s="66"/>
      <c r="FG39" s="280"/>
      <c r="FH39" s="280"/>
      <c r="FI39" s="66"/>
      <c r="FJ39" s="66"/>
      <c r="FK39" s="280"/>
      <c r="FL39" s="280"/>
      <c r="FM39" s="66"/>
      <c r="FN39" s="66"/>
      <c r="FO39" s="280"/>
      <c r="FP39" s="280"/>
      <c r="FQ39" s="66"/>
      <c r="FR39" s="66"/>
      <c r="FS39" s="280"/>
      <c r="FT39" s="280"/>
      <c r="FU39" s="66"/>
      <c r="FV39" s="66"/>
      <c r="FW39" s="280"/>
      <c r="FX39" s="280"/>
      <c r="FY39" s="66"/>
      <c r="FZ39" s="66"/>
      <c r="GA39" s="280"/>
      <c r="GB39" s="280"/>
      <c r="GC39" s="66"/>
      <c r="GD39" s="66"/>
      <c r="GE39" s="280"/>
      <c r="GF39" s="280"/>
      <c r="GG39" s="66"/>
      <c r="GH39" s="66"/>
      <c r="GI39" s="280"/>
      <c r="GJ39" s="280"/>
      <c r="GK39" s="66"/>
      <c r="GL39" s="66"/>
      <c r="GM39" s="280"/>
      <c r="GN39" s="280"/>
      <c r="GO39" s="66"/>
      <c r="GP39" s="66"/>
      <c r="GQ39" s="280"/>
      <c r="GR39" s="280"/>
      <c r="GS39" s="66"/>
      <c r="GT39" s="66"/>
      <c r="GU39" s="280">
        <v>29114.400000000001</v>
      </c>
      <c r="GV39" s="280">
        <v>29114.400000000001</v>
      </c>
      <c r="GW39" s="66">
        <f t="shared" si="579"/>
        <v>100</v>
      </c>
      <c r="GX39" s="66"/>
      <c r="GY39" s="280"/>
      <c r="GZ39" s="280"/>
      <c r="HA39" s="66"/>
      <c r="HB39" s="66"/>
      <c r="HC39" s="280"/>
      <c r="HD39" s="280"/>
      <c r="HE39" s="66"/>
      <c r="HF39" s="66"/>
      <c r="HG39" s="280"/>
      <c r="HH39" s="280"/>
      <c r="HI39" s="66"/>
      <c r="HJ39" s="66"/>
      <c r="HK39" s="280"/>
      <c r="HL39" s="280"/>
      <c r="HM39" s="66"/>
      <c r="HN39" s="66"/>
      <c r="HO39" s="280">
        <v>500</v>
      </c>
      <c r="HP39" s="280">
        <v>500</v>
      </c>
      <c r="HQ39" s="66">
        <f t="shared" si="581"/>
        <v>100</v>
      </c>
      <c r="HR39" s="66"/>
      <c r="HS39" s="280"/>
      <c r="HT39" s="280"/>
      <c r="HU39" s="66"/>
      <c r="HV39" s="66"/>
      <c r="HW39" s="280"/>
      <c r="HX39" s="280"/>
      <c r="HY39" s="66"/>
      <c r="HZ39" s="66"/>
      <c r="IA39" s="280"/>
      <c r="IB39" s="280"/>
      <c r="IC39" s="66"/>
      <c r="ID39" s="66"/>
      <c r="IE39" s="280">
        <v>565.79999999999995</v>
      </c>
      <c r="IF39" s="280">
        <v>436.14821000000001</v>
      </c>
      <c r="IG39" s="66">
        <f t="shared" si="583"/>
        <v>77.085226228349242</v>
      </c>
      <c r="IH39" s="66"/>
      <c r="II39" s="280"/>
      <c r="IJ39" s="280"/>
      <c r="IK39" s="66"/>
      <c r="IL39" s="66"/>
      <c r="IM39" s="280">
        <v>450.14904999999999</v>
      </c>
      <c r="IN39" s="280">
        <v>450.14904999999999</v>
      </c>
      <c r="IO39" s="66">
        <f t="shared" si="585"/>
        <v>100</v>
      </c>
    </row>
    <row r="40" spans="1:249" s="29" customFormat="1" ht="15.75" x14ac:dyDescent="0.25">
      <c r="A40" s="41" t="s">
        <v>249</v>
      </c>
      <c r="B40" s="82">
        <f t="shared" si="147"/>
        <v>0</v>
      </c>
      <c r="C40" s="82">
        <f t="shared" si="148"/>
        <v>42925</v>
      </c>
      <c r="D40" s="82">
        <f t="shared" si="149"/>
        <v>42836.437359999996</v>
      </c>
      <c r="E40" s="70">
        <f t="shared" si="67"/>
        <v>99.793680512521831</v>
      </c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31"/>
      <c r="AA40" s="198"/>
      <c r="AB40" s="198"/>
      <c r="AC40" s="66"/>
      <c r="AD40" s="131"/>
      <c r="AE40" s="198"/>
      <c r="AF40" s="198"/>
      <c r="AG40" s="66"/>
      <c r="AH40" s="198"/>
      <c r="AI40" s="198"/>
      <c r="AJ40" s="198"/>
      <c r="AK40" s="66"/>
      <c r="AL40" s="198"/>
      <c r="AM40" s="198"/>
      <c r="AN40" s="198"/>
      <c r="AO40" s="66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31"/>
      <c r="BC40" s="198"/>
      <c r="BD40" s="198"/>
      <c r="BE40" s="66"/>
      <c r="BF40" s="66"/>
      <c r="BG40" s="198"/>
      <c r="BH40" s="198"/>
      <c r="BI40" s="66"/>
      <c r="BJ40" s="66"/>
      <c r="BK40" s="198"/>
      <c r="BL40" s="198"/>
      <c r="BM40" s="66"/>
      <c r="BN40" s="66"/>
      <c r="BO40" s="198"/>
      <c r="BP40" s="198"/>
      <c r="BQ40" s="66"/>
      <c r="BR40" s="66"/>
      <c r="BS40" s="198"/>
      <c r="BT40" s="198"/>
      <c r="BU40" s="66"/>
      <c r="BV40" s="66"/>
      <c r="BW40" s="198"/>
      <c r="BX40" s="198"/>
      <c r="BY40" s="66"/>
      <c r="BZ40" s="66"/>
      <c r="CA40" s="198"/>
      <c r="CB40" s="198"/>
      <c r="CC40" s="66"/>
      <c r="CD40" s="66"/>
      <c r="CE40" s="198"/>
      <c r="CF40" s="198"/>
      <c r="CG40" s="66"/>
      <c r="CH40" s="66"/>
      <c r="CI40" s="198"/>
      <c r="CJ40" s="198"/>
      <c r="CK40" s="66"/>
      <c r="CL40" s="66"/>
      <c r="CM40" s="198"/>
      <c r="CN40" s="198"/>
      <c r="CO40" s="66"/>
      <c r="CP40" s="66"/>
      <c r="CQ40" s="66">
        <v>10000</v>
      </c>
      <c r="CR40" s="66">
        <v>10000</v>
      </c>
      <c r="CS40" s="66">
        <f t="shared" si="544"/>
        <v>100</v>
      </c>
      <c r="CT40" s="66"/>
      <c r="CU40" s="66">
        <v>15000</v>
      </c>
      <c r="CV40" s="66">
        <v>15000</v>
      </c>
      <c r="CW40" s="66">
        <f t="shared" ref="CW40:CW44" si="586">CV40/CU40*100</f>
        <v>100</v>
      </c>
      <c r="CX40" s="66"/>
      <c r="CY40" s="66">
        <v>2925</v>
      </c>
      <c r="CZ40" s="66">
        <v>2925</v>
      </c>
      <c r="DA40" s="66">
        <f t="shared" ref="DA40" si="587">CZ40/CY40*100</f>
        <v>100</v>
      </c>
      <c r="DB40" s="66"/>
      <c r="DC40" s="198"/>
      <c r="DD40" s="198"/>
      <c r="DE40" s="198"/>
      <c r="DF40" s="198"/>
      <c r="DG40" s="198"/>
      <c r="DH40" s="198"/>
      <c r="DI40" s="198"/>
      <c r="DJ40" s="198"/>
      <c r="DK40" s="198"/>
      <c r="DL40" s="198"/>
      <c r="DM40" s="198"/>
      <c r="DN40" s="198"/>
      <c r="DO40" s="66"/>
      <c r="DP40" s="66"/>
      <c r="DQ40" s="66"/>
      <c r="DR40" s="66"/>
      <c r="DS40" s="66"/>
      <c r="DT40" s="198"/>
      <c r="DU40" s="66"/>
      <c r="DV40" s="66"/>
      <c r="DW40" s="82">
        <v>15000</v>
      </c>
      <c r="DX40" s="82">
        <v>14911.43736</v>
      </c>
      <c r="DY40" s="66">
        <f t="shared" si="553"/>
        <v>99.409582399999991</v>
      </c>
      <c r="DZ40" s="66"/>
      <c r="EA40" s="82"/>
      <c r="EB40" s="198"/>
      <c r="EC40" s="66"/>
      <c r="ED40" s="66"/>
      <c r="EE40" s="198"/>
      <c r="EF40" s="198"/>
      <c r="EG40" s="66"/>
      <c r="EH40" s="66"/>
      <c r="EI40" s="198"/>
      <c r="EJ40" s="198"/>
      <c r="EK40" s="66"/>
      <c r="EL40" s="66"/>
      <c r="EM40" s="198"/>
      <c r="EN40" s="198"/>
      <c r="EO40" s="66"/>
      <c r="EP40" s="66"/>
      <c r="EQ40" s="198"/>
      <c r="ER40" s="198"/>
      <c r="ES40" s="66"/>
      <c r="ET40" s="66"/>
      <c r="EU40" s="198"/>
      <c r="EV40" s="198"/>
      <c r="EW40" s="66"/>
      <c r="EX40" s="66"/>
      <c r="EY40" s="198"/>
      <c r="EZ40" s="198"/>
      <c r="FA40" s="66"/>
      <c r="FB40" s="66"/>
      <c r="FC40" s="198"/>
      <c r="FD40" s="198"/>
      <c r="FE40" s="66"/>
      <c r="FF40" s="66"/>
      <c r="FG40" s="198"/>
      <c r="FH40" s="198"/>
      <c r="FI40" s="66"/>
      <c r="FJ40" s="66"/>
      <c r="FK40" s="198"/>
      <c r="FL40" s="198"/>
      <c r="FM40" s="66"/>
      <c r="FN40" s="66"/>
      <c r="FO40" s="198"/>
      <c r="FP40" s="198"/>
      <c r="FQ40" s="66"/>
      <c r="FR40" s="66"/>
      <c r="FS40" s="198"/>
      <c r="FT40" s="198"/>
      <c r="FU40" s="66"/>
      <c r="FV40" s="66"/>
      <c r="FW40" s="198"/>
      <c r="FX40" s="198"/>
      <c r="FY40" s="66"/>
      <c r="FZ40" s="66"/>
      <c r="GA40" s="198"/>
      <c r="GB40" s="198"/>
      <c r="GC40" s="66"/>
      <c r="GD40" s="66"/>
      <c r="GE40" s="198"/>
      <c r="GF40" s="198"/>
      <c r="GG40" s="66"/>
      <c r="GH40" s="66"/>
      <c r="GI40" s="198"/>
      <c r="GJ40" s="198"/>
      <c r="GK40" s="66"/>
      <c r="GL40" s="66"/>
      <c r="GM40" s="198"/>
      <c r="GN40" s="198"/>
      <c r="GO40" s="66"/>
      <c r="GP40" s="66"/>
      <c r="GQ40" s="198"/>
      <c r="GR40" s="198"/>
      <c r="GS40" s="66"/>
      <c r="GT40" s="66"/>
      <c r="GU40" s="198"/>
      <c r="GV40" s="198"/>
      <c r="GW40" s="66"/>
      <c r="GX40" s="66"/>
      <c r="GY40" s="198"/>
      <c r="GZ40" s="198"/>
      <c r="HA40" s="66"/>
      <c r="HB40" s="66"/>
      <c r="HC40" s="198"/>
      <c r="HD40" s="198"/>
      <c r="HE40" s="66"/>
      <c r="HF40" s="66"/>
      <c r="HG40" s="198"/>
      <c r="HH40" s="198"/>
      <c r="HI40" s="66"/>
      <c r="HJ40" s="66"/>
      <c r="HK40" s="198"/>
      <c r="HL40" s="198"/>
      <c r="HM40" s="66"/>
      <c r="HN40" s="66"/>
      <c r="HO40" s="198"/>
      <c r="HP40" s="198"/>
      <c r="HQ40" s="66"/>
      <c r="HR40" s="66"/>
      <c r="HS40" s="198"/>
      <c r="HT40" s="198"/>
      <c r="HU40" s="66"/>
      <c r="HV40" s="66"/>
      <c r="HW40" s="198"/>
      <c r="HX40" s="198"/>
      <c r="HY40" s="66"/>
      <c r="HZ40" s="66"/>
      <c r="IA40" s="198"/>
      <c r="IB40" s="198"/>
      <c r="IC40" s="66"/>
      <c r="ID40" s="66"/>
      <c r="IE40" s="198"/>
      <c r="IF40" s="198"/>
      <c r="IG40" s="66"/>
      <c r="IH40" s="66"/>
      <c r="II40" s="198"/>
      <c r="IJ40" s="198"/>
      <c r="IK40" s="66"/>
      <c r="IL40" s="66"/>
      <c r="IM40" s="198"/>
      <c r="IN40" s="198"/>
      <c r="IO40" s="66"/>
    </row>
    <row r="41" spans="1:249" s="29" customFormat="1" ht="15.75" x14ac:dyDescent="0.25">
      <c r="A41" s="41" t="s">
        <v>250</v>
      </c>
      <c r="B41" s="82">
        <f t="shared" si="147"/>
        <v>0</v>
      </c>
      <c r="C41" s="82">
        <f t="shared" si="148"/>
        <v>0</v>
      </c>
      <c r="D41" s="82">
        <f t="shared" si="149"/>
        <v>0</v>
      </c>
      <c r="E41" s="82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31"/>
      <c r="AA41" s="198"/>
      <c r="AB41" s="198"/>
      <c r="AC41" s="66"/>
      <c r="AD41" s="131"/>
      <c r="AE41" s="198"/>
      <c r="AF41" s="198"/>
      <c r="AG41" s="66"/>
      <c r="AH41" s="198"/>
      <c r="AI41" s="198"/>
      <c r="AJ41" s="198"/>
      <c r="AK41" s="66"/>
      <c r="AL41" s="198"/>
      <c r="AM41" s="198"/>
      <c r="AN41" s="198"/>
      <c r="AO41" s="66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31"/>
      <c r="BC41" s="198"/>
      <c r="BD41" s="198"/>
      <c r="BE41" s="66"/>
      <c r="BF41" s="66"/>
      <c r="BG41" s="198"/>
      <c r="BH41" s="198"/>
      <c r="BI41" s="66"/>
      <c r="BJ41" s="66"/>
      <c r="BK41" s="198"/>
      <c r="BL41" s="198"/>
      <c r="BM41" s="66"/>
      <c r="BN41" s="66"/>
      <c r="BO41" s="198"/>
      <c r="BP41" s="198"/>
      <c r="BQ41" s="66"/>
      <c r="BR41" s="66"/>
      <c r="BS41" s="198"/>
      <c r="BT41" s="198"/>
      <c r="BU41" s="66"/>
      <c r="BV41" s="66"/>
      <c r="BW41" s="198"/>
      <c r="BX41" s="198"/>
      <c r="BY41" s="66"/>
      <c r="BZ41" s="66"/>
      <c r="CA41" s="198"/>
      <c r="CB41" s="198"/>
      <c r="CC41" s="66"/>
      <c r="CD41" s="66"/>
      <c r="CE41" s="198"/>
      <c r="CF41" s="198"/>
      <c r="CG41" s="66"/>
      <c r="CH41" s="66"/>
      <c r="CI41" s="198"/>
      <c r="CJ41" s="198"/>
      <c r="CK41" s="66"/>
      <c r="CL41" s="66"/>
      <c r="CM41" s="198"/>
      <c r="CN41" s="198"/>
      <c r="CO41" s="66"/>
      <c r="CP41" s="66"/>
      <c r="CQ41" s="198"/>
      <c r="CR41" s="198"/>
      <c r="CS41" s="66"/>
      <c r="CT41" s="66"/>
      <c r="CU41" s="198"/>
      <c r="CV41" s="198"/>
      <c r="CW41" s="66"/>
      <c r="CX41" s="66"/>
      <c r="CY41" s="198"/>
      <c r="CZ41" s="198"/>
      <c r="DA41" s="66"/>
      <c r="DB41" s="66"/>
      <c r="DC41" s="198"/>
      <c r="DD41" s="198"/>
      <c r="DE41" s="198"/>
      <c r="DF41" s="198"/>
      <c r="DG41" s="198"/>
      <c r="DH41" s="198"/>
      <c r="DI41" s="198"/>
      <c r="DJ41" s="198"/>
      <c r="DK41" s="198"/>
      <c r="DL41" s="198"/>
      <c r="DM41" s="198"/>
      <c r="DN41" s="198"/>
      <c r="DO41" s="198"/>
      <c r="DP41" s="198"/>
      <c r="DQ41" s="66"/>
      <c r="DR41" s="66"/>
      <c r="DS41" s="198"/>
      <c r="DT41" s="198"/>
      <c r="DU41" s="66"/>
      <c r="DV41" s="66"/>
      <c r="DW41" s="198"/>
      <c r="DX41" s="198"/>
      <c r="DY41" s="66"/>
      <c r="DZ41" s="66"/>
      <c r="EA41" s="198"/>
      <c r="EB41" s="198"/>
      <c r="EC41" s="66"/>
      <c r="ED41" s="66"/>
      <c r="EE41" s="198"/>
      <c r="EF41" s="198"/>
      <c r="EG41" s="66"/>
      <c r="EH41" s="66"/>
      <c r="EI41" s="198"/>
      <c r="EJ41" s="198"/>
      <c r="EK41" s="66"/>
      <c r="EL41" s="66"/>
      <c r="EM41" s="198"/>
      <c r="EN41" s="198"/>
      <c r="EO41" s="66"/>
      <c r="EP41" s="66"/>
      <c r="EQ41" s="198"/>
      <c r="ER41" s="198"/>
      <c r="ES41" s="66"/>
      <c r="ET41" s="66"/>
      <c r="EU41" s="198"/>
      <c r="EV41" s="198"/>
      <c r="EW41" s="66"/>
      <c r="EX41" s="66"/>
      <c r="EY41" s="198"/>
      <c r="EZ41" s="198"/>
      <c r="FA41" s="66"/>
      <c r="FB41" s="66"/>
      <c r="FC41" s="198"/>
      <c r="FD41" s="198"/>
      <c r="FE41" s="66"/>
      <c r="FF41" s="66"/>
      <c r="FG41" s="198"/>
      <c r="FH41" s="198"/>
      <c r="FI41" s="66"/>
      <c r="FJ41" s="66"/>
      <c r="FK41" s="198"/>
      <c r="FL41" s="198"/>
      <c r="FM41" s="66"/>
      <c r="FN41" s="66"/>
      <c r="FO41" s="198"/>
      <c r="FP41" s="198"/>
      <c r="FQ41" s="66"/>
      <c r="FR41" s="66"/>
      <c r="FS41" s="198"/>
      <c r="FT41" s="198"/>
      <c r="FU41" s="66"/>
      <c r="FV41" s="66"/>
      <c r="FW41" s="198"/>
      <c r="FX41" s="198"/>
      <c r="FY41" s="66"/>
      <c r="FZ41" s="66"/>
      <c r="GA41" s="198"/>
      <c r="GB41" s="198"/>
      <c r="GC41" s="66"/>
      <c r="GD41" s="66"/>
      <c r="GE41" s="198"/>
      <c r="GF41" s="198"/>
      <c r="GG41" s="66"/>
      <c r="GH41" s="66"/>
      <c r="GI41" s="198"/>
      <c r="GJ41" s="198"/>
      <c r="GK41" s="66"/>
      <c r="GL41" s="66"/>
      <c r="GM41" s="198"/>
      <c r="GN41" s="198"/>
      <c r="GO41" s="66"/>
      <c r="GP41" s="66"/>
      <c r="GQ41" s="198"/>
      <c r="GR41" s="198"/>
      <c r="GS41" s="66"/>
      <c r="GT41" s="66"/>
      <c r="GU41" s="198"/>
      <c r="GV41" s="198"/>
      <c r="GW41" s="66"/>
      <c r="GX41" s="66"/>
      <c r="GY41" s="198"/>
      <c r="GZ41" s="198"/>
      <c r="HA41" s="66"/>
      <c r="HB41" s="66"/>
      <c r="HC41" s="198"/>
      <c r="HD41" s="198"/>
      <c r="HE41" s="66"/>
      <c r="HF41" s="66"/>
      <c r="HG41" s="198"/>
      <c r="HH41" s="198"/>
      <c r="HI41" s="66"/>
      <c r="HJ41" s="66"/>
      <c r="HK41" s="198"/>
      <c r="HL41" s="198"/>
      <c r="HM41" s="66"/>
      <c r="HN41" s="66"/>
      <c r="HO41" s="198"/>
      <c r="HP41" s="198"/>
      <c r="HQ41" s="66"/>
      <c r="HR41" s="66"/>
      <c r="HS41" s="198"/>
      <c r="HT41" s="198"/>
      <c r="HU41" s="66"/>
      <c r="HV41" s="66"/>
      <c r="HW41" s="198"/>
      <c r="HX41" s="198"/>
      <c r="HY41" s="66"/>
      <c r="HZ41" s="66"/>
      <c r="IA41" s="198"/>
      <c r="IB41" s="198"/>
      <c r="IC41" s="66"/>
      <c r="ID41" s="66"/>
      <c r="IE41" s="198"/>
      <c r="IF41" s="198"/>
      <c r="IG41" s="66"/>
      <c r="IH41" s="66"/>
      <c r="II41" s="198"/>
      <c r="IJ41" s="198"/>
      <c r="IK41" s="66"/>
      <c r="IL41" s="66"/>
      <c r="IM41" s="198"/>
      <c r="IN41" s="198"/>
      <c r="IO41" s="66"/>
    </row>
    <row r="42" spans="1:249" s="30" customFormat="1" ht="31.5" x14ac:dyDescent="0.25">
      <c r="A42" s="98" t="s">
        <v>256</v>
      </c>
      <c r="B42" s="198">
        <f t="shared" si="147"/>
        <v>11485.4</v>
      </c>
      <c r="C42" s="198">
        <f t="shared" si="148"/>
        <v>276824.44905000005</v>
      </c>
      <c r="D42" s="198">
        <f t="shared" si="149"/>
        <v>276610.08907000005</v>
      </c>
      <c r="E42" s="80">
        <f t="shared" si="67"/>
        <v>99.922564650363924</v>
      </c>
      <c r="F42" s="80">
        <f t="shared" ref="F42" si="588">F43+F44+F45</f>
        <v>10000</v>
      </c>
      <c r="G42" s="80">
        <f t="shared" ref="G42:AV42" si="589">G43+G44+G45</f>
        <v>10000</v>
      </c>
      <c r="H42" s="80">
        <f t="shared" ref="H42" si="590">H43+H44+H45</f>
        <v>10000</v>
      </c>
      <c r="I42" s="80">
        <f t="shared" si="589"/>
        <v>0</v>
      </c>
      <c r="J42" s="80">
        <f t="shared" ref="J42" si="591">J43+J44+J45</f>
        <v>0</v>
      </c>
      <c r="K42" s="80">
        <f t="shared" si="589"/>
        <v>0</v>
      </c>
      <c r="L42" s="80">
        <f t="shared" si="589"/>
        <v>0</v>
      </c>
      <c r="M42" s="80">
        <f t="shared" si="589"/>
        <v>0</v>
      </c>
      <c r="N42" s="80"/>
      <c r="O42" s="80">
        <f t="shared" si="589"/>
        <v>0</v>
      </c>
      <c r="P42" s="80">
        <f t="shared" si="589"/>
        <v>0</v>
      </c>
      <c r="Q42" s="80">
        <f t="shared" si="589"/>
        <v>0</v>
      </c>
      <c r="R42" s="80">
        <f t="shared" ref="R42" si="592">R43+R44+R45</f>
        <v>0</v>
      </c>
      <c r="S42" s="80">
        <f t="shared" si="589"/>
        <v>0</v>
      </c>
      <c r="T42" s="80">
        <f t="shared" si="589"/>
        <v>0</v>
      </c>
      <c r="U42" s="198"/>
      <c r="V42" s="80">
        <f t="shared" ref="V42" si="593">V43+V44+V45</f>
        <v>597.4</v>
      </c>
      <c r="W42" s="80">
        <f t="shared" si="589"/>
        <v>1613.7</v>
      </c>
      <c r="X42" s="80">
        <f t="shared" ref="X42" si="594">X43+X44+X45</f>
        <v>1613.7</v>
      </c>
      <c r="Y42" s="79">
        <f t="shared" si="295"/>
        <v>100</v>
      </c>
      <c r="Z42" s="122"/>
      <c r="AA42" s="80">
        <f t="shared" si="589"/>
        <v>2911</v>
      </c>
      <c r="AB42" s="80">
        <f t="shared" si="589"/>
        <v>2911</v>
      </c>
      <c r="AC42" s="79">
        <f t="shared" si="137"/>
        <v>100</v>
      </c>
      <c r="AD42" s="122"/>
      <c r="AE42" s="80">
        <f t="shared" ref="AE42:AF42" si="595">AE43+AE44+AE45</f>
        <v>8195</v>
      </c>
      <c r="AF42" s="80">
        <f t="shared" si="595"/>
        <v>8195</v>
      </c>
      <c r="AG42" s="79">
        <f t="shared" ref="AG42:AG43" si="596">AF42/AE42*100</f>
        <v>100</v>
      </c>
      <c r="AH42" s="80">
        <f t="shared" ref="AH42" si="597">AH43+AH44+AH45</f>
        <v>888</v>
      </c>
      <c r="AI42" s="80">
        <f t="shared" ref="AI42" si="598">AI43+AI44+AI45</f>
        <v>1152</v>
      </c>
      <c r="AJ42" s="80">
        <f t="shared" ref="AJ42" si="599">AJ43+AJ44+AJ45</f>
        <v>1152</v>
      </c>
      <c r="AK42" s="79">
        <f t="shared" ref="AK42:AK43" si="600">AJ42/AI42*100</f>
        <v>100</v>
      </c>
      <c r="AL42" s="80">
        <f t="shared" ref="AL42" si="601">AL43+AL44+AL45</f>
        <v>0</v>
      </c>
      <c r="AM42" s="80">
        <f t="shared" ref="AM42" si="602">AM43+AM44+AM45</f>
        <v>0</v>
      </c>
      <c r="AN42" s="80">
        <f t="shared" ref="AN42" si="603">AN43+AN44+AN45</f>
        <v>0</v>
      </c>
      <c r="AO42" s="79"/>
      <c r="AP42" s="80">
        <f t="shared" ref="AP42" si="604">AP43+AP44+AP45</f>
        <v>0</v>
      </c>
      <c r="AQ42" s="80">
        <f t="shared" si="589"/>
        <v>0</v>
      </c>
      <c r="AR42" s="80">
        <f t="shared" ref="AR42" si="605">AR43+AR44+AR45</f>
        <v>0</v>
      </c>
      <c r="AS42" s="80">
        <f t="shared" si="589"/>
        <v>0</v>
      </c>
      <c r="AT42" s="80"/>
      <c r="AU42" s="80">
        <f t="shared" si="589"/>
        <v>0</v>
      </c>
      <c r="AV42" s="80">
        <f t="shared" si="589"/>
        <v>0</v>
      </c>
      <c r="AW42" s="80">
        <f t="shared" ref="AW42:AZ42" si="606">AW43+AW44+AW45</f>
        <v>0</v>
      </c>
      <c r="AX42" s="80">
        <f t="shared" ref="AX42" si="607">AX43+AX44+AX45</f>
        <v>0</v>
      </c>
      <c r="AY42" s="80">
        <f t="shared" si="606"/>
        <v>0</v>
      </c>
      <c r="AZ42" s="80">
        <f t="shared" si="606"/>
        <v>0</v>
      </c>
      <c r="BA42" s="79"/>
      <c r="BB42" s="121"/>
      <c r="BC42" s="80">
        <f t="shared" ref="BC42:BD42" si="608">BC43+BC44+BC45</f>
        <v>4450</v>
      </c>
      <c r="BD42" s="80">
        <f t="shared" si="608"/>
        <v>4450</v>
      </c>
      <c r="BE42" s="79">
        <f t="shared" ref="BE42:BE43" si="609">BD42/BC42*100</f>
        <v>100</v>
      </c>
      <c r="BF42" s="79"/>
      <c r="BG42" s="80">
        <f t="shared" ref="BG42:BH42" si="610">BG43+BG44+BG45</f>
        <v>39800</v>
      </c>
      <c r="BH42" s="80">
        <f t="shared" si="610"/>
        <v>39800</v>
      </c>
      <c r="BI42" s="79">
        <f t="shared" ref="BI42:BI43" si="611">BH42/BG42*100</f>
        <v>100</v>
      </c>
      <c r="BJ42" s="79"/>
      <c r="BK42" s="80">
        <f t="shared" ref="BK42:BL42" si="612">BK43+BK44+BK45</f>
        <v>0</v>
      </c>
      <c r="BL42" s="80">
        <f t="shared" si="612"/>
        <v>0</v>
      </c>
      <c r="BM42" s="79"/>
      <c r="BN42" s="79"/>
      <c r="BO42" s="80">
        <f t="shared" ref="BO42:BP42" si="613">BO43+BO44+BO45</f>
        <v>0</v>
      </c>
      <c r="BP42" s="80">
        <f t="shared" si="613"/>
        <v>0</v>
      </c>
      <c r="BQ42" s="79"/>
      <c r="BR42" s="79"/>
      <c r="BS42" s="80">
        <f t="shared" ref="BS42:BT42" si="614">BS43+BS44+BS45</f>
        <v>0</v>
      </c>
      <c r="BT42" s="80">
        <f t="shared" si="614"/>
        <v>0</v>
      </c>
      <c r="BU42" s="79"/>
      <c r="BV42" s="79"/>
      <c r="BW42" s="80">
        <f t="shared" ref="BW42:BX42" si="615">BW43+BW44+BW45</f>
        <v>3000</v>
      </c>
      <c r="BX42" s="80">
        <f t="shared" si="615"/>
        <v>3000</v>
      </c>
      <c r="BY42" s="79">
        <f t="shared" ref="BY42" si="616">BX42/BW42*100</f>
        <v>100</v>
      </c>
      <c r="BZ42" s="79"/>
      <c r="CA42" s="80">
        <f t="shared" ref="CA42:CB42" si="617">CA43+CA44+CA45</f>
        <v>0</v>
      </c>
      <c r="CB42" s="80">
        <f t="shared" si="617"/>
        <v>0</v>
      </c>
      <c r="CC42" s="79"/>
      <c r="CD42" s="79"/>
      <c r="CE42" s="80">
        <f t="shared" ref="CE42:CF42" si="618">CE43+CE44+CE45</f>
        <v>0</v>
      </c>
      <c r="CF42" s="80">
        <f t="shared" si="618"/>
        <v>0</v>
      </c>
      <c r="CG42" s="79"/>
      <c r="CH42" s="79"/>
      <c r="CI42" s="80">
        <f t="shared" ref="CI42:CJ42" si="619">CI43+CI44+CI45</f>
        <v>0</v>
      </c>
      <c r="CJ42" s="80">
        <f t="shared" si="619"/>
        <v>0</v>
      </c>
      <c r="CK42" s="79"/>
      <c r="CL42" s="79"/>
      <c r="CM42" s="80">
        <f t="shared" ref="CM42:CN42" si="620">CM43+CM44+CM45</f>
        <v>0</v>
      </c>
      <c r="CN42" s="80">
        <f t="shared" si="620"/>
        <v>0</v>
      </c>
      <c r="CO42" s="79"/>
      <c r="CP42" s="79"/>
      <c r="CQ42" s="80">
        <f t="shared" ref="CQ42" si="621">CQ43+CQ44+CQ45</f>
        <v>0</v>
      </c>
      <c r="CR42" s="80">
        <f t="shared" ref="CR42" si="622">CR43+CR44+CR45</f>
        <v>0</v>
      </c>
      <c r="CS42" s="79"/>
      <c r="CT42" s="79"/>
      <c r="CU42" s="80">
        <f t="shared" ref="CU42" si="623">CU43+CU44+CU45</f>
        <v>75000</v>
      </c>
      <c r="CV42" s="80">
        <f t="shared" ref="CV42" si="624">CV43+CV44+CV45</f>
        <v>75000</v>
      </c>
      <c r="CW42" s="79">
        <f t="shared" si="586"/>
        <v>100</v>
      </c>
      <c r="CX42" s="79"/>
      <c r="CY42" s="80">
        <f t="shared" ref="CY42:CZ42" si="625">CY43+CY44+CY45</f>
        <v>23000</v>
      </c>
      <c r="CZ42" s="80">
        <f t="shared" si="625"/>
        <v>23000</v>
      </c>
      <c r="DA42" s="79">
        <f t="shared" ref="DA42" si="626">CZ42/CY42*100</f>
        <v>100</v>
      </c>
      <c r="DB42" s="79"/>
      <c r="DC42" s="80">
        <f t="shared" ref="DC42:DM42" si="627">DC43+DC44+DC45</f>
        <v>0</v>
      </c>
      <c r="DD42" s="80">
        <f t="shared" si="627"/>
        <v>0</v>
      </c>
      <c r="DE42" s="80">
        <f t="shared" si="627"/>
        <v>0</v>
      </c>
      <c r="DF42" s="80"/>
      <c r="DG42" s="80">
        <f t="shared" si="627"/>
        <v>0</v>
      </c>
      <c r="DH42" s="80">
        <f t="shared" si="627"/>
        <v>0</v>
      </c>
      <c r="DI42" s="80">
        <f t="shared" si="627"/>
        <v>0</v>
      </c>
      <c r="DJ42" s="80"/>
      <c r="DK42" s="80">
        <f t="shared" si="627"/>
        <v>0</v>
      </c>
      <c r="DL42" s="80">
        <f t="shared" si="627"/>
        <v>0</v>
      </c>
      <c r="DM42" s="80">
        <f t="shared" si="627"/>
        <v>0</v>
      </c>
      <c r="DN42" s="80"/>
      <c r="DO42" s="80"/>
      <c r="DP42" s="80"/>
      <c r="DQ42" s="79"/>
      <c r="DR42" s="79"/>
      <c r="DS42" s="80"/>
      <c r="DT42" s="80">
        <f t="shared" ref="DT42" si="628">DT43+DT44+DT45</f>
        <v>0</v>
      </c>
      <c r="DU42" s="79"/>
      <c r="DV42" s="79"/>
      <c r="DW42" s="80">
        <f t="shared" ref="DW42:DX42" si="629">DW43+DW44+DW45</f>
        <v>43609.1</v>
      </c>
      <c r="DX42" s="80">
        <f t="shared" si="629"/>
        <v>43609.129509999999</v>
      </c>
      <c r="DY42" s="79">
        <f t="shared" si="553"/>
        <v>100.00006766936258</v>
      </c>
      <c r="DZ42" s="79"/>
      <c r="EA42" s="80">
        <f t="shared" ref="EA42:EB42" si="630">EA43+EA44+EA45</f>
        <v>0</v>
      </c>
      <c r="EB42" s="80">
        <f t="shared" si="630"/>
        <v>0</v>
      </c>
      <c r="EC42" s="79"/>
      <c r="ED42" s="79"/>
      <c r="EE42" s="80">
        <f t="shared" ref="EE42:EF42" si="631">EE43+EE44+EE45</f>
        <v>950</v>
      </c>
      <c r="EF42" s="80">
        <f t="shared" si="631"/>
        <v>950</v>
      </c>
      <c r="EG42" s="79">
        <f t="shared" ref="EG42:EG43" si="632">EF42/EE42*100</f>
        <v>100</v>
      </c>
      <c r="EH42" s="79"/>
      <c r="EI42" s="80">
        <f t="shared" ref="EI42:EJ42" si="633">EI43+EI44+EI45</f>
        <v>700</v>
      </c>
      <c r="EJ42" s="80">
        <f t="shared" si="633"/>
        <v>700</v>
      </c>
      <c r="EK42" s="79">
        <f t="shared" ref="EK42:EK43" si="634">EJ42/EI42*100</f>
        <v>100</v>
      </c>
      <c r="EL42" s="79"/>
      <c r="EM42" s="80">
        <f t="shared" ref="EM42:EN42" si="635">EM43+EM44+EM45</f>
        <v>0</v>
      </c>
      <c r="EN42" s="80">
        <f t="shared" si="635"/>
        <v>0</v>
      </c>
      <c r="EO42" s="79"/>
      <c r="EP42" s="79"/>
      <c r="EQ42" s="80">
        <f t="shared" ref="EQ42:ER42" si="636">EQ43+EQ44+EQ45</f>
        <v>50</v>
      </c>
      <c r="ER42" s="80">
        <f t="shared" si="636"/>
        <v>50</v>
      </c>
      <c r="ES42" s="79">
        <f t="shared" ref="ES42:ES43" si="637">ER42/EQ42*100</f>
        <v>100</v>
      </c>
      <c r="ET42" s="79"/>
      <c r="EU42" s="80">
        <f t="shared" ref="EU42" si="638">EU43+EU44+EU45</f>
        <v>0</v>
      </c>
      <c r="EV42" s="80">
        <f t="shared" ref="EV42" si="639">EV43+EV44+EV45</f>
        <v>0</v>
      </c>
      <c r="EW42" s="79"/>
      <c r="EX42" s="79"/>
      <c r="EY42" s="80">
        <f t="shared" ref="EY42" si="640">EY43+EY44+EY45</f>
        <v>0</v>
      </c>
      <c r="EZ42" s="80">
        <f t="shared" ref="EZ42" si="641">EZ43+EZ44+EZ45</f>
        <v>0</v>
      </c>
      <c r="FA42" s="79"/>
      <c r="FB42" s="79"/>
      <c r="FC42" s="80">
        <f t="shared" ref="FC42:FD42" si="642">FC43+FC44+FC45</f>
        <v>0</v>
      </c>
      <c r="FD42" s="80">
        <f t="shared" si="642"/>
        <v>0</v>
      </c>
      <c r="FE42" s="79"/>
      <c r="FF42" s="79"/>
      <c r="FG42" s="80">
        <f t="shared" ref="FG42" si="643">FG43+FG44+FG45</f>
        <v>0</v>
      </c>
      <c r="FH42" s="80">
        <f t="shared" ref="FH42" si="644">FH43+FH44+FH45</f>
        <v>0</v>
      </c>
      <c r="FI42" s="79"/>
      <c r="FJ42" s="79"/>
      <c r="FK42" s="80">
        <f t="shared" ref="FK42" si="645">FK43+FK44+FK45</f>
        <v>0</v>
      </c>
      <c r="FL42" s="80">
        <f t="shared" ref="FL42" si="646">FL43+FL44+FL45</f>
        <v>0</v>
      </c>
      <c r="FM42" s="79"/>
      <c r="FN42" s="79"/>
      <c r="FO42" s="80">
        <f t="shared" ref="FO42:FP42" si="647">FO43+FO44+FO45</f>
        <v>0</v>
      </c>
      <c r="FP42" s="80">
        <f t="shared" si="647"/>
        <v>0</v>
      </c>
      <c r="FQ42" s="79"/>
      <c r="FR42" s="79"/>
      <c r="FS42" s="80">
        <f t="shared" ref="FS42:FT42" si="648">FS43+FS44+FS45</f>
        <v>0</v>
      </c>
      <c r="FT42" s="80">
        <f t="shared" si="648"/>
        <v>0</v>
      </c>
      <c r="FU42" s="79"/>
      <c r="FV42" s="79"/>
      <c r="FW42" s="80">
        <f t="shared" ref="FW42:FX42" si="649">FW43+FW44+FW45</f>
        <v>0</v>
      </c>
      <c r="FX42" s="80">
        <f t="shared" si="649"/>
        <v>0</v>
      </c>
      <c r="FY42" s="79"/>
      <c r="FZ42" s="79"/>
      <c r="GA42" s="80">
        <f t="shared" ref="GA42:GB42" si="650">GA43+GA44+GA45</f>
        <v>0</v>
      </c>
      <c r="GB42" s="80">
        <f t="shared" si="650"/>
        <v>0</v>
      </c>
      <c r="GC42" s="79"/>
      <c r="GD42" s="79"/>
      <c r="GE42" s="80">
        <f t="shared" ref="GE42:GF42" si="651">GE43+GE44+GE45</f>
        <v>0</v>
      </c>
      <c r="GF42" s="80">
        <f t="shared" si="651"/>
        <v>0</v>
      </c>
      <c r="GG42" s="79"/>
      <c r="GH42" s="79"/>
      <c r="GI42" s="80">
        <f t="shared" ref="GI42:GJ42" si="652">GI43+GI44+GI45</f>
        <v>0</v>
      </c>
      <c r="GJ42" s="80">
        <f t="shared" si="652"/>
        <v>0</v>
      </c>
      <c r="GK42" s="79"/>
      <c r="GL42" s="79"/>
      <c r="GM42" s="80">
        <f t="shared" ref="GM42:GN42" si="653">GM43+GM44+GM45</f>
        <v>0</v>
      </c>
      <c r="GN42" s="80">
        <f t="shared" si="653"/>
        <v>0</v>
      </c>
      <c r="GO42" s="79"/>
      <c r="GP42" s="79"/>
      <c r="GQ42" s="80">
        <f t="shared" ref="GQ42:GR42" si="654">GQ43+GQ44+GQ45</f>
        <v>0</v>
      </c>
      <c r="GR42" s="80">
        <f t="shared" si="654"/>
        <v>0</v>
      </c>
      <c r="GS42" s="79"/>
      <c r="GT42" s="79"/>
      <c r="GU42" s="80">
        <f t="shared" ref="GU42:GV42" si="655">GU43+GU44+GU45</f>
        <v>58842</v>
      </c>
      <c r="GV42" s="80">
        <f t="shared" si="655"/>
        <v>58842</v>
      </c>
      <c r="GW42" s="79">
        <f t="shared" ref="GW42:GW43" si="656">GV42/GU42*100</f>
        <v>100</v>
      </c>
      <c r="GX42" s="79"/>
      <c r="GY42" s="80"/>
      <c r="GZ42" s="80"/>
      <c r="HA42" s="79"/>
      <c r="HB42" s="79"/>
      <c r="HC42" s="80"/>
      <c r="HD42" s="80"/>
      <c r="HE42" s="79"/>
      <c r="HF42" s="79"/>
      <c r="HG42" s="80"/>
      <c r="HH42" s="80"/>
      <c r="HI42" s="79"/>
      <c r="HJ42" s="79"/>
      <c r="HK42" s="80"/>
      <c r="HL42" s="80"/>
      <c r="HM42" s="79"/>
      <c r="HN42" s="79"/>
      <c r="HO42" s="80">
        <f t="shared" ref="HO42:HP42" si="657">HO43+HO44+HO45</f>
        <v>1000</v>
      </c>
      <c r="HP42" s="80">
        <f t="shared" si="657"/>
        <v>1000</v>
      </c>
      <c r="HQ42" s="79">
        <f t="shared" ref="HQ42:HQ43" si="658">HP42/HO42*100</f>
        <v>100</v>
      </c>
      <c r="HR42" s="79"/>
      <c r="HS42" s="80"/>
      <c r="HT42" s="80"/>
      <c r="HU42" s="79"/>
      <c r="HV42" s="79"/>
      <c r="HW42" s="80"/>
      <c r="HX42" s="80"/>
      <c r="HY42" s="79"/>
      <c r="HZ42" s="79"/>
      <c r="IA42" s="80"/>
      <c r="IB42" s="80"/>
      <c r="IC42" s="79"/>
      <c r="ID42" s="79"/>
      <c r="IE42" s="80">
        <f t="shared" ref="IE42:IF42" si="659">IE43+IE44+IE45</f>
        <v>2101.5</v>
      </c>
      <c r="IF42" s="80">
        <f t="shared" si="659"/>
        <v>1887.11051</v>
      </c>
      <c r="IG42" s="79">
        <f t="shared" ref="IG42:IG43" si="660">IF42/IE42*100</f>
        <v>89.798263621222944</v>
      </c>
      <c r="IH42" s="79"/>
      <c r="II42" s="80"/>
      <c r="IJ42" s="80"/>
      <c r="IK42" s="79"/>
      <c r="IL42" s="79"/>
      <c r="IM42" s="80">
        <f t="shared" ref="IM42:IN42" si="661">IM43+IM44+IM45</f>
        <v>450.14904999999999</v>
      </c>
      <c r="IN42" s="80">
        <f t="shared" si="661"/>
        <v>450.14904999999999</v>
      </c>
      <c r="IO42" s="79">
        <f t="shared" ref="IO42:IO43" si="662">IN42/IM42*100</f>
        <v>100</v>
      </c>
    </row>
    <row r="43" spans="1:249" s="29" customFormat="1" ht="33.75" customHeight="1" x14ac:dyDescent="0.25">
      <c r="A43" s="95" t="s">
        <v>255</v>
      </c>
      <c r="B43" s="82">
        <f t="shared" si="147"/>
        <v>11485.4</v>
      </c>
      <c r="C43" s="82">
        <f t="shared" si="148"/>
        <v>132215.34905000002</v>
      </c>
      <c r="D43" s="82">
        <f t="shared" si="149"/>
        <v>132000.95956000002</v>
      </c>
      <c r="E43" s="70">
        <f t="shared" si="67"/>
        <v>99.837848259267588</v>
      </c>
      <c r="F43" s="70">
        <v>10000</v>
      </c>
      <c r="G43" s="70">
        <v>10000</v>
      </c>
      <c r="H43" s="70">
        <v>10000</v>
      </c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82"/>
      <c r="V43" s="70">
        <v>597.4</v>
      </c>
      <c r="W43" s="70">
        <v>1613.7</v>
      </c>
      <c r="X43" s="70">
        <v>1613.7</v>
      </c>
      <c r="Y43" s="66">
        <f t="shared" si="295"/>
        <v>100</v>
      </c>
      <c r="Z43" s="124"/>
      <c r="AA43" s="70">
        <v>2911</v>
      </c>
      <c r="AB43" s="70">
        <v>2911</v>
      </c>
      <c r="AC43" s="66">
        <f t="shared" si="137"/>
        <v>100</v>
      </c>
      <c r="AD43" s="145"/>
      <c r="AE43" s="280">
        <v>8195</v>
      </c>
      <c r="AF43" s="281">
        <v>8195</v>
      </c>
      <c r="AG43" s="66">
        <f t="shared" si="596"/>
        <v>100</v>
      </c>
      <c r="AH43" s="280">
        <v>888</v>
      </c>
      <c r="AI43" s="280">
        <v>1152</v>
      </c>
      <c r="AJ43" s="280">
        <v>1152</v>
      </c>
      <c r="AK43" s="66">
        <f t="shared" si="600"/>
        <v>100</v>
      </c>
      <c r="AL43" s="280"/>
      <c r="AM43" s="280"/>
      <c r="AN43" s="280"/>
      <c r="AO43" s="66"/>
      <c r="AP43" s="70"/>
      <c r="AQ43" s="70"/>
      <c r="AR43" s="70"/>
      <c r="AS43" s="66"/>
      <c r="AT43" s="66"/>
      <c r="AU43" s="70"/>
      <c r="AV43" s="70"/>
      <c r="AW43" s="66"/>
      <c r="AX43" s="70"/>
      <c r="AY43" s="70"/>
      <c r="AZ43" s="70"/>
      <c r="BA43" s="66"/>
      <c r="BB43" s="123"/>
      <c r="BC43" s="280">
        <v>4450</v>
      </c>
      <c r="BD43" s="280">
        <v>4450</v>
      </c>
      <c r="BE43" s="66">
        <f t="shared" si="609"/>
        <v>100</v>
      </c>
      <c r="BF43" s="66"/>
      <c r="BG43" s="280">
        <v>39800</v>
      </c>
      <c r="BH43" s="280">
        <v>39800</v>
      </c>
      <c r="BI43" s="66">
        <f t="shared" si="611"/>
        <v>100</v>
      </c>
      <c r="BJ43" s="66"/>
      <c r="BK43" s="280"/>
      <c r="BL43" s="280"/>
      <c r="BM43" s="66"/>
      <c r="BN43" s="66"/>
      <c r="BO43" s="280"/>
      <c r="BP43" s="280"/>
      <c r="BQ43" s="66"/>
      <c r="BR43" s="66"/>
      <c r="BS43" s="280"/>
      <c r="BT43" s="280"/>
      <c r="BU43" s="66"/>
      <c r="BV43" s="66"/>
      <c r="BW43" s="280"/>
      <c r="BX43" s="280"/>
      <c r="BY43" s="66"/>
      <c r="BZ43" s="66"/>
      <c r="CA43" s="280"/>
      <c r="CB43" s="280"/>
      <c r="CC43" s="66"/>
      <c r="CD43" s="66"/>
      <c r="CE43" s="280"/>
      <c r="CF43" s="280"/>
      <c r="CG43" s="66"/>
      <c r="CH43" s="66"/>
      <c r="CI43" s="280"/>
      <c r="CJ43" s="280"/>
      <c r="CK43" s="66"/>
      <c r="CL43" s="66"/>
      <c r="CM43" s="280"/>
      <c r="CN43" s="280"/>
      <c r="CO43" s="66"/>
      <c r="CP43" s="66"/>
      <c r="CQ43" s="70"/>
      <c r="CR43" s="70"/>
      <c r="CS43" s="66"/>
      <c r="CT43" s="66"/>
      <c r="CU43" s="70"/>
      <c r="CV43" s="70"/>
      <c r="CW43" s="66"/>
      <c r="CX43" s="66"/>
      <c r="CY43" s="70"/>
      <c r="CZ43" s="70"/>
      <c r="DA43" s="66"/>
      <c r="DB43" s="66"/>
      <c r="DC43" s="70"/>
      <c r="DD43" s="70"/>
      <c r="DE43" s="66"/>
      <c r="DF43" s="66"/>
      <c r="DG43" s="70"/>
      <c r="DH43" s="70"/>
      <c r="DI43" s="66"/>
      <c r="DJ43" s="66"/>
      <c r="DK43" s="70"/>
      <c r="DL43" s="70"/>
      <c r="DM43" s="66"/>
      <c r="DN43" s="66"/>
      <c r="DO43" s="70"/>
      <c r="DP43" s="70"/>
      <c r="DQ43" s="66"/>
      <c r="DR43" s="66"/>
      <c r="DS43" s="70"/>
      <c r="DT43" s="70"/>
      <c r="DU43" s="66"/>
      <c r="DV43" s="66"/>
      <c r="DW43" s="280"/>
      <c r="DX43" s="295"/>
      <c r="DY43" s="66"/>
      <c r="DZ43" s="66"/>
      <c r="EA43" s="280"/>
      <c r="EB43" s="295"/>
      <c r="EC43" s="66"/>
      <c r="ED43" s="66"/>
      <c r="EE43" s="280">
        <v>950</v>
      </c>
      <c r="EF43" s="280">
        <v>950</v>
      </c>
      <c r="EG43" s="66">
        <f t="shared" si="632"/>
        <v>100</v>
      </c>
      <c r="EH43" s="66"/>
      <c r="EI43" s="280">
        <v>700</v>
      </c>
      <c r="EJ43" s="280">
        <v>700</v>
      </c>
      <c r="EK43" s="66">
        <f t="shared" si="634"/>
        <v>100</v>
      </c>
      <c r="EL43" s="66"/>
      <c r="EM43" s="280"/>
      <c r="EN43" s="280"/>
      <c r="EO43" s="66"/>
      <c r="EP43" s="66"/>
      <c r="EQ43" s="280">
        <v>50</v>
      </c>
      <c r="ER43" s="280">
        <v>50</v>
      </c>
      <c r="ES43" s="66">
        <f t="shared" si="637"/>
        <v>100</v>
      </c>
      <c r="ET43" s="66"/>
      <c r="EU43" s="280"/>
      <c r="EV43" s="280"/>
      <c r="EW43" s="66"/>
      <c r="EX43" s="66"/>
      <c r="EY43" s="280"/>
      <c r="EZ43" s="280"/>
      <c r="FA43" s="66"/>
      <c r="FB43" s="66"/>
      <c r="FC43" s="280"/>
      <c r="FD43" s="280"/>
      <c r="FE43" s="66"/>
      <c r="FF43" s="66"/>
      <c r="FG43" s="280"/>
      <c r="FH43" s="280"/>
      <c r="FI43" s="66"/>
      <c r="FJ43" s="66"/>
      <c r="FK43" s="280"/>
      <c r="FL43" s="280"/>
      <c r="FM43" s="66"/>
      <c r="FN43" s="66"/>
      <c r="FO43" s="280"/>
      <c r="FP43" s="280"/>
      <c r="FQ43" s="66"/>
      <c r="FR43" s="66"/>
      <c r="FS43" s="280"/>
      <c r="FT43" s="280"/>
      <c r="FU43" s="66"/>
      <c r="FV43" s="66"/>
      <c r="FW43" s="280"/>
      <c r="FX43" s="280"/>
      <c r="FY43" s="66"/>
      <c r="FZ43" s="66"/>
      <c r="GA43" s="280"/>
      <c r="GB43" s="280"/>
      <c r="GC43" s="66"/>
      <c r="GD43" s="66"/>
      <c r="GE43" s="280"/>
      <c r="GF43" s="280"/>
      <c r="GG43" s="66"/>
      <c r="GH43" s="66"/>
      <c r="GI43" s="280"/>
      <c r="GJ43" s="280"/>
      <c r="GK43" s="66"/>
      <c r="GL43" s="66"/>
      <c r="GM43" s="280"/>
      <c r="GN43" s="280"/>
      <c r="GO43" s="66"/>
      <c r="GP43" s="66"/>
      <c r="GQ43" s="280"/>
      <c r="GR43" s="280"/>
      <c r="GS43" s="66"/>
      <c r="GT43" s="66"/>
      <c r="GU43" s="280">
        <v>58842</v>
      </c>
      <c r="GV43" s="280">
        <v>58842</v>
      </c>
      <c r="GW43" s="66">
        <f t="shared" si="656"/>
        <v>100</v>
      </c>
      <c r="GX43" s="66"/>
      <c r="GY43" s="280"/>
      <c r="GZ43" s="280"/>
      <c r="HA43" s="66"/>
      <c r="HB43" s="66"/>
      <c r="HC43" s="280"/>
      <c r="HD43" s="280"/>
      <c r="HE43" s="66"/>
      <c r="HF43" s="66"/>
      <c r="HG43" s="280"/>
      <c r="HH43" s="280"/>
      <c r="HI43" s="66"/>
      <c r="HJ43" s="66"/>
      <c r="HK43" s="280"/>
      <c r="HL43" s="280"/>
      <c r="HM43" s="66"/>
      <c r="HN43" s="66"/>
      <c r="HO43" s="280">
        <v>1000</v>
      </c>
      <c r="HP43" s="280">
        <v>1000</v>
      </c>
      <c r="HQ43" s="66">
        <f t="shared" si="658"/>
        <v>100</v>
      </c>
      <c r="HR43" s="66"/>
      <c r="HS43" s="280"/>
      <c r="HT43" s="280"/>
      <c r="HU43" s="66"/>
      <c r="HV43" s="66"/>
      <c r="HW43" s="280"/>
      <c r="HX43" s="280"/>
      <c r="HY43" s="66"/>
      <c r="HZ43" s="66"/>
      <c r="IA43" s="280"/>
      <c r="IB43" s="280"/>
      <c r="IC43" s="66"/>
      <c r="ID43" s="66"/>
      <c r="IE43" s="280">
        <v>2101.5</v>
      </c>
      <c r="IF43" s="280">
        <v>1887.11051</v>
      </c>
      <c r="IG43" s="66">
        <f t="shared" si="660"/>
        <v>89.798263621222944</v>
      </c>
      <c r="IH43" s="66"/>
      <c r="II43" s="280"/>
      <c r="IJ43" s="280"/>
      <c r="IK43" s="66"/>
      <c r="IL43" s="66"/>
      <c r="IM43" s="280">
        <v>450.14904999999999</v>
      </c>
      <c r="IN43" s="280">
        <v>450.14904999999999</v>
      </c>
      <c r="IO43" s="66">
        <f t="shared" si="662"/>
        <v>100</v>
      </c>
    </row>
    <row r="44" spans="1:249" s="29" customFormat="1" ht="15.75" x14ac:dyDescent="0.25">
      <c r="A44" s="41" t="s">
        <v>254</v>
      </c>
      <c r="B44" s="82">
        <f t="shared" si="147"/>
        <v>0</v>
      </c>
      <c r="C44" s="82">
        <f t="shared" si="148"/>
        <v>144609.1</v>
      </c>
      <c r="D44" s="82">
        <f t="shared" si="149"/>
        <v>144609.12951</v>
      </c>
      <c r="E44" s="82">
        <f t="shared" ref="E44" si="663">D44/C44*100</f>
        <v>100.00002040673787</v>
      </c>
      <c r="F44" s="198"/>
      <c r="G44" s="198"/>
      <c r="H44" s="198"/>
      <c r="I44" s="198"/>
      <c r="J44" s="198"/>
      <c r="K44" s="198"/>
      <c r="L44" s="198"/>
      <c r="M44" s="198"/>
      <c r="N44" s="198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125"/>
      <c r="AA44" s="82"/>
      <c r="AB44" s="82"/>
      <c r="AC44" s="66"/>
      <c r="AD44" s="125"/>
      <c r="AE44" s="82"/>
      <c r="AF44" s="82"/>
      <c r="AG44" s="66"/>
      <c r="AH44" s="82"/>
      <c r="AI44" s="82"/>
      <c r="AJ44" s="82"/>
      <c r="AK44" s="66"/>
      <c r="AL44" s="82"/>
      <c r="AM44" s="82"/>
      <c r="AN44" s="82"/>
      <c r="AO44" s="66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125"/>
      <c r="BC44" s="82"/>
      <c r="BD44" s="82"/>
      <c r="BE44" s="66"/>
      <c r="BF44" s="66"/>
      <c r="BG44" s="82"/>
      <c r="BH44" s="82"/>
      <c r="BI44" s="66"/>
      <c r="BJ44" s="66"/>
      <c r="BK44" s="82"/>
      <c r="BL44" s="82"/>
      <c r="BM44" s="66"/>
      <c r="BN44" s="66"/>
      <c r="BO44" s="82"/>
      <c r="BP44" s="82"/>
      <c r="BQ44" s="66"/>
      <c r="BR44" s="66"/>
      <c r="BS44" s="82"/>
      <c r="BT44" s="82"/>
      <c r="BU44" s="66"/>
      <c r="BV44" s="66"/>
      <c r="BW44" s="82">
        <v>3000</v>
      </c>
      <c r="BX44" s="82">
        <v>3000</v>
      </c>
      <c r="BY44" s="66">
        <f>BX44/BW44*100</f>
        <v>100</v>
      </c>
      <c r="BZ44" s="66"/>
      <c r="CA44" s="82"/>
      <c r="CB44" s="82"/>
      <c r="CC44" s="66"/>
      <c r="CD44" s="66"/>
      <c r="CE44" s="82"/>
      <c r="CF44" s="82"/>
      <c r="CG44" s="66"/>
      <c r="CH44" s="66"/>
      <c r="CI44" s="82"/>
      <c r="CJ44" s="82"/>
      <c r="CK44" s="66"/>
      <c r="CL44" s="66"/>
      <c r="CM44" s="82"/>
      <c r="CN44" s="82"/>
      <c r="CO44" s="66"/>
      <c r="CP44" s="66"/>
      <c r="CQ44" s="82"/>
      <c r="CR44" s="82"/>
      <c r="CS44" s="66"/>
      <c r="CT44" s="66"/>
      <c r="CU44" s="82">
        <v>75000</v>
      </c>
      <c r="CV44" s="82">
        <v>75000</v>
      </c>
      <c r="CW44" s="66">
        <f t="shared" si="586"/>
        <v>100</v>
      </c>
      <c r="CX44" s="66"/>
      <c r="CY44" s="82">
        <v>23000</v>
      </c>
      <c r="CZ44" s="82">
        <v>23000</v>
      </c>
      <c r="DA44" s="66">
        <f t="shared" ref="DA44" si="664">CZ44/CY44*100</f>
        <v>100</v>
      </c>
      <c r="DB44" s="66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66"/>
      <c r="DR44" s="66"/>
      <c r="DS44" s="82"/>
      <c r="DT44" s="82"/>
      <c r="DU44" s="66"/>
      <c r="DV44" s="66"/>
      <c r="DW44" s="82">
        <v>43609.1</v>
      </c>
      <c r="DX44" s="82">
        <v>43609.129509999999</v>
      </c>
      <c r="DY44" s="66">
        <f t="shared" si="553"/>
        <v>100.00006766936258</v>
      </c>
      <c r="DZ44" s="66"/>
      <c r="EA44" s="82"/>
      <c r="EB44" s="82"/>
      <c r="EC44" s="66"/>
      <c r="ED44" s="66"/>
      <c r="EE44" s="82"/>
      <c r="EF44" s="82"/>
      <c r="EG44" s="66"/>
      <c r="EH44" s="66"/>
      <c r="EI44" s="82"/>
      <c r="EJ44" s="82"/>
      <c r="EK44" s="66"/>
      <c r="EL44" s="66"/>
      <c r="EM44" s="82"/>
      <c r="EN44" s="82"/>
      <c r="EO44" s="66"/>
      <c r="EP44" s="66"/>
      <c r="EQ44" s="82"/>
      <c r="ER44" s="82"/>
      <c r="ES44" s="66"/>
      <c r="ET44" s="66"/>
      <c r="EU44" s="82"/>
      <c r="EV44" s="82"/>
      <c r="EW44" s="66"/>
      <c r="EX44" s="66"/>
      <c r="EY44" s="82"/>
      <c r="EZ44" s="82"/>
      <c r="FA44" s="66"/>
      <c r="FB44" s="66"/>
      <c r="FC44" s="82"/>
      <c r="FD44" s="82"/>
      <c r="FE44" s="66"/>
      <c r="FF44" s="66"/>
      <c r="FG44" s="82"/>
      <c r="FH44" s="82"/>
      <c r="FI44" s="66"/>
      <c r="FJ44" s="66"/>
      <c r="FK44" s="82"/>
      <c r="FL44" s="82"/>
      <c r="FM44" s="66"/>
      <c r="FN44" s="66"/>
      <c r="FO44" s="82"/>
      <c r="FP44" s="82"/>
      <c r="FQ44" s="66"/>
      <c r="FR44" s="66"/>
      <c r="FS44" s="82"/>
      <c r="FT44" s="82"/>
      <c r="FU44" s="66"/>
      <c r="FV44" s="66"/>
      <c r="FW44" s="82"/>
      <c r="FX44" s="82"/>
      <c r="FY44" s="66"/>
      <c r="FZ44" s="66"/>
      <c r="GA44" s="82"/>
      <c r="GB44" s="82"/>
      <c r="GC44" s="66"/>
      <c r="GD44" s="66"/>
      <c r="GE44" s="82"/>
      <c r="GF44" s="82"/>
      <c r="GG44" s="66"/>
      <c r="GH44" s="66"/>
      <c r="GI44" s="82"/>
      <c r="GJ44" s="82"/>
      <c r="GK44" s="66"/>
      <c r="GL44" s="66"/>
      <c r="GM44" s="82"/>
      <c r="GN44" s="82"/>
      <c r="GO44" s="66"/>
      <c r="GP44" s="66"/>
      <c r="GQ44" s="82"/>
      <c r="GR44" s="82"/>
      <c r="GS44" s="66"/>
      <c r="GT44" s="66"/>
      <c r="GU44" s="82"/>
      <c r="GV44" s="82"/>
      <c r="GW44" s="66"/>
      <c r="GX44" s="66"/>
      <c r="GY44" s="82"/>
      <c r="GZ44" s="82"/>
      <c r="HA44" s="66"/>
      <c r="HB44" s="66"/>
      <c r="HC44" s="82"/>
      <c r="HD44" s="82"/>
      <c r="HE44" s="66"/>
      <c r="HF44" s="66"/>
      <c r="HG44" s="82"/>
      <c r="HH44" s="82"/>
      <c r="HI44" s="66"/>
      <c r="HJ44" s="66"/>
      <c r="HK44" s="82"/>
      <c r="HL44" s="82"/>
      <c r="HM44" s="66"/>
      <c r="HN44" s="66"/>
      <c r="HO44" s="82"/>
      <c r="HP44" s="82"/>
      <c r="HQ44" s="66"/>
      <c r="HR44" s="66"/>
      <c r="HS44" s="82"/>
      <c r="HT44" s="82"/>
      <c r="HU44" s="66"/>
      <c r="HV44" s="66"/>
      <c r="HW44" s="82"/>
      <c r="HX44" s="82"/>
      <c r="HY44" s="66"/>
      <c r="HZ44" s="66"/>
      <c r="IA44" s="82"/>
      <c r="IB44" s="82"/>
      <c r="IC44" s="66"/>
      <c r="ID44" s="66"/>
      <c r="IE44" s="82"/>
      <c r="IF44" s="82"/>
      <c r="IG44" s="66"/>
      <c r="IH44" s="66"/>
      <c r="II44" s="82"/>
      <c r="IJ44" s="82"/>
      <c r="IK44" s="66"/>
      <c r="IL44" s="66"/>
      <c r="IM44" s="82"/>
      <c r="IN44" s="82"/>
      <c r="IO44" s="66"/>
    </row>
    <row r="45" spans="1:249" s="29" customFormat="1" ht="15.75" x14ac:dyDescent="0.25">
      <c r="A45" s="41" t="s">
        <v>253</v>
      </c>
      <c r="B45" s="82">
        <f t="shared" si="147"/>
        <v>0</v>
      </c>
      <c r="C45" s="82">
        <f t="shared" si="148"/>
        <v>0</v>
      </c>
      <c r="D45" s="82">
        <f t="shared" si="149"/>
        <v>0</v>
      </c>
      <c r="E45" s="82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31"/>
      <c r="AA45" s="198"/>
      <c r="AB45" s="198"/>
      <c r="AC45" s="66"/>
      <c r="AD45" s="131"/>
      <c r="AE45" s="198"/>
      <c r="AF45" s="198"/>
      <c r="AG45" s="66"/>
      <c r="AH45" s="198"/>
      <c r="AI45" s="198"/>
      <c r="AJ45" s="198"/>
      <c r="AK45" s="66"/>
      <c r="AL45" s="198"/>
      <c r="AM45" s="198"/>
      <c r="AN45" s="198"/>
      <c r="AO45" s="66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31"/>
      <c r="BC45" s="198"/>
      <c r="BD45" s="198"/>
      <c r="BE45" s="66"/>
      <c r="BF45" s="66"/>
      <c r="BG45" s="198"/>
      <c r="BH45" s="198"/>
      <c r="BI45" s="66"/>
      <c r="BJ45" s="66"/>
      <c r="BK45" s="198"/>
      <c r="BL45" s="198"/>
      <c r="BM45" s="66"/>
      <c r="BN45" s="66"/>
      <c r="BO45" s="198"/>
      <c r="BP45" s="198"/>
      <c r="BQ45" s="66"/>
      <c r="BR45" s="66"/>
      <c r="BS45" s="198"/>
      <c r="BT45" s="198"/>
      <c r="BU45" s="66"/>
      <c r="BV45" s="66"/>
      <c r="BW45" s="198"/>
      <c r="BX45" s="198"/>
      <c r="BY45" s="66"/>
      <c r="BZ45" s="66"/>
      <c r="CA45" s="198"/>
      <c r="CB45" s="198"/>
      <c r="CC45" s="66"/>
      <c r="CD45" s="66"/>
      <c r="CE45" s="198"/>
      <c r="CF45" s="198"/>
      <c r="CG45" s="66"/>
      <c r="CH45" s="66"/>
      <c r="CI45" s="198"/>
      <c r="CJ45" s="198"/>
      <c r="CK45" s="66"/>
      <c r="CL45" s="66"/>
      <c r="CM45" s="198"/>
      <c r="CN45" s="198"/>
      <c r="CO45" s="66"/>
      <c r="CP45" s="66"/>
      <c r="CQ45" s="198"/>
      <c r="CR45" s="198"/>
      <c r="CS45" s="66"/>
      <c r="CT45" s="66"/>
      <c r="CU45" s="198"/>
      <c r="CV45" s="198"/>
      <c r="CW45" s="66"/>
      <c r="CX45" s="66"/>
      <c r="CY45" s="198"/>
      <c r="CZ45" s="198"/>
      <c r="DA45" s="66"/>
      <c r="DB45" s="66"/>
      <c r="DC45" s="198"/>
      <c r="DD45" s="198"/>
      <c r="DE45" s="198"/>
      <c r="DF45" s="198"/>
      <c r="DG45" s="198"/>
      <c r="DH45" s="198"/>
      <c r="DI45" s="198"/>
      <c r="DJ45" s="198"/>
      <c r="DK45" s="198"/>
      <c r="DL45" s="198"/>
      <c r="DM45" s="198"/>
      <c r="DN45" s="198"/>
      <c r="DO45" s="198"/>
      <c r="DP45" s="198"/>
      <c r="DQ45" s="66"/>
      <c r="DR45" s="66"/>
      <c r="DS45" s="198"/>
      <c r="DT45" s="198"/>
      <c r="DU45" s="66"/>
      <c r="DV45" s="66"/>
      <c r="DW45" s="198"/>
      <c r="DX45" s="198"/>
      <c r="DY45" s="66"/>
      <c r="DZ45" s="66"/>
      <c r="EA45" s="198"/>
      <c r="EB45" s="198"/>
      <c r="EC45" s="66"/>
      <c r="ED45" s="66"/>
      <c r="EE45" s="198"/>
      <c r="EF45" s="198"/>
      <c r="EG45" s="66"/>
      <c r="EH45" s="66"/>
      <c r="EI45" s="198"/>
      <c r="EJ45" s="198"/>
      <c r="EK45" s="66"/>
      <c r="EL45" s="66"/>
      <c r="EM45" s="198"/>
      <c r="EN45" s="198"/>
      <c r="EO45" s="66"/>
      <c r="EP45" s="66"/>
      <c r="EQ45" s="198"/>
      <c r="ER45" s="198"/>
      <c r="ES45" s="66"/>
      <c r="ET45" s="66"/>
      <c r="EU45" s="198"/>
      <c r="EV45" s="198"/>
      <c r="EW45" s="66"/>
      <c r="EX45" s="66"/>
      <c r="EY45" s="198"/>
      <c r="EZ45" s="198"/>
      <c r="FA45" s="66"/>
      <c r="FB45" s="66"/>
      <c r="FC45" s="198"/>
      <c r="FD45" s="198"/>
      <c r="FE45" s="66"/>
      <c r="FF45" s="66"/>
      <c r="FG45" s="198"/>
      <c r="FH45" s="198"/>
      <c r="FI45" s="66"/>
      <c r="FJ45" s="66"/>
      <c r="FK45" s="198"/>
      <c r="FL45" s="198"/>
      <c r="FM45" s="66"/>
      <c r="FN45" s="66"/>
      <c r="FO45" s="198"/>
      <c r="FP45" s="198"/>
      <c r="FQ45" s="66"/>
      <c r="FR45" s="66"/>
      <c r="FS45" s="198"/>
      <c r="FT45" s="198"/>
      <c r="FU45" s="66"/>
      <c r="FV45" s="66"/>
      <c r="FW45" s="198"/>
      <c r="FX45" s="198"/>
      <c r="FY45" s="66"/>
      <c r="FZ45" s="66"/>
      <c r="GA45" s="198"/>
      <c r="GB45" s="198"/>
      <c r="GC45" s="66"/>
      <c r="GD45" s="66"/>
      <c r="GE45" s="198"/>
      <c r="GF45" s="198"/>
      <c r="GG45" s="66"/>
      <c r="GH45" s="66"/>
      <c r="GI45" s="198"/>
      <c r="GJ45" s="198"/>
      <c r="GK45" s="66"/>
      <c r="GL45" s="66"/>
      <c r="GM45" s="198"/>
      <c r="GN45" s="198"/>
      <c r="GO45" s="66"/>
      <c r="GP45" s="66"/>
      <c r="GQ45" s="198"/>
      <c r="GR45" s="198"/>
      <c r="GS45" s="66"/>
      <c r="GT45" s="66"/>
      <c r="GU45" s="198"/>
      <c r="GV45" s="198"/>
      <c r="GW45" s="66"/>
      <c r="GX45" s="66"/>
      <c r="GY45" s="198"/>
      <c r="GZ45" s="198"/>
      <c r="HA45" s="66"/>
      <c r="HB45" s="66"/>
      <c r="HC45" s="198"/>
      <c r="HD45" s="198"/>
      <c r="HE45" s="66"/>
      <c r="HF45" s="66"/>
      <c r="HG45" s="198"/>
      <c r="HH45" s="198"/>
      <c r="HI45" s="66"/>
      <c r="HJ45" s="66"/>
      <c r="HK45" s="198"/>
      <c r="HL45" s="198"/>
      <c r="HM45" s="66"/>
      <c r="HN45" s="66"/>
      <c r="HO45" s="198"/>
      <c r="HP45" s="198"/>
      <c r="HQ45" s="66"/>
      <c r="HR45" s="66"/>
      <c r="HS45" s="198"/>
      <c r="HT45" s="198"/>
      <c r="HU45" s="66"/>
      <c r="HV45" s="66"/>
      <c r="HW45" s="198"/>
      <c r="HX45" s="198"/>
      <c r="HY45" s="66"/>
      <c r="HZ45" s="66"/>
      <c r="IA45" s="198"/>
      <c r="IB45" s="198"/>
      <c r="IC45" s="66"/>
      <c r="ID45" s="66"/>
      <c r="IE45" s="198"/>
      <c r="IF45" s="198"/>
      <c r="IG45" s="66"/>
      <c r="IH45" s="66"/>
      <c r="II45" s="198"/>
      <c r="IJ45" s="198"/>
      <c r="IK45" s="66"/>
      <c r="IL45" s="66"/>
      <c r="IM45" s="198"/>
      <c r="IN45" s="198"/>
      <c r="IO45" s="66"/>
    </row>
    <row r="46" spans="1:249" s="30" customFormat="1" ht="31.5" x14ac:dyDescent="0.25">
      <c r="A46" s="98" t="s">
        <v>259</v>
      </c>
      <c r="B46" s="198">
        <f t="shared" si="147"/>
        <v>687.4</v>
      </c>
      <c r="C46" s="198">
        <f t="shared" si="148"/>
        <v>27777.749049999999</v>
      </c>
      <c r="D46" s="198">
        <f t="shared" si="149"/>
        <v>27762.322259999997</v>
      </c>
      <c r="E46" s="80">
        <f t="shared" si="67"/>
        <v>99.944463498564147</v>
      </c>
      <c r="F46" s="80">
        <f t="shared" ref="F46" si="665">F47+F48</f>
        <v>0</v>
      </c>
      <c r="G46" s="80">
        <f t="shared" ref="G46:AV46" si="666">G47+G48</f>
        <v>0</v>
      </c>
      <c r="H46" s="80">
        <f t="shared" ref="H46" si="667">H47+H48</f>
        <v>0</v>
      </c>
      <c r="I46" s="80">
        <f t="shared" si="666"/>
        <v>0</v>
      </c>
      <c r="J46" s="80">
        <f t="shared" ref="J46" si="668">J47+J48</f>
        <v>0</v>
      </c>
      <c r="K46" s="80">
        <f t="shared" si="666"/>
        <v>0</v>
      </c>
      <c r="L46" s="80">
        <f t="shared" si="666"/>
        <v>0</v>
      </c>
      <c r="M46" s="80">
        <f t="shared" si="666"/>
        <v>0</v>
      </c>
      <c r="N46" s="80"/>
      <c r="O46" s="80">
        <f t="shared" si="666"/>
        <v>0</v>
      </c>
      <c r="P46" s="80">
        <f t="shared" si="666"/>
        <v>0</v>
      </c>
      <c r="Q46" s="80">
        <f t="shared" si="666"/>
        <v>0</v>
      </c>
      <c r="R46" s="80">
        <f t="shared" ref="R46" si="669">R47+R48</f>
        <v>0</v>
      </c>
      <c r="S46" s="80">
        <f t="shared" si="666"/>
        <v>0</v>
      </c>
      <c r="T46" s="80">
        <f t="shared" si="666"/>
        <v>0</v>
      </c>
      <c r="U46" s="80">
        <f t="shared" si="666"/>
        <v>0</v>
      </c>
      <c r="V46" s="80">
        <f t="shared" ref="V46" si="670">V47+V48</f>
        <v>449.4</v>
      </c>
      <c r="W46" s="80">
        <f t="shared" si="666"/>
        <v>1214.4000000000001</v>
      </c>
      <c r="X46" s="80">
        <f t="shared" ref="X46" si="671">X47+X48</f>
        <v>1214.4000000000001</v>
      </c>
      <c r="Y46" s="79">
        <f t="shared" si="295"/>
        <v>100</v>
      </c>
      <c r="Z46" s="122"/>
      <c r="AA46" s="80">
        <f t="shared" si="666"/>
        <v>230</v>
      </c>
      <c r="AB46" s="80">
        <f t="shared" si="666"/>
        <v>230</v>
      </c>
      <c r="AC46" s="79">
        <f t="shared" si="137"/>
        <v>100</v>
      </c>
      <c r="AD46" s="122"/>
      <c r="AE46" s="80">
        <f t="shared" ref="AE46:AF46" si="672">AE47+AE48</f>
        <v>972</v>
      </c>
      <c r="AF46" s="80">
        <f t="shared" si="672"/>
        <v>972</v>
      </c>
      <c r="AG46" s="79">
        <f t="shared" ref="AG46:AG47" si="673">AF46/AE46*100</f>
        <v>100</v>
      </c>
      <c r="AH46" s="80">
        <f t="shared" ref="AH46" si="674">AH47+AH48</f>
        <v>0</v>
      </c>
      <c r="AI46" s="80">
        <f t="shared" ref="AI46" si="675">AI47+AI48</f>
        <v>0</v>
      </c>
      <c r="AJ46" s="80">
        <f t="shared" ref="AJ46" si="676">AJ47+AJ48</f>
        <v>0</v>
      </c>
      <c r="AK46" s="79"/>
      <c r="AL46" s="80">
        <f t="shared" ref="AL46" si="677">AL47+AL48</f>
        <v>238</v>
      </c>
      <c r="AM46" s="80">
        <f t="shared" ref="AM46" si="678">AM47+AM48</f>
        <v>238</v>
      </c>
      <c r="AN46" s="80">
        <f t="shared" ref="AN46" si="679">AN47+AN48</f>
        <v>238</v>
      </c>
      <c r="AO46" s="79">
        <f t="shared" si="526"/>
        <v>100</v>
      </c>
      <c r="AP46" s="80">
        <f t="shared" ref="AP46" si="680">AP47+AP48</f>
        <v>0</v>
      </c>
      <c r="AQ46" s="80">
        <f t="shared" si="666"/>
        <v>0</v>
      </c>
      <c r="AR46" s="80">
        <f t="shared" ref="AR46" si="681">AR47+AR48</f>
        <v>0</v>
      </c>
      <c r="AS46" s="80">
        <f t="shared" si="666"/>
        <v>0</v>
      </c>
      <c r="AT46" s="80"/>
      <c r="AU46" s="80">
        <f t="shared" si="666"/>
        <v>0</v>
      </c>
      <c r="AV46" s="80">
        <f t="shared" si="666"/>
        <v>0</v>
      </c>
      <c r="AW46" s="80">
        <f t="shared" ref="AW46:AZ46" si="682">AW47+AW48</f>
        <v>0</v>
      </c>
      <c r="AX46" s="80">
        <f t="shared" ref="AX46" si="683">AX47+AX48</f>
        <v>0</v>
      </c>
      <c r="AY46" s="80">
        <f t="shared" si="682"/>
        <v>0</v>
      </c>
      <c r="AZ46" s="80">
        <f t="shared" si="682"/>
        <v>0</v>
      </c>
      <c r="BA46" s="79"/>
      <c r="BB46" s="121"/>
      <c r="BC46" s="80">
        <f t="shared" ref="BC46:BD46" si="684">BC47+BC48</f>
        <v>1000</v>
      </c>
      <c r="BD46" s="80">
        <f t="shared" si="684"/>
        <v>1000</v>
      </c>
      <c r="BE46" s="79">
        <f t="shared" ref="BE46:BE47" si="685">BD46/BC46*100</f>
        <v>100</v>
      </c>
      <c r="BF46" s="79"/>
      <c r="BG46" s="80">
        <f t="shared" ref="BG46:BH46" si="686">BG47+BG48</f>
        <v>0</v>
      </c>
      <c r="BH46" s="80">
        <f t="shared" si="686"/>
        <v>0</v>
      </c>
      <c r="BI46" s="79"/>
      <c r="BJ46" s="79"/>
      <c r="BK46" s="80">
        <f t="shared" ref="BK46:BL46" si="687">BK47+BK48</f>
        <v>0</v>
      </c>
      <c r="BL46" s="80">
        <f t="shared" si="687"/>
        <v>0</v>
      </c>
      <c r="BM46" s="79"/>
      <c r="BN46" s="79"/>
      <c r="BO46" s="80">
        <f t="shared" ref="BO46:BP46" si="688">BO47+BO48</f>
        <v>0</v>
      </c>
      <c r="BP46" s="80">
        <f t="shared" si="688"/>
        <v>0</v>
      </c>
      <c r="BQ46" s="79"/>
      <c r="BR46" s="79"/>
      <c r="BS46" s="80">
        <f t="shared" ref="BS46:BT46" si="689">BS47+BS48</f>
        <v>0</v>
      </c>
      <c r="BT46" s="80">
        <f t="shared" si="689"/>
        <v>0</v>
      </c>
      <c r="BU46" s="79"/>
      <c r="BV46" s="79"/>
      <c r="BW46" s="80">
        <f t="shared" ref="BW46:BX46" si="690">BW47+BW48</f>
        <v>0</v>
      </c>
      <c r="BX46" s="80">
        <f t="shared" si="690"/>
        <v>0</v>
      </c>
      <c r="BY46" s="79"/>
      <c r="BZ46" s="79"/>
      <c r="CA46" s="80">
        <f t="shared" ref="CA46:CB46" si="691">CA47+CA48</f>
        <v>0</v>
      </c>
      <c r="CB46" s="80">
        <f t="shared" si="691"/>
        <v>0</v>
      </c>
      <c r="CC46" s="79"/>
      <c r="CD46" s="79"/>
      <c r="CE46" s="80">
        <f t="shared" ref="CE46:CF46" si="692">CE47+CE48</f>
        <v>0</v>
      </c>
      <c r="CF46" s="80">
        <f t="shared" si="692"/>
        <v>0</v>
      </c>
      <c r="CG46" s="79"/>
      <c r="CH46" s="79"/>
      <c r="CI46" s="80">
        <f t="shared" ref="CI46:CJ46" si="693">CI47+CI48</f>
        <v>0</v>
      </c>
      <c r="CJ46" s="80">
        <f t="shared" si="693"/>
        <v>0</v>
      </c>
      <c r="CK46" s="79"/>
      <c r="CL46" s="79"/>
      <c r="CM46" s="80">
        <f t="shared" ref="CM46:CN46" si="694">CM47+CM48</f>
        <v>0</v>
      </c>
      <c r="CN46" s="80">
        <f t="shared" si="694"/>
        <v>0</v>
      </c>
      <c r="CO46" s="79"/>
      <c r="CP46" s="79"/>
      <c r="CQ46" s="80">
        <f t="shared" ref="CQ46" si="695">CQ47+CQ48</f>
        <v>10000</v>
      </c>
      <c r="CR46" s="80">
        <f t="shared" ref="CR46" si="696">CR47+CR48</f>
        <v>10000</v>
      </c>
      <c r="CS46" s="79">
        <f t="shared" ref="CS46:CS48" si="697">CR46/CQ46*100</f>
        <v>100</v>
      </c>
      <c r="CT46" s="79"/>
      <c r="CU46" s="80">
        <f t="shared" ref="CU46" si="698">CU47+CU48</f>
        <v>0</v>
      </c>
      <c r="CV46" s="80">
        <f t="shared" ref="CV46" si="699">CV47+CV48</f>
        <v>0</v>
      </c>
      <c r="CW46" s="79"/>
      <c r="CX46" s="79"/>
      <c r="CY46" s="80">
        <f t="shared" ref="CY46:CZ46" si="700">CY47+CY48</f>
        <v>0</v>
      </c>
      <c r="CZ46" s="80">
        <f t="shared" si="700"/>
        <v>0</v>
      </c>
      <c r="DA46" s="79"/>
      <c r="DB46" s="79"/>
      <c r="DC46" s="80">
        <f t="shared" ref="DC46:DM46" si="701">DC47+DC48</f>
        <v>0</v>
      </c>
      <c r="DD46" s="80">
        <f t="shared" si="701"/>
        <v>0</v>
      </c>
      <c r="DE46" s="80">
        <f t="shared" si="701"/>
        <v>0</v>
      </c>
      <c r="DF46" s="80"/>
      <c r="DG46" s="80">
        <f t="shared" si="701"/>
        <v>0</v>
      </c>
      <c r="DH46" s="80">
        <f t="shared" si="701"/>
        <v>0</v>
      </c>
      <c r="DI46" s="80">
        <f t="shared" si="701"/>
        <v>0</v>
      </c>
      <c r="DJ46" s="80"/>
      <c r="DK46" s="80">
        <f t="shared" si="701"/>
        <v>0</v>
      </c>
      <c r="DL46" s="80">
        <f t="shared" si="701"/>
        <v>0</v>
      </c>
      <c r="DM46" s="80">
        <f t="shared" si="701"/>
        <v>0</v>
      </c>
      <c r="DN46" s="80"/>
      <c r="DO46" s="80"/>
      <c r="DP46" s="80"/>
      <c r="DQ46" s="79"/>
      <c r="DR46" s="79"/>
      <c r="DS46" s="80"/>
      <c r="DT46" s="80">
        <f t="shared" ref="DT46" si="702">DT47+DT48</f>
        <v>0</v>
      </c>
      <c r="DU46" s="79"/>
      <c r="DV46" s="79"/>
      <c r="DW46" s="80">
        <f t="shared" ref="DW46:DX46" si="703">DW47+DW48</f>
        <v>0</v>
      </c>
      <c r="DX46" s="80">
        <f t="shared" si="703"/>
        <v>0</v>
      </c>
      <c r="DY46" s="79"/>
      <c r="DZ46" s="79"/>
      <c r="EA46" s="80">
        <f t="shared" ref="EA46:EB46" si="704">EA47+EA48</f>
        <v>0</v>
      </c>
      <c r="EB46" s="80">
        <f t="shared" si="704"/>
        <v>0</v>
      </c>
      <c r="EC46" s="79"/>
      <c r="ED46" s="79"/>
      <c r="EE46" s="80">
        <f t="shared" ref="EE46:EF46" si="705">EE47+EE48</f>
        <v>40</v>
      </c>
      <c r="EF46" s="80">
        <f t="shared" si="705"/>
        <v>40</v>
      </c>
      <c r="EG46" s="79">
        <f t="shared" ref="EG46:EG47" si="706">EF46/EE46*100</f>
        <v>100</v>
      </c>
      <c r="EH46" s="79"/>
      <c r="EI46" s="80">
        <f t="shared" ref="EI46:EJ46" si="707">EI47+EI48</f>
        <v>100</v>
      </c>
      <c r="EJ46" s="80">
        <f t="shared" si="707"/>
        <v>100</v>
      </c>
      <c r="EK46" s="79">
        <f t="shared" ref="EK46:EK47" si="708">EJ46/EI46*100</f>
        <v>100</v>
      </c>
      <c r="EL46" s="79"/>
      <c r="EM46" s="80">
        <f t="shared" ref="EM46:EN46" si="709">EM47+EM48</f>
        <v>0</v>
      </c>
      <c r="EN46" s="80">
        <f t="shared" si="709"/>
        <v>0</v>
      </c>
      <c r="EO46" s="79"/>
      <c r="EP46" s="79"/>
      <c r="EQ46" s="80">
        <f t="shared" ref="EQ46:ER46" si="710">EQ47+EQ48</f>
        <v>0</v>
      </c>
      <c r="ER46" s="80">
        <f t="shared" si="710"/>
        <v>0</v>
      </c>
      <c r="ES46" s="79"/>
      <c r="ET46" s="79"/>
      <c r="EU46" s="80">
        <f t="shared" ref="EU46" si="711">EU47+EU48</f>
        <v>0</v>
      </c>
      <c r="EV46" s="80">
        <f t="shared" ref="EV46" si="712">EV47+EV48</f>
        <v>0</v>
      </c>
      <c r="EW46" s="79"/>
      <c r="EX46" s="79"/>
      <c r="EY46" s="80">
        <f t="shared" ref="EY46" si="713">EY47+EY48</f>
        <v>0</v>
      </c>
      <c r="EZ46" s="80">
        <f t="shared" ref="EZ46" si="714">EZ47+EZ48</f>
        <v>0</v>
      </c>
      <c r="FA46" s="79"/>
      <c r="FB46" s="79"/>
      <c r="FC46" s="80">
        <f t="shared" ref="FC46:FD46" si="715">FC47+FC48</f>
        <v>0</v>
      </c>
      <c r="FD46" s="80">
        <f t="shared" si="715"/>
        <v>0</v>
      </c>
      <c r="FE46" s="79"/>
      <c r="FF46" s="79"/>
      <c r="FG46" s="80">
        <f t="shared" ref="FG46" si="716">FG47+FG48</f>
        <v>0</v>
      </c>
      <c r="FH46" s="80">
        <f t="shared" ref="FH46" si="717">FH47+FH48</f>
        <v>0</v>
      </c>
      <c r="FI46" s="79"/>
      <c r="FJ46" s="79"/>
      <c r="FK46" s="80">
        <f t="shared" ref="FK46" si="718">FK47+FK48</f>
        <v>0</v>
      </c>
      <c r="FL46" s="80">
        <f t="shared" ref="FL46" si="719">FL47+FL48</f>
        <v>0</v>
      </c>
      <c r="FM46" s="79"/>
      <c r="FN46" s="79"/>
      <c r="FO46" s="80">
        <f t="shared" ref="FO46:FP46" si="720">FO47+FO48</f>
        <v>0</v>
      </c>
      <c r="FP46" s="80">
        <f t="shared" si="720"/>
        <v>0</v>
      </c>
      <c r="FQ46" s="79"/>
      <c r="FR46" s="79"/>
      <c r="FS46" s="80">
        <f t="shared" ref="FS46:FT46" si="721">FS47+FS48</f>
        <v>0</v>
      </c>
      <c r="FT46" s="80">
        <f t="shared" si="721"/>
        <v>0</v>
      </c>
      <c r="FU46" s="79"/>
      <c r="FV46" s="79"/>
      <c r="FW46" s="80">
        <f t="shared" ref="FW46:FX46" si="722">FW47+FW48</f>
        <v>0</v>
      </c>
      <c r="FX46" s="80">
        <f t="shared" si="722"/>
        <v>0</v>
      </c>
      <c r="FY46" s="79"/>
      <c r="FZ46" s="79"/>
      <c r="GA46" s="80">
        <f t="shared" ref="GA46:GB46" si="723">GA47+GA48</f>
        <v>0</v>
      </c>
      <c r="GB46" s="80">
        <f t="shared" si="723"/>
        <v>0</v>
      </c>
      <c r="GC46" s="79"/>
      <c r="GD46" s="79"/>
      <c r="GE46" s="80">
        <f t="shared" ref="GE46:GF46" si="724">GE47+GE48</f>
        <v>0</v>
      </c>
      <c r="GF46" s="80">
        <f t="shared" si="724"/>
        <v>0</v>
      </c>
      <c r="GG46" s="79"/>
      <c r="GH46" s="79"/>
      <c r="GI46" s="80">
        <f t="shared" ref="GI46:GJ46" si="725">GI47+GI48</f>
        <v>0</v>
      </c>
      <c r="GJ46" s="80">
        <f t="shared" si="725"/>
        <v>0</v>
      </c>
      <c r="GK46" s="79"/>
      <c r="GL46" s="79"/>
      <c r="GM46" s="80">
        <f t="shared" ref="GM46:GN46" si="726">GM47+GM48</f>
        <v>0</v>
      </c>
      <c r="GN46" s="80">
        <f t="shared" si="726"/>
        <v>0</v>
      </c>
      <c r="GO46" s="79"/>
      <c r="GP46" s="79"/>
      <c r="GQ46" s="80">
        <f t="shared" ref="GQ46:GR46" si="727">GQ47+GQ48</f>
        <v>0</v>
      </c>
      <c r="GR46" s="80">
        <f t="shared" si="727"/>
        <v>0</v>
      </c>
      <c r="GS46" s="79"/>
      <c r="GT46" s="79"/>
      <c r="GU46" s="80">
        <f t="shared" ref="GU46:GV46" si="728">GU47+GU48</f>
        <v>12448.2</v>
      </c>
      <c r="GV46" s="80">
        <f t="shared" si="728"/>
        <v>12448.2</v>
      </c>
      <c r="GW46" s="79">
        <f t="shared" ref="GW46:GW47" si="729">GV46/GU46*100</f>
        <v>100</v>
      </c>
      <c r="GX46" s="79"/>
      <c r="GY46" s="80"/>
      <c r="GZ46" s="80"/>
      <c r="HA46" s="79"/>
      <c r="HB46" s="79"/>
      <c r="HC46" s="80"/>
      <c r="HD46" s="80"/>
      <c r="HE46" s="79"/>
      <c r="HF46" s="79"/>
      <c r="HG46" s="80"/>
      <c r="HH46" s="80"/>
      <c r="HI46" s="79"/>
      <c r="HJ46" s="79"/>
      <c r="HK46" s="80"/>
      <c r="HL46" s="80"/>
      <c r="HM46" s="79"/>
      <c r="HN46" s="79"/>
      <c r="HO46" s="80">
        <f t="shared" ref="HO46:HP46" si="730">HO47+HO48</f>
        <v>600</v>
      </c>
      <c r="HP46" s="80">
        <f t="shared" si="730"/>
        <v>600</v>
      </c>
      <c r="HQ46" s="79">
        <f t="shared" ref="HQ46:HQ47" si="731">HP46/HO46*100</f>
        <v>100</v>
      </c>
      <c r="HR46" s="79"/>
      <c r="HS46" s="80"/>
      <c r="HT46" s="80"/>
      <c r="HU46" s="79"/>
      <c r="HV46" s="79"/>
      <c r="HW46" s="80"/>
      <c r="HX46" s="80"/>
      <c r="HY46" s="79"/>
      <c r="HZ46" s="79"/>
      <c r="IA46" s="80"/>
      <c r="IB46" s="80"/>
      <c r="IC46" s="79"/>
      <c r="ID46" s="79"/>
      <c r="IE46" s="80">
        <f t="shared" ref="IE46:IF46" si="732">IE47+IE48</f>
        <v>485</v>
      </c>
      <c r="IF46" s="80">
        <f t="shared" si="732"/>
        <v>469.57321000000002</v>
      </c>
      <c r="IG46" s="79">
        <f t="shared" ref="IG46:IG47" si="733">IF46/IE46*100</f>
        <v>96.819218556701031</v>
      </c>
      <c r="IH46" s="79"/>
      <c r="II46" s="80"/>
      <c r="IJ46" s="80"/>
      <c r="IK46" s="79"/>
      <c r="IL46" s="79"/>
      <c r="IM46" s="80">
        <f t="shared" ref="IM46:IN46" si="734">IM47+IM48</f>
        <v>450.14904999999999</v>
      </c>
      <c r="IN46" s="80">
        <f t="shared" si="734"/>
        <v>450.14904999999999</v>
      </c>
      <c r="IO46" s="79">
        <f t="shared" ref="IO46:IO47" si="735">IN46/IM46*100</f>
        <v>100</v>
      </c>
    </row>
    <row r="47" spans="1:249" s="29" customFormat="1" ht="31.5" x14ac:dyDescent="0.25">
      <c r="A47" s="95" t="s">
        <v>258</v>
      </c>
      <c r="B47" s="82">
        <f t="shared" si="147"/>
        <v>687.4</v>
      </c>
      <c r="C47" s="82">
        <f t="shared" si="148"/>
        <v>17777.749049999999</v>
      </c>
      <c r="D47" s="82">
        <f t="shared" si="149"/>
        <v>17762.322259999997</v>
      </c>
      <c r="E47" s="70">
        <f t="shared" si="67"/>
        <v>99.913224166025671</v>
      </c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66"/>
      <c r="V47" s="70">
        <v>449.4</v>
      </c>
      <c r="W47" s="70">
        <v>1214.4000000000001</v>
      </c>
      <c r="X47" s="70">
        <v>1214.4000000000001</v>
      </c>
      <c r="Y47" s="66">
        <f t="shared" si="295"/>
        <v>100</v>
      </c>
      <c r="Z47" s="124"/>
      <c r="AA47" s="70">
        <v>230</v>
      </c>
      <c r="AB47" s="70">
        <v>230</v>
      </c>
      <c r="AC47" s="66">
        <f t="shared" si="137"/>
        <v>100</v>
      </c>
      <c r="AD47" s="145"/>
      <c r="AE47" s="280">
        <v>972</v>
      </c>
      <c r="AF47" s="281">
        <v>972</v>
      </c>
      <c r="AG47" s="66">
        <f t="shared" si="673"/>
        <v>100</v>
      </c>
      <c r="AH47" s="280"/>
      <c r="AI47" s="280"/>
      <c r="AJ47" s="280"/>
      <c r="AK47" s="66"/>
      <c r="AL47" s="280">
        <v>238</v>
      </c>
      <c r="AM47" s="280">
        <v>238</v>
      </c>
      <c r="AN47" s="280">
        <v>238</v>
      </c>
      <c r="AO47" s="66">
        <f t="shared" si="526"/>
        <v>100</v>
      </c>
      <c r="AP47" s="70"/>
      <c r="AQ47" s="70"/>
      <c r="AR47" s="70"/>
      <c r="AS47" s="66"/>
      <c r="AT47" s="66"/>
      <c r="AU47" s="70"/>
      <c r="AV47" s="70"/>
      <c r="AW47" s="66"/>
      <c r="AX47" s="70"/>
      <c r="AY47" s="70"/>
      <c r="AZ47" s="70"/>
      <c r="BA47" s="66"/>
      <c r="BB47" s="123"/>
      <c r="BC47" s="280">
        <v>1000</v>
      </c>
      <c r="BD47" s="280">
        <v>1000</v>
      </c>
      <c r="BE47" s="66">
        <f t="shared" si="685"/>
        <v>100</v>
      </c>
      <c r="BF47" s="66"/>
      <c r="BG47" s="280"/>
      <c r="BH47" s="280"/>
      <c r="BI47" s="66"/>
      <c r="BJ47" s="66"/>
      <c r="BK47" s="280"/>
      <c r="BL47" s="280"/>
      <c r="BM47" s="66"/>
      <c r="BN47" s="66"/>
      <c r="BO47" s="280"/>
      <c r="BP47" s="280"/>
      <c r="BQ47" s="66"/>
      <c r="BR47" s="66"/>
      <c r="BS47" s="280"/>
      <c r="BT47" s="280"/>
      <c r="BU47" s="66"/>
      <c r="BV47" s="66"/>
      <c r="BW47" s="280"/>
      <c r="BX47" s="280"/>
      <c r="BY47" s="66"/>
      <c r="BZ47" s="66"/>
      <c r="CA47" s="280"/>
      <c r="CB47" s="280"/>
      <c r="CC47" s="66"/>
      <c r="CD47" s="66"/>
      <c r="CE47" s="280"/>
      <c r="CF47" s="280"/>
      <c r="CG47" s="66"/>
      <c r="CH47" s="66"/>
      <c r="CI47" s="280"/>
      <c r="CJ47" s="280"/>
      <c r="CK47" s="66"/>
      <c r="CL47" s="66"/>
      <c r="CM47" s="280"/>
      <c r="CN47" s="280"/>
      <c r="CO47" s="66"/>
      <c r="CP47" s="66"/>
      <c r="CQ47" s="70"/>
      <c r="CR47" s="70"/>
      <c r="CS47" s="66"/>
      <c r="CT47" s="66"/>
      <c r="CU47" s="70"/>
      <c r="CV47" s="70"/>
      <c r="CW47" s="66"/>
      <c r="CX47" s="66"/>
      <c r="CY47" s="70"/>
      <c r="CZ47" s="70"/>
      <c r="DA47" s="66"/>
      <c r="DB47" s="66"/>
      <c r="DC47" s="70"/>
      <c r="DD47" s="70"/>
      <c r="DE47" s="66"/>
      <c r="DF47" s="66"/>
      <c r="DG47" s="70"/>
      <c r="DH47" s="70"/>
      <c r="DI47" s="66"/>
      <c r="DJ47" s="66"/>
      <c r="DK47" s="70"/>
      <c r="DL47" s="70"/>
      <c r="DM47" s="66"/>
      <c r="DN47" s="66"/>
      <c r="DO47" s="70"/>
      <c r="DP47" s="70"/>
      <c r="DQ47" s="66"/>
      <c r="DR47" s="66"/>
      <c r="DS47" s="70"/>
      <c r="DT47" s="70"/>
      <c r="DU47" s="66"/>
      <c r="DV47" s="66"/>
      <c r="DW47" s="280"/>
      <c r="DX47" s="295"/>
      <c r="DY47" s="66"/>
      <c r="DZ47" s="66"/>
      <c r="EA47" s="280"/>
      <c r="EB47" s="295"/>
      <c r="EC47" s="66"/>
      <c r="ED47" s="66"/>
      <c r="EE47" s="280">
        <v>40</v>
      </c>
      <c r="EF47" s="280">
        <v>40</v>
      </c>
      <c r="EG47" s="66">
        <f t="shared" si="706"/>
        <v>100</v>
      </c>
      <c r="EH47" s="66"/>
      <c r="EI47" s="280">
        <v>100</v>
      </c>
      <c r="EJ47" s="280">
        <v>100</v>
      </c>
      <c r="EK47" s="66">
        <f t="shared" si="708"/>
        <v>100</v>
      </c>
      <c r="EL47" s="66"/>
      <c r="EM47" s="280"/>
      <c r="EN47" s="280"/>
      <c r="EO47" s="66"/>
      <c r="EP47" s="66"/>
      <c r="EQ47" s="280"/>
      <c r="ER47" s="280"/>
      <c r="ES47" s="66"/>
      <c r="ET47" s="66"/>
      <c r="EU47" s="280"/>
      <c r="EV47" s="280"/>
      <c r="EW47" s="66"/>
      <c r="EX47" s="66"/>
      <c r="EY47" s="280"/>
      <c r="EZ47" s="280"/>
      <c r="FA47" s="66"/>
      <c r="FB47" s="66"/>
      <c r="FC47" s="280"/>
      <c r="FD47" s="280"/>
      <c r="FE47" s="66"/>
      <c r="FF47" s="66"/>
      <c r="FG47" s="280"/>
      <c r="FH47" s="280"/>
      <c r="FI47" s="66"/>
      <c r="FJ47" s="66"/>
      <c r="FK47" s="280"/>
      <c r="FL47" s="280"/>
      <c r="FM47" s="66"/>
      <c r="FN47" s="66"/>
      <c r="FO47" s="280"/>
      <c r="FP47" s="280"/>
      <c r="FQ47" s="66"/>
      <c r="FR47" s="66"/>
      <c r="FS47" s="280"/>
      <c r="FT47" s="280"/>
      <c r="FU47" s="66"/>
      <c r="FV47" s="66"/>
      <c r="FW47" s="280"/>
      <c r="FX47" s="280"/>
      <c r="FY47" s="66"/>
      <c r="FZ47" s="66"/>
      <c r="GA47" s="280"/>
      <c r="GB47" s="280"/>
      <c r="GC47" s="66"/>
      <c r="GD47" s="66"/>
      <c r="GE47" s="280"/>
      <c r="GF47" s="280"/>
      <c r="GG47" s="66"/>
      <c r="GH47" s="66"/>
      <c r="GI47" s="280"/>
      <c r="GJ47" s="280"/>
      <c r="GK47" s="66"/>
      <c r="GL47" s="66"/>
      <c r="GM47" s="280"/>
      <c r="GN47" s="280"/>
      <c r="GO47" s="66"/>
      <c r="GP47" s="66"/>
      <c r="GQ47" s="280"/>
      <c r="GR47" s="280"/>
      <c r="GS47" s="66"/>
      <c r="GT47" s="66"/>
      <c r="GU47" s="280">
        <v>12448.2</v>
      </c>
      <c r="GV47" s="280">
        <v>12448.2</v>
      </c>
      <c r="GW47" s="66">
        <f t="shared" si="729"/>
        <v>100</v>
      </c>
      <c r="GX47" s="66"/>
      <c r="GY47" s="280"/>
      <c r="GZ47" s="280"/>
      <c r="HA47" s="66"/>
      <c r="HB47" s="66"/>
      <c r="HC47" s="280"/>
      <c r="HD47" s="280"/>
      <c r="HE47" s="66"/>
      <c r="HF47" s="66"/>
      <c r="HG47" s="280"/>
      <c r="HH47" s="280"/>
      <c r="HI47" s="66"/>
      <c r="HJ47" s="66"/>
      <c r="HK47" s="280"/>
      <c r="HL47" s="280"/>
      <c r="HM47" s="66"/>
      <c r="HN47" s="66"/>
      <c r="HO47" s="280">
        <v>600</v>
      </c>
      <c r="HP47" s="280">
        <v>600</v>
      </c>
      <c r="HQ47" s="66">
        <f t="shared" si="731"/>
        <v>100</v>
      </c>
      <c r="HR47" s="66"/>
      <c r="HS47" s="280"/>
      <c r="HT47" s="280"/>
      <c r="HU47" s="66"/>
      <c r="HV47" s="66"/>
      <c r="HW47" s="280"/>
      <c r="HX47" s="280"/>
      <c r="HY47" s="66"/>
      <c r="HZ47" s="66"/>
      <c r="IA47" s="280"/>
      <c r="IB47" s="280"/>
      <c r="IC47" s="66"/>
      <c r="ID47" s="66"/>
      <c r="IE47" s="280">
        <v>485</v>
      </c>
      <c r="IF47" s="280">
        <v>469.57321000000002</v>
      </c>
      <c r="IG47" s="66">
        <f t="shared" si="733"/>
        <v>96.819218556701031</v>
      </c>
      <c r="IH47" s="66"/>
      <c r="II47" s="280"/>
      <c r="IJ47" s="280"/>
      <c r="IK47" s="66"/>
      <c r="IL47" s="66"/>
      <c r="IM47" s="280">
        <v>450.14904999999999</v>
      </c>
      <c r="IN47" s="280">
        <v>450.14904999999999</v>
      </c>
      <c r="IO47" s="66">
        <f t="shared" si="735"/>
        <v>100</v>
      </c>
    </row>
    <row r="48" spans="1:249" s="29" customFormat="1" ht="15.75" x14ac:dyDescent="0.25">
      <c r="A48" s="41" t="s">
        <v>257</v>
      </c>
      <c r="B48" s="82">
        <f t="shared" si="147"/>
        <v>0</v>
      </c>
      <c r="C48" s="82">
        <f t="shared" si="148"/>
        <v>10000</v>
      </c>
      <c r="D48" s="82">
        <f t="shared" si="149"/>
        <v>10000</v>
      </c>
      <c r="E48" s="70">
        <f t="shared" si="67"/>
        <v>100</v>
      </c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31"/>
      <c r="AA48" s="198"/>
      <c r="AB48" s="198"/>
      <c r="AC48" s="66"/>
      <c r="AD48" s="131"/>
      <c r="AE48" s="198"/>
      <c r="AF48" s="198"/>
      <c r="AG48" s="66"/>
      <c r="AH48" s="198"/>
      <c r="AI48" s="198"/>
      <c r="AJ48" s="198"/>
      <c r="AK48" s="66"/>
      <c r="AL48" s="198"/>
      <c r="AM48" s="198"/>
      <c r="AN48" s="198"/>
      <c r="AO48" s="66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31"/>
      <c r="BC48" s="198"/>
      <c r="BD48" s="198"/>
      <c r="BE48" s="66"/>
      <c r="BF48" s="66"/>
      <c r="BG48" s="198"/>
      <c r="BH48" s="198"/>
      <c r="BI48" s="66"/>
      <c r="BJ48" s="66"/>
      <c r="BK48" s="198"/>
      <c r="BL48" s="198"/>
      <c r="BM48" s="66"/>
      <c r="BN48" s="66"/>
      <c r="BO48" s="198"/>
      <c r="BP48" s="198"/>
      <c r="BQ48" s="66"/>
      <c r="BR48" s="66"/>
      <c r="BS48" s="198"/>
      <c r="BT48" s="198"/>
      <c r="BU48" s="66"/>
      <c r="BV48" s="66"/>
      <c r="BW48" s="198"/>
      <c r="BX48" s="198"/>
      <c r="BY48" s="66"/>
      <c r="BZ48" s="66"/>
      <c r="CA48" s="198"/>
      <c r="CB48" s="198"/>
      <c r="CC48" s="66"/>
      <c r="CD48" s="66"/>
      <c r="CE48" s="198"/>
      <c r="CF48" s="198"/>
      <c r="CG48" s="66"/>
      <c r="CH48" s="66"/>
      <c r="CI48" s="198"/>
      <c r="CJ48" s="198"/>
      <c r="CK48" s="66"/>
      <c r="CL48" s="66"/>
      <c r="CM48" s="198"/>
      <c r="CN48" s="198"/>
      <c r="CO48" s="66"/>
      <c r="CP48" s="66"/>
      <c r="CQ48" s="66">
        <v>10000</v>
      </c>
      <c r="CR48" s="66">
        <v>10000</v>
      </c>
      <c r="CS48" s="66">
        <f t="shared" si="697"/>
        <v>100</v>
      </c>
      <c r="CT48" s="66"/>
      <c r="CU48" s="66"/>
      <c r="CV48" s="66"/>
      <c r="CW48" s="66"/>
      <c r="CX48" s="66"/>
      <c r="CY48" s="66"/>
      <c r="CZ48" s="66"/>
      <c r="DA48" s="66"/>
      <c r="DB48" s="66"/>
      <c r="DC48" s="198"/>
      <c r="DD48" s="198"/>
      <c r="DE48" s="198"/>
      <c r="DF48" s="198"/>
      <c r="DG48" s="198"/>
      <c r="DH48" s="198"/>
      <c r="DI48" s="198"/>
      <c r="DJ48" s="198"/>
      <c r="DK48" s="198"/>
      <c r="DL48" s="198"/>
      <c r="DM48" s="198"/>
      <c r="DN48" s="198"/>
      <c r="DO48" s="66"/>
      <c r="DP48" s="66"/>
      <c r="DQ48" s="66"/>
      <c r="DR48" s="66"/>
      <c r="DS48" s="66"/>
      <c r="DT48" s="198"/>
      <c r="DU48" s="66"/>
      <c r="DV48" s="66"/>
      <c r="DW48" s="198"/>
      <c r="DX48" s="198"/>
      <c r="DY48" s="66"/>
      <c r="DZ48" s="66"/>
      <c r="EA48" s="198"/>
      <c r="EB48" s="198"/>
      <c r="EC48" s="66"/>
      <c r="ED48" s="66"/>
      <c r="EE48" s="198"/>
      <c r="EF48" s="198"/>
      <c r="EG48" s="66"/>
      <c r="EH48" s="66"/>
      <c r="EI48" s="198"/>
      <c r="EJ48" s="198"/>
      <c r="EK48" s="66"/>
      <c r="EL48" s="66"/>
      <c r="EM48" s="198"/>
      <c r="EN48" s="198"/>
      <c r="EO48" s="66"/>
      <c r="EP48" s="66"/>
      <c r="EQ48" s="198"/>
      <c r="ER48" s="198"/>
      <c r="ES48" s="66"/>
      <c r="ET48" s="66"/>
      <c r="EU48" s="198"/>
      <c r="EV48" s="198"/>
      <c r="EW48" s="66"/>
      <c r="EX48" s="66"/>
      <c r="EY48" s="198"/>
      <c r="EZ48" s="198"/>
      <c r="FA48" s="66"/>
      <c r="FB48" s="66"/>
      <c r="FC48" s="198"/>
      <c r="FD48" s="198"/>
      <c r="FE48" s="66"/>
      <c r="FF48" s="66"/>
      <c r="FG48" s="198"/>
      <c r="FH48" s="198"/>
      <c r="FI48" s="66"/>
      <c r="FJ48" s="66"/>
      <c r="FK48" s="198"/>
      <c r="FL48" s="198"/>
      <c r="FM48" s="66"/>
      <c r="FN48" s="66"/>
      <c r="FO48" s="198"/>
      <c r="FP48" s="198"/>
      <c r="FQ48" s="66"/>
      <c r="FR48" s="66"/>
      <c r="FS48" s="198"/>
      <c r="FT48" s="198"/>
      <c r="FU48" s="66"/>
      <c r="FV48" s="66"/>
      <c r="FW48" s="198"/>
      <c r="FX48" s="198"/>
      <c r="FY48" s="66"/>
      <c r="FZ48" s="66"/>
      <c r="GA48" s="198"/>
      <c r="GB48" s="198"/>
      <c r="GC48" s="66"/>
      <c r="GD48" s="66"/>
      <c r="GE48" s="198"/>
      <c r="GF48" s="198"/>
      <c r="GG48" s="66"/>
      <c r="GH48" s="66"/>
      <c r="GI48" s="198"/>
      <c r="GJ48" s="198"/>
      <c r="GK48" s="66"/>
      <c r="GL48" s="66"/>
      <c r="GM48" s="198"/>
      <c r="GN48" s="198"/>
      <c r="GO48" s="66"/>
      <c r="GP48" s="66"/>
      <c r="GQ48" s="198"/>
      <c r="GR48" s="198"/>
      <c r="GS48" s="66"/>
      <c r="GT48" s="66"/>
      <c r="GU48" s="198"/>
      <c r="GV48" s="198"/>
      <c r="GW48" s="66"/>
      <c r="GX48" s="66"/>
      <c r="GY48" s="198"/>
      <c r="GZ48" s="198"/>
      <c r="HA48" s="66"/>
      <c r="HB48" s="66"/>
      <c r="HC48" s="198"/>
      <c r="HD48" s="198"/>
      <c r="HE48" s="66"/>
      <c r="HF48" s="66"/>
      <c r="HG48" s="198"/>
      <c r="HH48" s="198"/>
      <c r="HI48" s="66"/>
      <c r="HJ48" s="66"/>
      <c r="HK48" s="198"/>
      <c r="HL48" s="198"/>
      <c r="HM48" s="66"/>
      <c r="HN48" s="66"/>
      <c r="HO48" s="198"/>
      <c r="HP48" s="198"/>
      <c r="HQ48" s="66"/>
      <c r="HR48" s="66"/>
      <c r="HS48" s="198"/>
      <c r="HT48" s="198"/>
      <c r="HU48" s="66"/>
      <c r="HV48" s="66"/>
      <c r="HW48" s="198"/>
      <c r="HX48" s="198"/>
      <c r="HY48" s="66"/>
      <c r="HZ48" s="66"/>
      <c r="IA48" s="198"/>
      <c r="IB48" s="198"/>
      <c r="IC48" s="66"/>
      <c r="ID48" s="66"/>
      <c r="IE48" s="198"/>
      <c r="IF48" s="198"/>
      <c r="IG48" s="66"/>
      <c r="IH48" s="66"/>
      <c r="II48" s="198"/>
      <c r="IJ48" s="198"/>
      <c r="IK48" s="66"/>
      <c r="IL48" s="66"/>
      <c r="IM48" s="198"/>
      <c r="IN48" s="198"/>
      <c r="IO48" s="66"/>
    </row>
    <row r="49" spans="1:249" s="30" customFormat="1" ht="31.5" x14ac:dyDescent="0.25">
      <c r="A49" s="98" t="s">
        <v>262</v>
      </c>
      <c r="B49" s="198">
        <f t="shared" si="147"/>
        <v>4984.1000000000004</v>
      </c>
      <c r="C49" s="198">
        <f t="shared" si="148"/>
        <v>39003.899729999997</v>
      </c>
      <c r="D49" s="198">
        <f t="shared" si="149"/>
        <v>38911.899129999998</v>
      </c>
      <c r="E49" s="80">
        <f>D49/C49*100</f>
        <v>99.76412461154689</v>
      </c>
      <c r="F49" s="80">
        <f t="shared" ref="F49" si="736">F50+F51+F52</f>
        <v>3500</v>
      </c>
      <c r="G49" s="80">
        <f t="shared" ref="G49:AV49" si="737">G50+G51+G52</f>
        <v>3500</v>
      </c>
      <c r="H49" s="80">
        <f t="shared" ref="H49" si="738">H50+H51+H52</f>
        <v>3500</v>
      </c>
      <c r="I49" s="80">
        <f t="shared" ref="I49:I155" si="739">H49/G49*100</f>
        <v>100</v>
      </c>
      <c r="J49" s="80">
        <f t="shared" ref="J49" si="740">J50+J51+J52</f>
        <v>0</v>
      </c>
      <c r="K49" s="80">
        <f t="shared" si="737"/>
        <v>0</v>
      </c>
      <c r="L49" s="80">
        <f t="shared" si="737"/>
        <v>0</v>
      </c>
      <c r="M49" s="80">
        <f t="shared" si="737"/>
        <v>0</v>
      </c>
      <c r="N49" s="80"/>
      <c r="O49" s="80">
        <f t="shared" si="737"/>
        <v>0</v>
      </c>
      <c r="P49" s="80">
        <f t="shared" si="737"/>
        <v>0</v>
      </c>
      <c r="Q49" s="80">
        <f t="shared" si="737"/>
        <v>0</v>
      </c>
      <c r="R49" s="80">
        <f t="shared" ref="R49" si="741">R50+R51+R52</f>
        <v>0</v>
      </c>
      <c r="S49" s="80">
        <f t="shared" si="737"/>
        <v>0</v>
      </c>
      <c r="T49" s="80">
        <f t="shared" si="737"/>
        <v>0</v>
      </c>
      <c r="U49" s="80">
        <f t="shared" si="737"/>
        <v>0</v>
      </c>
      <c r="V49" s="80">
        <f t="shared" ref="V49" si="742">V50+V51+V52</f>
        <v>446.1</v>
      </c>
      <c r="W49" s="80">
        <f t="shared" si="737"/>
        <v>1203.5999999999999</v>
      </c>
      <c r="X49" s="80">
        <f t="shared" ref="X49" si="743">X50+X51+X52</f>
        <v>1203.5999999999999</v>
      </c>
      <c r="Y49" s="79">
        <f t="shared" si="295"/>
        <v>100</v>
      </c>
      <c r="Z49" s="122"/>
      <c r="AA49" s="80">
        <f t="shared" si="737"/>
        <v>501</v>
      </c>
      <c r="AB49" s="80">
        <f t="shared" si="737"/>
        <v>501</v>
      </c>
      <c r="AC49" s="79">
        <f t="shared" si="137"/>
        <v>100</v>
      </c>
      <c r="AD49" s="122"/>
      <c r="AE49" s="80">
        <f t="shared" ref="AE49:AF49" si="744">AE50+AE51+AE52</f>
        <v>1568</v>
      </c>
      <c r="AF49" s="80">
        <f t="shared" si="744"/>
        <v>1568</v>
      </c>
      <c r="AG49" s="79">
        <f t="shared" ref="AG49:AG50" si="745">AF49/AE49*100</f>
        <v>100</v>
      </c>
      <c r="AH49" s="80">
        <f t="shared" ref="AH49" si="746">AH50+AH51+AH52</f>
        <v>1038</v>
      </c>
      <c r="AI49" s="80">
        <f t="shared" ref="AI49" si="747">AI50+AI51+AI52</f>
        <v>915</v>
      </c>
      <c r="AJ49" s="80">
        <f t="shared" ref="AJ49" si="748">AJ50+AJ51+AJ52</f>
        <v>915</v>
      </c>
      <c r="AK49" s="79">
        <f t="shared" ref="AK49:AK50" si="749">AJ49/AI49*100</f>
        <v>100</v>
      </c>
      <c r="AL49" s="80">
        <f t="shared" ref="AL49" si="750">AL50+AL51+AL52</f>
        <v>0</v>
      </c>
      <c r="AM49" s="80">
        <f t="shared" ref="AM49" si="751">AM50+AM51+AM52</f>
        <v>0</v>
      </c>
      <c r="AN49" s="80">
        <f t="shared" ref="AN49" si="752">AN50+AN51+AN52</f>
        <v>0</v>
      </c>
      <c r="AO49" s="79"/>
      <c r="AP49" s="80">
        <f t="shared" ref="AP49" si="753">AP50+AP51+AP52</f>
        <v>0</v>
      </c>
      <c r="AQ49" s="80">
        <f t="shared" si="737"/>
        <v>0</v>
      </c>
      <c r="AR49" s="80">
        <f t="shared" ref="AR49" si="754">AR50+AR51+AR52</f>
        <v>0</v>
      </c>
      <c r="AS49" s="80">
        <f t="shared" si="737"/>
        <v>0</v>
      </c>
      <c r="AT49" s="80"/>
      <c r="AU49" s="80">
        <f t="shared" si="737"/>
        <v>0</v>
      </c>
      <c r="AV49" s="80">
        <f t="shared" si="737"/>
        <v>0</v>
      </c>
      <c r="AW49" s="80">
        <f t="shared" ref="AW49:AZ49" si="755">AW50+AW51+AW52</f>
        <v>0</v>
      </c>
      <c r="AX49" s="80">
        <f t="shared" ref="AX49" si="756">AX50+AX51+AX52</f>
        <v>0</v>
      </c>
      <c r="AY49" s="80">
        <f t="shared" si="755"/>
        <v>0</v>
      </c>
      <c r="AZ49" s="80">
        <f t="shared" si="755"/>
        <v>0</v>
      </c>
      <c r="BA49" s="79"/>
      <c r="BB49" s="121"/>
      <c r="BC49" s="80">
        <f t="shared" ref="BC49:BD49" si="757">BC50+BC51+BC52</f>
        <v>1000</v>
      </c>
      <c r="BD49" s="80">
        <f t="shared" si="757"/>
        <v>1000</v>
      </c>
      <c r="BE49" s="79">
        <f t="shared" ref="BE49:BE50" si="758">BD49/BC49*100</f>
        <v>100</v>
      </c>
      <c r="BF49" s="79"/>
      <c r="BG49" s="80">
        <f t="shared" ref="BG49:BH49" si="759">BG50+BG51+BG52</f>
        <v>0</v>
      </c>
      <c r="BH49" s="80">
        <f t="shared" si="759"/>
        <v>0</v>
      </c>
      <c r="BI49" s="79"/>
      <c r="BJ49" s="79"/>
      <c r="BK49" s="80">
        <f t="shared" ref="BK49:BL49" si="760">BK50+BK51+BK52</f>
        <v>0</v>
      </c>
      <c r="BL49" s="80">
        <f t="shared" si="760"/>
        <v>0</v>
      </c>
      <c r="BM49" s="79"/>
      <c r="BN49" s="79"/>
      <c r="BO49" s="80">
        <f t="shared" ref="BO49:BP49" si="761">BO50+BO51+BO52</f>
        <v>0</v>
      </c>
      <c r="BP49" s="80">
        <f t="shared" si="761"/>
        <v>0</v>
      </c>
      <c r="BQ49" s="79"/>
      <c r="BR49" s="79"/>
      <c r="BS49" s="80">
        <f t="shared" ref="BS49:BT49" si="762">BS50+BS51+BS52</f>
        <v>0</v>
      </c>
      <c r="BT49" s="80">
        <f t="shared" si="762"/>
        <v>0</v>
      </c>
      <c r="BU49" s="79"/>
      <c r="BV49" s="79"/>
      <c r="BW49" s="80">
        <f t="shared" ref="BW49:BX49" si="763">BW50+BW51+BW52</f>
        <v>0</v>
      </c>
      <c r="BX49" s="80">
        <f t="shared" si="763"/>
        <v>0</v>
      </c>
      <c r="BY49" s="79"/>
      <c r="BZ49" s="79"/>
      <c r="CA49" s="80">
        <f t="shared" ref="CA49:CB49" si="764">CA50+CA51+CA52</f>
        <v>0</v>
      </c>
      <c r="CB49" s="80">
        <f t="shared" si="764"/>
        <v>0</v>
      </c>
      <c r="CC49" s="79"/>
      <c r="CD49" s="79"/>
      <c r="CE49" s="80">
        <f t="shared" ref="CE49:CF49" si="765">CE50+CE51+CE52</f>
        <v>0</v>
      </c>
      <c r="CF49" s="80">
        <f t="shared" si="765"/>
        <v>0</v>
      </c>
      <c r="CG49" s="79"/>
      <c r="CH49" s="79"/>
      <c r="CI49" s="80">
        <f t="shared" ref="CI49:CJ49" si="766">CI50+CI51+CI52</f>
        <v>0</v>
      </c>
      <c r="CJ49" s="80">
        <f t="shared" si="766"/>
        <v>0</v>
      </c>
      <c r="CK49" s="79"/>
      <c r="CL49" s="79"/>
      <c r="CM49" s="80">
        <f t="shared" ref="CM49:CN49" si="767">CM50+CM51+CM52</f>
        <v>0</v>
      </c>
      <c r="CN49" s="80">
        <f t="shared" si="767"/>
        <v>0</v>
      </c>
      <c r="CO49" s="79"/>
      <c r="CP49" s="79"/>
      <c r="CQ49" s="80">
        <f t="shared" ref="CQ49" si="768">CQ50+CQ51+CQ52</f>
        <v>10000</v>
      </c>
      <c r="CR49" s="80">
        <f t="shared" ref="CR49" si="769">CR50+CR51+CR52</f>
        <v>10000</v>
      </c>
      <c r="CS49" s="79">
        <f t="shared" ref="CS49:CS51" si="770">CR49/CQ49*100</f>
        <v>100</v>
      </c>
      <c r="CT49" s="79"/>
      <c r="CU49" s="80">
        <f t="shared" ref="CU49" si="771">CU50+CU51+CU52</f>
        <v>0</v>
      </c>
      <c r="CV49" s="80">
        <f t="shared" ref="CV49" si="772">CV50+CV51+CV52</f>
        <v>0</v>
      </c>
      <c r="CW49" s="79"/>
      <c r="CX49" s="79"/>
      <c r="CY49" s="80">
        <f t="shared" ref="CY49:CZ49" si="773">CY50+CY51+CY52</f>
        <v>0</v>
      </c>
      <c r="CZ49" s="80">
        <f t="shared" si="773"/>
        <v>0</v>
      </c>
      <c r="DA49" s="79"/>
      <c r="DB49" s="79"/>
      <c r="DC49" s="80">
        <f t="shared" ref="DC49:DM49" si="774">DC50+DC51+DC52</f>
        <v>0</v>
      </c>
      <c r="DD49" s="80">
        <f t="shared" si="774"/>
        <v>0</v>
      </c>
      <c r="DE49" s="80">
        <f t="shared" si="774"/>
        <v>0</v>
      </c>
      <c r="DF49" s="80"/>
      <c r="DG49" s="80">
        <f t="shared" si="774"/>
        <v>0</v>
      </c>
      <c r="DH49" s="80">
        <f t="shared" si="774"/>
        <v>0</v>
      </c>
      <c r="DI49" s="80">
        <f t="shared" si="774"/>
        <v>0</v>
      </c>
      <c r="DJ49" s="80"/>
      <c r="DK49" s="80">
        <f t="shared" si="774"/>
        <v>0</v>
      </c>
      <c r="DL49" s="80">
        <f t="shared" si="774"/>
        <v>0</v>
      </c>
      <c r="DM49" s="80">
        <f t="shared" si="774"/>
        <v>0</v>
      </c>
      <c r="DN49" s="80"/>
      <c r="DO49" s="80"/>
      <c r="DP49" s="80"/>
      <c r="DQ49" s="79"/>
      <c r="DR49" s="79"/>
      <c r="DS49" s="80"/>
      <c r="DT49" s="80">
        <f t="shared" ref="DT49" si="775">DT50+DT51+DT52</f>
        <v>0</v>
      </c>
      <c r="DU49" s="79"/>
      <c r="DV49" s="79"/>
      <c r="DW49" s="80">
        <f t="shared" ref="DW49:DX49" si="776">DW50+DW51+DW52</f>
        <v>0</v>
      </c>
      <c r="DX49" s="80">
        <f t="shared" si="776"/>
        <v>0</v>
      </c>
      <c r="DY49" s="79"/>
      <c r="DZ49" s="79"/>
      <c r="EA49" s="80">
        <f t="shared" ref="EA49:EB49" si="777">EA50+EA51+EA52</f>
        <v>0</v>
      </c>
      <c r="EB49" s="80">
        <f t="shared" si="777"/>
        <v>0</v>
      </c>
      <c r="EC49" s="79"/>
      <c r="ED49" s="79"/>
      <c r="EE49" s="80">
        <f t="shared" ref="EE49:EF49" si="778">EE50+EE51+EE52</f>
        <v>290</v>
      </c>
      <c r="EF49" s="80">
        <f t="shared" si="778"/>
        <v>290</v>
      </c>
      <c r="EG49" s="79">
        <f t="shared" ref="EG49:EG50" si="779">EF49/EE49*100</f>
        <v>100</v>
      </c>
      <c r="EH49" s="79"/>
      <c r="EI49" s="80">
        <f t="shared" ref="EI49:EJ49" si="780">EI50+EI51+EI52</f>
        <v>335</v>
      </c>
      <c r="EJ49" s="80">
        <f t="shared" si="780"/>
        <v>335</v>
      </c>
      <c r="EK49" s="79">
        <f t="shared" ref="EK49:EK50" si="781">EJ49/EI49*100</f>
        <v>100</v>
      </c>
      <c r="EL49" s="79"/>
      <c r="EM49" s="80">
        <f t="shared" ref="EM49:EN49" si="782">EM50+EM51+EM52</f>
        <v>0</v>
      </c>
      <c r="EN49" s="80">
        <f t="shared" si="782"/>
        <v>0</v>
      </c>
      <c r="EO49" s="79"/>
      <c r="EP49" s="79"/>
      <c r="EQ49" s="80">
        <f t="shared" ref="EQ49:ER49" si="783">EQ50+EQ51+EQ52</f>
        <v>0</v>
      </c>
      <c r="ER49" s="80">
        <f t="shared" si="783"/>
        <v>0</v>
      </c>
      <c r="ES49" s="79"/>
      <c r="ET49" s="79"/>
      <c r="EU49" s="80">
        <f t="shared" ref="EU49" si="784">EU50+EU51+EU52</f>
        <v>0</v>
      </c>
      <c r="EV49" s="80">
        <f t="shared" ref="EV49" si="785">EV50+EV51+EV52</f>
        <v>0</v>
      </c>
      <c r="EW49" s="79"/>
      <c r="EX49" s="79"/>
      <c r="EY49" s="80">
        <f t="shared" ref="EY49" si="786">EY50+EY51+EY52</f>
        <v>0</v>
      </c>
      <c r="EZ49" s="80">
        <f t="shared" ref="EZ49" si="787">EZ50+EZ51+EZ52</f>
        <v>0</v>
      </c>
      <c r="FA49" s="79"/>
      <c r="FB49" s="79"/>
      <c r="FC49" s="80">
        <f t="shared" ref="FC49:FD49" si="788">FC50+FC51+FC52</f>
        <v>0</v>
      </c>
      <c r="FD49" s="80">
        <f t="shared" si="788"/>
        <v>0</v>
      </c>
      <c r="FE49" s="79"/>
      <c r="FF49" s="79"/>
      <c r="FG49" s="80">
        <f t="shared" ref="FG49" si="789">FG50+FG51+FG52</f>
        <v>0</v>
      </c>
      <c r="FH49" s="80">
        <f t="shared" ref="FH49" si="790">FH50+FH51+FH52</f>
        <v>0</v>
      </c>
      <c r="FI49" s="79"/>
      <c r="FJ49" s="79"/>
      <c r="FK49" s="80">
        <f t="shared" ref="FK49" si="791">FK50+FK51+FK52</f>
        <v>0</v>
      </c>
      <c r="FL49" s="80">
        <f t="shared" ref="FL49" si="792">FL50+FL51+FL52</f>
        <v>0</v>
      </c>
      <c r="FM49" s="79"/>
      <c r="FN49" s="79"/>
      <c r="FO49" s="80">
        <f t="shared" ref="FO49:FP49" si="793">FO50+FO51+FO52</f>
        <v>0</v>
      </c>
      <c r="FP49" s="80">
        <f t="shared" si="793"/>
        <v>0</v>
      </c>
      <c r="FQ49" s="79"/>
      <c r="FR49" s="79"/>
      <c r="FS49" s="80">
        <f t="shared" ref="FS49:FT49" si="794">FS50+FS51+FS52</f>
        <v>0</v>
      </c>
      <c r="FT49" s="80">
        <f t="shared" si="794"/>
        <v>0</v>
      </c>
      <c r="FU49" s="79"/>
      <c r="FV49" s="79"/>
      <c r="FW49" s="80">
        <f t="shared" ref="FW49:FX49" si="795">FW50+FW51+FW52</f>
        <v>0</v>
      </c>
      <c r="FX49" s="80">
        <f t="shared" si="795"/>
        <v>0</v>
      </c>
      <c r="FY49" s="79"/>
      <c r="FZ49" s="79"/>
      <c r="GA49" s="80">
        <f t="shared" ref="GA49:GB49" si="796">GA50+GA51+GA52</f>
        <v>9655.5</v>
      </c>
      <c r="GB49" s="80">
        <f t="shared" si="796"/>
        <v>9655.5</v>
      </c>
      <c r="GC49" s="79">
        <f t="shared" ref="GC49:GC50" si="797">GB49/GA49*100</f>
        <v>100</v>
      </c>
      <c r="GD49" s="79"/>
      <c r="GE49" s="80">
        <f t="shared" ref="GE49:GF49" si="798">GE50+GE51+GE52</f>
        <v>0</v>
      </c>
      <c r="GF49" s="80">
        <f t="shared" si="798"/>
        <v>0</v>
      </c>
      <c r="GG49" s="79"/>
      <c r="GH49" s="79"/>
      <c r="GI49" s="80">
        <f t="shared" ref="GI49:GJ49" si="799">GI50+GI51+GI52</f>
        <v>0</v>
      </c>
      <c r="GJ49" s="80">
        <f t="shared" si="799"/>
        <v>0</v>
      </c>
      <c r="GK49" s="79"/>
      <c r="GL49" s="79"/>
      <c r="GM49" s="80">
        <f t="shared" ref="GM49:GN49" si="800">GM50+GM51+GM52</f>
        <v>0</v>
      </c>
      <c r="GN49" s="80">
        <f t="shared" si="800"/>
        <v>0</v>
      </c>
      <c r="GO49" s="79"/>
      <c r="GP49" s="79"/>
      <c r="GQ49" s="80">
        <f t="shared" ref="GQ49:GR49" si="801">GQ50+GQ51+GQ52</f>
        <v>0</v>
      </c>
      <c r="GR49" s="80">
        <f t="shared" si="801"/>
        <v>0</v>
      </c>
      <c r="GS49" s="79"/>
      <c r="GT49" s="79"/>
      <c r="GU49" s="80">
        <f t="shared" ref="GU49:GV49" si="802">GU50+GU51+GU52</f>
        <v>7733.3</v>
      </c>
      <c r="GV49" s="80">
        <f t="shared" si="802"/>
        <v>7733.3</v>
      </c>
      <c r="GW49" s="79">
        <f t="shared" ref="GW49:GW50" si="803">GV49/GU49*100</f>
        <v>100</v>
      </c>
      <c r="GX49" s="79"/>
      <c r="GY49" s="80"/>
      <c r="GZ49" s="80"/>
      <c r="HA49" s="79"/>
      <c r="HB49" s="79"/>
      <c r="HC49" s="80"/>
      <c r="HD49" s="80"/>
      <c r="HE49" s="79"/>
      <c r="HF49" s="79"/>
      <c r="HG49" s="80"/>
      <c r="HH49" s="80"/>
      <c r="HI49" s="79"/>
      <c r="HJ49" s="79"/>
      <c r="HK49" s="80"/>
      <c r="HL49" s="80"/>
      <c r="HM49" s="79"/>
      <c r="HN49" s="79"/>
      <c r="HO49" s="80">
        <f t="shared" ref="HO49:HP49" si="804">HO50+HO51+HO52</f>
        <v>950</v>
      </c>
      <c r="HP49" s="80">
        <f t="shared" si="804"/>
        <v>950</v>
      </c>
      <c r="HQ49" s="79">
        <f t="shared" ref="HQ49:HQ50" si="805">HP49/HO49*100</f>
        <v>100</v>
      </c>
      <c r="HR49" s="79"/>
      <c r="HS49" s="80"/>
      <c r="HT49" s="80"/>
      <c r="HU49" s="79"/>
      <c r="HV49" s="79"/>
      <c r="HW49" s="80"/>
      <c r="HX49" s="80"/>
      <c r="HY49" s="79"/>
      <c r="HZ49" s="79"/>
      <c r="IA49" s="80"/>
      <c r="IB49" s="80"/>
      <c r="IC49" s="79"/>
      <c r="ID49" s="79"/>
      <c r="IE49" s="80">
        <f t="shared" ref="IE49:IF49" si="806">IE50+IE51+IE52</f>
        <v>606.20000000000005</v>
      </c>
      <c r="IF49" s="80">
        <f t="shared" si="806"/>
        <v>514.19939999999997</v>
      </c>
      <c r="IG49" s="79">
        <f t="shared" ref="IG49:IG50" si="807">IF49/IE49*100</f>
        <v>84.823391619927406</v>
      </c>
      <c r="IH49" s="79"/>
      <c r="II49" s="80"/>
      <c r="IJ49" s="80"/>
      <c r="IK49" s="79"/>
      <c r="IL49" s="79"/>
      <c r="IM49" s="80">
        <f t="shared" ref="IM49:IN49" si="808">IM50+IM51+IM52</f>
        <v>746.29972999999995</v>
      </c>
      <c r="IN49" s="80">
        <f t="shared" si="808"/>
        <v>746.29972999999995</v>
      </c>
      <c r="IO49" s="79">
        <f t="shared" ref="IO49:IO63" si="809">IN49/IM49*100</f>
        <v>100</v>
      </c>
    </row>
    <row r="50" spans="1:249" s="29" customFormat="1" ht="31.5" x14ac:dyDescent="0.25">
      <c r="A50" s="95" t="s">
        <v>261</v>
      </c>
      <c r="B50" s="82">
        <f t="shared" si="147"/>
        <v>4984.1000000000004</v>
      </c>
      <c r="C50" s="82">
        <f t="shared" si="148"/>
        <v>29003.899729999997</v>
      </c>
      <c r="D50" s="82">
        <f t="shared" si="149"/>
        <v>28911.899129999998</v>
      </c>
      <c r="E50" s="70">
        <f>D50/C50*100</f>
        <v>99.682799206808596</v>
      </c>
      <c r="F50" s="70">
        <v>3500</v>
      </c>
      <c r="G50" s="70">
        <v>3500</v>
      </c>
      <c r="H50" s="70">
        <v>3500</v>
      </c>
      <c r="I50" s="70">
        <f t="shared" si="739"/>
        <v>100</v>
      </c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66"/>
      <c r="V50" s="70">
        <v>446.1</v>
      </c>
      <c r="W50" s="70">
        <v>1203.5999999999999</v>
      </c>
      <c r="X50" s="70">
        <v>1203.5999999999999</v>
      </c>
      <c r="Y50" s="66">
        <f t="shared" si="295"/>
        <v>100</v>
      </c>
      <c r="Z50" s="124"/>
      <c r="AA50" s="70">
        <v>501</v>
      </c>
      <c r="AB50" s="70">
        <v>501</v>
      </c>
      <c r="AC50" s="66">
        <f t="shared" si="137"/>
        <v>100</v>
      </c>
      <c r="AD50" s="145"/>
      <c r="AE50" s="280">
        <v>1568</v>
      </c>
      <c r="AF50" s="281">
        <v>1568</v>
      </c>
      <c r="AG50" s="66">
        <f t="shared" si="745"/>
        <v>100</v>
      </c>
      <c r="AH50" s="280">
        <v>1038</v>
      </c>
      <c r="AI50" s="280">
        <v>915</v>
      </c>
      <c r="AJ50" s="280">
        <v>915</v>
      </c>
      <c r="AK50" s="66">
        <f t="shared" si="749"/>
        <v>100</v>
      </c>
      <c r="AL50" s="280"/>
      <c r="AM50" s="280"/>
      <c r="AN50" s="280"/>
      <c r="AO50" s="66"/>
      <c r="AP50" s="70"/>
      <c r="AQ50" s="70"/>
      <c r="AR50" s="70"/>
      <c r="AS50" s="66"/>
      <c r="AT50" s="66"/>
      <c r="AU50" s="70"/>
      <c r="AV50" s="70"/>
      <c r="AW50" s="66"/>
      <c r="AX50" s="70"/>
      <c r="AY50" s="70"/>
      <c r="AZ50" s="70"/>
      <c r="BA50" s="66"/>
      <c r="BB50" s="123"/>
      <c r="BC50" s="280">
        <v>1000</v>
      </c>
      <c r="BD50" s="70">
        <v>1000</v>
      </c>
      <c r="BE50" s="66">
        <f t="shared" si="758"/>
        <v>100</v>
      </c>
      <c r="BF50" s="66"/>
      <c r="BG50" s="280"/>
      <c r="BH50" s="70"/>
      <c r="BI50" s="66"/>
      <c r="BJ50" s="66"/>
      <c r="BK50" s="280"/>
      <c r="BL50" s="70"/>
      <c r="BM50" s="66"/>
      <c r="BN50" s="66"/>
      <c r="BO50" s="280"/>
      <c r="BP50" s="70"/>
      <c r="BQ50" s="66"/>
      <c r="BR50" s="66"/>
      <c r="BS50" s="280"/>
      <c r="BT50" s="70"/>
      <c r="BU50" s="66"/>
      <c r="BV50" s="66"/>
      <c r="BW50" s="280"/>
      <c r="BX50" s="70"/>
      <c r="BY50" s="66"/>
      <c r="BZ50" s="66"/>
      <c r="CA50" s="280"/>
      <c r="CB50" s="70"/>
      <c r="CC50" s="66"/>
      <c r="CD50" s="66"/>
      <c r="CE50" s="280"/>
      <c r="CF50" s="70"/>
      <c r="CG50" s="66"/>
      <c r="CH50" s="66"/>
      <c r="CI50" s="280"/>
      <c r="CJ50" s="70"/>
      <c r="CK50" s="66"/>
      <c r="CL50" s="66"/>
      <c r="CM50" s="280"/>
      <c r="CN50" s="70"/>
      <c r="CO50" s="66"/>
      <c r="CP50" s="66"/>
      <c r="CQ50" s="70"/>
      <c r="CR50" s="70"/>
      <c r="CS50" s="66"/>
      <c r="CT50" s="66"/>
      <c r="CU50" s="70"/>
      <c r="CV50" s="70"/>
      <c r="CW50" s="66"/>
      <c r="CX50" s="66"/>
      <c r="CY50" s="70"/>
      <c r="CZ50" s="70"/>
      <c r="DA50" s="66"/>
      <c r="DB50" s="66"/>
      <c r="DC50" s="70"/>
      <c r="DD50" s="70"/>
      <c r="DE50" s="66"/>
      <c r="DF50" s="66"/>
      <c r="DG50" s="70"/>
      <c r="DH50" s="70"/>
      <c r="DI50" s="66"/>
      <c r="DJ50" s="66"/>
      <c r="DK50" s="70"/>
      <c r="DL50" s="70"/>
      <c r="DM50" s="66"/>
      <c r="DN50" s="66"/>
      <c r="DO50" s="70"/>
      <c r="DP50" s="70"/>
      <c r="DQ50" s="66"/>
      <c r="DR50" s="66"/>
      <c r="DS50" s="70"/>
      <c r="DT50" s="70"/>
      <c r="DU50" s="66"/>
      <c r="DV50" s="66"/>
      <c r="DW50" s="280"/>
      <c r="DX50" s="295"/>
      <c r="DY50" s="66"/>
      <c r="DZ50" s="66"/>
      <c r="EA50" s="280"/>
      <c r="EB50" s="295"/>
      <c r="EC50" s="66"/>
      <c r="ED50" s="66"/>
      <c r="EE50" s="280">
        <v>290</v>
      </c>
      <c r="EF50" s="70">
        <v>290</v>
      </c>
      <c r="EG50" s="66">
        <f t="shared" si="779"/>
        <v>100</v>
      </c>
      <c r="EH50" s="66"/>
      <c r="EI50" s="280">
        <v>335</v>
      </c>
      <c r="EJ50" s="70">
        <v>335</v>
      </c>
      <c r="EK50" s="66">
        <f t="shared" si="781"/>
        <v>100</v>
      </c>
      <c r="EL50" s="66"/>
      <c r="EM50" s="280"/>
      <c r="EN50" s="70"/>
      <c r="EO50" s="66"/>
      <c r="EP50" s="66"/>
      <c r="EQ50" s="280"/>
      <c r="ER50" s="70"/>
      <c r="ES50" s="66"/>
      <c r="ET50" s="66"/>
      <c r="EU50" s="280"/>
      <c r="EV50" s="280"/>
      <c r="EW50" s="66"/>
      <c r="EX50" s="66"/>
      <c r="EY50" s="280"/>
      <c r="EZ50" s="280"/>
      <c r="FA50" s="66"/>
      <c r="FB50" s="66"/>
      <c r="FC50" s="280"/>
      <c r="FD50" s="70"/>
      <c r="FE50" s="66"/>
      <c r="FF50" s="66"/>
      <c r="FG50" s="280"/>
      <c r="FH50" s="280"/>
      <c r="FI50" s="66"/>
      <c r="FJ50" s="66"/>
      <c r="FK50" s="280"/>
      <c r="FL50" s="280"/>
      <c r="FM50" s="66"/>
      <c r="FN50" s="66"/>
      <c r="FO50" s="280"/>
      <c r="FP50" s="70"/>
      <c r="FQ50" s="66"/>
      <c r="FR50" s="66"/>
      <c r="FS50" s="280"/>
      <c r="FT50" s="70"/>
      <c r="FU50" s="66"/>
      <c r="FV50" s="66"/>
      <c r="FW50" s="280"/>
      <c r="FX50" s="70"/>
      <c r="FY50" s="66"/>
      <c r="FZ50" s="66"/>
      <c r="GA50" s="280">
        <v>9655.5</v>
      </c>
      <c r="GB50" s="70">
        <v>9655.5</v>
      </c>
      <c r="GC50" s="66">
        <f t="shared" si="797"/>
        <v>100</v>
      </c>
      <c r="GD50" s="66"/>
      <c r="GE50" s="280"/>
      <c r="GF50" s="70"/>
      <c r="GG50" s="66"/>
      <c r="GH50" s="66"/>
      <c r="GI50" s="280"/>
      <c r="GJ50" s="70"/>
      <c r="GK50" s="66"/>
      <c r="GL50" s="66"/>
      <c r="GM50" s="280"/>
      <c r="GN50" s="70"/>
      <c r="GO50" s="66"/>
      <c r="GP50" s="66"/>
      <c r="GQ50" s="280"/>
      <c r="GR50" s="70"/>
      <c r="GS50" s="66"/>
      <c r="GT50" s="66"/>
      <c r="GU50" s="280">
        <v>7733.3</v>
      </c>
      <c r="GV50" s="70">
        <v>7733.3</v>
      </c>
      <c r="GW50" s="66">
        <f t="shared" si="803"/>
        <v>100</v>
      </c>
      <c r="GX50" s="66"/>
      <c r="GY50" s="280"/>
      <c r="GZ50" s="70"/>
      <c r="HA50" s="66"/>
      <c r="HB50" s="66"/>
      <c r="HC50" s="280"/>
      <c r="HD50" s="70"/>
      <c r="HE50" s="66"/>
      <c r="HF50" s="66"/>
      <c r="HG50" s="280"/>
      <c r="HH50" s="70"/>
      <c r="HI50" s="66"/>
      <c r="HJ50" s="66"/>
      <c r="HK50" s="280"/>
      <c r="HL50" s="70"/>
      <c r="HM50" s="66"/>
      <c r="HN50" s="66"/>
      <c r="HO50" s="280">
        <v>950</v>
      </c>
      <c r="HP50" s="70">
        <v>950</v>
      </c>
      <c r="HQ50" s="66">
        <f t="shared" si="805"/>
        <v>100</v>
      </c>
      <c r="HR50" s="66"/>
      <c r="HS50" s="280"/>
      <c r="HT50" s="70"/>
      <c r="HU50" s="66"/>
      <c r="HV50" s="66"/>
      <c r="HW50" s="280"/>
      <c r="HX50" s="70"/>
      <c r="HY50" s="66"/>
      <c r="HZ50" s="66"/>
      <c r="IA50" s="280"/>
      <c r="IB50" s="70"/>
      <c r="IC50" s="66"/>
      <c r="ID50" s="66"/>
      <c r="IE50" s="280">
        <v>606.20000000000005</v>
      </c>
      <c r="IF50" s="70">
        <v>514.19939999999997</v>
      </c>
      <c r="IG50" s="66">
        <f t="shared" si="807"/>
        <v>84.823391619927406</v>
      </c>
      <c r="IH50" s="66"/>
      <c r="II50" s="280"/>
      <c r="IJ50" s="70"/>
      <c r="IK50" s="66"/>
      <c r="IL50" s="66"/>
      <c r="IM50" s="280">
        <v>746.29972999999995</v>
      </c>
      <c r="IN50" s="70">
        <v>746.29972999999995</v>
      </c>
      <c r="IO50" s="66">
        <f t="shared" si="809"/>
        <v>100</v>
      </c>
    </row>
    <row r="51" spans="1:249" s="29" customFormat="1" ht="15.75" x14ac:dyDescent="0.25">
      <c r="A51" s="41" t="s">
        <v>263</v>
      </c>
      <c r="B51" s="82">
        <f t="shared" si="147"/>
        <v>0</v>
      </c>
      <c r="C51" s="82">
        <f t="shared" si="148"/>
        <v>10000</v>
      </c>
      <c r="D51" s="82">
        <f t="shared" si="149"/>
        <v>10000</v>
      </c>
      <c r="E51" s="70">
        <f>D51/C51*100</f>
        <v>100</v>
      </c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31"/>
      <c r="AA51" s="198"/>
      <c r="AB51" s="198"/>
      <c r="AC51" s="66"/>
      <c r="AD51" s="131"/>
      <c r="AE51" s="198"/>
      <c r="AF51" s="198"/>
      <c r="AG51" s="66"/>
      <c r="AH51" s="198"/>
      <c r="AI51" s="198"/>
      <c r="AJ51" s="198"/>
      <c r="AK51" s="66"/>
      <c r="AL51" s="198"/>
      <c r="AM51" s="198"/>
      <c r="AN51" s="198"/>
      <c r="AO51" s="66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31"/>
      <c r="BC51" s="198"/>
      <c r="BD51" s="198"/>
      <c r="BE51" s="66"/>
      <c r="BF51" s="66"/>
      <c r="BG51" s="198"/>
      <c r="BH51" s="198"/>
      <c r="BI51" s="66"/>
      <c r="BJ51" s="66"/>
      <c r="BK51" s="198"/>
      <c r="BL51" s="198"/>
      <c r="BM51" s="66"/>
      <c r="BN51" s="66"/>
      <c r="BO51" s="198"/>
      <c r="BP51" s="198"/>
      <c r="BQ51" s="66"/>
      <c r="BR51" s="66"/>
      <c r="BS51" s="198"/>
      <c r="BT51" s="198"/>
      <c r="BU51" s="66"/>
      <c r="BV51" s="66"/>
      <c r="BW51" s="198"/>
      <c r="BX51" s="198"/>
      <c r="BY51" s="66"/>
      <c r="BZ51" s="66"/>
      <c r="CA51" s="198"/>
      <c r="CB51" s="198"/>
      <c r="CC51" s="66"/>
      <c r="CD51" s="66"/>
      <c r="CE51" s="198"/>
      <c r="CF51" s="198"/>
      <c r="CG51" s="66"/>
      <c r="CH51" s="66"/>
      <c r="CI51" s="198"/>
      <c r="CJ51" s="198"/>
      <c r="CK51" s="66"/>
      <c r="CL51" s="66"/>
      <c r="CM51" s="198"/>
      <c r="CN51" s="198"/>
      <c r="CO51" s="66"/>
      <c r="CP51" s="66"/>
      <c r="CQ51" s="66">
        <v>10000</v>
      </c>
      <c r="CR51" s="66">
        <v>10000</v>
      </c>
      <c r="CS51" s="66">
        <f t="shared" si="770"/>
        <v>100</v>
      </c>
      <c r="CT51" s="66"/>
      <c r="CU51" s="66"/>
      <c r="CV51" s="66"/>
      <c r="CW51" s="66"/>
      <c r="CX51" s="66"/>
      <c r="CY51" s="66"/>
      <c r="CZ51" s="66"/>
      <c r="DA51" s="66"/>
      <c r="DB51" s="66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66"/>
      <c r="DP51" s="66"/>
      <c r="DQ51" s="66"/>
      <c r="DR51" s="66"/>
      <c r="DS51" s="66"/>
      <c r="DT51" s="198"/>
      <c r="DU51" s="66"/>
      <c r="DV51" s="66"/>
      <c r="DW51" s="198"/>
      <c r="DX51" s="198"/>
      <c r="DY51" s="66"/>
      <c r="DZ51" s="66"/>
      <c r="EA51" s="198"/>
      <c r="EB51" s="198"/>
      <c r="EC51" s="66"/>
      <c r="ED51" s="66"/>
      <c r="EE51" s="198"/>
      <c r="EF51" s="198"/>
      <c r="EG51" s="66"/>
      <c r="EH51" s="66"/>
      <c r="EI51" s="198"/>
      <c r="EJ51" s="198"/>
      <c r="EK51" s="66"/>
      <c r="EL51" s="66"/>
      <c r="EM51" s="198"/>
      <c r="EN51" s="198"/>
      <c r="EO51" s="66"/>
      <c r="EP51" s="66"/>
      <c r="EQ51" s="198"/>
      <c r="ER51" s="198"/>
      <c r="ES51" s="66"/>
      <c r="ET51" s="66"/>
      <c r="EU51" s="198"/>
      <c r="EV51" s="198"/>
      <c r="EW51" s="66"/>
      <c r="EX51" s="66"/>
      <c r="EY51" s="198"/>
      <c r="EZ51" s="198"/>
      <c r="FA51" s="66"/>
      <c r="FB51" s="66"/>
      <c r="FC51" s="198"/>
      <c r="FD51" s="198"/>
      <c r="FE51" s="66"/>
      <c r="FF51" s="66"/>
      <c r="FG51" s="198"/>
      <c r="FH51" s="198"/>
      <c r="FI51" s="66"/>
      <c r="FJ51" s="66"/>
      <c r="FK51" s="198"/>
      <c r="FL51" s="198"/>
      <c r="FM51" s="66"/>
      <c r="FN51" s="66"/>
      <c r="FO51" s="198"/>
      <c r="FP51" s="198"/>
      <c r="FQ51" s="66"/>
      <c r="FR51" s="66"/>
      <c r="FS51" s="198"/>
      <c r="FT51" s="198"/>
      <c r="FU51" s="66"/>
      <c r="FV51" s="66"/>
      <c r="FW51" s="198"/>
      <c r="FX51" s="198"/>
      <c r="FY51" s="66"/>
      <c r="FZ51" s="66"/>
      <c r="GA51" s="198"/>
      <c r="GB51" s="198"/>
      <c r="GC51" s="66"/>
      <c r="GD51" s="66"/>
      <c r="GE51" s="198"/>
      <c r="GF51" s="198"/>
      <c r="GG51" s="66"/>
      <c r="GH51" s="66"/>
      <c r="GI51" s="198"/>
      <c r="GJ51" s="198"/>
      <c r="GK51" s="66"/>
      <c r="GL51" s="66"/>
      <c r="GM51" s="198"/>
      <c r="GN51" s="198"/>
      <c r="GO51" s="66"/>
      <c r="GP51" s="66"/>
      <c r="GQ51" s="198"/>
      <c r="GR51" s="198"/>
      <c r="GS51" s="66"/>
      <c r="GT51" s="66"/>
      <c r="GU51" s="198"/>
      <c r="GV51" s="198"/>
      <c r="GW51" s="66"/>
      <c r="GX51" s="66"/>
      <c r="GY51" s="198"/>
      <c r="GZ51" s="198"/>
      <c r="HA51" s="66"/>
      <c r="HB51" s="66"/>
      <c r="HC51" s="198"/>
      <c r="HD51" s="198"/>
      <c r="HE51" s="66"/>
      <c r="HF51" s="66"/>
      <c r="HG51" s="198"/>
      <c r="HH51" s="198"/>
      <c r="HI51" s="66"/>
      <c r="HJ51" s="66"/>
      <c r="HK51" s="198"/>
      <c r="HL51" s="198"/>
      <c r="HM51" s="66"/>
      <c r="HN51" s="66"/>
      <c r="HO51" s="198"/>
      <c r="HP51" s="198"/>
      <c r="HQ51" s="66"/>
      <c r="HR51" s="66"/>
      <c r="HS51" s="198"/>
      <c r="HT51" s="198"/>
      <c r="HU51" s="66"/>
      <c r="HV51" s="66"/>
      <c r="HW51" s="198"/>
      <c r="HX51" s="198"/>
      <c r="HY51" s="66"/>
      <c r="HZ51" s="66"/>
      <c r="IA51" s="198"/>
      <c r="IB51" s="198"/>
      <c r="IC51" s="66"/>
      <c r="ID51" s="66"/>
      <c r="IE51" s="198"/>
      <c r="IF51" s="198"/>
      <c r="IG51" s="66"/>
      <c r="IH51" s="66"/>
      <c r="II51" s="198"/>
      <c r="IJ51" s="198"/>
      <c r="IK51" s="66"/>
      <c r="IL51" s="66"/>
      <c r="IM51" s="198"/>
      <c r="IN51" s="198"/>
      <c r="IO51" s="66"/>
    </row>
    <row r="52" spans="1:249" s="29" customFormat="1" ht="15.75" x14ac:dyDescent="0.25">
      <c r="A52" s="41" t="s">
        <v>260</v>
      </c>
      <c r="B52" s="82">
        <f t="shared" si="147"/>
        <v>0</v>
      </c>
      <c r="C52" s="82">
        <f t="shared" si="148"/>
        <v>0</v>
      </c>
      <c r="D52" s="82">
        <f t="shared" si="149"/>
        <v>0</v>
      </c>
      <c r="E52" s="82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31"/>
      <c r="AA52" s="198"/>
      <c r="AB52" s="198"/>
      <c r="AC52" s="66"/>
      <c r="AD52" s="131"/>
      <c r="AE52" s="198"/>
      <c r="AF52" s="198"/>
      <c r="AG52" s="66"/>
      <c r="AH52" s="198"/>
      <c r="AI52" s="198"/>
      <c r="AJ52" s="198"/>
      <c r="AK52" s="66"/>
      <c r="AL52" s="198"/>
      <c r="AM52" s="198"/>
      <c r="AN52" s="198"/>
      <c r="AO52" s="66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31"/>
      <c r="BC52" s="198"/>
      <c r="BD52" s="198"/>
      <c r="BE52" s="66"/>
      <c r="BF52" s="66"/>
      <c r="BG52" s="198"/>
      <c r="BH52" s="198"/>
      <c r="BI52" s="66"/>
      <c r="BJ52" s="66"/>
      <c r="BK52" s="198"/>
      <c r="BL52" s="198"/>
      <c r="BM52" s="66"/>
      <c r="BN52" s="66"/>
      <c r="BO52" s="198"/>
      <c r="BP52" s="198"/>
      <c r="BQ52" s="66"/>
      <c r="BR52" s="66"/>
      <c r="BS52" s="198"/>
      <c r="BT52" s="198"/>
      <c r="BU52" s="66"/>
      <c r="BV52" s="66"/>
      <c r="BW52" s="198"/>
      <c r="BX52" s="198"/>
      <c r="BY52" s="66"/>
      <c r="BZ52" s="66"/>
      <c r="CA52" s="198"/>
      <c r="CB52" s="198"/>
      <c r="CC52" s="66"/>
      <c r="CD52" s="66"/>
      <c r="CE52" s="198"/>
      <c r="CF52" s="198"/>
      <c r="CG52" s="66"/>
      <c r="CH52" s="66"/>
      <c r="CI52" s="198"/>
      <c r="CJ52" s="198"/>
      <c r="CK52" s="66"/>
      <c r="CL52" s="66"/>
      <c r="CM52" s="198"/>
      <c r="CN52" s="198"/>
      <c r="CO52" s="66"/>
      <c r="CP52" s="66"/>
      <c r="CQ52" s="198"/>
      <c r="CR52" s="198"/>
      <c r="CS52" s="66"/>
      <c r="CT52" s="66"/>
      <c r="CU52" s="198"/>
      <c r="CV52" s="198"/>
      <c r="CW52" s="66"/>
      <c r="CX52" s="66"/>
      <c r="CY52" s="198"/>
      <c r="CZ52" s="198"/>
      <c r="DA52" s="66"/>
      <c r="DB52" s="66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66"/>
      <c r="DR52" s="66"/>
      <c r="DS52" s="198"/>
      <c r="DT52" s="198"/>
      <c r="DU52" s="66"/>
      <c r="DV52" s="66"/>
      <c r="DW52" s="198"/>
      <c r="DX52" s="198"/>
      <c r="DY52" s="66"/>
      <c r="DZ52" s="66"/>
      <c r="EA52" s="198"/>
      <c r="EB52" s="198"/>
      <c r="EC52" s="66"/>
      <c r="ED52" s="66"/>
      <c r="EE52" s="198"/>
      <c r="EF52" s="198"/>
      <c r="EG52" s="66"/>
      <c r="EH52" s="66"/>
      <c r="EI52" s="198"/>
      <c r="EJ52" s="198"/>
      <c r="EK52" s="66"/>
      <c r="EL52" s="66"/>
      <c r="EM52" s="198"/>
      <c r="EN52" s="198"/>
      <c r="EO52" s="66"/>
      <c r="EP52" s="66"/>
      <c r="EQ52" s="198"/>
      <c r="ER52" s="198"/>
      <c r="ES52" s="66"/>
      <c r="ET52" s="66"/>
      <c r="EU52" s="198"/>
      <c r="EV52" s="198"/>
      <c r="EW52" s="66"/>
      <c r="EX52" s="66"/>
      <c r="EY52" s="198"/>
      <c r="EZ52" s="198"/>
      <c r="FA52" s="66"/>
      <c r="FB52" s="66"/>
      <c r="FC52" s="198"/>
      <c r="FD52" s="198"/>
      <c r="FE52" s="66"/>
      <c r="FF52" s="66"/>
      <c r="FG52" s="198"/>
      <c r="FH52" s="198"/>
      <c r="FI52" s="66"/>
      <c r="FJ52" s="66"/>
      <c r="FK52" s="198"/>
      <c r="FL52" s="198"/>
      <c r="FM52" s="66"/>
      <c r="FN52" s="66"/>
      <c r="FO52" s="198"/>
      <c r="FP52" s="198"/>
      <c r="FQ52" s="66"/>
      <c r="FR52" s="66"/>
      <c r="FS52" s="198"/>
      <c r="FT52" s="198"/>
      <c r="FU52" s="66"/>
      <c r="FV52" s="66"/>
      <c r="FW52" s="198"/>
      <c r="FX52" s="198"/>
      <c r="FY52" s="66"/>
      <c r="FZ52" s="66"/>
      <c r="GA52" s="198"/>
      <c r="GB52" s="198"/>
      <c r="GC52" s="66"/>
      <c r="GD52" s="66"/>
      <c r="GE52" s="198"/>
      <c r="GF52" s="198"/>
      <c r="GG52" s="66"/>
      <c r="GH52" s="66"/>
      <c r="GI52" s="198"/>
      <c r="GJ52" s="198"/>
      <c r="GK52" s="66"/>
      <c r="GL52" s="66"/>
      <c r="GM52" s="198"/>
      <c r="GN52" s="198"/>
      <c r="GO52" s="66"/>
      <c r="GP52" s="66"/>
      <c r="GQ52" s="198"/>
      <c r="GR52" s="198"/>
      <c r="GS52" s="66"/>
      <c r="GT52" s="66"/>
      <c r="GU52" s="198"/>
      <c r="GV52" s="198"/>
      <c r="GW52" s="66"/>
      <c r="GX52" s="66"/>
      <c r="GY52" s="198"/>
      <c r="GZ52" s="198"/>
      <c r="HA52" s="66"/>
      <c r="HB52" s="66"/>
      <c r="HC52" s="198"/>
      <c r="HD52" s="198"/>
      <c r="HE52" s="66"/>
      <c r="HF52" s="66"/>
      <c r="HG52" s="198"/>
      <c r="HH52" s="198"/>
      <c r="HI52" s="66"/>
      <c r="HJ52" s="66"/>
      <c r="HK52" s="198"/>
      <c r="HL52" s="198"/>
      <c r="HM52" s="66"/>
      <c r="HN52" s="66"/>
      <c r="HO52" s="198"/>
      <c r="HP52" s="198"/>
      <c r="HQ52" s="66"/>
      <c r="HR52" s="66"/>
      <c r="HS52" s="198"/>
      <c r="HT52" s="198"/>
      <c r="HU52" s="66"/>
      <c r="HV52" s="66"/>
      <c r="HW52" s="198"/>
      <c r="HX52" s="198"/>
      <c r="HY52" s="66"/>
      <c r="HZ52" s="66"/>
      <c r="IA52" s="198"/>
      <c r="IB52" s="198"/>
      <c r="IC52" s="66"/>
      <c r="ID52" s="66"/>
      <c r="IE52" s="198"/>
      <c r="IF52" s="198"/>
      <c r="IG52" s="66"/>
      <c r="IH52" s="66"/>
      <c r="II52" s="198"/>
      <c r="IJ52" s="198"/>
      <c r="IK52" s="66"/>
      <c r="IL52" s="66"/>
      <c r="IM52" s="198"/>
      <c r="IN52" s="198"/>
      <c r="IO52" s="66"/>
    </row>
    <row r="53" spans="1:249" s="30" customFormat="1" ht="31.5" x14ac:dyDescent="0.25">
      <c r="A53" s="98" t="s">
        <v>268</v>
      </c>
      <c r="B53" s="198">
        <f t="shared" si="147"/>
        <v>405.3</v>
      </c>
      <c r="C53" s="198">
        <f t="shared" si="148"/>
        <v>29309.7</v>
      </c>
      <c r="D53" s="198">
        <f t="shared" si="149"/>
        <v>29251.383379999999</v>
      </c>
      <c r="E53" s="80">
        <f t="shared" si="67"/>
        <v>99.801033036844458</v>
      </c>
      <c r="F53" s="198">
        <f t="shared" ref="F53" si="810">F54+F55+F56+F57</f>
        <v>0</v>
      </c>
      <c r="G53" s="198">
        <f t="shared" ref="G53:AV53" si="811">G54+G55+G56+G57</f>
        <v>0</v>
      </c>
      <c r="H53" s="198">
        <f t="shared" ref="H53" si="812">H54+H55+H56+H57</f>
        <v>0</v>
      </c>
      <c r="I53" s="80"/>
      <c r="J53" s="198">
        <f t="shared" ref="J53" si="813">J54+J55+J56+J57</f>
        <v>0</v>
      </c>
      <c r="K53" s="198">
        <f t="shared" si="811"/>
        <v>0</v>
      </c>
      <c r="L53" s="198">
        <f t="shared" si="811"/>
        <v>0</v>
      </c>
      <c r="M53" s="198">
        <f t="shared" si="811"/>
        <v>0</v>
      </c>
      <c r="N53" s="198"/>
      <c r="O53" s="198">
        <f t="shared" si="811"/>
        <v>0</v>
      </c>
      <c r="P53" s="198">
        <f t="shared" si="811"/>
        <v>0</v>
      </c>
      <c r="Q53" s="198">
        <f t="shared" si="811"/>
        <v>0</v>
      </c>
      <c r="R53" s="198">
        <f t="shared" ref="R53" si="814">R54+R55+R56+R57</f>
        <v>0</v>
      </c>
      <c r="S53" s="198">
        <f t="shared" si="811"/>
        <v>0</v>
      </c>
      <c r="T53" s="198">
        <f t="shared" si="811"/>
        <v>0</v>
      </c>
      <c r="U53" s="198">
        <f t="shared" si="811"/>
        <v>0</v>
      </c>
      <c r="V53" s="198">
        <f t="shared" ref="V53" si="815">V54+V55+V56+V57</f>
        <v>405.3</v>
      </c>
      <c r="W53" s="198">
        <f t="shared" si="811"/>
        <v>1092.3</v>
      </c>
      <c r="X53" s="198">
        <f t="shared" ref="X53" si="816">X54+X55+X56+X57</f>
        <v>1092.3</v>
      </c>
      <c r="Y53" s="79">
        <f t="shared" si="295"/>
        <v>100</v>
      </c>
      <c r="Z53" s="131"/>
      <c r="AA53" s="198">
        <f t="shared" si="811"/>
        <v>284</v>
      </c>
      <c r="AB53" s="198">
        <f t="shared" si="811"/>
        <v>284</v>
      </c>
      <c r="AC53" s="79">
        <f t="shared" si="137"/>
        <v>100</v>
      </c>
      <c r="AD53" s="131"/>
      <c r="AE53" s="198">
        <f t="shared" ref="AE53:AF53" si="817">AE54+AE55+AE56+AE57</f>
        <v>1038</v>
      </c>
      <c r="AF53" s="198">
        <f t="shared" si="817"/>
        <v>1038</v>
      </c>
      <c r="AG53" s="79">
        <f t="shared" ref="AG53:AG54" si="818">AF53/AE53*100</f>
        <v>100</v>
      </c>
      <c r="AH53" s="198">
        <f t="shared" ref="AH53" si="819">AH54+AH55+AH56+AH57</f>
        <v>0</v>
      </c>
      <c r="AI53" s="198">
        <f t="shared" ref="AI53" si="820">AI54+AI55+AI56+AI57</f>
        <v>0</v>
      </c>
      <c r="AJ53" s="198">
        <f t="shared" ref="AJ53" si="821">AJ54+AJ55+AJ56+AJ57</f>
        <v>0</v>
      </c>
      <c r="AK53" s="79"/>
      <c r="AL53" s="198">
        <f t="shared" ref="AL53" si="822">AL54+AL55+AL56+AL57</f>
        <v>0</v>
      </c>
      <c r="AM53" s="198">
        <f t="shared" ref="AM53" si="823">AM54+AM55+AM56+AM57</f>
        <v>126</v>
      </c>
      <c r="AN53" s="198">
        <f t="shared" ref="AN53" si="824">AN54+AN55+AN56+AN57</f>
        <v>126</v>
      </c>
      <c r="AO53" s="79">
        <f>AN53/AM53*100</f>
        <v>100</v>
      </c>
      <c r="AP53" s="198">
        <f t="shared" ref="AP53" si="825">AP54+AP55+AP56+AP57</f>
        <v>0</v>
      </c>
      <c r="AQ53" s="198">
        <f t="shared" si="811"/>
        <v>0</v>
      </c>
      <c r="AR53" s="198">
        <f t="shared" ref="AR53" si="826">AR54+AR55+AR56+AR57</f>
        <v>0</v>
      </c>
      <c r="AS53" s="198">
        <f t="shared" si="811"/>
        <v>0</v>
      </c>
      <c r="AT53" s="198"/>
      <c r="AU53" s="198">
        <f t="shared" si="811"/>
        <v>0</v>
      </c>
      <c r="AV53" s="198">
        <f t="shared" si="811"/>
        <v>0</v>
      </c>
      <c r="AW53" s="198">
        <f t="shared" ref="AW53:AZ53" si="827">AW54+AW55+AW56+AW57</f>
        <v>0</v>
      </c>
      <c r="AX53" s="198">
        <f t="shared" ref="AX53" si="828">AX54+AX55+AX56+AX57</f>
        <v>0</v>
      </c>
      <c r="AY53" s="198">
        <f t="shared" si="827"/>
        <v>0</v>
      </c>
      <c r="AZ53" s="198">
        <f t="shared" si="827"/>
        <v>0</v>
      </c>
      <c r="BA53" s="79"/>
      <c r="BB53" s="121"/>
      <c r="BC53" s="198">
        <f t="shared" ref="BC53:BD53" si="829">BC54+BC55+BC56+BC57</f>
        <v>1000</v>
      </c>
      <c r="BD53" s="198">
        <f t="shared" si="829"/>
        <v>1000</v>
      </c>
      <c r="BE53" s="79">
        <f t="shared" ref="BE53:BE54" si="830">BD53/BC53*100</f>
        <v>100</v>
      </c>
      <c r="BF53" s="79"/>
      <c r="BG53" s="198">
        <f t="shared" ref="BG53:BH53" si="831">BG54+BG55+BG56+BG57</f>
        <v>0</v>
      </c>
      <c r="BH53" s="198">
        <f t="shared" si="831"/>
        <v>0</v>
      </c>
      <c r="BI53" s="79"/>
      <c r="BJ53" s="79"/>
      <c r="BK53" s="198">
        <f t="shared" ref="BK53:BL53" si="832">BK54+BK55+BK56+BK57</f>
        <v>0</v>
      </c>
      <c r="BL53" s="198">
        <f t="shared" si="832"/>
        <v>0</v>
      </c>
      <c r="BM53" s="79"/>
      <c r="BN53" s="79"/>
      <c r="BO53" s="198">
        <f t="shared" ref="BO53:BP53" si="833">BO54+BO55+BO56+BO57</f>
        <v>0</v>
      </c>
      <c r="BP53" s="198">
        <f t="shared" si="833"/>
        <v>0</v>
      </c>
      <c r="BQ53" s="79"/>
      <c r="BR53" s="79"/>
      <c r="BS53" s="198">
        <f t="shared" ref="BS53:BT53" si="834">BS54+BS55+BS56+BS57</f>
        <v>0</v>
      </c>
      <c r="BT53" s="198">
        <f t="shared" si="834"/>
        <v>0</v>
      </c>
      <c r="BU53" s="79"/>
      <c r="BV53" s="79"/>
      <c r="BW53" s="198">
        <f t="shared" ref="BW53:BX53" si="835">BW54+BW55+BW56+BW57</f>
        <v>0</v>
      </c>
      <c r="BX53" s="198">
        <f t="shared" si="835"/>
        <v>0</v>
      </c>
      <c r="BY53" s="79"/>
      <c r="BZ53" s="79"/>
      <c r="CA53" s="198">
        <f t="shared" ref="CA53:CB53" si="836">CA54+CA55+CA56+CA57</f>
        <v>0</v>
      </c>
      <c r="CB53" s="198">
        <f t="shared" si="836"/>
        <v>0</v>
      </c>
      <c r="CC53" s="79"/>
      <c r="CD53" s="79"/>
      <c r="CE53" s="198">
        <f t="shared" ref="CE53:CF53" si="837">CE54+CE55+CE56+CE57</f>
        <v>0</v>
      </c>
      <c r="CF53" s="198">
        <f t="shared" si="837"/>
        <v>0</v>
      </c>
      <c r="CG53" s="79"/>
      <c r="CH53" s="79"/>
      <c r="CI53" s="198">
        <f t="shared" ref="CI53:CJ53" si="838">CI54+CI55+CI56+CI57</f>
        <v>0</v>
      </c>
      <c r="CJ53" s="198">
        <f t="shared" si="838"/>
        <v>0</v>
      </c>
      <c r="CK53" s="79"/>
      <c r="CL53" s="79"/>
      <c r="CM53" s="198">
        <f t="shared" ref="CM53:CN53" si="839">CM54+CM55+CM56+CM57</f>
        <v>0</v>
      </c>
      <c r="CN53" s="198">
        <f t="shared" si="839"/>
        <v>0</v>
      </c>
      <c r="CO53" s="79"/>
      <c r="CP53" s="79"/>
      <c r="CQ53" s="198">
        <f t="shared" ref="CQ53" si="840">CQ54+CQ55+CQ56+CQ57</f>
        <v>10000</v>
      </c>
      <c r="CR53" s="198">
        <f t="shared" ref="CR53" si="841">CR54+CR55+CR56+CR57</f>
        <v>10000</v>
      </c>
      <c r="CS53" s="79">
        <f t="shared" ref="CS53:CS57" si="842">CR53/CQ53*100</f>
        <v>100</v>
      </c>
      <c r="CT53" s="79"/>
      <c r="CU53" s="198">
        <f t="shared" ref="CU53" si="843">CU54+CU55+CU56+CU57</f>
        <v>0</v>
      </c>
      <c r="CV53" s="198">
        <f t="shared" ref="CV53" si="844">CV54+CV55+CV56+CV57</f>
        <v>0</v>
      </c>
      <c r="CW53" s="79"/>
      <c r="CX53" s="79"/>
      <c r="CY53" s="198">
        <f t="shared" ref="CY53:CZ53" si="845">CY54+CY55+CY56+CY57</f>
        <v>0</v>
      </c>
      <c r="CZ53" s="198">
        <f t="shared" si="845"/>
        <v>0</v>
      </c>
      <c r="DA53" s="79"/>
      <c r="DB53" s="79"/>
      <c r="DC53" s="198">
        <f t="shared" ref="DC53:DM53" si="846">DC54+DC55+DC56+DC57</f>
        <v>0</v>
      </c>
      <c r="DD53" s="198">
        <f t="shared" si="846"/>
        <v>0</v>
      </c>
      <c r="DE53" s="198">
        <f t="shared" si="846"/>
        <v>0</v>
      </c>
      <c r="DF53" s="198"/>
      <c r="DG53" s="198">
        <f t="shared" si="846"/>
        <v>0</v>
      </c>
      <c r="DH53" s="198">
        <f t="shared" si="846"/>
        <v>0</v>
      </c>
      <c r="DI53" s="198">
        <f t="shared" si="846"/>
        <v>0</v>
      </c>
      <c r="DJ53" s="198"/>
      <c r="DK53" s="198">
        <f t="shared" si="846"/>
        <v>0</v>
      </c>
      <c r="DL53" s="198">
        <f t="shared" si="846"/>
        <v>0</v>
      </c>
      <c r="DM53" s="198">
        <f t="shared" si="846"/>
        <v>0</v>
      </c>
      <c r="DN53" s="198"/>
      <c r="DO53" s="198"/>
      <c r="DP53" s="198"/>
      <c r="DQ53" s="79"/>
      <c r="DR53" s="79"/>
      <c r="DS53" s="198"/>
      <c r="DT53" s="198">
        <f t="shared" ref="DT53" si="847">DT54+DT55+DT56+DT57</f>
        <v>0</v>
      </c>
      <c r="DU53" s="79"/>
      <c r="DV53" s="79"/>
      <c r="DW53" s="198">
        <f t="shared" ref="DW53:DX53" si="848">DW54+DW55+DW56+DW57</f>
        <v>0</v>
      </c>
      <c r="DX53" s="198">
        <f t="shared" si="848"/>
        <v>0</v>
      </c>
      <c r="DY53" s="79"/>
      <c r="DZ53" s="79"/>
      <c r="EA53" s="198">
        <f t="shared" ref="EA53:EB53" si="849">EA54+EA55+EA56+EA57</f>
        <v>0</v>
      </c>
      <c r="EB53" s="198">
        <f t="shared" si="849"/>
        <v>0</v>
      </c>
      <c r="EC53" s="79"/>
      <c r="ED53" s="79"/>
      <c r="EE53" s="198">
        <f t="shared" ref="EE53:EF53" si="850">EE54+EE55+EE56+EE57</f>
        <v>0</v>
      </c>
      <c r="EF53" s="198">
        <f t="shared" si="850"/>
        <v>0</v>
      </c>
      <c r="EG53" s="79"/>
      <c r="EH53" s="79"/>
      <c r="EI53" s="198">
        <f t="shared" ref="EI53:EJ53" si="851">EI54+EI55+EI56+EI57</f>
        <v>400</v>
      </c>
      <c r="EJ53" s="198">
        <f t="shared" si="851"/>
        <v>400</v>
      </c>
      <c r="EK53" s="79">
        <f t="shared" ref="EK53:EK54" si="852">EJ53/EI53*100</f>
        <v>100</v>
      </c>
      <c r="EL53" s="79"/>
      <c r="EM53" s="198">
        <f t="shared" ref="EM53:EN53" si="853">EM54+EM55+EM56+EM57</f>
        <v>0</v>
      </c>
      <c r="EN53" s="198">
        <f t="shared" si="853"/>
        <v>0</v>
      </c>
      <c r="EO53" s="79"/>
      <c r="EP53" s="79"/>
      <c r="EQ53" s="198">
        <f t="shared" ref="EQ53:ER53" si="854">EQ54+EQ55+EQ56+EQ57</f>
        <v>0</v>
      </c>
      <c r="ER53" s="198">
        <f t="shared" si="854"/>
        <v>0</v>
      </c>
      <c r="ES53" s="79"/>
      <c r="ET53" s="79"/>
      <c r="EU53" s="198">
        <f t="shared" ref="EU53" si="855">EU54+EU55+EU56+EU57</f>
        <v>0</v>
      </c>
      <c r="EV53" s="198">
        <f t="shared" ref="EV53" si="856">EV54+EV55+EV56+EV57</f>
        <v>0</v>
      </c>
      <c r="EW53" s="79"/>
      <c r="EX53" s="79"/>
      <c r="EY53" s="198">
        <f t="shared" ref="EY53" si="857">EY54+EY55+EY56+EY57</f>
        <v>0</v>
      </c>
      <c r="EZ53" s="198">
        <f t="shared" ref="EZ53" si="858">EZ54+EZ55+EZ56+EZ57</f>
        <v>0</v>
      </c>
      <c r="FA53" s="79"/>
      <c r="FB53" s="79"/>
      <c r="FC53" s="198">
        <f t="shared" ref="FC53:FD53" si="859">FC54+FC55+FC56+FC57</f>
        <v>0</v>
      </c>
      <c r="FD53" s="198">
        <f t="shared" si="859"/>
        <v>0</v>
      </c>
      <c r="FE53" s="79"/>
      <c r="FF53" s="79"/>
      <c r="FG53" s="198">
        <f t="shared" ref="FG53" si="860">FG54+FG55+FG56+FG57</f>
        <v>0</v>
      </c>
      <c r="FH53" s="198">
        <f t="shared" ref="FH53" si="861">FH54+FH55+FH56+FH57</f>
        <v>0</v>
      </c>
      <c r="FI53" s="79"/>
      <c r="FJ53" s="79"/>
      <c r="FK53" s="198">
        <f t="shared" ref="FK53" si="862">FK54+FK55+FK56+FK57</f>
        <v>0</v>
      </c>
      <c r="FL53" s="198">
        <f t="shared" ref="FL53" si="863">FL54+FL55+FL56+FL57</f>
        <v>0</v>
      </c>
      <c r="FM53" s="79"/>
      <c r="FN53" s="79"/>
      <c r="FO53" s="198">
        <f t="shared" ref="FO53:FP53" si="864">FO54+FO55+FO56+FO57</f>
        <v>0</v>
      </c>
      <c r="FP53" s="198">
        <f t="shared" si="864"/>
        <v>0</v>
      </c>
      <c r="FQ53" s="79"/>
      <c r="FR53" s="79"/>
      <c r="FS53" s="198">
        <f t="shared" ref="FS53:FT53" si="865">FS54+FS55+FS56+FS57</f>
        <v>0</v>
      </c>
      <c r="FT53" s="198">
        <f t="shared" si="865"/>
        <v>0</v>
      </c>
      <c r="FU53" s="79"/>
      <c r="FV53" s="79"/>
      <c r="FW53" s="198">
        <f t="shared" ref="FW53:FX53" si="866">FW54+FW55+FW56+FW57</f>
        <v>0</v>
      </c>
      <c r="FX53" s="198">
        <f t="shared" si="866"/>
        <v>0</v>
      </c>
      <c r="FY53" s="79"/>
      <c r="FZ53" s="79"/>
      <c r="GA53" s="198">
        <f t="shared" ref="GA53:GB53" si="867">GA54+GA55+GA56+GA57</f>
        <v>0</v>
      </c>
      <c r="GB53" s="198">
        <f t="shared" si="867"/>
        <v>0</v>
      </c>
      <c r="GC53" s="79"/>
      <c r="GD53" s="79"/>
      <c r="GE53" s="198">
        <f t="shared" ref="GE53:GF53" si="868">GE54+GE55+GE56+GE57</f>
        <v>0</v>
      </c>
      <c r="GF53" s="198">
        <f t="shared" si="868"/>
        <v>0</v>
      </c>
      <c r="GG53" s="79"/>
      <c r="GH53" s="79"/>
      <c r="GI53" s="198">
        <f t="shared" ref="GI53:GJ53" si="869">GI54+GI55+GI56+GI57</f>
        <v>0</v>
      </c>
      <c r="GJ53" s="198">
        <f t="shared" si="869"/>
        <v>0</v>
      </c>
      <c r="GK53" s="79"/>
      <c r="GL53" s="79"/>
      <c r="GM53" s="198">
        <f t="shared" ref="GM53:GN53" si="870">GM54+GM55+GM56+GM57</f>
        <v>0</v>
      </c>
      <c r="GN53" s="198">
        <f t="shared" si="870"/>
        <v>0</v>
      </c>
      <c r="GO53" s="79"/>
      <c r="GP53" s="79"/>
      <c r="GQ53" s="198">
        <f t="shared" ref="GQ53:GR53" si="871">GQ54+GQ55+GQ56+GQ57</f>
        <v>0</v>
      </c>
      <c r="GR53" s="198">
        <f t="shared" si="871"/>
        <v>0</v>
      </c>
      <c r="GS53" s="79"/>
      <c r="GT53" s="79"/>
      <c r="GU53" s="198">
        <f t="shared" ref="GU53:GV53" si="872">GU54+GU55+GU56+GU57</f>
        <v>14455.7</v>
      </c>
      <c r="GV53" s="198">
        <f t="shared" si="872"/>
        <v>14455.7</v>
      </c>
      <c r="GW53" s="79">
        <f t="shared" ref="GW53:GW54" si="873">GV53/GU53*100</f>
        <v>100</v>
      </c>
      <c r="GX53" s="79"/>
      <c r="GY53" s="198"/>
      <c r="GZ53" s="198"/>
      <c r="HA53" s="79"/>
      <c r="HB53" s="79"/>
      <c r="HC53" s="198"/>
      <c r="HD53" s="198"/>
      <c r="HE53" s="79"/>
      <c r="HF53" s="79"/>
      <c r="HG53" s="198"/>
      <c r="HH53" s="198"/>
      <c r="HI53" s="79"/>
      <c r="HJ53" s="79"/>
      <c r="HK53" s="198"/>
      <c r="HL53" s="198"/>
      <c r="HM53" s="79"/>
      <c r="HN53" s="79"/>
      <c r="HO53" s="198">
        <f t="shared" ref="HO53:HP53" si="874">HO54+HO55+HO56+HO57</f>
        <v>550</v>
      </c>
      <c r="HP53" s="198">
        <f t="shared" si="874"/>
        <v>550</v>
      </c>
      <c r="HQ53" s="79">
        <f t="shared" ref="HQ53:HQ54" si="875">HP53/HO53*100</f>
        <v>100</v>
      </c>
      <c r="HR53" s="79"/>
      <c r="HS53" s="198"/>
      <c r="HT53" s="198"/>
      <c r="HU53" s="79"/>
      <c r="HV53" s="79"/>
      <c r="HW53" s="198"/>
      <c r="HX53" s="198"/>
      <c r="HY53" s="79"/>
      <c r="HZ53" s="79"/>
      <c r="IA53" s="198"/>
      <c r="IB53" s="198"/>
      <c r="IC53" s="79"/>
      <c r="ID53" s="79"/>
      <c r="IE53" s="198">
        <f t="shared" ref="IE53:IF53" si="876">IE54+IE55+IE56+IE57</f>
        <v>363.7</v>
      </c>
      <c r="IF53" s="198">
        <f t="shared" si="876"/>
        <v>305.38337999999999</v>
      </c>
      <c r="IG53" s="79">
        <f t="shared" ref="IG53:IG54" si="877">IF53/IE53*100</f>
        <v>83.965735496288147</v>
      </c>
      <c r="IH53" s="79"/>
      <c r="II53" s="198"/>
      <c r="IJ53" s="198"/>
      <c r="IK53" s="79"/>
      <c r="IL53" s="79"/>
      <c r="IM53" s="198"/>
      <c r="IN53" s="198"/>
      <c r="IO53" s="79"/>
    </row>
    <row r="54" spans="1:249" s="29" customFormat="1" ht="31.5" x14ac:dyDescent="0.25">
      <c r="A54" s="95" t="s">
        <v>267</v>
      </c>
      <c r="B54" s="82">
        <f t="shared" si="147"/>
        <v>405.3</v>
      </c>
      <c r="C54" s="82">
        <f t="shared" si="148"/>
        <v>19309.7</v>
      </c>
      <c r="D54" s="82">
        <f t="shared" si="149"/>
        <v>19251.383379999999</v>
      </c>
      <c r="E54" s="70">
        <f t="shared" si="67"/>
        <v>99.697993132984976</v>
      </c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66"/>
      <c r="V54" s="70">
        <v>405.3</v>
      </c>
      <c r="W54" s="70">
        <v>1092.3</v>
      </c>
      <c r="X54" s="70">
        <v>1092.3</v>
      </c>
      <c r="Y54" s="66">
        <f t="shared" si="295"/>
        <v>100</v>
      </c>
      <c r="Z54" s="124"/>
      <c r="AA54" s="70">
        <v>284</v>
      </c>
      <c r="AB54" s="70">
        <v>284</v>
      </c>
      <c r="AC54" s="66">
        <f t="shared" si="137"/>
        <v>100</v>
      </c>
      <c r="AD54" s="145"/>
      <c r="AE54" s="280">
        <v>1038</v>
      </c>
      <c r="AF54" s="281">
        <v>1038</v>
      </c>
      <c r="AG54" s="66">
        <f t="shared" si="818"/>
        <v>100</v>
      </c>
      <c r="AH54" s="70"/>
      <c r="AI54" s="70"/>
      <c r="AJ54" s="70"/>
      <c r="AK54" s="66"/>
      <c r="AL54" s="70"/>
      <c r="AM54" s="70">
        <v>126</v>
      </c>
      <c r="AN54" s="70">
        <v>126</v>
      </c>
      <c r="AO54" s="66">
        <f>AN54/AM54*100</f>
        <v>100</v>
      </c>
      <c r="AP54" s="70"/>
      <c r="AQ54" s="70"/>
      <c r="AR54" s="70"/>
      <c r="AS54" s="66"/>
      <c r="AT54" s="66"/>
      <c r="AU54" s="70"/>
      <c r="AV54" s="70"/>
      <c r="AW54" s="66"/>
      <c r="AX54" s="70"/>
      <c r="AY54" s="70"/>
      <c r="AZ54" s="70"/>
      <c r="BA54" s="66"/>
      <c r="BB54" s="123"/>
      <c r="BC54" s="280">
        <v>1000</v>
      </c>
      <c r="BD54" s="280">
        <v>1000</v>
      </c>
      <c r="BE54" s="66">
        <f t="shared" si="830"/>
        <v>100</v>
      </c>
      <c r="BF54" s="66"/>
      <c r="BG54" s="280"/>
      <c r="BH54" s="280"/>
      <c r="BI54" s="66"/>
      <c r="BJ54" s="66"/>
      <c r="BK54" s="280"/>
      <c r="BL54" s="280"/>
      <c r="BM54" s="66"/>
      <c r="BN54" s="66"/>
      <c r="BO54" s="280"/>
      <c r="BP54" s="280"/>
      <c r="BQ54" s="66"/>
      <c r="BR54" s="66"/>
      <c r="BS54" s="280"/>
      <c r="BT54" s="280"/>
      <c r="BU54" s="66"/>
      <c r="BV54" s="66"/>
      <c r="BW54" s="280"/>
      <c r="BX54" s="280"/>
      <c r="BY54" s="66"/>
      <c r="BZ54" s="66"/>
      <c r="CA54" s="280"/>
      <c r="CB54" s="280"/>
      <c r="CC54" s="66"/>
      <c r="CD54" s="66"/>
      <c r="CE54" s="280"/>
      <c r="CF54" s="280"/>
      <c r="CG54" s="66"/>
      <c r="CH54" s="66"/>
      <c r="CI54" s="280"/>
      <c r="CJ54" s="280"/>
      <c r="CK54" s="66"/>
      <c r="CL54" s="66"/>
      <c r="CM54" s="280"/>
      <c r="CN54" s="280"/>
      <c r="CO54" s="66"/>
      <c r="CP54" s="66"/>
      <c r="CQ54" s="70"/>
      <c r="CR54" s="70"/>
      <c r="CS54" s="66"/>
      <c r="CT54" s="66"/>
      <c r="CU54" s="70"/>
      <c r="CV54" s="70"/>
      <c r="CW54" s="66"/>
      <c r="CX54" s="66"/>
      <c r="CY54" s="70"/>
      <c r="CZ54" s="70"/>
      <c r="DA54" s="66"/>
      <c r="DB54" s="66"/>
      <c r="DC54" s="70"/>
      <c r="DD54" s="70"/>
      <c r="DE54" s="66"/>
      <c r="DF54" s="66"/>
      <c r="DG54" s="70"/>
      <c r="DH54" s="70"/>
      <c r="DI54" s="66"/>
      <c r="DJ54" s="66"/>
      <c r="DK54" s="70"/>
      <c r="DL54" s="70"/>
      <c r="DM54" s="66"/>
      <c r="DN54" s="66"/>
      <c r="DO54" s="70"/>
      <c r="DP54" s="70"/>
      <c r="DQ54" s="66"/>
      <c r="DR54" s="66"/>
      <c r="DS54" s="70"/>
      <c r="DT54" s="70"/>
      <c r="DU54" s="66"/>
      <c r="DV54" s="66"/>
      <c r="DW54" s="280"/>
      <c r="DX54" s="295"/>
      <c r="DY54" s="66"/>
      <c r="DZ54" s="66"/>
      <c r="EA54" s="280"/>
      <c r="EB54" s="295"/>
      <c r="EC54" s="66"/>
      <c r="ED54" s="66"/>
      <c r="EE54" s="280"/>
      <c r="EF54" s="280"/>
      <c r="EG54" s="66"/>
      <c r="EH54" s="66"/>
      <c r="EI54" s="280">
        <v>400</v>
      </c>
      <c r="EJ54" s="280">
        <v>400</v>
      </c>
      <c r="EK54" s="66">
        <f t="shared" si="852"/>
        <v>100</v>
      </c>
      <c r="EL54" s="66"/>
      <c r="EM54" s="280"/>
      <c r="EN54" s="280"/>
      <c r="EO54" s="66"/>
      <c r="EP54" s="66"/>
      <c r="EQ54" s="280"/>
      <c r="ER54" s="280"/>
      <c r="ES54" s="66"/>
      <c r="ET54" s="66"/>
      <c r="EU54" s="280"/>
      <c r="EV54" s="280"/>
      <c r="EW54" s="66"/>
      <c r="EX54" s="66"/>
      <c r="EY54" s="280"/>
      <c r="EZ54" s="280"/>
      <c r="FA54" s="66"/>
      <c r="FB54" s="66"/>
      <c r="FC54" s="280"/>
      <c r="FD54" s="280"/>
      <c r="FE54" s="66"/>
      <c r="FF54" s="66"/>
      <c r="FG54" s="280"/>
      <c r="FH54" s="280"/>
      <c r="FI54" s="66"/>
      <c r="FJ54" s="66"/>
      <c r="FK54" s="280"/>
      <c r="FL54" s="280"/>
      <c r="FM54" s="66"/>
      <c r="FN54" s="66"/>
      <c r="FO54" s="280"/>
      <c r="FP54" s="280"/>
      <c r="FQ54" s="66"/>
      <c r="FR54" s="66"/>
      <c r="FS54" s="280"/>
      <c r="FT54" s="280"/>
      <c r="FU54" s="66"/>
      <c r="FV54" s="66"/>
      <c r="FW54" s="280"/>
      <c r="FX54" s="280"/>
      <c r="FY54" s="66"/>
      <c r="FZ54" s="66"/>
      <c r="GA54" s="280"/>
      <c r="GB54" s="280"/>
      <c r="GC54" s="66"/>
      <c r="GD54" s="66"/>
      <c r="GE54" s="280"/>
      <c r="GF54" s="280"/>
      <c r="GG54" s="66"/>
      <c r="GH54" s="66"/>
      <c r="GI54" s="280"/>
      <c r="GJ54" s="280"/>
      <c r="GK54" s="66"/>
      <c r="GL54" s="66"/>
      <c r="GM54" s="280"/>
      <c r="GN54" s="280"/>
      <c r="GO54" s="66"/>
      <c r="GP54" s="66"/>
      <c r="GQ54" s="280"/>
      <c r="GR54" s="280"/>
      <c r="GS54" s="66"/>
      <c r="GT54" s="66"/>
      <c r="GU54" s="280">
        <v>14455.7</v>
      </c>
      <c r="GV54" s="280">
        <v>14455.7</v>
      </c>
      <c r="GW54" s="66">
        <f t="shared" si="873"/>
        <v>100</v>
      </c>
      <c r="GX54" s="66"/>
      <c r="GY54" s="280"/>
      <c r="GZ54" s="280"/>
      <c r="HA54" s="66"/>
      <c r="HB54" s="66"/>
      <c r="HC54" s="280"/>
      <c r="HD54" s="280"/>
      <c r="HE54" s="66"/>
      <c r="HF54" s="66"/>
      <c r="HG54" s="280"/>
      <c r="HH54" s="280"/>
      <c r="HI54" s="66"/>
      <c r="HJ54" s="66"/>
      <c r="HK54" s="280"/>
      <c r="HL54" s="280"/>
      <c r="HM54" s="66"/>
      <c r="HN54" s="66"/>
      <c r="HO54" s="280">
        <v>550</v>
      </c>
      <c r="HP54" s="280">
        <v>550</v>
      </c>
      <c r="HQ54" s="66">
        <f t="shared" si="875"/>
        <v>100</v>
      </c>
      <c r="HR54" s="66"/>
      <c r="HS54" s="280"/>
      <c r="HT54" s="280"/>
      <c r="HU54" s="66"/>
      <c r="HV54" s="66"/>
      <c r="HW54" s="280"/>
      <c r="HX54" s="280"/>
      <c r="HY54" s="66"/>
      <c r="HZ54" s="66"/>
      <c r="IA54" s="280"/>
      <c r="IB54" s="280"/>
      <c r="IC54" s="66"/>
      <c r="ID54" s="66"/>
      <c r="IE54" s="280">
        <v>363.7</v>
      </c>
      <c r="IF54" s="280">
        <v>305.38337999999999</v>
      </c>
      <c r="IG54" s="66">
        <f t="shared" si="877"/>
        <v>83.965735496288147</v>
      </c>
      <c r="IH54" s="66"/>
      <c r="II54" s="280"/>
      <c r="IJ54" s="280"/>
      <c r="IK54" s="66"/>
      <c r="IL54" s="66"/>
      <c r="IM54" s="280"/>
      <c r="IN54" s="280"/>
      <c r="IO54" s="66"/>
    </row>
    <row r="55" spans="1:249" s="29" customFormat="1" ht="15.75" x14ac:dyDescent="0.25">
      <c r="A55" s="41" t="s">
        <v>264</v>
      </c>
      <c r="B55" s="82">
        <f t="shared" si="147"/>
        <v>0</v>
      </c>
      <c r="C55" s="82">
        <f t="shared" si="148"/>
        <v>0</v>
      </c>
      <c r="D55" s="82">
        <f t="shared" si="149"/>
        <v>0</v>
      </c>
      <c r="E55" s="70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31"/>
      <c r="AA55" s="198"/>
      <c r="AB55" s="198"/>
      <c r="AC55" s="66"/>
      <c r="AD55" s="131"/>
      <c r="AE55" s="198"/>
      <c r="AF55" s="198"/>
      <c r="AG55" s="66"/>
      <c r="AH55" s="198"/>
      <c r="AI55" s="198"/>
      <c r="AJ55" s="198"/>
      <c r="AK55" s="66"/>
      <c r="AL55" s="198"/>
      <c r="AM55" s="198"/>
      <c r="AN55" s="198"/>
      <c r="AO55" s="66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31"/>
      <c r="BC55" s="198"/>
      <c r="BD55" s="198"/>
      <c r="BE55" s="66"/>
      <c r="BF55" s="66"/>
      <c r="BG55" s="198"/>
      <c r="BH55" s="198"/>
      <c r="BI55" s="66"/>
      <c r="BJ55" s="66"/>
      <c r="BK55" s="198"/>
      <c r="BL55" s="198"/>
      <c r="BM55" s="66"/>
      <c r="BN55" s="66"/>
      <c r="BO55" s="198"/>
      <c r="BP55" s="198"/>
      <c r="BQ55" s="66"/>
      <c r="BR55" s="66"/>
      <c r="BS55" s="198"/>
      <c r="BT55" s="198"/>
      <c r="BU55" s="66"/>
      <c r="BV55" s="66"/>
      <c r="BW55" s="198"/>
      <c r="BX55" s="198"/>
      <c r="BY55" s="66"/>
      <c r="BZ55" s="66"/>
      <c r="CA55" s="198"/>
      <c r="CB55" s="198"/>
      <c r="CC55" s="66"/>
      <c r="CD55" s="66"/>
      <c r="CE55" s="198"/>
      <c r="CF55" s="198"/>
      <c r="CG55" s="66"/>
      <c r="CH55" s="66"/>
      <c r="CI55" s="198"/>
      <c r="CJ55" s="198"/>
      <c r="CK55" s="66"/>
      <c r="CL55" s="66"/>
      <c r="CM55" s="198"/>
      <c r="CN55" s="198"/>
      <c r="CO55" s="66"/>
      <c r="CP55" s="66"/>
      <c r="CQ55" s="198"/>
      <c r="CR55" s="198"/>
      <c r="CS55" s="66"/>
      <c r="CT55" s="66"/>
      <c r="CU55" s="198"/>
      <c r="CV55" s="198"/>
      <c r="CW55" s="66"/>
      <c r="CX55" s="66"/>
      <c r="CY55" s="198"/>
      <c r="CZ55" s="198"/>
      <c r="DA55" s="66"/>
      <c r="DB55" s="66"/>
      <c r="DC55" s="198"/>
      <c r="DD55" s="198"/>
      <c r="DE55" s="198"/>
      <c r="DF55" s="198"/>
      <c r="DG55" s="198"/>
      <c r="DH55" s="198"/>
      <c r="DI55" s="198"/>
      <c r="DJ55" s="198"/>
      <c r="DK55" s="198"/>
      <c r="DL55" s="198"/>
      <c r="DM55" s="198"/>
      <c r="DN55" s="198"/>
      <c r="DO55" s="198"/>
      <c r="DP55" s="198"/>
      <c r="DQ55" s="66"/>
      <c r="DR55" s="66"/>
      <c r="DS55" s="198"/>
      <c r="DT55" s="198"/>
      <c r="DU55" s="66"/>
      <c r="DV55" s="66"/>
      <c r="DW55" s="198"/>
      <c r="DX55" s="198"/>
      <c r="DY55" s="66"/>
      <c r="DZ55" s="66"/>
      <c r="EA55" s="198"/>
      <c r="EB55" s="198"/>
      <c r="EC55" s="66"/>
      <c r="ED55" s="66"/>
      <c r="EE55" s="198"/>
      <c r="EF55" s="198"/>
      <c r="EG55" s="66"/>
      <c r="EH55" s="66"/>
      <c r="EI55" s="198"/>
      <c r="EJ55" s="198"/>
      <c r="EK55" s="66"/>
      <c r="EL55" s="66"/>
      <c r="EM55" s="198"/>
      <c r="EN55" s="198"/>
      <c r="EO55" s="66"/>
      <c r="EP55" s="66"/>
      <c r="EQ55" s="198"/>
      <c r="ER55" s="198"/>
      <c r="ES55" s="66"/>
      <c r="ET55" s="66"/>
      <c r="EU55" s="198"/>
      <c r="EV55" s="198"/>
      <c r="EW55" s="66"/>
      <c r="EX55" s="66"/>
      <c r="EY55" s="198"/>
      <c r="EZ55" s="198"/>
      <c r="FA55" s="66"/>
      <c r="FB55" s="66"/>
      <c r="FC55" s="198"/>
      <c r="FD55" s="198"/>
      <c r="FE55" s="66"/>
      <c r="FF55" s="66"/>
      <c r="FG55" s="198"/>
      <c r="FH55" s="198"/>
      <c r="FI55" s="66"/>
      <c r="FJ55" s="66"/>
      <c r="FK55" s="198"/>
      <c r="FL55" s="198"/>
      <c r="FM55" s="66"/>
      <c r="FN55" s="66"/>
      <c r="FO55" s="198"/>
      <c r="FP55" s="198"/>
      <c r="FQ55" s="66"/>
      <c r="FR55" s="66"/>
      <c r="FS55" s="198"/>
      <c r="FT55" s="198"/>
      <c r="FU55" s="66"/>
      <c r="FV55" s="66"/>
      <c r="FW55" s="198"/>
      <c r="FX55" s="198"/>
      <c r="FY55" s="66"/>
      <c r="FZ55" s="66"/>
      <c r="GA55" s="198"/>
      <c r="GB55" s="198"/>
      <c r="GC55" s="66"/>
      <c r="GD55" s="66"/>
      <c r="GE55" s="198"/>
      <c r="GF55" s="198"/>
      <c r="GG55" s="66"/>
      <c r="GH55" s="66"/>
      <c r="GI55" s="198"/>
      <c r="GJ55" s="198"/>
      <c r="GK55" s="66"/>
      <c r="GL55" s="66"/>
      <c r="GM55" s="198"/>
      <c r="GN55" s="198"/>
      <c r="GO55" s="66"/>
      <c r="GP55" s="66"/>
      <c r="GQ55" s="198"/>
      <c r="GR55" s="198"/>
      <c r="GS55" s="66"/>
      <c r="GT55" s="66"/>
      <c r="GU55" s="198"/>
      <c r="GV55" s="198"/>
      <c r="GW55" s="66"/>
      <c r="GX55" s="66"/>
      <c r="GY55" s="198"/>
      <c r="GZ55" s="198"/>
      <c r="HA55" s="66"/>
      <c r="HB55" s="66"/>
      <c r="HC55" s="198"/>
      <c r="HD55" s="198"/>
      <c r="HE55" s="66"/>
      <c r="HF55" s="66"/>
      <c r="HG55" s="198"/>
      <c r="HH55" s="198"/>
      <c r="HI55" s="66"/>
      <c r="HJ55" s="66"/>
      <c r="HK55" s="198"/>
      <c r="HL55" s="198"/>
      <c r="HM55" s="66"/>
      <c r="HN55" s="66"/>
      <c r="HO55" s="198"/>
      <c r="HP55" s="198"/>
      <c r="HQ55" s="66"/>
      <c r="HR55" s="66"/>
      <c r="HS55" s="198"/>
      <c r="HT55" s="198"/>
      <c r="HU55" s="66"/>
      <c r="HV55" s="66"/>
      <c r="HW55" s="198"/>
      <c r="HX55" s="198"/>
      <c r="HY55" s="66"/>
      <c r="HZ55" s="66"/>
      <c r="IA55" s="198"/>
      <c r="IB55" s="198"/>
      <c r="IC55" s="66"/>
      <c r="ID55" s="66"/>
      <c r="IE55" s="198"/>
      <c r="IF55" s="198"/>
      <c r="IG55" s="66"/>
      <c r="IH55" s="66"/>
      <c r="II55" s="198"/>
      <c r="IJ55" s="198"/>
      <c r="IK55" s="66"/>
      <c r="IL55" s="66"/>
      <c r="IM55" s="198"/>
      <c r="IN55" s="198"/>
      <c r="IO55" s="66"/>
    </row>
    <row r="56" spans="1:249" s="29" customFormat="1" ht="15.75" x14ac:dyDescent="0.25">
      <c r="A56" s="41" t="s">
        <v>265</v>
      </c>
      <c r="B56" s="82">
        <f t="shared" si="147"/>
        <v>0</v>
      </c>
      <c r="C56" s="82">
        <f t="shared" si="148"/>
        <v>0</v>
      </c>
      <c r="D56" s="82">
        <f t="shared" si="149"/>
        <v>0</v>
      </c>
      <c r="E56" s="70"/>
      <c r="F56" s="82"/>
      <c r="G56" s="82"/>
      <c r="H56" s="82"/>
      <c r="I56" s="82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134"/>
      <c r="AA56" s="207"/>
      <c r="AB56" s="207"/>
      <c r="AC56" s="66"/>
      <c r="AD56" s="135"/>
      <c r="AE56" s="205"/>
      <c r="AF56" s="205"/>
      <c r="AG56" s="66"/>
      <c r="AH56" s="205"/>
      <c r="AI56" s="205"/>
      <c r="AJ56" s="205"/>
      <c r="AK56" s="66"/>
      <c r="AL56" s="205"/>
      <c r="AM56" s="205"/>
      <c r="AN56" s="205"/>
      <c r="AO56" s="66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134"/>
      <c r="BC56" s="205"/>
      <c r="BD56" s="205"/>
      <c r="BE56" s="66"/>
      <c r="BF56" s="66"/>
      <c r="BG56" s="205"/>
      <c r="BH56" s="205"/>
      <c r="BI56" s="66"/>
      <c r="BJ56" s="66"/>
      <c r="BK56" s="205"/>
      <c r="BL56" s="205"/>
      <c r="BM56" s="66"/>
      <c r="BN56" s="66"/>
      <c r="BO56" s="205"/>
      <c r="BP56" s="205"/>
      <c r="BQ56" s="66"/>
      <c r="BR56" s="66"/>
      <c r="BS56" s="205"/>
      <c r="BT56" s="205"/>
      <c r="BU56" s="66"/>
      <c r="BV56" s="66"/>
      <c r="BW56" s="205"/>
      <c r="BX56" s="205"/>
      <c r="BY56" s="66"/>
      <c r="BZ56" s="66"/>
      <c r="CA56" s="205"/>
      <c r="CB56" s="205"/>
      <c r="CC56" s="66"/>
      <c r="CD56" s="66"/>
      <c r="CE56" s="205"/>
      <c r="CF56" s="205"/>
      <c r="CG56" s="66"/>
      <c r="CH56" s="66"/>
      <c r="CI56" s="205"/>
      <c r="CJ56" s="205"/>
      <c r="CK56" s="66"/>
      <c r="CL56" s="66"/>
      <c r="CM56" s="205"/>
      <c r="CN56" s="205"/>
      <c r="CO56" s="66"/>
      <c r="CP56" s="66"/>
      <c r="CQ56" s="207"/>
      <c r="CR56" s="207"/>
      <c r="CS56" s="66"/>
      <c r="CT56" s="66"/>
      <c r="CU56" s="207"/>
      <c r="CV56" s="207"/>
      <c r="CW56" s="66"/>
      <c r="CX56" s="66"/>
      <c r="CY56" s="207"/>
      <c r="CZ56" s="207"/>
      <c r="DA56" s="66"/>
      <c r="DB56" s="66"/>
      <c r="DC56" s="207"/>
      <c r="DD56" s="207"/>
      <c r="DE56" s="207"/>
      <c r="DF56" s="207"/>
      <c r="DG56" s="207"/>
      <c r="DH56" s="207"/>
      <c r="DI56" s="207"/>
      <c r="DJ56" s="207"/>
      <c r="DK56" s="207"/>
      <c r="DL56" s="207"/>
      <c r="DM56" s="207"/>
      <c r="DN56" s="207"/>
      <c r="DO56" s="207"/>
      <c r="DP56" s="207"/>
      <c r="DQ56" s="66"/>
      <c r="DR56" s="66"/>
      <c r="DS56" s="207"/>
      <c r="DT56" s="207"/>
      <c r="DU56" s="66"/>
      <c r="DV56" s="66"/>
      <c r="DW56" s="205"/>
      <c r="DX56" s="205"/>
      <c r="DY56" s="66"/>
      <c r="DZ56" s="66"/>
      <c r="EA56" s="205"/>
      <c r="EB56" s="205"/>
      <c r="EC56" s="66"/>
      <c r="ED56" s="66"/>
      <c r="EE56" s="205"/>
      <c r="EF56" s="205"/>
      <c r="EG56" s="66"/>
      <c r="EH56" s="66"/>
      <c r="EI56" s="205"/>
      <c r="EJ56" s="205"/>
      <c r="EK56" s="66"/>
      <c r="EL56" s="66"/>
      <c r="EM56" s="205"/>
      <c r="EN56" s="205"/>
      <c r="EO56" s="66"/>
      <c r="EP56" s="66"/>
      <c r="EQ56" s="205"/>
      <c r="ER56" s="205"/>
      <c r="ES56" s="66"/>
      <c r="ET56" s="66"/>
      <c r="EU56" s="205"/>
      <c r="EV56" s="205"/>
      <c r="EW56" s="66"/>
      <c r="EX56" s="66"/>
      <c r="EY56" s="205"/>
      <c r="EZ56" s="205"/>
      <c r="FA56" s="66"/>
      <c r="FB56" s="66"/>
      <c r="FC56" s="205"/>
      <c r="FD56" s="205"/>
      <c r="FE56" s="66"/>
      <c r="FF56" s="66"/>
      <c r="FG56" s="205"/>
      <c r="FH56" s="205"/>
      <c r="FI56" s="66"/>
      <c r="FJ56" s="66"/>
      <c r="FK56" s="205"/>
      <c r="FL56" s="205"/>
      <c r="FM56" s="66"/>
      <c r="FN56" s="66"/>
      <c r="FO56" s="205"/>
      <c r="FP56" s="205"/>
      <c r="FQ56" s="66"/>
      <c r="FR56" s="66"/>
      <c r="FS56" s="205"/>
      <c r="FT56" s="205"/>
      <c r="FU56" s="66"/>
      <c r="FV56" s="66"/>
      <c r="FW56" s="205"/>
      <c r="FX56" s="205"/>
      <c r="FY56" s="66"/>
      <c r="FZ56" s="66"/>
      <c r="GA56" s="205"/>
      <c r="GB56" s="205"/>
      <c r="GC56" s="66"/>
      <c r="GD56" s="66"/>
      <c r="GE56" s="205"/>
      <c r="GF56" s="205"/>
      <c r="GG56" s="66"/>
      <c r="GH56" s="66"/>
      <c r="GI56" s="205"/>
      <c r="GJ56" s="205"/>
      <c r="GK56" s="66"/>
      <c r="GL56" s="66"/>
      <c r="GM56" s="205"/>
      <c r="GN56" s="205"/>
      <c r="GO56" s="66"/>
      <c r="GP56" s="66"/>
      <c r="GQ56" s="205"/>
      <c r="GR56" s="205"/>
      <c r="GS56" s="66"/>
      <c r="GT56" s="66"/>
      <c r="GU56" s="205"/>
      <c r="GV56" s="205"/>
      <c r="GW56" s="66"/>
      <c r="GX56" s="66"/>
      <c r="GY56" s="205"/>
      <c r="GZ56" s="205"/>
      <c r="HA56" s="66"/>
      <c r="HB56" s="66"/>
      <c r="HC56" s="205"/>
      <c r="HD56" s="205"/>
      <c r="HE56" s="66"/>
      <c r="HF56" s="66"/>
      <c r="HG56" s="205"/>
      <c r="HH56" s="205"/>
      <c r="HI56" s="66"/>
      <c r="HJ56" s="66"/>
      <c r="HK56" s="205"/>
      <c r="HL56" s="205"/>
      <c r="HM56" s="66"/>
      <c r="HN56" s="66"/>
      <c r="HO56" s="205"/>
      <c r="HP56" s="205"/>
      <c r="HQ56" s="66"/>
      <c r="HR56" s="66"/>
      <c r="HS56" s="205"/>
      <c r="HT56" s="205"/>
      <c r="HU56" s="66"/>
      <c r="HV56" s="66"/>
      <c r="HW56" s="205"/>
      <c r="HX56" s="205"/>
      <c r="HY56" s="66"/>
      <c r="HZ56" s="66"/>
      <c r="IA56" s="205"/>
      <c r="IB56" s="205"/>
      <c r="IC56" s="66"/>
      <c r="ID56" s="66"/>
      <c r="IE56" s="205"/>
      <c r="IF56" s="205"/>
      <c r="IG56" s="66"/>
      <c r="IH56" s="66"/>
      <c r="II56" s="205"/>
      <c r="IJ56" s="205"/>
      <c r="IK56" s="66"/>
      <c r="IL56" s="66"/>
      <c r="IM56" s="205"/>
      <c r="IN56" s="205"/>
      <c r="IO56" s="66"/>
    </row>
    <row r="57" spans="1:249" s="29" customFormat="1" ht="15.75" x14ac:dyDescent="0.25">
      <c r="A57" s="41" t="s">
        <v>266</v>
      </c>
      <c r="B57" s="82">
        <f t="shared" si="147"/>
        <v>0</v>
      </c>
      <c r="C57" s="82">
        <f t="shared" si="148"/>
        <v>10000</v>
      </c>
      <c r="D57" s="82">
        <f t="shared" si="149"/>
        <v>10000</v>
      </c>
      <c r="E57" s="70">
        <f t="shared" si="67"/>
        <v>100</v>
      </c>
      <c r="F57" s="82"/>
      <c r="G57" s="82"/>
      <c r="H57" s="82"/>
      <c r="I57" s="82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134"/>
      <c r="AA57" s="207"/>
      <c r="AB57" s="207"/>
      <c r="AC57" s="66"/>
      <c r="AD57" s="135"/>
      <c r="AE57" s="205"/>
      <c r="AF57" s="205"/>
      <c r="AG57" s="66"/>
      <c r="AH57" s="205"/>
      <c r="AI57" s="205"/>
      <c r="AJ57" s="205"/>
      <c r="AK57" s="66"/>
      <c r="AL57" s="205"/>
      <c r="AM57" s="205"/>
      <c r="AN57" s="205"/>
      <c r="AO57" s="66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134"/>
      <c r="BC57" s="205"/>
      <c r="BD57" s="205"/>
      <c r="BE57" s="66"/>
      <c r="BF57" s="66"/>
      <c r="BG57" s="205"/>
      <c r="BH57" s="205"/>
      <c r="BI57" s="66"/>
      <c r="BJ57" s="66"/>
      <c r="BK57" s="205"/>
      <c r="BL57" s="205"/>
      <c r="BM57" s="66"/>
      <c r="BN57" s="66"/>
      <c r="BO57" s="205"/>
      <c r="BP57" s="205"/>
      <c r="BQ57" s="66"/>
      <c r="BR57" s="66"/>
      <c r="BS57" s="205"/>
      <c r="BT57" s="205"/>
      <c r="BU57" s="66"/>
      <c r="BV57" s="66"/>
      <c r="BW57" s="205"/>
      <c r="BX57" s="205"/>
      <c r="BY57" s="66"/>
      <c r="BZ57" s="66"/>
      <c r="CA57" s="205"/>
      <c r="CB57" s="205"/>
      <c r="CC57" s="66"/>
      <c r="CD57" s="66"/>
      <c r="CE57" s="205"/>
      <c r="CF57" s="205"/>
      <c r="CG57" s="66"/>
      <c r="CH57" s="66"/>
      <c r="CI57" s="205"/>
      <c r="CJ57" s="205"/>
      <c r="CK57" s="66"/>
      <c r="CL57" s="66"/>
      <c r="CM57" s="205"/>
      <c r="CN57" s="205"/>
      <c r="CO57" s="66"/>
      <c r="CP57" s="66"/>
      <c r="CQ57" s="66">
        <v>10000</v>
      </c>
      <c r="CR57" s="66">
        <v>10000</v>
      </c>
      <c r="CS57" s="66">
        <f t="shared" si="842"/>
        <v>100</v>
      </c>
      <c r="CT57" s="66"/>
      <c r="CU57" s="66"/>
      <c r="CV57" s="66"/>
      <c r="CW57" s="66"/>
      <c r="CX57" s="66"/>
      <c r="CY57" s="66"/>
      <c r="CZ57" s="66"/>
      <c r="DA57" s="66"/>
      <c r="DB57" s="66"/>
      <c r="DC57" s="207"/>
      <c r="DD57" s="207"/>
      <c r="DE57" s="207"/>
      <c r="DF57" s="207"/>
      <c r="DG57" s="207"/>
      <c r="DH57" s="207"/>
      <c r="DI57" s="207"/>
      <c r="DJ57" s="207"/>
      <c r="DK57" s="207"/>
      <c r="DL57" s="207"/>
      <c r="DM57" s="207"/>
      <c r="DN57" s="207"/>
      <c r="DO57" s="66"/>
      <c r="DP57" s="66"/>
      <c r="DQ57" s="66"/>
      <c r="DR57" s="66"/>
      <c r="DS57" s="66"/>
      <c r="DT57" s="207"/>
      <c r="DU57" s="66"/>
      <c r="DV57" s="66"/>
      <c r="DW57" s="205"/>
      <c r="DX57" s="205"/>
      <c r="DY57" s="66"/>
      <c r="DZ57" s="66"/>
      <c r="EA57" s="205"/>
      <c r="EB57" s="205"/>
      <c r="EC57" s="66"/>
      <c r="ED57" s="66"/>
      <c r="EE57" s="205"/>
      <c r="EF57" s="205"/>
      <c r="EG57" s="66"/>
      <c r="EH57" s="66"/>
      <c r="EI57" s="205"/>
      <c r="EJ57" s="205"/>
      <c r="EK57" s="66"/>
      <c r="EL57" s="66"/>
      <c r="EM57" s="205"/>
      <c r="EN57" s="205"/>
      <c r="EO57" s="66"/>
      <c r="EP57" s="66"/>
      <c r="EQ57" s="205"/>
      <c r="ER57" s="205"/>
      <c r="ES57" s="66"/>
      <c r="ET57" s="66"/>
      <c r="EU57" s="205"/>
      <c r="EV57" s="205"/>
      <c r="EW57" s="66"/>
      <c r="EX57" s="66"/>
      <c r="EY57" s="205"/>
      <c r="EZ57" s="205"/>
      <c r="FA57" s="66"/>
      <c r="FB57" s="66"/>
      <c r="FC57" s="205"/>
      <c r="FD57" s="205"/>
      <c r="FE57" s="66"/>
      <c r="FF57" s="66"/>
      <c r="FG57" s="205"/>
      <c r="FH57" s="205"/>
      <c r="FI57" s="66"/>
      <c r="FJ57" s="66"/>
      <c r="FK57" s="205"/>
      <c r="FL57" s="205"/>
      <c r="FM57" s="66"/>
      <c r="FN57" s="66"/>
      <c r="FO57" s="205"/>
      <c r="FP57" s="205"/>
      <c r="FQ57" s="66"/>
      <c r="FR57" s="66"/>
      <c r="FS57" s="205"/>
      <c r="FT57" s="205"/>
      <c r="FU57" s="66"/>
      <c r="FV57" s="66"/>
      <c r="FW57" s="205"/>
      <c r="FX57" s="205"/>
      <c r="FY57" s="66"/>
      <c r="FZ57" s="66"/>
      <c r="GA57" s="205"/>
      <c r="GB57" s="205"/>
      <c r="GC57" s="66"/>
      <c r="GD57" s="66"/>
      <c r="GE57" s="205"/>
      <c r="GF57" s="205"/>
      <c r="GG57" s="66"/>
      <c r="GH57" s="66"/>
      <c r="GI57" s="205"/>
      <c r="GJ57" s="205"/>
      <c r="GK57" s="66"/>
      <c r="GL57" s="66"/>
      <c r="GM57" s="205"/>
      <c r="GN57" s="205"/>
      <c r="GO57" s="66"/>
      <c r="GP57" s="66"/>
      <c r="GQ57" s="205"/>
      <c r="GR57" s="205"/>
      <c r="GS57" s="66"/>
      <c r="GT57" s="66"/>
      <c r="GU57" s="205"/>
      <c r="GV57" s="205"/>
      <c r="GW57" s="66"/>
      <c r="GX57" s="66"/>
      <c r="GY57" s="205"/>
      <c r="GZ57" s="205"/>
      <c r="HA57" s="66"/>
      <c r="HB57" s="66"/>
      <c r="HC57" s="205"/>
      <c r="HD57" s="205"/>
      <c r="HE57" s="66"/>
      <c r="HF57" s="66"/>
      <c r="HG57" s="205"/>
      <c r="HH57" s="205"/>
      <c r="HI57" s="66"/>
      <c r="HJ57" s="66"/>
      <c r="HK57" s="205"/>
      <c r="HL57" s="205"/>
      <c r="HM57" s="66"/>
      <c r="HN57" s="66"/>
      <c r="HO57" s="205"/>
      <c r="HP57" s="205"/>
      <c r="HQ57" s="66"/>
      <c r="HR57" s="66"/>
      <c r="HS57" s="205"/>
      <c r="HT57" s="205"/>
      <c r="HU57" s="66"/>
      <c r="HV57" s="66"/>
      <c r="HW57" s="205"/>
      <c r="HX57" s="205"/>
      <c r="HY57" s="66"/>
      <c r="HZ57" s="66"/>
      <c r="IA57" s="205"/>
      <c r="IB57" s="205"/>
      <c r="IC57" s="66"/>
      <c r="ID57" s="66"/>
      <c r="IE57" s="205"/>
      <c r="IF57" s="205"/>
      <c r="IG57" s="66"/>
      <c r="IH57" s="66"/>
      <c r="II57" s="205"/>
      <c r="IJ57" s="205"/>
      <c r="IK57" s="66"/>
      <c r="IL57" s="66"/>
      <c r="IM57" s="205"/>
      <c r="IN57" s="205"/>
      <c r="IO57" s="66"/>
    </row>
    <row r="58" spans="1:249" s="30" customFormat="1" ht="31.5" x14ac:dyDescent="0.25">
      <c r="A58" s="98" t="s">
        <v>271</v>
      </c>
      <c r="B58" s="198">
        <f t="shared" si="147"/>
        <v>959.2</v>
      </c>
      <c r="C58" s="198">
        <f t="shared" si="148"/>
        <v>50532.6996</v>
      </c>
      <c r="D58" s="198">
        <f t="shared" si="149"/>
        <v>50137.006949999995</v>
      </c>
      <c r="E58" s="80">
        <f t="shared" si="67"/>
        <v>99.216957231392399</v>
      </c>
      <c r="F58" s="198">
        <f t="shared" ref="F58" si="878">F59+F60</f>
        <v>0</v>
      </c>
      <c r="G58" s="198">
        <f t="shared" ref="G58:AV58" si="879">G59+G60</f>
        <v>0</v>
      </c>
      <c r="H58" s="198">
        <f t="shared" ref="H58" si="880">H59+H60</f>
        <v>0</v>
      </c>
      <c r="I58" s="198">
        <f t="shared" si="879"/>
        <v>0</v>
      </c>
      <c r="J58" s="198">
        <f t="shared" ref="J58" si="881">J59+J60</f>
        <v>0</v>
      </c>
      <c r="K58" s="198">
        <f t="shared" si="879"/>
        <v>0</v>
      </c>
      <c r="L58" s="198">
        <f t="shared" si="879"/>
        <v>0</v>
      </c>
      <c r="M58" s="198">
        <f t="shared" si="879"/>
        <v>0</v>
      </c>
      <c r="N58" s="198"/>
      <c r="O58" s="198">
        <f t="shared" si="879"/>
        <v>0</v>
      </c>
      <c r="P58" s="198">
        <f t="shared" si="879"/>
        <v>0</v>
      </c>
      <c r="Q58" s="198">
        <f t="shared" si="879"/>
        <v>0</v>
      </c>
      <c r="R58" s="198">
        <f t="shared" ref="R58" si="882">R59+R60</f>
        <v>0</v>
      </c>
      <c r="S58" s="198">
        <f t="shared" si="879"/>
        <v>0</v>
      </c>
      <c r="T58" s="198">
        <f t="shared" si="879"/>
        <v>0</v>
      </c>
      <c r="U58" s="198">
        <f t="shared" si="879"/>
        <v>0</v>
      </c>
      <c r="V58" s="198">
        <f t="shared" ref="V58" si="883">V59+V60</f>
        <v>372.2</v>
      </c>
      <c r="W58" s="198">
        <f t="shared" si="879"/>
        <v>1003</v>
      </c>
      <c r="X58" s="198">
        <f t="shared" ref="X58" si="884">X59+X60</f>
        <v>1003</v>
      </c>
      <c r="Y58" s="79">
        <f t="shared" si="295"/>
        <v>100</v>
      </c>
      <c r="Z58" s="131"/>
      <c r="AA58" s="198">
        <f t="shared" si="879"/>
        <v>377</v>
      </c>
      <c r="AB58" s="198">
        <f t="shared" si="879"/>
        <v>377</v>
      </c>
      <c r="AC58" s="79">
        <f t="shared" si="137"/>
        <v>100</v>
      </c>
      <c r="AD58" s="131"/>
      <c r="AE58" s="198">
        <f t="shared" ref="AE58:AF58" si="885">AE59+AE60</f>
        <v>1794</v>
      </c>
      <c r="AF58" s="198">
        <f t="shared" si="885"/>
        <v>1794</v>
      </c>
      <c r="AG58" s="79">
        <f t="shared" ref="AG58:AG59" si="886">AF58/AE58*100</f>
        <v>100</v>
      </c>
      <c r="AH58" s="198">
        <f t="shared" ref="AH58" si="887">AH59+AH60</f>
        <v>587</v>
      </c>
      <c r="AI58" s="198">
        <f t="shared" ref="AI58" si="888">AI59+AI60</f>
        <v>567</v>
      </c>
      <c r="AJ58" s="198">
        <f t="shared" ref="AJ58" si="889">AJ59+AJ60</f>
        <v>567</v>
      </c>
      <c r="AK58" s="79">
        <f t="shared" ref="AK58:AK59" si="890">AJ58/AI58*100</f>
        <v>100</v>
      </c>
      <c r="AL58" s="198">
        <f t="shared" ref="AL58" si="891">AL59+AL60</f>
        <v>0</v>
      </c>
      <c r="AM58" s="198">
        <f t="shared" ref="AM58" si="892">AM59+AM60</f>
        <v>0</v>
      </c>
      <c r="AN58" s="198">
        <f t="shared" ref="AN58" si="893">AN59+AN60</f>
        <v>0</v>
      </c>
      <c r="AO58" s="79"/>
      <c r="AP58" s="198">
        <f t="shared" ref="AP58" si="894">AP59+AP60</f>
        <v>0</v>
      </c>
      <c r="AQ58" s="198">
        <f t="shared" si="879"/>
        <v>0</v>
      </c>
      <c r="AR58" s="198">
        <f t="shared" ref="AR58" si="895">AR59+AR60</f>
        <v>0</v>
      </c>
      <c r="AS58" s="198">
        <f t="shared" si="879"/>
        <v>0</v>
      </c>
      <c r="AT58" s="198"/>
      <c r="AU58" s="198">
        <f t="shared" si="879"/>
        <v>0</v>
      </c>
      <c r="AV58" s="198">
        <f t="shared" si="879"/>
        <v>0</v>
      </c>
      <c r="AW58" s="198">
        <f t="shared" ref="AW58:AZ58" si="896">AW59+AW60</f>
        <v>0</v>
      </c>
      <c r="AX58" s="198">
        <f t="shared" ref="AX58" si="897">AX59+AX60</f>
        <v>0</v>
      </c>
      <c r="AY58" s="198">
        <f t="shared" si="896"/>
        <v>0</v>
      </c>
      <c r="AZ58" s="198">
        <f t="shared" si="896"/>
        <v>0</v>
      </c>
      <c r="BA58" s="79"/>
      <c r="BB58" s="121"/>
      <c r="BC58" s="198">
        <f t="shared" ref="BC58:BD58" si="898">BC59+BC60</f>
        <v>1500</v>
      </c>
      <c r="BD58" s="198">
        <f t="shared" si="898"/>
        <v>1500</v>
      </c>
      <c r="BE58" s="79">
        <f t="shared" ref="BE58:BE59" si="899">BD58/BC58*100</f>
        <v>100</v>
      </c>
      <c r="BF58" s="79"/>
      <c r="BG58" s="198">
        <f t="shared" ref="BG58:BH58" si="900">BG59+BG60</f>
        <v>0</v>
      </c>
      <c r="BH58" s="198">
        <f t="shared" si="900"/>
        <v>0</v>
      </c>
      <c r="BI58" s="79"/>
      <c r="BJ58" s="79"/>
      <c r="BK58" s="198">
        <f t="shared" ref="BK58:BL58" si="901">BK59+BK60</f>
        <v>0</v>
      </c>
      <c r="BL58" s="198">
        <f t="shared" si="901"/>
        <v>0</v>
      </c>
      <c r="BM58" s="79"/>
      <c r="BN58" s="79"/>
      <c r="BO58" s="198">
        <f t="shared" ref="BO58:BP58" si="902">BO59+BO60</f>
        <v>0</v>
      </c>
      <c r="BP58" s="198">
        <f t="shared" si="902"/>
        <v>0</v>
      </c>
      <c r="BQ58" s="79"/>
      <c r="BR58" s="79"/>
      <c r="BS58" s="198">
        <f>BS59+BS60+BS61</f>
        <v>1299.9996000000001</v>
      </c>
      <c r="BT58" s="198">
        <f>BT59+BT60+BT61</f>
        <v>1299.9996000000001</v>
      </c>
      <c r="BU58" s="79">
        <f t="shared" ref="BU58" si="903">BT58/BS58*100</f>
        <v>100</v>
      </c>
      <c r="BV58" s="79"/>
      <c r="BW58" s="198">
        <f t="shared" ref="BW58:BX58" si="904">BW59+BW60</f>
        <v>0</v>
      </c>
      <c r="BX58" s="198">
        <f t="shared" si="904"/>
        <v>0</v>
      </c>
      <c r="BY58" s="79"/>
      <c r="BZ58" s="79"/>
      <c r="CA58" s="198">
        <f t="shared" ref="CA58:CB58" si="905">CA59+CA60</f>
        <v>0</v>
      </c>
      <c r="CB58" s="198">
        <f t="shared" si="905"/>
        <v>0</v>
      </c>
      <c r="CC58" s="79"/>
      <c r="CD58" s="79"/>
      <c r="CE58" s="198">
        <f t="shared" ref="CE58:CF58" si="906">CE59+CE60</f>
        <v>0</v>
      </c>
      <c r="CF58" s="198">
        <f t="shared" si="906"/>
        <v>0</v>
      </c>
      <c r="CG58" s="79"/>
      <c r="CH58" s="79"/>
      <c r="CI58" s="198">
        <f t="shared" ref="CI58:CJ58" si="907">CI59+CI60</f>
        <v>0</v>
      </c>
      <c r="CJ58" s="198">
        <f t="shared" si="907"/>
        <v>0</v>
      </c>
      <c r="CK58" s="79"/>
      <c r="CL58" s="79"/>
      <c r="CM58" s="198">
        <f t="shared" ref="CM58:CN58" si="908">CM59+CM60</f>
        <v>0</v>
      </c>
      <c r="CN58" s="198">
        <f t="shared" si="908"/>
        <v>0</v>
      </c>
      <c r="CO58" s="79"/>
      <c r="CP58" s="79"/>
      <c r="CQ58" s="198">
        <f t="shared" ref="CQ58" si="909">CQ59+CQ60</f>
        <v>10000</v>
      </c>
      <c r="CR58" s="198">
        <f t="shared" ref="CR58" si="910">CR59+CR60</f>
        <v>9610.884</v>
      </c>
      <c r="CS58" s="79">
        <f t="shared" ref="CS58:CS60" si="911">CR58/CQ58*100</f>
        <v>96.108840000000001</v>
      </c>
      <c r="CT58" s="79"/>
      <c r="CU58" s="198">
        <f t="shared" ref="CU58" si="912">CU59+CU60</f>
        <v>0</v>
      </c>
      <c r="CV58" s="198">
        <f t="shared" ref="CV58" si="913">CV59+CV60</f>
        <v>0</v>
      </c>
      <c r="CW58" s="79"/>
      <c r="CX58" s="79"/>
      <c r="CY58" s="198">
        <f t="shared" ref="CY58:CZ58" si="914">CY59+CY60</f>
        <v>0</v>
      </c>
      <c r="CZ58" s="198">
        <f t="shared" si="914"/>
        <v>0</v>
      </c>
      <c r="DA58" s="79"/>
      <c r="DB58" s="79"/>
      <c r="DC58" s="198">
        <f t="shared" ref="DC58:DM58" si="915">DC59+DC60</f>
        <v>0</v>
      </c>
      <c r="DD58" s="198">
        <f t="shared" si="915"/>
        <v>0</v>
      </c>
      <c r="DE58" s="198">
        <f t="shared" si="915"/>
        <v>0</v>
      </c>
      <c r="DF58" s="198"/>
      <c r="DG58" s="198">
        <f t="shared" si="915"/>
        <v>0</v>
      </c>
      <c r="DH58" s="198">
        <f t="shared" si="915"/>
        <v>0</v>
      </c>
      <c r="DI58" s="198">
        <f t="shared" si="915"/>
        <v>0</v>
      </c>
      <c r="DJ58" s="198"/>
      <c r="DK58" s="198">
        <f t="shared" si="915"/>
        <v>0</v>
      </c>
      <c r="DL58" s="198">
        <f t="shared" si="915"/>
        <v>0</v>
      </c>
      <c r="DM58" s="198">
        <f t="shared" si="915"/>
        <v>0</v>
      </c>
      <c r="DN58" s="198"/>
      <c r="DO58" s="198"/>
      <c r="DP58" s="198"/>
      <c r="DQ58" s="79"/>
      <c r="DR58" s="79"/>
      <c r="DS58" s="198"/>
      <c r="DT58" s="198">
        <f t="shared" ref="DT58" si="916">DT59+DT60</f>
        <v>0</v>
      </c>
      <c r="DU58" s="79"/>
      <c r="DV58" s="79"/>
      <c r="DW58" s="198">
        <f t="shared" ref="DW58:DX58" si="917">DW59+DW60</f>
        <v>0</v>
      </c>
      <c r="DX58" s="198">
        <f t="shared" si="917"/>
        <v>0</v>
      </c>
      <c r="DY58" s="79"/>
      <c r="DZ58" s="79"/>
      <c r="EA58" s="198">
        <f t="shared" ref="EA58:EB58" si="918">EA59+EA60</f>
        <v>0</v>
      </c>
      <c r="EB58" s="198">
        <f t="shared" si="918"/>
        <v>0</v>
      </c>
      <c r="EC58" s="79"/>
      <c r="ED58" s="79"/>
      <c r="EE58" s="198">
        <f t="shared" ref="EE58:EF58" si="919">EE59+EE60</f>
        <v>0</v>
      </c>
      <c r="EF58" s="198">
        <f t="shared" si="919"/>
        <v>0</v>
      </c>
      <c r="EG58" s="79"/>
      <c r="EH58" s="79"/>
      <c r="EI58" s="198">
        <f t="shared" ref="EI58:EJ58" si="920">EI59+EI60</f>
        <v>260</v>
      </c>
      <c r="EJ58" s="198">
        <f t="shared" si="920"/>
        <v>260</v>
      </c>
      <c r="EK58" s="79">
        <f t="shared" ref="EK58:EK59" si="921">EJ58/EI58*100</f>
        <v>100</v>
      </c>
      <c r="EL58" s="79"/>
      <c r="EM58" s="198">
        <f t="shared" ref="EM58:EN58" si="922">EM59+EM60</f>
        <v>0</v>
      </c>
      <c r="EN58" s="198">
        <f t="shared" si="922"/>
        <v>0</v>
      </c>
      <c r="EO58" s="79"/>
      <c r="EP58" s="79"/>
      <c r="EQ58" s="198">
        <f t="shared" ref="EQ58:ER58" si="923">EQ59+EQ60</f>
        <v>0</v>
      </c>
      <c r="ER58" s="198">
        <f t="shared" si="923"/>
        <v>0</v>
      </c>
      <c r="ES58" s="79"/>
      <c r="ET58" s="79"/>
      <c r="EU58" s="198">
        <f t="shared" ref="EU58" si="924">EU59+EU60</f>
        <v>0</v>
      </c>
      <c r="EV58" s="198">
        <f t="shared" ref="EV58" si="925">EV59+EV60</f>
        <v>0</v>
      </c>
      <c r="EW58" s="79"/>
      <c r="EX58" s="79"/>
      <c r="EY58" s="198">
        <f t="shared" ref="EY58" si="926">EY59+EY60</f>
        <v>0</v>
      </c>
      <c r="EZ58" s="198">
        <f t="shared" ref="EZ58" si="927">EZ59+EZ60</f>
        <v>0</v>
      </c>
      <c r="FA58" s="79"/>
      <c r="FB58" s="79"/>
      <c r="FC58" s="198">
        <f t="shared" ref="FC58:FD58" si="928">FC59+FC60</f>
        <v>0</v>
      </c>
      <c r="FD58" s="198">
        <f t="shared" si="928"/>
        <v>0</v>
      </c>
      <c r="FE58" s="79"/>
      <c r="FF58" s="79"/>
      <c r="FG58" s="198">
        <f t="shared" ref="FG58" si="929">FG59+FG60</f>
        <v>0</v>
      </c>
      <c r="FH58" s="198">
        <f t="shared" ref="FH58" si="930">FH59+FH60</f>
        <v>0</v>
      </c>
      <c r="FI58" s="79"/>
      <c r="FJ58" s="79"/>
      <c r="FK58" s="198">
        <f t="shared" ref="FK58" si="931">FK59+FK60</f>
        <v>0</v>
      </c>
      <c r="FL58" s="198">
        <f t="shared" ref="FL58" si="932">FL59+FL60</f>
        <v>0</v>
      </c>
      <c r="FM58" s="79"/>
      <c r="FN58" s="79"/>
      <c r="FO58" s="198">
        <f t="shared" ref="FO58:FP58" si="933">FO59+FO60</f>
        <v>0</v>
      </c>
      <c r="FP58" s="198">
        <f t="shared" si="933"/>
        <v>0</v>
      </c>
      <c r="FQ58" s="79"/>
      <c r="FR58" s="79"/>
      <c r="FS58" s="198">
        <f t="shared" ref="FS58:FT58" si="934">FS59+FS60</f>
        <v>0</v>
      </c>
      <c r="FT58" s="198">
        <f t="shared" si="934"/>
        <v>0</v>
      </c>
      <c r="FU58" s="79"/>
      <c r="FV58" s="79"/>
      <c r="FW58" s="198">
        <f t="shared" ref="FW58:FX58" si="935">FW59+FW60</f>
        <v>0</v>
      </c>
      <c r="FX58" s="198">
        <f t="shared" si="935"/>
        <v>0</v>
      </c>
      <c r="FY58" s="79"/>
      <c r="FZ58" s="79"/>
      <c r="GA58" s="198">
        <f t="shared" ref="GA58:GB58" si="936">GA59+GA60</f>
        <v>0</v>
      </c>
      <c r="GB58" s="198">
        <f t="shared" si="936"/>
        <v>0</v>
      </c>
      <c r="GC58" s="79"/>
      <c r="GD58" s="79"/>
      <c r="GE58" s="198">
        <f t="shared" ref="GE58:GF58" si="937">GE59+GE60</f>
        <v>0</v>
      </c>
      <c r="GF58" s="198">
        <f t="shared" si="937"/>
        <v>0</v>
      </c>
      <c r="GG58" s="79"/>
      <c r="GH58" s="79"/>
      <c r="GI58" s="198">
        <f t="shared" ref="GI58:GJ58" si="938">GI59+GI60</f>
        <v>0</v>
      </c>
      <c r="GJ58" s="198">
        <f t="shared" si="938"/>
        <v>0</v>
      </c>
      <c r="GK58" s="79"/>
      <c r="GL58" s="79"/>
      <c r="GM58" s="198">
        <f t="shared" ref="GM58:GN58" si="939">GM59+GM60</f>
        <v>0</v>
      </c>
      <c r="GN58" s="198">
        <f t="shared" si="939"/>
        <v>0</v>
      </c>
      <c r="GO58" s="79"/>
      <c r="GP58" s="79"/>
      <c r="GQ58" s="198">
        <f t="shared" ref="GQ58:GR58" si="940">GQ59+GQ60</f>
        <v>0</v>
      </c>
      <c r="GR58" s="198">
        <f t="shared" si="940"/>
        <v>0</v>
      </c>
      <c r="GS58" s="79"/>
      <c r="GT58" s="79"/>
      <c r="GU58" s="198">
        <f t="shared" ref="GU58:GV58" si="941">GU59+GU60</f>
        <v>31802.2</v>
      </c>
      <c r="GV58" s="198">
        <f t="shared" si="941"/>
        <v>31802.2</v>
      </c>
      <c r="GW58" s="79">
        <f t="shared" ref="GW58:GW59" si="942">GV58/GU58*100</f>
        <v>100</v>
      </c>
      <c r="GX58" s="79"/>
      <c r="GY58" s="198"/>
      <c r="GZ58" s="198"/>
      <c r="HA58" s="79"/>
      <c r="HB58" s="79"/>
      <c r="HC58" s="198"/>
      <c r="HD58" s="198"/>
      <c r="HE58" s="79"/>
      <c r="HF58" s="79"/>
      <c r="HG58" s="198"/>
      <c r="HH58" s="198"/>
      <c r="HI58" s="79"/>
      <c r="HJ58" s="79"/>
      <c r="HK58" s="198"/>
      <c r="HL58" s="198"/>
      <c r="HM58" s="79"/>
      <c r="HN58" s="79"/>
      <c r="HO58" s="198">
        <f t="shared" ref="HO58:HP58" si="943">HO59+HO60</f>
        <v>1000</v>
      </c>
      <c r="HP58" s="198">
        <f t="shared" si="943"/>
        <v>1000</v>
      </c>
      <c r="HQ58" s="79">
        <f t="shared" ref="HQ58:HQ59" si="944">HP58/HO58*100</f>
        <v>100</v>
      </c>
      <c r="HR58" s="79"/>
      <c r="HS58" s="198"/>
      <c r="HT58" s="198"/>
      <c r="HU58" s="79"/>
      <c r="HV58" s="79"/>
      <c r="HW58" s="198"/>
      <c r="HX58" s="198"/>
      <c r="HY58" s="79"/>
      <c r="HZ58" s="79"/>
      <c r="IA58" s="198"/>
      <c r="IB58" s="198"/>
      <c r="IC58" s="79"/>
      <c r="ID58" s="79"/>
      <c r="IE58" s="198">
        <f t="shared" ref="IE58:IF58" si="945">IE59+IE60</f>
        <v>929.5</v>
      </c>
      <c r="IF58" s="198">
        <f t="shared" si="945"/>
        <v>922.92335000000003</v>
      </c>
      <c r="IG58" s="79">
        <f t="shared" ref="IG58:IG59" si="946">IF58/IE58*100</f>
        <v>99.292452931683712</v>
      </c>
      <c r="IH58" s="79"/>
      <c r="II58" s="198"/>
      <c r="IJ58" s="198"/>
      <c r="IK58" s="79"/>
      <c r="IL58" s="79"/>
      <c r="IM58" s="198"/>
      <c r="IN58" s="198"/>
      <c r="IO58" s="79"/>
    </row>
    <row r="59" spans="1:249" s="29" customFormat="1" ht="33" customHeight="1" x14ac:dyDescent="0.25">
      <c r="A59" s="95" t="s">
        <v>270</v>
      </c>
      <c r="B59" s="82">
        <f t="shared" si="147"/>
        <v>959.2</v>
      </c>
      <c r="C59" s="82">
        <f t="shared" si="148"/>
        <v>39232.699999999997</v>
      </c>
      <c r="D59" s="82">
        <f t="shared" si="149"/>
        <v>39226.123349999994</v>
      </c>
      <c r="E59" s="70">
        <f t="shared" si="67"/>
        <v>99.983236815207704</v>
      </c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66"/>
      <c r="V59" s="70">
        <v>372.2</v>
      </c>
      <c r="W59" s="70">
        <v>1003</v>
      </c>
      <c r="X59" s="70">
        <v>1003</v>
      </c>
      <c r="Y59" s="66">
        <f t="shared" si="295"/>
        <v>100</v>
      </c>
      <c r="Z59" s="124"/>
      <c r="AA59" s="70">
        <v>377</v>
      </c>
      <c r="AB59" s="70">
        <v>377</v>
      </c>
      <c r="AC59" s="66">
        <f t="shared" si="137"/>
        <v>100</v>
      </c>
      <c r="AD59" s="145"/>
      <c r="AE59" s="280">
        <v>1794</v>
      </c>
      <c r="AF59" s="281">
        <v>1794</v>
      </c>
      <c r="AG59" s="66">
        <f t="shared" si="886"/>
        <v>100</v>
      </c>
      <c r="AH59" s="280">
        <v>587</v>
      </c>
      <c r="AI59" s="280">
        <v>567</v>
      </c>
      <c r="AJ59" s="280">
        <v>567</v>
      </c>
      <c r="AK59" s="66">
        <f t="shared" si="890"/>
        <v>100</v>
      </c>
      <c r="AL59" s="280"/>
      <c r="AM59" s="280"/>
      <c r="AN59" s="280"/>
      <c r="AO59" s="66"/>
      <c r="AP59" s="70"/>
      <c r="AQ59" s="70"/>
      <c r="AR59" s="70"/>
      <c r="AS59" s="66"/>
      <c r="AT59" s="66"/>
      <c r="AU59" s="70"/>
      <c r="AV59" s="70"/>
      <c r="AW59" s="66"/>
      <c r="AX59" s="70"/>
      <c r="AY59" s="70"/>
      <c r="AZ59" s="70"/>
      <c r="BA59" s="66"/>
      <c r="BB59" s="123"/>
      <c r="BC59" s="280">
        <v>1500</v>
      </c>
      <c r="BD59" s="280">
        <v>1500</v>
      </c>
      <c r="BE59" s="66">
        <f t="shared" si="899"/>
        <v>100</v>
      </c>
      <c r="BF59" s="66"/>
      <c r="BG59" s="280"/>
      <c r="BH59" s="280"/>
      <c r="BI59" s="66"/>
      <c r="BJ59" s="66"/>
      <c r="BK59" s="280"/>
      <c r="BL59" s="280"/>
      <c r="BM59" s="66"/>
      <c r="BN59" s="66"/>
      <c r="BO59" s="280"/>
      <c r="BP59" s="280"/>
      <c r="BQ59" s="66"/>
      <c r="BR59" s="66"/>
      <c r="BS59" s="280"/>
      <c r="BT59" s="280"/>
      <c r="BU59" s="66"/>
      <c r="BV59" s="66"/>
      <c r="BW59" s="280"/>
      <c r="BX59" s="280"/>
      <c r="BY59" s="66"/>
      <c r="BZ59" s="66"/>
      <c r="CA59" s="280"/>
      <c r="CB59" s="280"/>
      <c r="CC59" s="66"/>
      <c r="CD59" s="66"/>
      <c r="CE59" s="280"/>
      <c r="CF59" s="280"/>
      <c r="CG59" s="66"/>
      <c r="CH59" s="66"/>
      <c r="CI59" s="280"/>
      <c r="CJ59" s="280"/>
      <c r="CK59" s="66"/>
      <c r="CL59" s="66"/>
      <c r="CM59" s="280"/>
      <c r="CN59" s="280"/>
      <c r="CO59" s="66"/>
      <c r="CP59" s="66"/>
      <c r="CQ59" s="70"/>
      <c r="CR59" s="70"/>
      <c r="CS59" s="66"/>
      <c r="CT59" s="66"/>
      <c r="CU59" s="70"/>
      <c r="CV59" s="70"/>
      <c r="CW59" s="66"/>
      <c r="CX59" s="66"/>
      <c r="CY59" s="70"/>
      <c r="CZ59" s="70"/>
      <c r="DA59" s="66"/>
      <c r="DB59" s="66"/>
      <c r="DC59" s="70"/>
      <c r="DD59" s="70"/>
      <c r="DE59" s="66"/>
      <c r="DF59" s="66"/>
      <c r="DG59" s="70"/>
      <c r="DH59" s="70"/>
      <c r="DI59" s="66"/>
      <c r="DJ59" s="66"/>
      <c r="DK59" s="70"/>
      <c r="DL59" s="70"/>
      <c r="DM59" s="66"/>
      <c r="DN59" s="66"/>
      <c r="DO59" s="70"/>
      <c r="DP59" s="70"/>
      <c r="DQ59" s="66"/>
      <c r="DR59" s="66"/>
      <c r="DS59" s="70"/>
      <c r="DT59" s="70"/>
      <c r="DU59" s="66"/>
      <c r="DV59" s="66"/>
      <c r="DW59" s="280"/>
      <c r="DX59" s="295"/>
      <c r="DY59" s="66"/>
      <c r="DZ59" s="66"/>
      <c r="EA59" s="280"/>
      <c r="EB59" s="295"/>
      <c r="EC59" s="66"/>
      <c r="ED59" s="66"/>
      <c r="EE59" s="280"/>
      <c r="EF59" s="280"/>
      <c r="EG59" s="66"/>
      <c r="EH59" s="66"/>
      <c r="EI59" s="280">
        <v>260</v>
      </c>
      <c r="EJ59" s="280">
        <v>260</v>
      </c>
      <c r="EK59" s="66">
        <f t="shared" si="921"/>
        <v>100</v>
      </c>
      <c r="EL59" s="66"/>
      <c r="EM59" s="280"/>
      <c r="EN59" s="280"/>
      <c r="EO59" s="66"/>
      <c r="EP59" s="66"/>
      <c r="EQ59" s="280"/>
      <c r="ER59" s="280"/>
      <c r="ES59" s="66"/>
      <c r="ET59" s="66"/>
      <c r="EU59" s="280"/>
      <c r="EV59" s="280"/>
      <c r="EW59" s="66"/>
      <c r="EX59" s="66"/>
      <c r="EY59" s="280"/>
      <c r="EZ59" s="280"/>
      <c r="FA59" s="66"/>
      <c r="FB59" s="66"/>
      <c r="FC59" s="280"/>
      <c r="FD59" s="280"/>
      <c r="FE59" s="66"/>
      <c r="FF59" s="66"/>
      <c r="FG59" s="280"/>
      <c r="FH59" s="280"/>
      <c r="FI59" s="66"/>
      <c r="FJ59" s="66"/>
      <c r="FK59" s="280"/>
      <c r="FL59" s="280"/>
      <c r="FM59" s="66"/>
      <c r="FN59" s="66"/>
      <c r="FO59" s="280"/>
      <c r="FP59" s="280"/>
      <c r="FQ59" s="66"/>
      <c r="FR59" s="66"/>
      <c r="FS59" s="280"/>
      <c r="FT59" s="280"/>
      <c r="FU59" s="66"/>
      <c r="FV59" s="66"/>
      <c r="FW59" s="280"/>
      <c r="FX59" s="280"/>
      <c r="FY59" s="66"/>
      <c r="FZ59" s="66"/>
      <c r="GA59" s="280"/>
      <c r="GB59" s="280"/>
      <c r="GC59" s="66"/>
      <c r="GD59" s="66"/>
      <c r="GE59" s="280"/>
      <c r="GF59" s="280"/>
      <c r="GG59" s="66"/>
      <c r="GH59" s="66"/>
      <c r="GI59" s="280"/>
      <c r="GJ59" s="280"/>
      <c r="GK59" s="66"/>
      <c r="GL59" s="66"/>
      <c r="GM59" s="280"/>
      <c r="GN59" s="280"/>
      <c r="GO59" s="66"/>
      <c r="GP59" s="66"/>
      <c r="GQ59" s="280"/>
      <c r="GR59" s="280"/>
      <c r="GS59" s="66"/>
      <c r="GT59" s="66"/>
      <c r="GU59" s="280">
        <v>31802.2</v>
      </c>
      <c r="GV59" s="280">
        <v>31802.2</v>
      </c>
      <c r="GW59" s="66">
        <f t="shared" si="942"/>
        <v>100</v>
      </c>
      <c r="GX59" s="66"/>
      <c r="GY59" s="280"/>
      <c r="GZ59" s="280"/>
      <c r="HA59" s="66"/>
      <c r="HB59" s="66"/>
      <c r="HC59" s="280"/>
      <c r="HD59" s="280"/>
      <c r="HE59" s="66"/>
      <c r="HF59" s="66"/>
      <c r="HG59" s="280"/>
      <c r="HH59" s="280"/>
      <c r="HI59" s="66"/>
      <c r="HJ59" s="66"/>
      <c r="HK59" s="280"/>
      <c r="HL59" s="280"/>
      <c r="HM59" s="66"/>
      <c r="HN59" s="66"/>
      <c r="HO59" s="280">
        <v>1000</v>
      </c>
      <c r="HP59" s="280">
        <v>1000</v>
      </c>
      <c r="HQ59" s="66">
        <f t="shared" si="944"/>
        <v>100</v>
      </c>
      <c r="HR59" s="66"/>
      <c r="HS59" s="280"/>
      <c r="HT59" s="280"/>
      <c r="HU59" s="66"/>
      <c r="HV59" s="66"/>
      <c r="HW59" s="280"/>
      <c r="HX59" s="280"/>
      <c r="HY59" s="66"/>
      <c r="HZ59" s="66"/>
      <c r="IA59" s="280"/>
      <c r="IB59" s="280"/>
      <c r="IC59" s="66"/>
      <c r="ID59" s="66"/>
      <c r="IE59" s="280">
        <v>929.5</v>
      </c>
      <c r="IF59" s="280">
        <v>922.92335000000003</v>
      </c>
      <c r="IG59" s="66">
        <f t="shared" si="946"/>
        <v>99.292452931683712</v>
      </c>
      <c r="IH59" s="66"/>
      <c r="II59" s="280"/>
      <c r="IJ59" s="280"/>
      <c r="IK59" s="66"/>
      <c r="IL59" s="66"/>
      <c r="IM59" s="280"/>
      <c r="IN59" s="280"/>
      <c r="IO59" s="66"/>
    </row>
    <row r="60" spans="1:249" s="29" customFormat="1" ht="18" customHeight="1" x14ac:dyDescent="0.25">
      <c r="A60" s="41" t="s">
        <v>269</v>
      </c>
      <c r="B60" s="82">
        <f t="shared" si="147"/>
        <v>0</v>
      </c>
      <c r="C60" s="82">
        <f t="shared" si="148"/>
        <v>10000</v>
      </c>
      <c r="D60" s="82">
        <f t="shared" si="149"/>
        <v>9610.884</v>
      </c>
      <c r="E60" s="70">
        <f t="shared" si="67"/>
        <v>96.108840000000001</v>
      </c>
      <c r="F60" s="82"/>
      <c r="G60" s="82"/>
      <c r="H60" s="82"/>
      <c r="I60" s="82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134"/>
      <c r="AA60" s="207"/>
      <c r="AB60" s="207"/>
      <c r="AC60" s="66"/>
      <c r="AD60" s="135"/>
      <c r="AE60" s="205"/>
      <c r="AF60" s="205"/>
      <c r="AG60" s="66"/>
      <c r="AH60" s="205"/>
      <c r="AI60" s="205"/>
      <c r="AJ60" s="205"/>
      <c r="AK60" s="66"/>
      <c r="AL60" s="205"/>
      <c r="AM60" s="205"/>
      <c r="AN60" s="205"/>
      <c r="AO60" s="66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134"/>
      <c r="BC60" s="205"/>
      <c r="BD60" s="205"/>
      <c r="BE60" s="66"/>
      <c r="BF60" s="66"/>
      <c r="BG60" s="205"/>
      <c r="BH60" s="205"/>
      <c r="BI60" s="66"/>
      <c r="BJ60" s="66"/>
      <c r="BK60" s="205"/>
      <c r="BL60" s="205"/>
      <c r="BM60" s="66"/>
      <c r="BN60" s="66"/>
      <c r="BO60" s="205"/>
      <c r="BP60" s="205"/>
      <c r="BQ60" s="66"/>
      <c r="BR60" s="66"/>
      <c r="BS60" s="205"/>
      <c r="BT60" s="205"/>
      <c r="BU60" s="66"/>
      <c r="BV60" s="66"/>
      <c r="BW60" s="205"/>
      <c r="BX60" s="205"/>
      <c r="BY60" s="66"/>
      <c r="BZ60" s="66"/>
      <c r="CA60" s="205"/>
      <c r="CB60" s="205"/>
      <c r="CC60" s="66"/>
      <c r="CD60" s="66"/>
      <c r="CE60" s="205"/>
      <c r="CF60" s="205"/>
      <c r="CG60" s="66"/>
      <c r="CH60" s="66"/>
      <c r="CI60" s="205"/>
      <c r="CJ60" s="205"/>
      <c r="CK60" s="66"/>
      <c r="CL60" s="66"/>
      <c r="CM60" s="205"/>
      <c r="CN60" s="205"/>
      <c r="CO60" s="66"/>
      <c r="CP60" s="66"/>
      <c r="CQ60" s="66">
        <v>10000</v>
      </c>
      <c r="CR60" s="66">
        <v>9610.884</v>
      </c>
      <c r="CS60" s="66">
        <f t="shared" si="911"/>
        <v>96.108840000000001</v>
      </c>
      <c r="CT60" s="66"/>
      <c r="CU60" s="66"/>
      <c r="CV60" s="66"/>
      <c r="CW60" s="66"/>
      <c r="CX60" s="66"/>
      <c r="CY60" s="66"/>
      <c r="CZ60" s="66"/>
      <c r="DA60" s="66"/>
      <c r="DB60" s="66"/>
      <c r="DC60" s="207"/>
      <c r="DD60" s="207"/>
      <c r="DE60" s="207"/>
      <c r="DF60" s="207"/>
      <c r="DG60" s="207"/>
      <c r="DH60" s="207"/>
      <c r="DI60" s="207"/>
      <c r="DJ60" s="207"/>
      <c r="DK60" s="207"/>
      <c r="DL60" s="207"/>
      <c r="DM60" s="207"/>
      <c r="DN60" s="207"/>
      <c r="DO60" s="66"/>
      <c r="DP60" s="66"/>
      <c r="DQ60" s="66"/>
      <c r="DR60" s="66"/>
      <c r="DS60" s="66"/>
      <c r="DT60" s="207"/>
      <c r="DU60" s="66"/>
      <c r="DV60" s="66"/>
      <c r="DW60" s="205"/>
      <c r="DX60" s="205"/>
      <c r="DY60" s="66"/>
      <c r="DZ60" s="66"/>
      <c r="EA60" s="205"/>
      <c r="EB60" s="205"/>
      <c r="EC60" s="66"/>
      <c r="ED60" s="66"/>
      <c r="EE60" s="205"/>
      <c r="EF60" s="205"/>
      <c r="EG60" s="66"/>
      <c r="EH60" s="66"/>
      <c r="EI60" s="205"/>
      <c r="EJ60" s="205"/>
      <c r="EK60" s="66"/>
      <c r="EL60" s="66"/>
      <c r="EM60" s="205"/>
      <c r="EN60" s="205"/>
      <c r="EO60" s="66"/>
      <c r="EP60" s="66"/>
      <c r="EQ60" s="205"/>
      <c r="ER60" s="205"/>
      <c r="ES60" s="66"/>
      <c r="ET60" s="66"/>
      <c r="EU60" s="205"/>
      <c r="EV60" s="205"/>
      <c r="EW60" s="66"/>
      <c r="EX60" s="66"/>
      <c r="EY60" s="205"/>
      <c r="EZ60" s="205"/>
      <c r="FA60" s="66"/>
      <c r="FB60" s="66"/>
      <c r="FC60" s="205"/>
      <c r="FD60" s="205"/>
      <c r="FE60" s="66"/>
      <c r="FF60" s="66"/>
      <c r="FG60" s="205"/>
      <c r="FH60" s="205"/>
      <c r="FI60" s="66"/>
      <c r="FJ60" s="66"/>
      <c r="FK60" s="205"/>
      <c r="FL60" s="205"/>
      <c r="FM60" s="66"/>
      <c r="FN60" s="66"/>
      <c r="FO60" s="205"/>
      <c r="FP60" s="205"/>
      <c r="FQ60" s="66"/>
      <c r="FR60" s="66"/>
      <c r="FS60" s="205"/>
      <c r="FT60" s="205"/>
      <c r="FU60" s="66"/>
      <c r="FV60" s="66"/>
      <c r="FW60" s="205"/>
      <c r="FX60" s="205"/>
      <c r="FY60" s="66"/>
      <c r="FZ60" s="66"/>
      <c r="GA60" s="205"/>
      <c r="GB60" s="205"/>
      <c r="GC60" s="66"/>
      <c r="GD60" s="66"/>
      <c r="GE60" s="205"/>
      <c r="GF60" s="205"/>
      <c r="GG60" s="66"/>
      <c r="GH60" s="66"/>
      <c r="GI60" s="205"/>
      <c r="GJ60" s="205"/>
      <c r="GK60" s="66"/>
      <c r="GL60" s="66"/>
      <c r="GM60" s="205"/>
      <c r="GN60" s="205"/>
      <c r="GO60" s="66"/>
      <c r="GP60" s="66"/>
      <c r="GQ60" s="205"/>
      <c r="GR60" s="205"/>
      <c r="GS60" s="66"/>
      <c r="GT60" s="66"/>
      <c r="GU60" s="205"/>
      <c r="GV60" s="205"/>
      <c r="GW60" s="66"/>
      <c r="GX60" s="66"/>
      <c r="GY60" s="205"/>
      <c r="GZ60" s="205"/>
      <c r="HA60" s="66"/>
      <c r="HB60" s="66"/>
      <c r="HC60" s="205"/>
      <c r="HD60" s="205"/>
      <c r="HE60" s="66"/>
      <c r="HF60" s="66"/>
      <c r="HG60" s="205"/>
      <c r="HH60" s="205"/>
      <c r="HI60" s="66"/>
      <c r="HJ60" s="66"/>
      <c r="HK60" s="205"/>
      <c r="HL60" s="205"/>
      <c r="HM60" s="66"/>
      <c r="HN60" s="66"/>
      <c r="HO60" s="205"/>
      <c r="HP60" s="205"/>
      <c r="HQ60" s="66"/>
      <c r="HR60" s="66"/>
      <c r="HS60" s="205"/>
      <c r="HT60" s="205"/>
      <c r="HU60" s="66"/>
      <c r="HV60" s="66"/>
      <c r="HW60" s="205"/>
      <c r="HX60" s="205"/>
      <c r="HY60" s="66"/>
      <c r="HZ60" s="66"/>
      <c r="IA60" s="205"/>
      <c r="IB60" s="205"/>
      <c r="IC60" s="66"/>
      <c r="ID60" s="66"/>
      <c r="IE60" s="205"/>
      <c r="IF60" s="205"/>
      <c r="IG60" s="66"/>
      <c r="IH60" s="66"/>
      <c r="II60" s="205"/>
      <c r="IJ60" s="205"/>
      <c r="IK60" s="66"/>
      <c r="IL60" s="66"/>
      <c r="IM60" s="205"/>
      <c r="IN60" s="205"/>
      <c r="IO60" s="66"/>
    </row>
    <row r="61" spans="1:249" s="29" customFormat="1" ht="18" customHeight="1" x14ac:dyDescent="0.25">
      <c r="A61" s="41" t="s">
        <v>450</v>
      </c>
      <c r="B61" s="82">
        <f t="shared" si="147"/>
        <v>0</v>
      </c>
      <c r="C61" s="82">
        <f t="shared" si="148"/>
        <v>1299.9996000000001</v>
      </c>
      <c r="D61" s="82">
        <f t="shared" si="149"/>
        <v>1299.9996000000001</v>
      </c>
      <c r="E61" s="70">
        <f t="shared" si="67"/>
        <v>100</v>
      </c>
      <c r="F61" s="82"/>
      <c r="G61" s="82"/>
      <c r="H61" s="82"/>
      <c r="I61" s="82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134"/>
      <c r="AA61" s="207"/>
      <c r="AB61" s="207"/>
      <c r="AC61" s="66"/>
      <c r="AD61" s="135"/>
      <c r="AE61" s="205"/>
      <c r="AF61" s="205"/>
      <c r="AG61" s="66"/>
      <c r="AH61" s="205"/>
      <c r="AI61" s="205"/>
      <c r="AJ61" s="205"/>
      <c r="AK61" s="66"/>
      <c r="AL61" s="205"/>
      <c r="AM61" s="205"/>
      <c r="AN61" s="205"/>
      <c r="AO61" s="66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134"/>
      <c r="BC61" s="205"/>
      <c r="BD61" s="205"/>
      <c r="BE61" s="66"/>
      <c r="BF61" s="66"/>
      <c r="BG61" s="205"/>
      <c r="BH61" s="205"/>
      <c r="BI61" s="66"/>
      <c r="BJ61" s="66"/>
      <c r="BK61" s="205"/>
      <c r="BL61" s="205"/>
      <c r="BM61" s="66"/>
      <c r="BN61" s="66"/>
      <c r="BO61" s="205"/>
      <c r="BP61" s="205"/>
      <c r="BQ61" s="66"/>
      <c r="BR61" s="66"/>
      <c r="BS61" s="82">
        <v>1299.9996000000001</v>
      </c>
      <c r="BT61" s="82">
        <v>1299.9996000000001</v>
      </c>
      <c r="BU61" s="66">
        <f>BT61/BS61*100</f>
        <v>100</v>
      </c>
      <c r="BV61" s="66"/>
      <c r="BW61" s="205"/>
      <c r="BX61" s="205"/>
      <c r="BY61" s="66"/>
      <c r="BZ61" s="66"/>
      <c r="CA61" s="205"/>
      <c r="CB61" s="205"/>
      <c r="CC61" s="66"/>
      <c r="CD61" s="66"/>
      <c r="CE61" s="205"/>
      <c r="CF61" s="205"/>
      <c r="CG61" s="66"/>
      <c r="CH61" s="66"/>
      <c r="CI61" s="205"/>
      <c r="CJ61" s="205"/>
      <c r="CK61" s="66"/>
      <c r="CL61" s="66"/>
      <c r="CM61" s="205"/>
      <c r="CN61" s="205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207"/>
      <c r="DD61" s="207"/>
      <c r="DE61" s="207"/>
      <c r="DF61" s="207"/>
      <c r="DG61" s="207"/>
      <c r="DH61" s="207"/>
      <c r="DI61" s="207"/>
      <c r="DJ61" s="207"/>
      <c r="DK61" s="207"/>
      <c r="DL61" s="207"/>
      <c r="DM61" s="207"/>
      <c r="DN61" s="207"/>
      <c r="DO61" s="66"/>
      <c r="DP61" s="66"/>
      <c r="DQ61" s="66"/>
      <c r="DR61" s="66"/>
      <c r="DS61" s="66"/>
      <c r="DT61" s="207"/>
      <c r="DU61" s="66"/>
      <c r="DV61" s="66"/>
      <c r="DW61" s="205"/>
      <c r="DX61" s="205"/>
      <c r="DY61" s="66"/>
      <c r="DZ61" s="66"/>
      <c r="EA61" s="205"/>
      <c r="EB61" s="205"/>
      <c r="EC61" s="66"/>
      <c r="ED61" s="66"/>
      <c r="EE61" s="205"/>
      <c r="EF61" s="205"/>
      <c r="EG61" s="66"/>
      <c r="EH61" s="66"/>
      <c r="EI61" s="205"/>
      <c r="EJ61" s="205"/>
      <c r="EK61" s="66"/>
      <c r="EL61" s="66"/>
      <c r="EM61" s="205"/>
      <c r="EN61" s="205"/>
      <c r="EO61" s="66"/>
      <c r="EP61" s="66"/>
      <c r="EQ61" s="205"/>
      <c r="ER61" s="205"/>
      <c r="ES61" s="66"/>
      <c r="ET61" s="66"/>
      <c r="EU61" s="205"/>
      <c r="EV61" s="205"/>
      <c r="EW61" s="66"/>
      <c r="EX61" s="66"/>
      <c r="EY61" s="205"/>
      <c r="EZ61" s="205"/>
      <c r="FA61" s="66"/>
      <c r="FB61" s="66"/>
      <c r="FC61" s="205"/>
      <c r="FD61" s="205"/>
      <c r="FE61" s="66"/>
      <c r="FF61" s="66"/>
      <c r="FG61" s="205"/>
      <c r="FH61" s="205"/>
      <c r="FI61" s="66"/>
      <c r="FJ61" s="66"/>
      <c r="FK61" s="205"/>
      <c r="FL61" s="205"/>
      <c r="FM61" s="66"/>
      <c r="FN61" s="66"/>
      <c r="FO61" s="205"/>
      <c r="FP61" s="205"/>
      <c r="FQ61" s="66"/>
      <c r="FR61" s="66"/>
      <c r="FS61" s="205"/>
      <c r="FT61" s="205"/>
      <c r="FU61" s="66"/>
      <c r="FV61" s="66"/>
      <c r="FW61" s="205"/>
      <c r="FX61" s="205"/>
      <c r="FY61" s="66"/>
      <c r="FZ61" s="66"/>
      <c r="GA61" s="205"/>
      <c r="GB61" s="205"/>
      <c r="GC61" s="66"/>
      <c r="GD61" s="66"/>
      <c r="GE61" s="205"/>
      <c r="GF61" s="205"/>
      <c r="GG61" s="66"/>
      <c r="GH61" s="66"/>
      <c r="GI61" s="205"/>
      <c r="GJ61" s="205"/>
      <c r="GK61" s="66"/>
      <c r="GL61" s="66"/>
      <c r="GM61" s="205"/>
      <c r="GN61" s="205"/>
      <c r="GO61" s="66"/>
      <c r="GP61" s="66"/>
      <c r="GQ61" s="205"/>
      <c r="GR61" s="205"/>
      <c r="GS61" s="66"/>
      <c r="GT61" s="66"/>
      <c r="GU61" s="205"/>
      <c r="GV61" s="205"/>
      <c r="GW61" s="66"/>
      <c r="GX61" s="66"/>
      <c r="GY61" s="205"/>
      <c r="GZ61" s="205"/>
      <c r="HA61" s="66"/>
      <c r="HB61" s="66"/>
      <c r="HC61" s="205"/>
      <c r="HD61" s="205"/>
      <c r="HE61" s="66"/>
      <c r="HF61" s="66"/>
      <c r="HG61" s="205"/>
      <c r="HH61" s="205"/>
      <c r="HI61" s="66"/>
      <c r="HJ61" s="66"/>
      <c r="HK61" s="205"/>
      <c r="HL61" s="205"/>
      <c r="HM61" s="66"/>
      <c r="HN61" s="66"/>
      <c r="HO61" s="205"/>
      <c r="HP61" s="205"/>
      <c r="HQ61" s="66"/>
      <c r="HR61" s="66"/>
      <c r="HS61" s="205"/>
      <c r="HT61" s="205"/>
      <c r="HU61" s="66"/>
      <c r="HV61" s="66"/>
      <c r="HW61" s="205"/>
      <c r="HX61" s="205"/>
      <c r="HY61" s="66"/>
      <c r="HZ61" s="66"/>
      <c r="IA61" s="205"/>
      <c r="IB61" s="205"/>
      <c r="IC61" s="66"/>
      <c r="ID61" s="66"/>
      <c r="IE61" s="205"/>
      <c r="IF61" s="205"/>
      <c r="IG61" s="66"/>
      <c r="IH61" s="66"/>
      <c r="II61" s="205"/>
      <c r="IJ61" s="205"/>
      <c r="IK61" s="66"/>
      <c r="IL61" s="66"/>
      <c r="IM61" s="205"/>
      <c r="IN61" s="205"/>
      <c r="IO61" s="66"/>
    </row>
    <row r="62" spans="1:249" s="30" customFormat="1" ht="34.5" customHeight="1" x14ac:dyDescent="0.25">
      <c r="A62" s="98" t="s">
        <v>274</v>
      </c>
      <c r="B62" s="198">
        <f t="shared" si="147"/>
        <v>52154.7</v>
      </c>
      <c r="C62" s="198">
        <f t="shared" si="148"/>
        <v>120713.80004999999</v>
      </c>
      <c r="D62" s="198">
        <f t="shared" si="149"/>
        <v>120593.09495999999</v>
      </c>
      <c r="E62" s="80">
        <f t="shared" si="67"/>
        <v>99.900007215455062</v>
      </c>
      <c r="F62" s="80">
        <f t="shared" ref="F62" si="947">F63+F64</f>
        <v>900</v>
      </c>
      <c r="G62" s="80">
        <f t="shared" ref="G62:AV62" si="948">G63+G64</f>
        <v>1000</v>
      </c>
      <c r="H62" s="80">
        <f t="shared" ref="H62" si="949">H63+H64</f>
        <v>1000</v>
      </c>
      <c r="I62" s="80">
        <f t="shared" si="739"/>
        <v>100</v>
      </c>
      <c r="J62" s="80">
        <f t="shared" ref="J62" si="950">J63+J64</f>
        <v>0</v>
      </c>
      <c r="K62" s="80">
        <f t="shared" si="948"/>
        <v>0</v>
      </c>
      <c r="L62" s="80">
        <f t="shared" si="948"/>
        <v>0</v>
      </c>
      <c r="M62" s="80">
        <f t="shared" si="948"/>
        <v>0</v>
      </c>
      <c r="N62" s="80"/>
      <c r="O62" s="80">
        <f t="shared" si="948"/>
        <v>0</v>
      </c>
      <c r="P62" s="80">
        <f t="shared" si="948"/>
        <v>0</v>
      </c>
      <c r="Q62" s="80">
        <f t="shared" si="948"/>
        <v>0</v>
      </c>
      <c r="R62" s="80">
        <f t="shared" ref="R62" si="951">R63+R64</f>
        <v>50000</v>
      </c>
      <c r="S62" s="80">
        <f t="shared" si="948"/>
        <v>50000</v>
      </c>
      <c r="T62" s="80">
        <f t="shared" si="948"/>
        <v>50000</v>
      </c>
      <c r="U62" s="80">
        <f t="shared" ref="U62" si="952">T62/S62*100</f>
        <v>100</v>
      </c>
      <c r="V62" s="80">
        <f t="shared" ref="V62" si="953">V63+V64</f>
        <v>367.7</v>
      </c>
      <c r="W62" s="80">
        <f t="shared" si="948"/>
        <v>993.8</v>
      </c>
      <c r="X62" s="80">
        <f t="shared" ref="X62" si="954">X63+X64</f>
        <v>993.8</v>
      </c>
      <c r="Y62" s="79">
        <f t="shared" si="295"/>
        <v>100</v>
      </c>
      <c r="Z62" s="122"/>
      <c r="AA62" s="80">
        <f t="shared" si="948"/>
        <v>1199</v>
      </c>
      <c r="AB62" s="80">
        <f t="shared" si="948"/>
        <v>1199</v>
      </c>
      <c r="AC62" s="79">
        <f t="shared" si="137"/>
        <v>100</v>
      </c>
      <c r="AD62" s="122"/>
      <c r="AE62" s="80">
        <f t="shared" ref="AE62:AF62" si="955">AE63+AE64</f>
        <v>4232</v>
      </c>
      <c r="AF62" s="80">
        <f t="shared" si="955"/>
        <v>4232</v>
      </c>
      <c r="AG62" s="79">
        <f t="shared" ref="AG62:AG63" si="956">AF62/AE62*100</f>
        <v>100</v>
      </c>
      <c r="AH62" s="80">
        <f t="shared" ref="AH62" si="957">AH63+AH64</f>
        <v>887</v>
      </c>
      <c r="AI62" s="80">
        <f t="shared" ref="AI62" si="958">AI63+AI64</f>
        <v>844</v>
      </c>
      <c r="AJ62" s="80">
        <f t="shared" ref="AJ62" si="959">AJ63+AJ64</f>
        <v>844</v>
      </c>
      <c r="AK62" s="79">
        <f t="shared" ref="AK62:AK63" si="960">AJ62/AI62*100</f>
        <v>100</v>
      </c>
      <c r="AL62" s="80">
        <f t="shared" ref="AL62" si="961">AL63+AL64</f>
        <v>0</v>
      </c>
      <c r="AM62" s="80">
        <f t="shared" ref="AM62" si="962">AM63+AM64</f>
        <v>0</v>
      </c>
      <c r="AN62" s="80">
        <f t="shared" ref="AN62" si="963">AN63+AN64</f>
        <v>0</v>
      </c>
      <c r="AO62" s="79"/>
      <c r="AP62" s="80">
        <f t="shared" ref="AP62" si="964">AP63+AP64</f>
        <v>0</v>
      </c>
      <c r="AQ62" s="80">
        <f t="shared" si="948"/>
        <v>0</v>
      </c>
      <c r="AR62" s="80">
        <f t="shared" ref="AR62" si="965">AR63+AR64</f>
        <v>0</v>
      </c>
      <c r="AS62" s="80">
        <f t="shared" si="948"/>
        <v>0</v>
      </c>
      <c r="AT62" s="80"/>
      <c r="AU62" s="80">
        <f t="shared" si="948"/>
        <v>0</v>
      </c>
      <c r="AV62" s="80">
        <f t="shared" si="948"/>
        <v>0</v>
      </c>
      <c r="AW62" s="80">
        <f t="shared" ref="AW62:AZ62" si="966">AW63+AW64</f>
        <v>0</v>
      </c>
      <c r="AX62" s="80">
        <f t="shared" ref="AX62" si="967">AX63+AX64</f>
        <v>0</v>
      </c>
      <c r="AY62" s="80">
        <f t="shared" si="966"/>
        <v>0</v>
      </c>
      <c r="AZ62" s="80">
        <f t="shared" si="966"/>
        <v>0</v>
      </c>
      <c r="BA62" s="79"/>
      <c r="BB62" s="121"/>
      <c r="BC62" s="80">
        <f t="shared" ref="BC62:BD62" si="968">BC63+BC64</f>
        <v>1100</v>
      </c>
      <c r="BD62" s="80">
        <f t="shared" si="968"/>
        <v>1100</v>
      </c>
      <c r="BE62" s="79">
        <f t="shared" ref="BE62:BE63" si="969">BD62/BC62*100</f>
        <v>100</v>
      </c>
      <c r="BF62" s="79"/>
      <c r="BG62" s="80">
        <f t="shared" ref="BG62:BH62" si="970">BG63+BG64</f>
        <v>0</v>
      </c>
      <c r="BH62" s="80">
        <f t="shared" si="970"/>
        <v>0</v>
      </c>
      <c r="BI62" s="79"/>
      <c r="BJ62" s="79"/>
      <c r="BK62" s="80">
        <f t="shared" ref="BK62:BL62" si="971">BK63+BK64</f>
        <v>0</v>
      </c>
      <c r="BL62" s="80">
        <f t="shared" si="971"/>
        <v>0</v>
      </c>
      <c r="BM62" s="79"/>
      <c r="BN62" s="79"/>
      <c r="BO62" s="80">
        <f t="shared" ref="BO62:BP62" si="972">BO63+BO64</f>
        <v>0</v>
      </c>
      <c r="BP62" s="80">
        <f t="shared" si="972"/>
        <v>0</v>
      </c>
      <c r="BQ62" s="79"/>
      <c r="BR62" s="79"/>
      <c r="BS62" s="80">
        <f t="shared" ref="BS62:BT62" si="973">BS63+BS64</f>
        <v>0</v>
      </c>
      <c r="BT62" s="80">
        <f t="shared" si="973"/>
        <v>0</v>
      </c>
      <c r="BU62" s="79"/>
      <c r="BV62" s="79"/>
      <c r="BW62" s="80">
        <f t="shared" ref="BW62:BX62" si="974">BW63+BW64</f>
        <v>0</v>
      </c>
      <c r="BX62" s="80">
        <f t="shared" si="974"/>
        <v>0</v>
      </c>
      <c r="BY62" s="79"/>
      <c r="BZ62" s="79"/>
      <c r="CA62" s="80">
        <f t="shared" ref="CA62:CB62" si="975">CA63+CA64</f>
        <v>0</v>
      </c>
      <c r="CB62" s="80">
        <f t="shared" si="975"/>
        <v>0</v>
      </c>
      <c r="CC62" s="79"/>
      <c r="CD62" s="79"/>
      <c r="CE62" s="80">
        <f t="shared" ref="CE62:CF62" si="976">CE63+CE64</f>
        <v>0</v>
      </c>
      <c r="CF62" s="80">
        <f t="shared" si="976"/>
        <v>0</v>
      </c>
      <c r="CG62" s="79"/>
      <c r="CH62" s="79"/>
      <c r="CI62" s="80">
        <f t="shared" ref="CI62:CJ62" si="977">CI63+CI64</f>
        <v>0</v>
      </c>
      <c r="CJ62" s="80">
        <f t="shared" si="977"/>
        <v>0</v>
      </c>
      <c r="CK62" s="79"/>
      <c r="CL62" s="79"/>
      <c r="CM62" s="80">
        <f t="shared" ref="CM62:CN62" si="978">CM63+CM64</f>
        <v>0</v>
      </c>
      <c r="CN62" s="80">
        <f t="shared" si="978"/>
        <v>0</v>
      </c>
      <c r="CO62" s="79"/>
      <c r="CP62" s="79"/>
      <c r="CQ62" s="80">
        <f t="shared" ref="CQ62" si="979">CQ63+CQ64</f>
        <v>0</v>
      </c>
      <c r="CR62" s="80">
        <f t="shared" ref="CR62" si="980">CR63+CR64</f>
        <v>0</v>
      </c>
      <c r="CS62" s="79"/>
      <c r="CT62" s="79"/>
      <c r="CU62" s="80">
        <f t="shared" ref="CU62" si="981">CU63+CU64</f>
        <v>0</v>
      </c>
      <c r="CV62" s="80">
        <f t="shared" ref="CV62" si="982">CV63+CV64</f>
        <v>0</v>
      </c>
      <c r="CW62" s="79"/>
      <c r="CX62" s="79"/>
      <c r="CY62" s="80">
        <f t="shared" ref="CY62:CZ62" si="983">CY63+CY64</f>
        <v>0</v>
      </c>
      <c r="CZ62" s="80">
        <f t="shared" si="983"/>
        <v>0</v>
      </c>
      <c r="DA62" s="79"/>
      <c r="DB62" s="79"/>
      <c r="DC62" s="80">
        <f t="shared" ref="DC62:DM62" si="984">DC63+DC64</f>
        <v>0</v>
      </c>
      <c r="DD62" s="80">
        <f t="shared" si="984"/>
        <v>0</v>
      </c>
      <c r="DE62" s="80">
        <f t="shared" si="984"/>
        <v>0</v>
      </c>
      <c r="DF62" s="80"/>
      <c r="DG62" s="80">
        <f t="shared" si="984"/>
        <v>0</v>
      </c>
      <c r="DH62" s="80">
        <f t="shared" si="984"/>
        <v>0</v>
      </c>
      <c r="DI62" s="80">
        <f t="shared" si="984"/>
        <v>0</v>
      </c>
      <c r="DJ62" s="80"/>
      <c r="DK62" s="80">
        <f t="shared" si="984"/>
        <v>0</v>
      </c>
      <c r="DL62" s="80">
        <f t="shared" si="984"/>
        <v>0</v>
      </c>
      <c r="DM62" s="80">
        <f t="shared" si="984"/>
        <v>0</v>
      </c>
      <c r="DN62" s="80"/>
      <c r="DO62" s="80"/>
      <c r="DP62" s="80"/>
      <c r="DQ62" s="79"/>
      <c r="DR62" s="79"/>
      <c r="DS62" s="80"/>
      <c r="DT62" s="80">
        <f t="shared" ref="DT62" si="985">DT63+DT64</f>
        <v>0</v>
      </c>
      <c r="DU62" s="79"/>
      <c r="DV62" s="79"/>
      <c r="DW62" s="80">
        <f t="shared" ref="DW62:DX62" si="986">DW63+DW64</f>
        <v>0</v>
      </c>
      <c r="DX62" s="80">
        <f t="shared" si="986"/>
        <v>0</v>
      </c>
      <c r="DY62" s="79"/>
      <c r="DZ62" s="79"/>
      <c r="EA62" s="80">
        <f t="shared" ref="EA62:EB62" si="987">EA63+EA64</f>
        <v>0</v>
      </c>
      <c r="EB62" s="80">
        <f t="shared" si="987"/>
        <v>0</v>
      </c>
      <c r="EC62" s="79"/>
      <c r="ED62" s="79"/>
      <c r="EE62" s="80">
        <f t="shared" ref="EE62:EF62" si="988">EE63+EE64</f>
        <v>40</v>
      </c>
      <c r="EF62" s="80">
        <f t="shared" si="988"/>
        <v>40</v>
      </c>
      <c r="EG62" s="79">
        <f t="shared" ref="EG62:EG63" si="989">EF62/EE62*100</f>
        <v>100</v>
      </c>
      <c r="EH62" s="79"/>
      <c r="EI62" s="80">
        <f t="shared" ref="EI62:EJ62" si="990">EI63+EI64</f>
        <v>365</v>
      </c>
      <c r="EJ62" s="80">
        <f t="shared" si="990"/>
        <v>365</v>
      </c>
      <c r="EK62" s="79">
        <f t="shared" ref="EK62:EK63" si="991">EJ62/EI62*100</f>
        <v>100</v>
      </c>
      <c r="EL62" s="79"/>
      <c r="EM62" s="80">
        <f t="shared" ref="EM62:EN62" si="992">EM63+EM64</f>
        <v>0</v>
      </c>
      <c r="EN62" s="80">
        <f t="shared" si="992"/>
        <v>0</v>
      </c>
      <c r="EO62" s="79"/>
      <c r="EP62" s="79"/>
      <c r="EQ62" s="80">
        <f t="shared" ref="EQ62:ER62" si="993">EQ63+EQ64</f>
        <v>0</v>
      </c>
      <c r="ER62" s="80">
        <f t="shared" si="993"/>
        <v>0</v>
      </c>
      <c r="ES62" s="79"/>
      <c r="ET62" s="79"/>
      <c r="EU62" s="80">
        <f t="shared" ref="EU62" si="994">EU63+EU64</f>
        <v>0</v>
      </c>
      <c r="EV62" s="80">
        <f t="shared" ref="EV62" si="995">EV63+EV64</f>
        <v>0</v>
      </c>
      <c r="EW62" s="79"/>
      <c r="EX62" s="79"/>
      <c r="EY62" s="80">
        <f t="shared" ref="EY62" si="996">EY63+EY64</f>
        <v>0</v>
      </c>
      <c r="EZ62" s="80">
        <f t="shared" ref="EZ62" si="997">EZ63+EZ64</f>
        <v>0</v>
      </c>
      <c r="FA62" s="79"/>
      <c r="FB62" s="79"/>
      <c r="FC62" s="80">
        <f t="shared" ref="FC62:FD62" si="998">FC63+FC64</f>
        <v>0</v>
      </c>
      <c r="FD62" s="80">
        <f t="shared" si="998"/>
        <v>0</v>
      </c>
      <c r="FE62" s="79"/>
      <c r="FF62" s="79"/>
      <c r="FG62" s="80">
        <f t="shared" ref="FG62" si="999">FG63+FG64</f>
        <v>0</v>
      </c>
      <c r="FH62" s="80">
        <f t="shared" ref="FH62" si="1000">FH63+FH64</f>
        <v>0</v>
      </c>
      <c r="FI62" s="79"/>
      <c r="FJ62" s="79"/>
      <c r="FK62" s="80">
        <f t="shared" ref="FK62" si="1001">FK63+FK64</f>
        <v>0</v>
      </c>
      <c r="FL62" s="80">
        <f t="shared" ref="FL62" si="1002">FL63+FL64</f>
        <v>0</v>
      </c>
      <c r="FM62" s="79"/>
      <c r="FN62" s="79"/>
      <c r="FO62" s="80">
        <f t="shared" ref="FO62:FP62" si="1003">FO63+FO64</f>
        <v>18000</v>
      </c>
      <c r="FP62" s="80">
        <f t="shared" si="1003"/>
        <v>18000</v>
      </c>
      <c r="FQ62" s="79">
        <f t="shared" ref="FQ62" si="1004">FP62/FO62*100</f>
        <v>100</v>
      </c>
      <c r="FR62" s="79"/>
      <c r="FS62" s="80">
        <f t="shared" ref="FS62:FT62" si="1005">FS63+FS64</f>
        <v>0</v>
      </c>
      <c r="FT62" s="80">
        <f t="shared" si="1005"/>
        <v>0</v>
      </c>
      <c r="FU62" s="79"/>
      <c r="FV62" s="79"/>
      <c r="FW62" s="80">
        <f t="shared" ref="FW62:FX62" si="1006">FW63+FW64</f>
        <v>0</v>
      </c>
      <c r="FX62" s="80">
        <f t="shared" si="1006"/>
        <v>0</v>
      </c>
      <c r="FY62" s="79"/>
      <c r="FZ62" s="79"/>
      <c r="GA62" s="80">
        <f t="shared" ref="GA62:GB62" si="1007">GA63+GA64</f>
        <v>16899.951000000001</v>
      </c>
      <c r="GB62" s="80">
        <f t="shared" si="1007"/>
        <v>16899.951000000001</v>
      </c>
      <c r="GC62" s="79">
        <f>GB62/GA62*100</f>
        <v>100</v>
      </c>
      <c r="GD62" s="79"/>
      <c r="GE62" s="80">
        <f t="shared" ref="GE62:GF62" si="1008">GE63+GE64</f>
        <v>0</v>
      </c>
      <c r="GF62" s="80">
        <f t="shared" si="1008"/>
        <v>0</v>
      </c>
      <c r="GG62" s="79"/>
      <c r="GH62" s="79"/>
      <c r="GI62" s="80">
        <f t="shared" ref="GI62:GJ62" si="1009">GI63+GI64</f>
        <v>0</v>
      </c>
      <c r="GJ62" s="80">
        <f t="shared" si="1009"/>
        <v>0</v>
      </c>
      <c r="GK62" s="79"/>
      <c r="GL62" s="79"/>
      <c r="GM62" s="80">
        <f t="shared" ref="GM62:GN62" si="1010">GM63+GM64</f>
        <v>0</v>
      </c>
      <c r="GN62" s="80">
        <f t="shared" si="1010"/>
        <v>0</v>
      </c>
      <c r="GO62" s="79"/>
      <c r="GP62" s="79"/>
      <c r="GQ62" s="80">
        <f t="shared" ref="GQ62:GR62" si="1011">GQ63+GQ64</f>
        <v>0</v>
      </c>
      <c r="GR62" s="80">
        <f t="shared" si="1011"/>
        <v>0</v>
      </c>
      <c r="GS62" s="79"/>
      <c r="GT62" s="79"/>
      <c r="GU62" s="80">
        <f t="shared" ref="GU62:GV62" si="1012">GU63+GU64</f>
        <v>22946.6</v>
      </c>
      <c r="GV62" s="80">
        <f t="shared" si="1012"/>
        <v>22946.6</v>
      </c>
      <c r="GW62" s="79">
        <f t="shared" ref="GW62:GW63" si="1013">GV62/GU62*100</f>
        <v>100</v>
      </c>
      <c r="GX62" s="79"/>
      <c r="GY62" s="80"/>
      <c r="GZ62" s="80"/>
      <c r="HA62" s="79"/>
      <c r="HB62" s="79"/>
      <c r="HC62" s="80"/>
      <c r="HD62" s="80"/>
      <c r="HE62" s="79"/>
      <c r="HF62" s="79"/>
      <c r="HG62" s="80"/>
      <c r="HH62" s="80"/>
      <c r="HI62" s="79"/>
      <c r="HJ62" s="79"/>
      <c r="HK62" s="80"/>
      <c r="HL62" s="80"/>
      <c r="HM62" s="79"/>
      <c r="HN62" s="79"/>
      <c r="HO62" s="80">
        <f t="shared" ref="HO62:HP62" si="1014">HO63+HO64</f>
        <v>1350</v>
      </c>
      <c r="HP62" s="80">
        <f t="shared" si="1014"/>
        <v>1350</v>
      </c>
      <c r="HQ62" s="79">
        <f t="shared" ref="HQ62:HQ63" si="1015">HP62/HO62*100</f>
        <v>100</v>
      </c>
      <c r="HR62" s="79"/>
      <c r="HS62" s="80"/>
      <c r="HT62" s="80"/>
      <c r="HU62" s="79"/>
      <c r="HV62" s="79"/>
      <c r="HW62" s="80"/>
      <c r="HX62" s="80"/>
      <c r="HY62" s="79"/>
      <c r="HZ62" s="79"/>
      <c r="IA62" s="80"/>
      <c r="IB62" s="80"/>
      <c r="IC62" s="79"/>
      <c r="ID62" s="79"/>
      <c r="IE62" s="80">
        <f t="shared" ref="IE62:IF62" si="1016">IE63+IE64</f>
        <v>1293.3</v>
      </c>
      <c r="IF62" s="80">
        <f t="shared" si="1016"/>
        <v>1172.59491</v>
      </c>
      <c r="IG62" s="79">
        <f t="shared" ref="IG62:IG63" si="1017">IF62/IE62*100</f>
        <v>90.666891672465795</v>
      </c>
      <c r="IH62" s="79"/>
      <c r="II62" s="80"/>
      <c r="IJ62" s="80"/>
      <c r="IK62" s="79"/>
      <c r="IL62" s="79"/>
      <c r="IM62" s="80">
        <f>IM63+IM64</f>
        <v>450.14904999999999</v>
      </c>
      <c r="IN62" s="80">
        <f>IN63+IN64</f>
        <v>450.14904999999999</v>
      </c>
      <c r="IO62" s="79">
        <f t="shared" si="809"/>
        <v>100</v>
      </c>
    </row>
    <row r="63" spans="1:249" s="29" customFormat="1" ht="35.25" customHeight="1" x14ac:dyDescent="0.25">
      <c r="A63" s="95" t="s">
        <v>273</v>
      </c>
      <c r="B63" s="82">
        <f t="shared" si="147"/>
        <v>2154.6999999999998</v>
      </c>
      <c r="C63" s="82">
        <f t="shared" si="148"/>
        <v>52713.800049999998</v>
      </c>
      <c r="D63" s="82">
        <f t="shared" si="149"/>
        <v>52593.094959999995</v>
      </c>
      <c r="E63" s="70">
        <f t="shared" si="67"/>
        <v>99.771018044827898</v>
      </c>
      <c r="F63" s="70">
        <v>900</v>
      </c>
      <c r="G63" s="70">
        <v>1000</v>
      </c>
      <c r="H63" s="70">
        <v>1000</v>
      </c>
      <c r="I63" s="70">
        <f t="shared" si="739"/>
        <v>100</v>
      </c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>
        <v>367.7</v>
      </c>
      <c r="W63" s="70">
        <v>993.8</v>
      </c>
      <c r="X63" s="70">
        <v>993.8</v>
      </c>
      <c r="Y63" s="66">
        <f t="shared" si="295"/>
        <v>100</v>
      </c>
      <c r="Z63" s="124"/>
      <c r="AA63" s="70">
        <v>1199</v>
      </c>
      <c r="AB63" s="70">
        <v>1199</v>
      </c>
      <c r="AC63" s="66">
        <f t="shared" si="137"/>
        <v>100</v>
      </c>
      <c r="AD63" s="145"/>
      <c r="AE63" s="280">
        <v>4232</v>
      </c>
      <c r="AF63" s="281">
        <v>4232</v>
      </c>
      <c r="AG63" s="66">
        <f t="shared" si="956"/>
        <v>100</v>
      </c>
      <c r="AH63" s="280">
        <v>887</v>
      </c>
      <c r="AI63" s="280">
        <v>844</v>
      </c>
      <c r="AJ63" s="280">
        <v>844</v>
      </c>
      <c r="AK63" s="66">
        <f t="shared" si="960"/>
        <v>100</v>
      </c>
      <c r="AL63" s="280"/>
      <c r="AM63" s="280"/>
      <c r="AN63" s="280"/>
      <c r="AO63" s="66"/>
      <c r="AP63" s="70"/>
      <c r="AQ63" s="70"/>
      <c r="AR63" s="70"/>
      <c r="AS63" s="66"/>
      <c r="AT63" s="66"/>
      <c r="AU63" s="70"/>
      <c r="AV63" s="70"/>
      <c r="AW63" s="66"/>
      <c r="AX63" s="70"/>
      <c r="AY63" s="70"/>
      <c r="AZ63" s="70"/>
      <c r="BA63" s="66"/>
      <c r="BB63" s="123"/>
      <c r="BC63" s="280">
        <v>1100</v>
      </c>
      <c r="BD63" s="280">
        <v>1100</v>
      </c>
      <c r="BE63" s="66">
        <f t="shared" si="969"/>
        <v>100</v>
      </c>
      <c r="BF63" s="66"/>
      <c r="BG63" s="280"/>
      <c r="BH63" s="280"/>
      <c r="BI63" s="66"/>
      <c r="BJ63" s="66"/>
      <c r="BK63" s="280"/>
      <c r="BL63" s="280"/>
      <c r="BM63" s="66"/>
      <c r="BN63" s="66"/>
      <c r="BO63" s="280"/>
      <c r="BP63" s="280"/>
      <c r="BQ63" s="66"/>
      <c r="BR63" s="66"/>
      <c r="BS63" s="280"/>
      <c r="BT63" s="280"/>
      <c r="BU63" s="66"/>
      <c r="BV63" s="66"/>
      <c r="BW63" s="280"/>
      <c r="BX63" s="280"/>
      <c r="BY63" s="66"/>
      <c r="BZ63" s="66"/>
      <c r="CA63" s="280"/>
      <c r="CB63" s="280"/>
      <c r="CC63" s="66"/>
      <c r="CD63" s="66"/>
      <c r="CE63" s="280"/>
      <c r="CF63" s="280"/>
      <c r="CG63" s="66"/>
      <c r="CH63" s="66"/>
      <c r="CI63" s="280"/>
      <c r="CJ63" s="280"/>
      <c r="CK63" s="66"/>
      <c r="CL63" s="66"/>
      <c r="CM63" s="280"/>
      <c r="CN63" s="280"/>
      <c r="CO63" s="66"/>
      <c r="CP63" s="66"/>
      <c r="CQ63" s="70"/>
      <c r="CR63" s="70"/>
      <c r="CS63" s="66"/>
      <c r="CT63" s="66"/>
      <c r="CU63" s="70"/>
      <c r="CV63" s="70"/>
      <c r="CW63" s="66"/>
      <c r="CX63" s="66"/>
      <c r="CY63" s="70"/>
      <c r="CZ63" s="70"/>
      <c r="DA63" s="66"/>
      <c r="DB63" s="66"/>
      <c r="DC63" s="70"/>
      <c r="DD63" s="70"/>
      <c r="DE63" s="66"/>
      <c r="DF63" s="66"/>
      <c r="DG63" s="70"/>
      <c r="DH63" s="70"/>
      <c r="DI63" s="66"/>
      <c r="DJ63" s="66"/>
      <c r="DK63" s="70"/>
      <c r="DL63" s="70"/>
      <c r="DM63" s="66"/>
      <c r="DN63" s="66"/>
      <c r="DO63" s="70"/>
      <c r="DP63" s="70"/>
      <c r="DQ63" s="66"/>
      <c r="DR63" s="66"/>
      <c r="DS63" s="70"/>
      <c r="DT63" s="70"/>
      <c r="DU63" s="66"/>
      <c r="DV63" s="66"/>
      <c r="DW63" s="280"/>
      <c r="DX63" s="295"/>
      <c r="DY63" s="66"/>
      <c r="DZ63" s="66"/>
      <c r="EA63" s="280"/>
      <c r="EB63" s="295"/>
      <c r="EC63" s="66"/>
      <c r="ED63" s="66"/>
      <c r="EE63" s="280">
        <v>40</v>
      </c>
      <c r="EF63" s="280">
        <v>40</v>
      </c>
      <c r="EG63" s="66">
        <f t="shared" si="989"/>
        <v>100</v>
      </c>
      <c r="EH63" s="66"/>
      <c r="EI63" s="280">
        <v>365</v>
      </c>
      <c r="EJ63" s="280">
        <v>365</v>
      </c>
      <c r="EK63" s="66">
        <f t="shared" si="991"/>
        <v>100</v>
      </c>
      <c r="EL63" s="66"/>
      <c r="EM63" s="280"/>
      <c r="EN63" s="280"/>
      <c r="EO63" s="66"/>
      <c r="EP63" s="66"/>
      <c r="EQ63" s="280"/>
      <c r="ER63" s="280"/>
      <c r="ES63" s="66"/>
      <c r="ET63" s="66"/>
      <c r="EU63" s="280"/>
      <c r="EV63" s="280"/>
      <c r="EW63" s="66"/>
      <c r="EX63" s="66"/>
      <c r="EY63" s="280"/>
      <c r="EZ63" s="280"/>
      <c r="FA63" s="66"/>
      <c r="FB63" s="66"/>
      <c r="FC63" s="280"/>
      <c r="FD63" s="280"/>
      <c r="FE63" s="66"/>
      <c r="FF63" s="66"/>
      <c r="FG63" s="280"/>
      <c r="FH63" s="280"/>
      <c r="FI63" s="66"/>
      <c r="FJ63" s="66"/>
      <c r="FK63" s="280"/>
      <c r="FL63" s="280"/>
      <c r="FM63" s="66"/>
      <c r="FN63" s="66"/>
      <c r="FO63" s="280"/>
      <c r="FP63" s="280"/>
      <c r="FQ63" s="66"/>
      <c r="FR63" s="66"/>
      <c r="FS63" s="280"/>
      <c r="FT63" s="280"/>
      <c r="FU63" s="66"/>
      <c r="FV63" s="66"/>
      <c r="FW63" s="280"/>
      <c r="FX63" s="280"/>
      <c r="FY63" s="66"/>
      <c r="FZ63" s="66"/>
      <c r="GA63" s="280">
        <v>16899.951000000001</v>
      </c>
      <c r="GB63" s="280">
        <v>16899.951000000001</v>
      </c>
      <c r="GC63" s="66">
        <f>GB63/GA63*100</f>
        <v>100</v>
      </c>
      <c r="GD63" s="66"/>
      <c r="GE63" s="280"/>
      <c r="GF63" s="280"/>
      <c r="GG63" s="66"/>
      <c r="GH63" s="66"/>
      <c r="GI63" s="280"/>
      <c r="GJ63" s="280"/>
      <c r="GK63" s="66"/>
      <c r="GL63" s="66"/>
      <c r="GM63" s="280"/>
      <c r="GN63" s="280"/>
      <c r="GO63" s="66"/>
      <c r="GP63" s="66"/>
      <c r="GQ63" s="280"/>
      <c r="GR63" s="280"/>
      <c r="GS63" s="66"/>
      <c r="GT63" s="66"/>
      <c r="GU63" s="280">
        <v>22946.6</v>
      </c>
      <c r="GV63" s="280">
        <v>22946.6</v>
      </c>
      <c r="GW63" s="66">
        <f t="shared" si="1013"/>
        <v>100</v>
      </c>
      <c r="GX63" s="66"/>
      <c r="GY63" s="280"/>
      <c r="GZ63" s="280"/>
      <c r="HA63" s="66"/>
      <c r="HB63" s="66"/>
      <c r="HC63" s="280"/>
      <c r="HD63" s="280"/>
      <c r="HE63" s="66"/>
      <c r="HF63" s="66"/>
      <c r="HG63" s="280"/>
      <c r="HH63" s="280"/>
      <c r="HI63" s="66"/>
      <c r="HJ63" s="66"/>
      <c r="HK63" s="280"/>
      <c r="HL63" s="280"/>
      <c r="HM63" s="66"/>
      <c r="HN63" s="66"/>
      <c r="HO63" s="280">
        <v>1350</v>
      </c>
      <c r="HP63" s="280">
        <v>1350</v>
      </c>
      <c r="HQ63" s="66">
        <f t="shared" si="1015"/>
        <v>100</v>
      </c>
      <c r="HR63" s="66"/>
      <c r="HS63" s="280"/>
      <c r="HT63" s="280"/>
      <c r="HU63" s="66"/>
      <c r="HV63" s="66"/>
      <c r="HW63" s="280"/>
      <c r="HX63" s="280"/>
      <c r="HY63" s="66"/>
      <c r="HZ63" s="66"/>
      <c r="IA63" s="280"/>
      <c r="IB63" s="280"/>
      <c r="IC63" s="66"/>
      <c r="ID63" s="66"/>
      <c r="IE63" s="280">
        <v>1293.3</v>
      </c>
      <c r="IF63" s="280">
        <v>1172.59491</v>
      </c>
      <c r="IG63" s="66">
        <f t="shared" si="1017"/>
        <v>90.666891672465795</v>
      </c>
      <c r="IH63" s="66"/>
      <c r="II63" s="280"/>
      <c r="IJ63" s="280"/>
      <c r="IK63" s="66"/>
      <c r="IL63" s="66"/>
      <c r="IM63" s="280">
        <v>450.14904999999999</v>
      </c>
      <c r="IN63" s="280">
        <v>450.14904999999999</v>
      </c>
      <c r="IO63" s="66">
        <f t="shared" si="809"/>
        <v>100</v>
      </c>
    </row>
    <row r="64" spans="1:249" s="29" customFormat="1" ht="15.75" x14ac:dyDescent="0.25">
      <c r="A64" s="41" t="s">
        <v>272</v>
      </c>
      <c r="B64" s="82">
        <f t="shared" si="147"/>
        <v>50000</v>
      </c>
      <c r="C64" s="82">
        <f t="shared" si="148"/>
        <v>68000</v>
      </c>
      <c r="D64" s="82">
        <f t="shared" si="149"/>
        <v>68000</v>
      </c>
      <c r="E64" s="70">
        <f t="shared" si="67"/>
        <v>100</v>
      </c>
      <c r="F64" s="82"/>
      <c r="G64" s="82"/>
      <c r="H64" s="82"/>
      <c r="I64" s="82"/>
      <c r="J64" s="207"/>
      <c r="K64" s="207"/>
      <c r="L64" s="207"/>
      <c r="M64" s="207"/>
      <c r="N64" s="207"/>
      <c r="O64" s="207"/>
      <c r="P64" s="207"/>
      <c r="Q64" s="207"/>
      <c r="R64" s="70">
        <v>50000</v>
      </c>
      <c r="S64" s="70">
        <v>50000</v>
      </c>
      <c r="T64" s="70">
        <v>50000</v>
      </c>
      <c r="U64" s="70">
        <f>T64/S64*100</f>
        <v>100</v>
      </c>
      <c r="V64" s="70"/>
      <c r="W64" s="70"/>
      <c r="X64" s="70"/>
      <c r="Y64" s="70"/>
      <c r="Z64" s="124"/>
      <c r="AA64" s="70"/>
      <c r="AB64" s="70"/>
      <c r="AC64" s="66"/>
      <c r="AD64" s="124"/>
      <c r="AE64" s="70"/>
      <c r="AF64" s="70"/>
      <c r="AG64" s="66"/>
      <c r="AH64" s="70"/>
      <c r="AI64" s="70"/>
      <c r="AJ64" s="70"/>
      <c r="AK64" s="66"/>
      <c r="AL64" s="70"/>
      <c r="AM64" s="70"/>
      <c r="AN64" s="70"/>
      <c r="AO64" s="66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124"/>
      <c r="BC64" s="70"/>
      <c r="BD64" s="70"/>
      <c r="BE64" s="66"/>
      <c r="BF64" s="66"/>
      <c r="BG64" s="70"/>
      <c r="BH64" s="70"/>
      <c r="BI64" s="66"/>
      <c r="BJ64" s="66"/>
      <c r="BK64" s="70"/>
      <c r="BL64" s="70"/>
      <c r="BM64" s="66"/>
      <c r="BN64" s="66"/>
      <c r="BO64" s="70"/>
      <c r="BP64" s="70"/>
      <c r="BQ64" s="66"/>
      <c r="BR64" s="66"/>
      <c r="BS64" s="70"/>
      <c r="BT64" s="70"/>
      <c r="BU64" s="66"/>
      <c r="BV64" s="66"/>
      <c r="BW64" s="70"/>
      <c r="BX64" s="70"/>
      <c r="BY64" s="66"/>
      <c r="BZ64" s="66"/>
      <c r="CA64" s="70"/>
      <c r="CB64" s="70"/>
      <c r="CC64" s="66"/>
      <c r="CD64" s="66"/>
      <c r="CE64" s="70"/>
      <c r="CF64" s="70"/>
      <c r="CG64" s="66"/>
      <c r="CH64" s="66"/>
      <c r="CI64" s="70"/>
      <c r="CJ64" s="70"/>
      <c r="CK64" s="66"/>
      <c r="CL64" s="66"/>
      <c r="CM64" s="70"/>
      <c r="CN64" s="70"/>
      <c r="CO64" s="66"/>
      <c r="CP64" s="66"/>
      <c r="CQ64" s="70"/>
      <c r="CR64" s="70"/>
      <c r="CS64" s="66"/>
      <c r="CT64" s="66"/>
      <c r="CU64" s="70"/>
      <c r="CV64" s="70"/>
      <c r="CW64" s="66"/>
      <c r="CX64" s="66"/>
      <c r="CY64" s="70"/>
      <c r="CZ64" s="70"/>
      <c r="DA64" s="66"/>
      <c r="DB64" s="66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66"/>
      <c r="DR64" s="66"/>
      <c r="DS64" s="70"/>
      <c r="DT64" s="70"/>
      <c r="DU64" s="66"/>
      <c r="DV64" s="66"/>
      <c r="DW64" s="70"/>
      <c r="DX64" s="70"/>
      <c r="DY64" s="66"/>
      <c r="DZ64" s="66"/>
      <c r="EA64" s="70"/>
      <c r="EB64" s="70"/>
      <c r="EC64" s="66"/>
      <c r="ED64" s="66"/>
      <c r="EE64" s="70"/>
      <c r="EF64" s="70"/>
      <c r="EG64" s="66"/>
      <c r="EH64" s="66"/>
      <c r="EI64" s="70"/>
      <c r="EJ64" s="70"/>
      <c r="EK64" s="66"/>
      <c r="EL64" s="66"/>
      <c r="EM64" s="70"/>
      <c r="EN64" s="70"/>
      <c r="EO64" s="66"/>
      <c r="EP64" s="66"/>
      <c r="EQ64" s="70"/>
      <c r="ER64" s="70"/>
      <c r="ES64" s="66"/>
      <c r="ET64" s="66"/>
      <c r="EU64" s="70"/>
      <c r="EV64" s="70"/>
      <c r="EW64" s="66"/>
      <c r="EX64" s="66"/>
      <c r="EY64" s="70"/>
      <c r="EZ64" s="70"/>
      <c r="FA64" s="66"/>
      <c r="FB64" s="66"/>
      <c r="FC64" s="70"/>
      <c r="FD64" s="70"/>
      <c r="FE64" s="66"/>
      <c r="FF64" s="66"/>
      <c r="FG64" s="70"/>
      <c r="FH64" s="70"/>
      <c r="FI64" s="66"/>
      <c r="FJ64" s="66"/>
      <c r="FK64" s="70"/>
      <c r="FL64" s="70"/>
      <c r="FM64" s="66"/>
      <c r="FN64" s="66"/>
      <c r="FO64" s="70">
        <v>18000</v>
      </c>
      <c r="FP64" s="70">
        <v>18000</v>
      </c>
      <c r="FQ64" s="66">
        <f>FP64/FO64*100</f>
        <v>100</v>
      </c>
      <c r="FR64" s="66"/>
      <c r="FS64" s="70"/>
      <c r="FT64" s="70"/>
      <c r="FU64" s="66"/>
      <c r="FV64" s="66"/>
      <c r="FW64" s="70"/>
      <c r="FX64" s="70"/>
      <c r="FY64" s="66"/>
      <c r="FZ64" s="66"/>
      <c r="GA64" s="70"/>
      <c r="GB64" s="70"/>
      <c r="GC64" s="66"/>
      <c r="GD64" s="66"/>
      <c r="GE64" s="70"/>
      <c r="GF64" s="70"/>
      <c r="GG64" s="66"/>
      <c r="GH64" s="66"/>
      <c r="GI64" s="70"/>
      <c r="GJ64" s="70"/>
      <c r="GK64" s="66"/>
      <c r="GL64" s="66"/>
      <c r="GM64" s="70"/>
      <c r="GN64" s="70"/>
      <c r="GO64" s="66"/>
      <c r="GP64" s="66"/>
      <c r="GQ64" s="70"/>
      <c r="GR64" s="70"/>
      <c r="GS64" s="66"/>
      <c r="GT64" s="66"/>
      <c r="GU64" s="70"/>
      <c r="GV64" s="70"/>
      <c r="GW64" s="66"/>
      <c r="GX64" s="66"/>
      <c r="GY64" s="70"/>
      <c r="GZ64" s="70"/>
      <c r="HA64" s="66"/>
      <c r="HB64" s="66"/>
      <c r="HC64" s="70"/>
      <c r="HD64" s="70"/>
      <c r="HE64" s="66"/>
      <c r="HF64" s="66"/>
      <c r="HG64" s="70"/>
      <c r="HH64" s="70"/>
      <c r="HI64" s="66"/>
      <c r="HJ64" s="66"/>
      <c r="HK64" s="70"/>
      <c r="HL64" s="70"/>
      <c r="HM64" s="66"/>
      <c r="HN64" s="66"/>
      <c r="HO64" s="70"/>
      <c r="HP64" s="70"/>
      <c r="HQ64" s="66"/>
      <c r="HR64" s="66"/>
      <c r="HS64" s="70"/>
      <c r="HT64" s="70"/>
      <c r="HU64" s="66"/>
      <c r="HV64" s="66"/>
      <c r="HW64" s="70"/>
      <c r="HX64" s="70"/>
      <c r="HY64" s="66"/>
      <c r="HZ64" s="66"/>
      <c r="IA64" s="70"/>
      <c r="IB64" s="70"/>
      <c r="IC64" s="66"/>
      <c r="ID64" s="66"/>
      <c r="IE64" s="70"/>
      <c r="IF64" s="70"/>
      <c r="IG64" s="66"/>
      <c r="IH64" s="66"/>
      <c r="II64" s="70"/>
      <c r="IJ64" s="70"/>
      <c r="IK64" s="66"/>
      <c r="IL64" s="66"/>
      <c r="IM64" s="70"/>
      <c r="IN64" s="70"/>
      <c r="IO64" s="66"/>
    </row>
    <row r="65" spans="1:249" s="30" customFormat="1" ht="31.5" x14ac:dyDescent="0.25">
      <c r="A65" s="98" t="s">
        <v>278</v>
      </c>
      <c r="B65" s="198">
        <f t="shared" si="147"/>
        <v>7640.9</v>
      </c>
      <c r="C65" s="198">
        <f t="shared" si="148"/>
        <v>31104.100129999999</v>
      </c>
      <c r="D65" s="198">
        <f t="shared" si="149"/>
        <v>30980.88191</v>
      </c>
      <c r="E65" s="80">
        <f t="shared" si="67"/>
        <v>99.603852162624833</v>
      </c>
      <c r="F65" s="80">
        <f t="shared" ref="F65" si="1018">F66+F67+F68</f>
        <v>6655</v>
      </c>
      <c r="G65" s="80">
        <f t="shared" ref="G65:AV65" si="1019">G66+G67+G68</f>
        <v>5755</v>
      </c>
      <c r="H65" s="80">
        <f t="shared" ref="H65" si="1020">H66+H67+H68</f>
        <v>5755</v>
      </c>
      <c r="I65" s="80">
        <f t="shared" si="739"/>
        <v>100</v>
      </c>
      <c r="J65" s="80">
        <f t="shared" ref="J65" si="1021">J66+J67+J68</f>
        <v>0</v>
      </c>
      <c r="K65" s="80">
        <f t="shared" si="1019"/>
        <v>0</v>
      </c>
      <c r="L65" s="80">
        <f t="shared" si="1019"/>
        <v>0</v>
      </c>
      <c r="M65" s="80">
        <f t="shared" si="1019"/>
        <v>0</v>
      </c>
      <c r="N65" s="80"/>
      <c r="O65" s="80">
        <f t="shared" si="1019"/>
        <v>0</v>
      </c>
      <c r="P65" s="80">
        <f t="shared" si="1019"/>
        <v>0</v>
      </c>
      <c r="Q65" s="80">
        <f t="shared" si="1019"/>
        <v>0</v>
      </c>
      <c r="R65" s="80">
        <f t="shared" ref="R65" si="1022">R66+R67+R68</f>
        <v>0</v>
      </c>
      <c r="S65" s="80">
        <f t="shared" si="1019"/>
        <v>0</v>
      </c>
      <c r="T65" s="80">
        <f t="shared" si="1019"/>
        <v>0</v>
      </c>
      <c r="U65" s="80">
        <f t="shared" si="1019"/>
        <v>0</v>
      </c>
      <c r="V65" s="80">
        <f t="shared" ref="V65" si="1023">V66+V67+V68</f>
        <v>485.9</v>
      </c>
      <c r="W65" s="80">
        <f t="shared" si="1019"/>
        <v>1311.2</v>
      </c>
      <c r="X65" s="80">
        <f t="shared" ref="X65" si="1024">X66+X67+X68</f>
        <v>1311.2</v>
      </c>
      <c r="Y65" s="79">
        <f t="shared" si="295"/>
        <v>100</v>
      </c>
      <c r="Z65" s="122"/>
      <c r="AA65" s="80">
        <f t="shared" si="1019"/>
        <v>448</v>
      </c>
      <c r="AB65" s="80">
        <f t="shared" si="1019"/>
        <v>448</v>
      </c>
      <c r="AC65" s="79">
        <f t="shared" si="137"/>
        <v>100</v>
      </c>
      <c r="AD65" s="122"/>
      <c r="AE65" s="80">
        <f t="shared" ref="AE65:AF65" si="1025">AE66+AE67+AE68</f>
        <v>1718</v>
      </c>
      <c r="AF65" s="80">
        <f t="shared" si="1025"/>
        <v>1718</v>
      </c>
      <c r="AG65" s="79">
        <f t="shared" ref="AG65:AG66" si="1026">AF65/AE65*100</f>
        <v>100</v>
      </c>
      <c r="AH65" s="80">
        <f t="shared" ref="AH65" si="1027">AH66+AH67+AH68</f>
        <v>500</v>
      </c>
      <c r="AI65" s="80">
        <f t="shared" ref="AI65" si="1028">AI66+AI67+AI68</f>
        <v>422</v>
      </c>
      <c r="AJ65" s="80">
        <f t="shared" ref="AJ65" si="1029">AJ66+AJ67+AJ68</f>
        <v>422</v>
      </c>
      <c r="AK65" s="79">
        <f t="shared" ref="AK65:AK66" si="1030">AJ65/AI65*100</f>
        <v>100</v>
      </c>
      <c r="AL65" s="80">
        <f t="shared" ref="AL65" si="1031">AL66+AL67+AL68</f>
        <v>0</v>
      </c>
      <c r="AM65" s="80">
        <f t="shared" ref="AM65" si="1032">AM66+AM67+AM68</f>
        <v>0</v>
      </c>
      <c r="AN65" s="80">
        <f t="shared" ref="AN65" si="1033">AN66+AN67+AN68</f>
        <v>0</v>
      </c>
      <c r="AO65" s="79"/>
      <c r="AP65" s="80">
        <f t="shared" ref="AP65" si="1034">AP66+AP67+AP68</f>
        <v>0</v>
      </c>
      <c r="AQ65" s="80">
        <f t="shared" si="1019"/>
        <v>0</v>
      </c>
      <c r="AR65" s="80">
        <f t="shared" ref="AR65" si="1035">AR66+AR67+AR68</f>
        <v>0</v>
      </c>
      <c r="AS65" s="80">
        <f t="shared" si="1019"/>
        <v>0</v>
      </c>
      <c r="AT65" s="80"/>
      <c r="AU65" s="80">
        <f t="shared" si="1019"/>
        <v>0</v>
      </c>
      <c r="AV65" s="80">
        <f t="shared" si="1019"/>
        <v>0</v>
      </c>
      <c r="AW65" s="80">
        <f t="shared" ref="AW65:AZ65" si="1036">AW66+AW67+AW68</f>
        <v>0</v>
      </c>
      <c r="AX65" s="80">
        <f t="shared" ref="AX65" si="1037">AX66+AX67+AX68</f>
        <v>0</v>
      </c>
      <c r="AY65" s="80">
        <f t="shared" si="1036"/>
        <v>0</v>
      </c>
      <c r="AZ65" s="80">
        <f t="shared" si="1036"/>
        <v>0</v>
      </c>
      <c r="BA65" s="79"/>
      <c r="BB65" s="121"/>
      <c r="BC65" s="80">
        <f t="shared" ref="BC65:BD65" si="1038">BC66+BC67+BC68</f>
        <v>1000</v>
      </c>
      <c r="BD65" s="80">
        <f t="shared" si="1038"/>
        <v>1000</v>
      </c>
      <c r="BE65" s="79">
        <f t="shared" ref="BE65:BE66" si="1039">BD65/BC65*100</f>
        <v>100</v>
      </c>
      <c r="BF65" s="79"/>
      <c r="BG65" s="80">
        <f t="shared" ref="BG65:BH65" si="1040">BG66+BG67+BG68</f>
        <v>0</v>
      </c>
      <c r="BH65" s="80">
        <f t="shared" si="1040"/>
        <v>0</v>
      </c>
      <c r="BI65" s="79"/>
      <c r="BJ65" s="79"/>
      <c r="BK65" s="80">
        <f t="shared" ref="BK65:BL65" si="1041">BK66+BK67+BK68</f>
        <v>0</v>
      </c>
      <c r="BL65" s="80">
        <f t="shared" si="1041"/>
        <v>0</v>
      </c>
      <c r="BM65" s="79"/>
      <c r="BN65" s="79"/>
      <c r="BO65" s="80">
        <f t="shared" ref="BO65:BP65" si="1042">BO66+BO67+BO68</f>
        <v>0</v>
      </c>
      <c r="BP65" s="80">
        <f t="shared" si="1042"/>
        <v>0</v>
      </c>
      <c r="BQ65" s="79"/>
      <c r="BR65" s="79"/>
      <c r="BS65" s="80">
        <f t="shared" ref="BS65:BT65" si="1043">BS66+BS67+BS68</f>
        <v>0</v>
      </c>
      <c r="BT65" s="80">
        <f t="shared" si="1043"/>
        <v>0</v>
      </c>
      <c r="BU65" s="79"/>
      <c r="BV65" s="79"/>
      <c r="BW65" s="80">
        <f t="shared" ref="BW65:BX65" si="1044">BW66+BW67+BW68</f>
        <v>0</v>
      </c>
      <c r="BX65" s="80">
        <f t="shared" si="1044"/>
        <v>0</v>
      </c>
      <c r="BY65" s="79"/>
      <c r="BZ65" s="79"/>
      <c r="CA65" s="80">
        <f t="shared" ref="CA65:CB65" si="1045">CA66+CA67+CA68</f>
        <v>452.00040000000001</v>
      </c>
      <c r="CB65" s="80">
        <f t="shared" si="1045"/>
        <v>452.00040000000001</v>
      </c>
      <c r="CC65" s="79">
        <f>CB65/CA65*100</f>
        <v>100</v>
      </c>
      <c r="CD65" s="79"/>
      <c r="CE65" s="80">
        <f t="shared" ref="CE65:CF65" si="1046">CE66+CE67+CE68</f>
        <v>0</v>
      </c>
      <c r="CF65" s="80">
        <f t="shared" si="1046"/>
        <v>0</v>
      </c>
      <c r="CG65" s="79"/>
      <c r="CH65" s="79"/>
      <c r="CI65" s="80">
        <f t="shared" ref="CI65:CJ65" si="1047">CI66+CI67+CI68</f>
        <v>0</v>
      </c>
      <c r="CJ65" s="80">
        <f t="shared" si="1047"/>
        <v>0</v>
      </c>
      <c r="CK65" s="79"/>
      <c r="CL65" s="79"/>
      <c r="CM65" s="80">
        <f t="shared" ref="CM65:CN65" si="1048">CM66+CM67+CM68</f>
        <v>0</v>
      </c>
      <c r="CN65" s="80">
        <f t="shared" si="1048"/>
        <v>0</v>
      </c>
      <c r="CO65" s="79"/>
      <c r="CP65" s="79"/>
      <c r="CQ65" s="80">
        <f t="shared" ref="CQ65" si="1049">CQ66+CQ67+CQ68</f>
        <v>10000</v>
      </c>
      <c r="CR65" s="80">
        <f t="shared" ref="CR65" si="1050">CR66+CR67+CR68</f>
        <v>10000</v>
      </c>
      <c r="CS65" s="79">
        <f t="shared" ref="CS65:CS67" si="1051">CR65/CQ65*100</f>
        <v>100</v>
      </c>
      <c r="CT65" s="79"/>
      <c r="CU65" s="80">
        <f t="shared" ref="CU65" si="1052">CU66+CU67+CU68</f>
        <v>0</v>
      </c>
      <c r="CV65" s="80">
        <f t="shared" ref="CV65" si="1053">CV66+CV67+CV68</f>
        <v>0</v>
      </c>
      <c r="CW65" s="79"/>
      <c r="CX65" s="79"/>
      <c r="CY65" s="80">
        <f t="shared" ref="CY65:CZ65" si="1054">CY66+CY67+CY68</f>
        <v>0</v>
      </c>
      <c r="CZ65" s="80">
        <f t="shared" si="1054"/>
        <v>0</v>
      </c>
      <c r="DA65" s="79"/>
      <c r="DB65" s="79"/>
      <c r="DC65" s="80">
        <f t="shared" ref="DC65:DM65" si="1055">DC66+DC67+DC68</f>
        <v>0</v>
      </c>
      <c r="DD65" s="80">
        <f t="shared" si="1055"/>
        <v>0</v>
      </c>
      <c r="DE65" s="80">
        <f t="shared" si="1055"/>
        <v>0</v>
      </c>
      <c r="DF65" s="80"/>
      <c r="DG65" s="80">
        <f t="shared" si="1055"/>
        <v>0</v>
      </c>
      <c r="DH65" s="80">
        <f t="shared" si="1055"/>
        <v>0</v>
      </c>
      <c r="DI65" s="80">
        <f t="shared" si="1055"/>
        <v>0</v>
      </c>
      <c r="DJ65" s="80"/>
      <c r="DK65" s="80">
        <f t="shared" si="1055"/>
        <v>0</v>
      </c>
      <c r="DL65" s="80">
        <f t="shared" si="1055"/>
        <v>0</v>
      </c>
      <c r="DM65" s="80">
        <f t="shared" si="1055"/>
        <v>0</v>
      </c>
      <c r="DN65" s="80"/>
      <c r="DO65" s="80"/>
      <c r="DP65" s="80"/>
      <c r="DQ65" s="79"/>
      <c r="DR65" s="79"/>
      <c r="DS65" s="80"/>
      <c r="DT65" s="80">
        <f t="shared" ref="DT65" si="1056">DT66+DT67+DT68</f>
        <v>0</v>
      </c>
      <c r="DU65" s="79"/>
      <c r="DV65" s="79"/>
      <c r="DW65" s="80">
        <f t="shared" ref="DW65:DX65" si="1057">DW66+DW67+DW68</f>
        <v>0</v>
      </c>
      <c r="DX65" s="80">
        <f t="shared" si="1057"/>
        <v>0</v>
      </c>
      <c r="DY65" s="79"/>
      <c r="DZ65" s="79"/>
      <c r="EA65" s="80">
        <f t="shared" ref="EA65:EB65" si="1058">EA66+EA67+EA68</f>
        <v>0</v>
      </c>
      <c r="EB65" s="80">
        <f t="shared" si="1058"/>
        <v>0</v>
      </c>
      <c r="EC65" s="79"/>
      <c r="ED65" s="79"/>
      <c r="EE65" s="80">
        <f t="shared" ref="EE65:EF65" si="1059">EE66+EE67+EE68</f>
        <v>0</v>
      </c>
      <c r="EF65" s="80">
        <f t="shared" si="1059"/>
        <v>0</v>
      </c>
      <c r="EG65" s="79"/>
      <c r="EH65" s="79"/>
      <c r="EI65" s="80">
        <f t="shared" ref="EI65:EJ65" si="1060">EI66+EI67+EI68</f>
        <v>280</v>
      </c>
      <c r="EJ65" s="80">
        <f t="shared" si="1060"/>
        <v>280</v>
      </c>
      <c r="EK65" s="79">
        <f t="shared" ref="EK65:EK66" si="1061">EJ65/EI65*100</f>
        <v>100</v>
      </c>
      <c r="EL65" s="79"/>
      <c r="EM65" s="80">
        <f t="shared" ref="EM65:EN65" si="1062">EM66+EM67+EM68</f>
        <v>0</v>
      </c>
      <c r="EN65" s="80">
        <f t="shared" si="1062"/>
        <v>0</v>
      </c>
      <c r="EO65" s="79"/>
      <c r="EP65" s="79"/>
      <c r="EQ65" s="80">
        <f t="shared" ref="EQ65:ER65" si="1063">EQ66+EQ67+EQ68</f>
        <v>0</v>
      </c>
      <c r="ER65" s="80">
        <f t="shared" si="1063"/>
        <v>0</v>
      </c>
      <c r="ES65" s="79"/>
      <c r="ET65" s="79"/>
      <c r="EU65" s="80">
        <f t="shared" ref="EU65" si="1064">EU66+EU67+EU68</f>
        <v>0</v>
      </c>
      <c r="EV65" s="80">
        <f t="shared" ref="EV65" si="1065">EV66+EV67+EV68</f>
        <v>0</v>
      </c>
      <c r="EW65" s="79"/>
      <c r="EX65" s="79"/>
      <c r="EY65" s="80">
        <f t="shared" ref="EY65" si="1066">EY66+EY67+EY68</f>
        <v>0</v>
      </c>
      <c r="EZ65" s="80">
        <f t="shared" ref="EZ65" si="1067">EZ66+EZ67+EZ68</f>
        <v>0</v>
      </c>
      <c r="FA65" s="79"/>
      <c r="FB65" s="79"/>
      <c r="FC65" s="80">
        <f t="shared" ref="FC65:FD65" si="1068">FC66+FC67+FC68</f>
        <v>0</v>
      </c>
      <c r="FD65" s="80">
        <f t="shared" si="1068"/>
        <v>0</v>
      </c>
      <c r="FE65" s="79"/>
      <c r="FF65" s="79"/>
      <c r="FG65" s="80">
        <f t="shared" ref="FG65" si="1069">FG66+FG67+FG68</f>
        <v>0</v>
      </c>
      <c r="FH65" s="80">
        <f t="shared" ref="FH65" si="1070">FH66+FH67+FH68</f>
        <v>0</v>
      </c>
      <c r="FI65" s="79"/>
      <c r="FJ65" s="79"/>
      <c r="FK65" s="80">
        <f t="shared" ref="FK65" si="1071">FK66+FK67+FK68</f>
        <v>5838.3</v>
      </c>
      <c r="FL65" s="80">
        <f t="shared" ref="FL65" si="1072">FL66+FL67+FL68</f>
        <v>5808.9859100000003</v>
      </c>
      <c r="FM65" s="79">
        <f>FL65/FK65*100</f>
        <v>99.497900244934314</v>
      </c>
      <c r="FN65" s="79"/>
      <c r="FO65" s="80">
        <f t="shared" ref="FO65:FP65" si="1073">FO66+FO67+FO68</f>
        <v>0</v>
      </c>
      <c r="FP65" s="80">
        <f t="shared" si="1073"/>
        <v>0</v>
      </c>
      <c r="FQ65" s="79"/>
      <c r="FR65" s="79"/>
      <c r="FS65" s="80">
        <f t="shared" ref="FS65:FT65" si="1074">FS66+FS67+FS68</f>
        <v>0</v>
      </c>
      <c r="FT65" s="80">
        <f t="shared" si="1074"/>
        <v>0</v>
      </c>
      <c r="FU65" s="79"/>
      <c r="FV65" s="79"/>
      <c r="FW65" s="80">
        <f t="shared" ref="FW65:FX65" si="1075">FW66+FW67+FW68</f>
        <v>0</v>
      </c>
      <c r="FX65" s="80">
        <f t="shared" si="1075"/>
        <v>0</v>
      </c>
      <c r="FY65" s="79"/>
      <c r="FZ65" s="79"/>
      <c r="GA65" s="80">
        <f t="shared" ref="GA65:GB65" si="1076">GA66+GA67+GA68</f>
        <v>0</v>
      </c>
      <c r="GB65" s="80">
        <f t="shared" si="1076"/>
        <v>0</v>
      </c>
      <c r="GC65" s="79"/>
      <c r="GD65" s="79"/>
      <c r="GE65" s="80">
        <f t="shared" ref="GE65:GF65" si="1077">GE66+GE67+GE68</f>
        <v>0</v>
      </c>
      <c r="GF65" s="80">
        <f t="shared" si="1077"/>
        <v>0</v>
      </c>
      <c r="GG65" s="79"/>
      <c r="GH65" s="79"/>
      <c r="GI65" s="80">
        <f t="shared" ref="GI65:GJ65" si="1078">GI66+GI67+GI68</f>
        <v>0</v>
      </c>
      <c r="GJ65" s="80">
        <f t="shared" si="1078"/>
        <v>0</v>
      </c>
      <c r="GK65" s="79"/>
      <c r="GL65" s="79"/>
      <c r="GM65" s="80">
        <f t="shared" ref="GM65:GN65" si="1079">GM66+GM67+GM68</f>
        <v>0</v>
      </c>
      <c r="GN65" s="80">
        <f t="shared" si="1079"/>
        <v>0</v>
      </c>
      <c r="GO65" s="79"/>
      <c r="GP65" s="79"/>
      <c r="GQ65" s="80">
        <f t="shared" ref="GQ65:GR65" si="1080">GQ66+GQ67+GQ68</f>
        <v>0</v>
      </c>
      <c r="GR65" s="80">
        <f t="shared" si="1080"/>
        <v>0</v>
      </c>
      <c r="GS65" s="79"/>
      <c r="GT65" s="79"/>
      <c r="GU65" s="80">
        <f t="shared" ref="GU65:GV65" si="1081">GU66+GU67+GU68</f>
        <v>1836.7</v>
      </c>
      <c r="GV65" s="80">
        <f t="shared" si="1081"/>
        <v>1836.7</v>
      </c>
      <c r="GW65" s="79">
        <f t="shared" ref="GW65:GW66" si="1082">GV65/GU65*100</f>
        <v>100</v>
      </c>
      <c r="GX65" s="79"/>
      <c r="GY65" s="80"/>
      <c r="GZ65" s="80"/>
      <c r="HA65" s="79"/>
      <c r="HB65" s="79"/>
      <c r="HC65" s="80"/>
      <c r="HD65" s="80"/>
      <c r="HE65" s="79"/>
      <c r="HF65" s="79"/>
      <c r="HG65" s="80"/>
      <c r="HH65" s="80"/>
      <c r="HI65" s="79"/>
      <c r="HJ65" s="79"/>
      <c r="HK65" s="80"/>
      <c r="HL65" s="80"/>
      <c r="HM65" s="79"/>
      <c r="HN65" s="79"/>
      <c r="HO65" s="80">
        <f t="shared" ref="HO65:HP65" si="1083">HO66+HO67+HO68</f>
        <v>650</v>
      </c>
      <c r="HP65" s="80">
        <f t="shared" si="1083"/>
        <v>650</v>
      </c>
      <c r="HQ65" s="79">
        <f t="shared" ref="HQ65:HQ66" si="1084">HP65/HO65*100</f>
        <v>100</v>
      </c>
      <c r="HR65" s="79"/>
      <c r="HS65" s="80"/>
      <c r="HT65" s="80"/>
      <c r="HU65" s="79"/>
      <c r="HV65" s="79"/>
      <c r="HW65" s="80"/>
      <c r="HX65" s="80"/>
      <c r="HY65" s="79"/>
      <c r="HZ65" s="79"/>
      <c r="IA65" s="80"/>
      <c r="IB65" s="80"/>
      <c r="IC65" s="79"/>
      <c r="ID65" s="79"/>
      <c r="IE65" s="80">
        <f t="shared" ref="IE65:IF65" si="1085">IE66+IE67+IE68</f>
        <v>646.6</v>
      </c>
      <c r="IF65" s="80">
        <f t="shared" si="1085"/>
        <v>552.69587000000001</v>
      </c>
      <c r="IG65" s="79">
        <f t="shared" ref="IG65:IG66" si="1086">IF65/IE65*100</f>
        <v>85.477245592329112</v>
      </c>
      <c r="IH65" s="79"/>
      <c r="II65" s="80"/>
      <c r="IJ65" s="80"/>
      <c r="IK65" s="79"/>
      <c r="IL65" s="79"/>
      <c r="IM65" s="80">
        <f t="shared" ref="IM65:IN65" si="1087">IM66+IM67+IM68</f>
        <v>746.29972999999995</v>
      </c>
      <c r="IN65" s="80">
        <f t="shared" si="1087"/>
        <v>746.29972999999995</v>
      </c>
      <c r="IO65" s="79">
        <f t="shared" ref="IO65:IO66" si="1088">IN65/IM65*100</f>
        <v>100</v>
      </c>
    </row>
    <row r="66" spans="1:249" s="29" customFormat="1" ht="31.5" x14ac:dyDescent="0.25">
      <c r="A66" s="95" t="s">
        <v>277</v>
      </c>
      <c r="B66" s="82">
        <f t="shared" si="147"/>
        <v>7640.9</v>
      </c>
      <c r="C66" s="82">
        <f t="shared" si="148"/>
        <v>21104.100129999999</v>
      </c>
      <c r="D66" s="82">
        <f t="shared" si="149"/>
        <v>20980.88191</v>
      </c>
      <c r="E66" s="70">
        <f t="shared" si="67"/>
        <v>99.416140848266537</v>
      </c>
      <c r="F66" s="70">
        <v>6655</v>
      </c>
      <c r="G66" s="70">
        <v>5755</v>
      </c>
      <c r="H66" s="70">
        <v>5755</v>
      </c>
      <c r="I66" s="70">
        <f t="shared" si="739"/>
        <v>100</v>
      </c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66"/>
      <c r="V66" s="70">
        <v>485.9</v>
      </c>
      <c r="W66" s="70">
        <v>1311.2</v>
      </c>
      <c r="X66" s="70">
        <v>1311.2</v>
      </c>
      <c r="Y66" s="66">
        <f t="shared" si="295"/>
        <v>100</v>
      </c>
      <c r="Z66" s="124"/>
      <c r="AA66" s="70">
        <v>448</v>
      </c>
      <c r="AB66" s="70">
        <v>448</v>
      </c>
      <c r="AC66" s="66">
        <f t="shared" si="137"/>
        <v>100</v>
      </c>
      <c r="AD66" s="145"/>
      <c r="AE66" s="280">
        <v>1718</v>
      </c>
      <c r="AF66" s="281">
        <v>1718</v>
      </c>
      <c r="AG66" s="66">
        <f t="shared" si="1026"/>
        <v>100</v>
      </c>
      <c r="AH66" s="280">
        <v>500</v>
      </c>
      <c r="AI66" s="280">
        <v>422</v>
      </c>
      <c r="AJ66" s="280">
        <v>422</v>
      </c>
      <c r="AK66" s="66">
        <f t="shared" si="1030"/>
        <v>100</v>
      </c>
      <c r="AL66" s="280"/>
      <c r="AM66" s="280"/>
      <c r="AN66" s="280"/>
      <c r="AO66" s="66"/>
      <c r="AP66" s="70"/>
      <c r="AQ66" s="70"/>
      <c r="AR66" s="70"/>
      <c r="AS66" s="66"/>
      <c r="AT66" s="66"/>
      <c r="AU66" s="70"/>
      <c r="AV66" s="70"/>
      <c r="AW66" s="66"/>
      <c r="AX66" s="70"/>
      <c r="AY66" s="70"/>
      <c r="AZ66" s="70"/>
      <c r="BA66" s="66"/>
      <c r="BB66" s="123"/>
      <c r="BC66" s="280">
        <v>1000</v>
      </c>
      <c r="BD66" s="280">
        <v>1000</v>
      </c>
      <c r="BE66" s="66">
        <f t="shared" si="1039"/>
        <v>100</v>
      </c>
      <c r="BF66" s="66"/>
      <c r="BG66" s="280"/>
      <c r="BH66" s="280"/>
      <c r="BI66" s="66"/>
      <c r="BJ66" s="66"/>
      <c r="BK66" s="280"/>
      <c r="BL66" s="280"/>
      <c r="BM66" s="66"/>
      <c r="BN66" s="66"/>
      <c r="BO66" s="280"/>
      <c r="BP66" s="280"/>
      <c r="BQ66" s="66"/>
      <c r="BR66" s="66"/>
      <c r="BS66" s="280"/>
      <c r="BT66" s="280"/>
      <c r="BU66" s="66"/>
      <c r="BV66" s="66"/>
      <c r="BW66" s="280"/>
      <c r="BX66" s="280"/>
      <c r="BY66" s="66"/>
      <c r="BZ66" s="66"/>
      <c r="CA66" s="280">
        <v>452.00040000000001</v>
      </c>
      <c r="CB66" s="280">
        <v>452.00040000000001</v>
      </c>
      <c r="CC66" s="66">
        <f>CB66/CA66*100</f>
        <v>100</v>
      </c>
      <c r="CD66" s="66"/>
      <c r="CE66" s="280"/>
      <c r="CF66" s="280"/>
      <c r="CG66" s="66"/>
      <c r="CH66" s="66"/>
      <c r="CI66" s="280"/>
      <c r="CJ66" s="280"/>
      <c r="CK66" s="66"/>
      <c r="CL66" s="66"/>
      <c r="CM66" s="280"/>
      <c r="CN66" s="280"/>
      <c r="CO66" s="66"/>
      <c r="CP66" s="66"/>
      <c r="CQ66" s="70"/>
      <c r="CR66" s="70"/>
      <c r="CS66" s="66"/>
      <c r="CT66" s="66"/>
      <c r="CU66" s="70"/>
      <c r="CV66" s="70"/>
      <c r="CW66" s="66"/>
      <c r="CX66" s="66"/>
      <c r="CY66" s="70"/>
      <c r="CZ66" s="70"/>
      <c r="DA66" s="66"/>
      <c r="DB66" s="66"/>
      <c r="DC66" s="70"/>
      <c r="DD66" s="70"/>
      <c r="DE66" s="66"/>
      <c r="DF66" s="66"/>
      <c r="DG66" s="70"/>
      <c r="DH66" s="70"/>
      <c r="DI66" s="66"/>
      <c r="DJ66" s="66"/>
      <c r="DK66" s="70"/>
      <c r="DL66" s="70"/>
      <c r="DM66" s="66"/>
      <c r="DN66" s="66"/>
      <c r="DO66" s="70"/>
      <c r="DP66" s="70"/>
      <c r="DQ66" s="66"/>
      <c r="DR66" s="66"/>
      <c r="DS66" s="70"/>
      <c r="DT66" s="70"/>
      <c r="DU66" s="66"/>
      <c r="DV66" s="66"/>
      <c r="DW66" s="280"/>
      <c r="DX66" s="295"/>
      <c r="DY66" s="66"/>
      <c r="DZ66" s="66"/>
      <c r="EA66" s="280"/>
      <c r="EB66" s="295"/>
      <c r="EC66" s="66"/>
      <c r="ED66" s="66"/>
      <c r="EE66" s="280"/>
      <c r="EF66" s="280"/>
      <c r="EG66" s="66"/>
      <c r="EH66" s="66"/>
      <c r="EI66" s="280">
        <v>280</v>
      </c>
      <c r="EJ66" s="280">
        <v>280</v>
      </c>
      <c r="EK66" s="66">
        <f t="shared" si="1061"/>
        <v>100</v>
      </c>
      <c r="EL66" s="66"/>
      <c r="EM66" s="280"/>
      <c r="EN66" s="280"/>
      <c r="EO66" s="66"/>
      <c r="EP66" s="66"/>
      <c r="EQ66" s="280"/>
      <c r="ER66" s="280"/>
      <c r="ES66" s="66"/>
      <c r="ET66" s="66"/>
      <c r="EU66" s="280"/>
      <c r="EV66" s="280"/>
      <c r="EW66" s="66"/>
      <c r="EX66" s="66"/>
      <c r="EY66" s="280"/>
      <c r="EZ66" s="280"/>
      <c r="FA66" s="66"/>
      <c r="FB66" s="66"/>
      <c r="FC66" s="280"/>
      <c r="FD66" s="280"/>
      <c r="FE66" s="66"/>
      <c r="FF66" s="66"/>
      <c r="FG66" s="280"/>
      <c r="FH66" s="280"/>
      <c r="FI66" s="66"/>
      <c r="FJ66" s="66"/>
      <c r="FK66" s="280">
        <v>5838.3</v>
      </c>
      <c r="FL66" s="280">
        <v>5808.9859100000003</v>
      </c>
      <c r="FM66" s="66">
        <f>FL66/FK66*100</f>
        <v>99.497900244934314</v>
      </c>
      <c r="FN66" s="66"/>
      <c r="FO66" s="280"/>
      <c r="FP66" s="280"/>
      <c r="FQ66" s="66"/>
      <c r="FR66" s="66"/>
      <c r="FS66" s="280"/>
      <c r="FT66" s="280"/>
      <c r="FU66" s="66"/>
      <c r="FV66" s="66"/>
      <c r="FW66" s="280"/>
      <c r="FX66" s="280"/>
      <c r="FY66" s="66"/>
      <c r="FZ66" s="66"/>
      <c r="GA66" s="280"/>
      <c r="GB66" s="280"/>
      <c r="GC66" s="66"/>
      <c r="GD66" s="66"/>
      <c r="GE66" s="280"/>
      <c r="GF66" s="280"/>
      <c r="GG66" s="66"/>
      <c r="GH66" s="66"/>
      <c r="GI66" s="280"/>
      <c r="GJ66" s="280"/>
      <c r="GK66" s="66"/>
      <c r="GL66" s="66"/>
      <c r="GM66" s="280"/>
      <c r="GN66" s="280"/>
      <c r="GO66" s="66"/>
      <c r="GP66" s="66"/>
      <c r="GQ66" s="280"/>
      <c r="GR66" s="280"/>
      <c r="GS66" s="66"/>
      <c r="GT66" s="66"/>
      <c r="GU66" s="280">
        <v>1836.7</v>
      </c>
      <c r="GV66" s="280">
        <v>1836.7</v>
      </c>
      <c r="GW66" s="66">
        <f t="shared" si="1082"/>
        <v>100</v>
      </c>
      <c r="GX66" s="66"/>
      <c r="GY66" s="280"/>
      <c r="GZ66" s="280"/>
      <c r="HA66" s="66"/>
      <c r="HB66" s="66"/>
      <c r="HC66" s="280"/>
      <c r="HD66" s="280"/>
      <c r="HE66" s="66"/>
      <c r="HF66" s="66"/>
      <c r="HG66" s="280"/>
      <c r="HH66" s="280"/>
      <c r="HI66" s="66"/>
      <c r="HJ66" s="66"/>
      <c r="HK66" s="280"/>
      <c r="HL66" s="280"/>
      <c r="HM66" s="66"/>
      <c r="HN66" s="66"/>
      <c r="HO66" s="280">
        <v>650</v>
      </c>
      <c r="HP66" s="280">
        <v>650</v>
      </c>
      <c r="HQ66" s="66">
        <f t="shared" si="1084"/>
        <v>100</v>
      </c>
      <c r="HR66" s="66"/>
      <c r="HS66" s="280"/>
      <c r="HT66" s="280"/>
      <c r="HU66" s="66"/>
      <c r="HV66" s="66"/>
      <c r="HW66" s="280"/>
      <c r="HX66" s="280"/>
      <c r="HY66" s="66"/>
      <c r="HZ66" s="66"/>
      <c r="IA66" s="280"/>
      <c r="IB66" s="280"/>
      <c r="IC66" s="66"/>
      <c r="ID66" s="66"/>
      <c r="IE66" s="280">
        <v>646.6</v>
      </c>
      <c r="IF66" s="280">
        <v>552.69587000000001</v>
      </c>
      <c r="IG66" s="66">
        <f t="shared" si="1086"/>
        <v>85.477245592329112</v>
      </c>
      <c r="IH66" s="66"/>
      <c r="II66" s="280"/>
      <c r="IJ66" s="280"/>
      <c r="IK66" s="66"/>
      <c r="IL66" s="66"/>
      <c r="IM66" s="280">
        <v>746.29972999999995</v>
      </c>
      <c r="IN66" s="280">
        <v>746.29972999999995</v>
      </c>
      <c r="IO66" s="66">
        <f t="shared" si="1088"/>
        <v>100</v>
      </c>
    </row>
    <row r="67" spans="1:249" s="29" customFormat="1" ht="15.75" x14ac:dyDescent="0.25">
      <c r="A67" s="41" t="s">
        <v>275</v>
      </c>
      <c r="B67" s="82">
        <f t="shared" si="147"/>
        <v>0</v>
      </c>
      <c r="C67" s="82">
        <f t="shared" si="148"/>
        <v>10000</v>
      </c>
      <c r="D67" s="82">
        <f t="shared" si="149"/>
        <v>10000</v>
      </c>
      <c r="E67" s="70">
        <f t="shared" si="67"/>
        <v>100</v>
      </c>
      <c r="F67" s="82"/>
      <c r="G67" s="82"/>
      <c r="H67" s="82"/>
      <c r="I67" s="82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134"/>
      <c r="AA67" s="207"/>
      <c r="AB67" s="207"/>
      <c r="AC67" s="66"/>
      <c r="AD67" s="135"/>
      <c r="AE67" s="205"/>
      <c r="AF67" s="205"/>
      <c r="AG67" s="66"/>
      <c r="AH67" s="205"/>
      <c r="AI67" s="205"/>
      <c r="AJ67" s="205"/>
      <c r="AK67" s="66"/>
      <c r="AL67" s="205"/>
      <c r="AM67" s="205"/>
      <c r="AN67" s="205"/>
      <c r="AO67" s="66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134"/>
      <c r="BC67" s="205"/>
      <c r="BD67" s="205"/>
      <c r="BE67" s="66"/>
      <c r="BF67" s="66"/>
      <c r="BG67" s="205"/>
      <c r="BH67" s="205"/>
      <c r="BI67" s="66"/>
      <c r="BJ67" s="66"/>
      <c r="BK67" s="205"/>
      <c r="BL67" s="205"/>
      <c r="BM67" s="66"/>
      <c r="BN67" s="66"/>
      <c r="BO67" s="205"/>
      <c r="BP67" s="205"/>
      <c r="BQ67" s="66"/>
      <c r="BR67" s="66"/>
      <c r="BS67" s="205"/>
      <c r="BT67" s="205"/>
      <c r="BU67" s="66"/>
      <c r="BV67" s="66"/>
      <c r="BW67" s="205"/>
      <c r="BX67" s="205"/>
      <c r="BY67" s="66"/>
      <c r="BZ67" s="66"/>
      <c r="CA67" s="205"/>
      <c r="CB67" s="205"/>
      <c r="CC67" s="66"/>
      <c r="CD67" s="66"/>
      <c r="CE67" s="205"/>
      <c r="CF67" s="205"/>
      <c r="CG67" s="66"/>
      <c r="CH67" s="66"/>
      <c r="CI67" s="205"/>
      <c r="CJ67" s="205"/>
      <c r="CK67" s="66"/>
      <c r="CL67" s="66"/>
      <c r="CM67" s="205"/>
      <c r="CN67" s="205"/>
      <c r="CO67" s="66"/>
      <c r="CP67" s="66"/>
      <c r="CQ67" s="66">
        <v>10000</v>
      </c>
      <c r="CR67" s="66">
        <v>10000</v>
      </c>
      <c r="CS67" s="66">
        <f t="shared" si="1051"/>
        <v>100</v>
      </c>
      <c r="CT67" s="66"/>
      <c r="CU67" s="66"/>
      <c r="CV67" s="66"/>
      <c r="CW67" s="66"/>
      <c r="CX67" s="66"/>
      <c r="CY67" s="66"/>
      <c r="CZ67" s="66"/>
      <c r="DA67" s="66"/>
      <c r="DB67" s="66"/>
      <c r="DC67" s="207"/>
      <c r="DD67" s="207"/>
      <c r="DE67" s="207"/>
      <c r="DF67" s="207"/>
      <c r="DG67" s="207"/>
      <c r="DH67" s="207"/>
      <c r="DI67" s="207"/>
      <c r="DJ67" s="207"/>
      <c r="DK67" s="207"/>
      <c r="DL67" s="207"/>
      <c r="DM67" s="207"/>
      <c r="DN67" s="207"/>
      <c r="DO67" s="66"/>
      <c r="DP67" s="66"/>
      <c r="DQ67" s="66"/>
      <c r="DR67" s="66"/>
      <c r="DS67" s="66"/>
      <c r="DT67" s="207"/>
      <c r="DU67" s="66"/>
      <c r="DV67" s="66"/>
      <c r="DW67" s="205"/>
      <c r="DX67" s="205"/>
      <c r="DY67" s="66"/>
      <c r="DZ67" s="66"/>
      <c r="EA67" s="205"/>
      <c r="EB67" s="205"/>
      <c r="EC67" s="66"/>
      <c r="ED67" s="66"/>
      <c r="EE67" s="205"/>
      <c r="EF67" s="205"/>
      <c r="EG67" s="66"/>
      <c r="EH67" s="66"/>
      <c r="EI67" s="205"/>
      <c r="EJ67" s="205"/>
      <c r="EK67" s="66"/>
      <c r="EL67" s="66"/>
      <c r="EM67" s="205"/>
      <c r="EN67" s="205"/>
      <c r="EO67" s="66"/>
      <c r="EP67" s="66"/>
      <c r="EQ67" s="205"/>
      <c r="ER67" s="205"/>
      <c r="ES67" s="66"/>
      <c r="ET67" s="66"/>
      <c r="EU67" s="205"/>
      <c r="EV67" s="205"/>
      <c r="EW67" s="66"/>
      <c r="EX67" s="66"/>
      <c r="EY67" s="205"/>
      <c r="EZ67" s="205"/>
      <c r="FA67" s="66"/>
      <c r="FB67" s="66"/>
      <c r="FC67" s="205"/>
      <c r="FD67" s="205"/>
      <c r="FE67" s="66"/>
      <c r="FF67" s="66"/>
      <c r="FG67" s="205"/>
      <c r="FH67" s="205"/>
      <c r="FI67" s="66"/>
      <c r="FJ67" s="66"/>
      <c r="FK67" s="205"/>
      <c r="FL67" s="205"/>
      <c r="FM67" s="66"/>
      <c r="FN67" s="66"/>
      <c r="FO67" s="205"/>
      <c r="FP67" s="205"/>
      <c r="FQ67" s="66"/>
      <c r="FR67" s="66"/>
      <c r="FS67" s="205"/>
      <c r="FT67" s="205"/>
      <c r="FU67" s="66"/>
      <c r="FV67" s="66"/>
      <c r="FW67" s="205"/>
      <c r="FX67" s="205"/>
      <c r="FY67" s="66"/>
      <c r="FZ67" s="66"/>
      <c r="GA67" s="205"/>
      <c r="GB67" s="205"/>
      <c r="GC67" s="66"/>
      <c r="GD67" s="66"/>
      <c r="GE67" s="205"/>
      <c r="GF67" s="205"/>
      <c r="GG67" s="66"/>
      <c r="GH67" s="66"/>
      <c r="GI67" s="205"/>
      <c r="GJ67" s="205"/>
      <c r="GK67" s="66"/>
      <c r="GL67" s="66"/>
      <c r="GM67" s="205"/>
      <c r="GN67" s="205"/>
      <c r="GO67" s="66"/>
      <c r="GP67" s="66"/>
      <c r="GQ67" s="205"/>
      <c r="GR67" s="205"/>
      <c r="GS67" s="66"/>
      <c r="GT67" s="66"/>
      <c r="GU67" s="205"/>
      <c r="GV67" s="205"/>
      <c r="GW67" s="66"/>
      <c r="GX67" s="66"/>
      <c r="GY67" s="205"/>
      <c r="GZ67" s="205"/>
      <c r="HA67" s="66"/>
      <c r="HB67" s="66"/>
      <c r="HC67" s="205"/>
      <c r="HD67" s="205"/>
      <c r="HE67" s="66"/>
      <c r="HF67" s="66"/>
      <c r="HG67" s="205"/>
      <c r="HH67" s="205"/>
      <c r="HI67" s="66"/>
      <c r="HJ67" s="66"/>
      <c r="HK67" s="205"/>
      <c r="HL67" s="205"/>
      <c r="HM67" s="66"/>
      <c r="HN67" s="66"/>
      <c r="HO67" s="205"/>
      <c r="HP67" s="205"/>
      <c r="HQ67" s="66"/>
      <c r="HR67" s="66"/>
      <c r="HS67" s="205"/>
      <c r="HT67" s="205"/>
      <c r="HU67" s="66"/>
      <c r="HV67" s="66"/>
      <c r="HW67" s="205"/>
      <c r="HX67" s="205"/>
      <c r="HY67" s="66"/>
      <c r="HZ67" s="66"/>
      <c r="IA67" s="205"/>
      <c r="IB67" s="205"/>
      <c r="IC67" s="66"/>
      <c r="ID67" s="66"/>
      <c r="IE67" s="205"/>
      <c r="IF67" s="205"/>
      <c r="IG67" s="66"/>
      <c r="IH67" s="66"/>
      <c r="II67" s="205"/>
      <c r="IJ67" s="205"/>
      <c r="IK67" s="66"/>
      <c r="IL67" s="66"/>
      <c r="IM67" s="205"/>
      <c r="IN67" s="205"/>
      <c r="IO67" s="66"/>
    </row>
    <row r="68" spans="1:249" s="29" customFormat="1" ht="15.75" x14ac:dyDescent="0.25">
      <c r="A68" s="41" t="s">
        <v>276</v>
      </c>
      <c r="B68" s="82">
        <f t="shared" si="147"/>
        <v>0</v>
      </c>
      <c r="C68" s="82">
        <f t="shared" si="148"/>
        <v>0</v>
      </c>
      <c r="D68" s="82">
        <f t="shared" si="149"/>
        <v>0</v>
      </c>
      <c r="E68" s="82"/>
      <c r="F68" s="82"/>
      <c r="G68" s="82"/>
      <c r="H68" s="82"/>
      <c r="I68" s="82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134"/>
      <c r="AA68" s="207"/>
      <c r="AB68" s="207"/>
      <c r="AC68" s="66"/>
      <c r="AD68" s="135"/>
      <c r="AE68" s="205"/>
      <c r="AF68" s="205"/>
      <c r="AG68" s="66"/>
      <c r="AH68" s="205"/>
      <c r="AI68" s="205"/>
      <c r="AJ68" s="205"/>
      <c r="AK68" s="66"/>
      <c r="AL68" s="205"/>
      <c r="AM68" s="205"/>
      <c r="AN68" s="205"/>
      <c r="AO68" s="66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134"/>
      <c r="BC68" s="205"/>
      <c r="BD68" s="205"/>
      <c r="BE68" s="66"/>
      <c r="BF68" s="66"/>
      <c r="BG68" s="205"/>
      <c r="BH68" s="205"/>
      <c r="BI68" s="66"/>
      <c r="BJ68" s="66"/>
      <c r="BK68" s="205"/>
      <c r="BL68" s="205"/>
      <c r="BM68" s="66"/>
      <c r="BN68" s="66"/>
      <c r="BO68" s="205"/>
      <c r="BP68" s="205"/>
      <c r="BQ68" s="66"/>
      <c r="BR68" s="66"/>
      <c r="BS68" s="205"/>
      <c r="BT68" s="205"/>
      <c r="BU68" s="66"/>
      <c r="BV68" s="66"/>
      <c r="BW68" s="205"/>
      <c r="BX68" s="205"/>
      <c r="BY68" s="66"/>
      <c r="BZ68" s="66"/>
      <c r="CA68" s="205"/>
      <c r="CB68" s="205"/>
      <c r="CC68" s="66"/>
      <c r="CD68" s="66"/>
      <c r="CE68" s="205"/>
      <c r="CF68" s="205"/>
      <c r="CG68" s="66"/>
      <c r="CH68" s="66"/>
      <c r="CI68" s="205"/>
      <c r="CJ68" s="205"/>
      <c r="CK68" s="66"/>
      <c r="CL68" s="66"/>
      <c r="CM68" s="205"/>
      <c r="CN68" s="205"/>
      <c r="CO68" s="66"/>
      <c r="CP68" s="66"/>
      <c r="CQ68" s="207"/>
      <c r="CR68" s="207"/>
      <c r="CS68" s="66"/>
      <c r="CT68" s="66"/>
      <c r="CU68" s="207"/>
      <c r="CV68" s="207"/>
      <c r="CW68" s="66"/>
      <c r="CX68" s="66"/>
      <c r="CY68" s="207"/>
      <c r="CZ68" s="207"/>
      <c r="DA68" s="66"/>
      <c r="DB68" s="66"/>
      <c r="DC68" s="207"/>
      <c r="DD68" s="207"/>
      <c r="DE68" s="207"/>
      <c r="DF68" s="207"/>
      <c r="DG68" s="207"/>
      <c r="DH68" s="207"/>
      <c r="DI68" s="207"/>
      <c r="DJ68" s="207"/>
      <c r="DK68" s="207"/>
      <c r="DL68" s="207"/>
      <c r="DM68" s="207"/>
      <c r="DN68" s="207"/>
      <c r="DO68" s="207"/>
      <c r="DP68" s="207"/>
      <c r="DQ68" s="66"/>
      <c r="DR68" s="66"/>
      <c r="DS68" s="207"/>
      <c r="DT68" s="207"/>
      <c r="DU68" s="66"/>
      <c r="DV68" s="66"/>
      <c r="DW68" s="205"/>
      <c r="DX68" s="205"/>
      <c r="DY68" s="66"/>
      <c r="DZ68" s="66"/>
      <c r="EA68" s="205"/>
      <c r="EB68" s="205"/>
      <c r="EC68" s="66"/>
      <c r="ED68" s="66"/>
      <c r="EE68" s="205"/>
      <c r="EF68" s="205"/>
      <c r="EG68" s="66"/>
      <c r="EH68" s="66"/>
      <c r="EI68" s="205"/>
      <c r="EJ68" s="205"/>
      <c r="EK68" s="66"/>
      <c r="EL68" s="66"/>
      <c r="EM68" s="205"/>
      <c r="EN68" s="205"/>
      <c r="EO68" s="66"/>
      <c r="EP68" s="66"/>
      <c r="EQ68" s="205"/>
      <c r="ER68" s="205"/>
      <c r="ES68" s="66"/>
      <c r="ET68" s="66"/>
      <c r="EU68" s="205"/>
      <c r="EV68" s="205"/>
      <c r="EW68" s="66"/>
      <c r="EX68" s="66"/>
      <c r="EY68" s="205"/>
      <c r="EZ68" s="205"/>
      <c r="FA68" s="66"/>
      <c r="FB68" s="66"/>
      <c r="FC68" s="205"/>
      <c r="FD68" s="205"/>
      <c r="FE68" s="66"/>
      <c r="FF68" s="66"/>
      <c r="FG68" s="205"/>
      <c r="FH68" s="205"/>
      <c r="FI68" s="66"/>
      <c r="FJ68" s="66"/>
      <c r="FK68" s="205"/>
      <c r="FL68" s="205"/>
      <c r="FM68" s="66"/>
      <c r="FN68" s="66"/>
      <c r="FO68" s="205"/>
      <c r="FP68" s="205"/>
      <c r="FQ68" s="66"/>
      <c r="FR68" s="66"/>
      <c r="FS68" s="205"/>
      <c r="FT68" s="205"/>
      <c r="FU68" s="66"/>
      <c r="FV68" s="66"/>
      <c r="FW68" s="205"/>
      <c r="FX68" s="205"/>
      <c r="FY68" s="66"/>
      <c r="FZ68" s="66"/>
      <c r="GA68" s="205"/>
      <c r="GB68" s="205"/>
      <c r="GC68" s="66"/>
      <c r="GD68" s="66"/>
      <c r="GE68" s="205"/>
      <c r="GF68" s="205"/>
      <c r="GG68" s="66"/>
      <c r="GH68" s="66"/>
      <c r="GI68" s="205"/>
      <c r="GJ68" s="205"/>
      <c r="GK68" s="66"/>
      <c r="GL68" s="66"/>
      <c r="GM68" s="205"/>
      <c r="GN68" s="205"/>
      <c r="GO68" s="66"/>
      <c r="GP68" s="66"/>
      <c r="GQ68" s="205"/>
      <c r="GR68" s="205"/>
      <c r="GS68" s="66"/>
      <c r="GT68" s="66"/>
      <c r="GU68" s="205"/>
      <c r="GV68" s="205"/>
      <c r="GW68" s="66"/>
      <c r="GX68" s="66"/>
      <c r="GY68" s="205"/>
      <c r="GZ68" s="205"/>
      <c r="HA68" s="66"/>
      <c r="HB68" s="66"/>
      <c r="HC68" s="205"/>
      <c r="HD68" s="205"/>
      <c r="HE68" s="66"/>
      <c r="HF68" s="66"/>
      <c r="HG68" s="205"/>
      <c r="HH68" s="205"/>
      <c r="HI68" s="66"/>
      <c r="HJ68" s="66"/>
      <c r="HK68" s="205"/>
      <c r="HL68" s="205"/>
      <c r="HM68" s="66"/>
      <c r="HN68" s="66"/>
      <c r="HO68" s="205"/>
      <c r="HP68" s="205"/>
      <c r="HQ68" s="66"/>
      <c r="HR68" s="66"/>
      <c r="HS68" s="205"/>
      <c r="HT68" s="205"/>
      <c r="HU68" s="66"/>
      <c r="HV68" s="66"/>
      <c r="HW68" s="205"/>
      <c r="HX68" s="205"/>
      <c r="HY68" s="66"/>
      <c r="HZ68" s="66"/>
      <c r="IA68" s="205"/>
      <c r="IB68" s="205"/>
      <c r="IC68" s="66"/>
      <c r="ID68" s="66"/>
      <c r="IE68" s="205"/>
      <c r="IF68" s="205"/>
      <c r="IG68" s="66"/>
      <c r="IH68" s="66"/>
      <c r="II68" s="205"/>
      <c r="IJ68" s="205"/>
      <c r="IK68" s="66"/>
      <c r="IL68" s="66"/>
      <c r="IM68" s="205"/>
      <c r="IN68" s="205"/>
      <c r="IO68" s="66"/>
    </row>
    <row r="69" spans="1:249" s="30" customFormat="1" ht="31.5" x14ac:dyDescent="0.25">
      <c r="A69" s="98" t="s">
        <v>282</v>
      </c>
      <c r="B69" s="198">
        <f t="shared" si="147"/>
        <v>6038.3</v>
      </c>
      <c r="C69" s="198">
        <f t="shared" si="148"/>
        <v>20479.899999999998</v>
      </c>
      <c r="D69" s="198">
        <f t="shared" si="149"/>
        <v>20350.473330000001</v>
      </c>
      <c r="E69" s="80">
        <f t="shared" si="67"/>
        <v>99.368030752103294</v>
      </c>
      <c r="F69" s="80">
        <f t="shared" ref="F69" si="1089">F70+F71+F72</f>
        <v>4600</v>
      </c>
      <c r="G69" s="80">
        <f t="shared" ref="G69:AV69" si="1090">G70+G71+G72</f>
        <v>0</v>
      </c>
      <c r="H69" s="80">
        <f t="shared" ref="H69" si="1091">H70+H71+H72</f>
        <v>0</v>
      </c>
      <c r="I69" s="80">
        <f t="shared" si="1090"/>
        <v>0</v>
      </c>
      <c r="J69" s="80">
        <f t="shared" ref="J69" si="1092">J70+J71+J72</f>
        <v>0</v>
      </c>
      <c r="K69" s="80">
        <f t="shared" si="1090"/>
        <v>0</v>
      </c>
      <c r="L69" s="80">
        <f t="shared" si="1090"/>
        <v>0</v>
      </c>
      <c r="M69" s="80">
        <f t="shared" si="1090"/>
        <v>0</v>
      </c>
      <c r="N69" s="80"/>
      <c r="O69" s="80">
        <f t="shared" si="1090"/>
        <v>0</v>
      </c>
      <c r="P69" s="80">
        <f t="shared" si="1090"/>
        <v>0</v>
      </c>
      <c r="Q69" s="80">
        <f t="shared" si="1090"/>
        <v>0</v>
      </c>
      <c r="R69" s="80">
        <f t="shared" ref="R69" si="1093">R70+R71+R72</f>
        <v>0</v>
      </c>
      <c r="S69" s="80">
        <f t="shared" si="1090"/>
        <v>0</v>
      </c>
      <c r="T69" s="80">
        <f t="shared" si="1090"/>
        <v>0</v>
      </c>
      <c r="U69" s="80">
        <f t="shared" si="1090"/>
        <v>0</v>
      </c>
      <c r="V69" s="80">
        <f t="shared" ref="V69" si="1094">V70+V71+V72</f>
        <v>490.3</v>
      </c>
      <c r="W69" s="80">
        <f t="shared" si="1090"/>
        <v>1323.8</v>
      </c>
      <c r="X69" s="80">
        <f t="shared" ref="X69" si="1095">X70+X71+X72</f>
        <v>1323.8</v>
      </c>
      <c r="Y69" s="79">
        <f t="shared" si="295"/>
        <v>100</v>
      </c>
      <c r="Z69" s="122"/>
      <c r="AA69" s="80">
        <f t="shared" si="1090"/>
        <v>631</v>
      </c>
      <c r="AB69" s="80">
        <f t="shared" si="1090"/>
        <v>631</v>
      </c>
      <c r="AC69" s="79">
        <f t="shared" si="137"/>
        <v>100</v>
      </c>
      <c r="AD69" s="122"/>
      <c r="AE69" s="80">
        <f t="shared" ref="AE69:AF69" si="1096">AE70+AE71+AE72</f>
        <v>3133</v>
      </c>
      <c r="AF69" s="80">
        <f t="shared" si="1096"/>
        <v>3133</v>
      </c>
      <c r="AG69" s="79">
        <f t="shared" ref="AG69:AG70" si="1097">AF69/AE69*100</f>
        <v>100</v>
      </c>
      <c r="AH69" s="80">
        <f t="shared" ref="AH69" si="1098">AH70+AH71+AH72</f>
        <v>948</v>
      </c>
      <c r="AI69" s="80">
        <f t="shared" ref="AI69" si="1099">AI70+AI71+AI72</f>
        <v>726</v>
      </c>
      <c r="AJ69" s="80">
        <f t="shared" ref="AJ69" si="1100">AJ70+AJ71+AJ72</f>
        <v>726</v>
      </c>
      <c r="AK69" s="79">
        <f t="shared" ref="AK69:AK70" si="1101">AJ69/AI69*100</f>
        <v>100</v>
      </c>
      <c r="AL69" s="80">
        <f t="shared" ref="AL69" si="1102">AL70+AL71+AL72</f>
        <v>0</v>
      </c>
      <c r="AM69" s="80">
        <f t="shared" ref="AM69" si="1103">AM70+AM71+AM72</f>
        <v>0</v>
      </c>
      <c r="AN69" s="80">
        <f t="shared" ref="AN69" si="1104">AN70+AN71+AN72</f>
        <v>0</v>
      </c>
      <c r="AO69" s="79"/>
      <c r="AP69" s="80">
        <f t="shared" ref="AP69" si="1105">AP70+AP71+AP72</f>
        <v>0</v>
      </c>
      <c r="AQ69" s="80">
        <f t="shared" si="1090"/>
        <v>0</v>
      </c>
      <c r="AR69" s="80">
        <f t="shared" ref="AR69" si="1106">AR70+AR71+AR72</f>
        <v>0</v>
      </c>
      <c r="AS69" s="80">
        <f t="shared" si="1090"/>
        <v>0</v>
      </c>
      <c r="AT69" s="80"/>
      <c r="AU69" s="80">
        <f t="shared" si="1090"/>
        <v>0</v>
      </c>
      <c r="AV69" s="80">
        <f t="shared" si="1090"/>
        <v>0</v>
      </c>
      <c r="AW69" s="80">
        <f t="shared" ref="AW69:AZ69" si="1107">AW70+AW71+AW72</f>
        <v>0</v>
      </c>
      <c r="AX69" s="80">
        <f t="shared" ref="AX69" si="1108">AX70+AX71+AX72</f>
        <v>0</v>
      </c>
      <c r="AY69" s="80">
        <f t="shared" si="1107"/>
        <v>0</v>
      </c>
      <c r="AZ69" s="80">
        <f t="shared" si="1107"/>
        <v>0</v>
      </c>
      <c r="BA69" s="79"/>
      <c r="BB69" s="121"/>
      <c r="BC69" s="80">
        <f t="shared" ref="BC69:BD69" si="1109">BC70+BC71+BC72</f>
        <v>3500</v>
      </c>
      <c r="BD69" s="80">
        <f t="shared" si="1109"/>
        <v>3500</v>
      </c>
      <c r="BE69" s="79">
        <f t="shared" ref="BE69:BE71" si="1110">BD69/BC69*100</f>
        <v>100</v>
      </c>
      <c r="BF69" s="79"/>
      <c r="BG69" s="80">
        <f t="shared" ref="BG69:BH69" si="1111">BG70+BG71+BG72</f>
        <v>0</v>
      </c>
      <c r="BH69" s="80">
        <f t="shared" si="1111"/>
        <v>0</v>
      </c>
      <c r="BI69" s="79"/>
      <c r="BJ69" s="79"/>
      <c r="BK69" s="80">
        <f t="shared" ref="BK69:BL69" si="1112">BK70+BK71+BK72</f>
        <v>0</v>
      </c>
      <c r="BL69" s="80">
        <f t="shared" si="1112"/>
        <v>0</v>
      </c>
      <c r="BM69" s="79"/>
      <c r="BN69" s="79"/>
      <c r="BO69" s="80">
        <f t="shared" ref="BO69:BP69" si="1113">BO70+BO71+BO72</f>
        <v>0</v>
      </c>
      <c r="BP69" s="80">
        <f t="shared" si="1113"/>
        <v>0</v>
      </c>
      <c r="BQ69" s="79"/>
      <c r="BR69" s="79"/>
      <c r="BS69" s="80">
        <f t="shared" ref="BS69:BT69" si="1114">BS70+BS71+BS72</f>
        <v>0</v>
      </c>
      <c r="BT69" s="80">
        <f t="shared" si="1114"/>
        <v>0</v>
      </c>
      <c r="BU69" s="79"/>
      <c r="BV69" s="79"/>
      <c r="BW69" s="80">
        <f t="shared" ref="BW69:BX69" si="1115">BW70+BW71+BW72</f>
        <v>0</v>
      </c>
      <c r="BX69" s="80">
        <f t="shared" si="1115"/>
        <v>0</v>
      </c>
      <c r="BY69" s="79"/>
      <c r="BZ69" s="79"/>
      <c r="CA69" s="80">
        <f t="shared" ref="CA69:CB69" si="1116">CA70+CA71+CA72</f>
        <v>0</v>
      </c>
      <c r="CB69" s="80">
        <f t="shared" si="1116"/>
        <v>0</v>
      </c>
      <c r="CC69" s="79"/>
      <c r="CD69" s="79"/>
      <c r="CE69" s="80">
        <f t="shared" ref="CE69:CF69" si="1117">CE70+CE71+CE72</f>
        <v>0</v>
      </c>
      <c r="CF69" s="80">
        <f t="shared" si="1117"/>
        <v>0</v>
      </c>
      <c r="CG69" s="79"/>
      <c r="CH69" s="79"/>
      <c r="CI69" s="80">
        <f t="shared" ref="CI69:CJ69" si="1118">CI70+CI71+CI72</f>
        <v>0</v>
      </c>
      <c r="CJ69" s="80">
        <f t="shared" si="1118"/>
        <v>0</v>
      </c>
      <c r="CK69" s="79"/>
      <c r="CL69" s="79"/>
      <c r="CM69" s="80">
        <f t="shared" ref="CM69:CN69" si="1119">CM70+CM71+CM72</f>
        <v>0</v>
      </c>
      <c r="CN69" s="80">
        <f t="shared" si="1119"/>
        <v>0</v>
      </c>
      <c r="CO69" s="79"/>
      <c r="CP69" s="79"/>
      <c r="CQ69" s="80">
        <f t="shared" ref="CQ69" si="1120">CQ70+CQ71+CQ72</f>
        <v>0</v>
      </c>
      <c r="CR69" s="80">
        <f t="shared" ref="CR69" si="1121">CR70+CR71+CR72</f>
        <v>0</v>
      </c>
      <c r="CS69" s="79"/>
      <c r="CT69" s="79"/>
      <c r="CU69" s="80">
        <f t="shared" ref="CU69" si="1122">CU70+CU71+CU72</f>
        <v>0</v>
      </c>
      <c r="CV69" s="80">
        <f t="shared" ref="CV69" si="1123">CV70+CV71+CV72</f>
        <v>0</v>
      </c>
      <c r="CW69" s="79"/>
      <c r="CX69" s="79"/>
      <c r="CY69" s="80">
        <f t="shared" ref="CY69:CZ69" si="1124">CY70+CY71+CY72</f>
        <v>0</v>
      </c>
      <c r="CZ69" s="80">
        <f t="shared" si="1124"/>
        <v>0</v>
      </c>
      <c r="DA69" s="79"/>
      <c r="DB69" s="79"/>
      <c r="DC69" s="80">
        <f t="shared" ref="DC69:DM69" si="1125">DC70+DC71+DC72</f>
        <v>0</v>
      </c>
      <c r="DD69" s="80">
        <f t="shared" si="1125"/>
        <v>0</v>
      </c>
      <c r="DE69" s="80">
        <f t="shared" si="1125"/>
        <v>0</v>
      </c>
      <c r="DF69" s="80"/>
      <c r="DG69" s="80">
        <f t="shared" si="1125"/>
        <v>0</v>
      </c>
      <c r="DH69" s="80">
        <f t="shared" si="1125"/>
        <v>0</v>
      </c>
      <c r="DI69" s="80">
        <f t="shared" si="1125"/>
        <v>0</v>
      </c>
      <c r="DJ69" s="80"/>
      <c r="DK69" s="80">
        <f t="shared" si="1125"/>
        <v>0</v>
      </c>
      <c r="DL69" s="80">
        <f t="shared" si="1125"/>
        <v>0</v>
      </c>
      <c r="DM69" s="80">
        <f t="shared" si="1125"/>
        <v>0</v>
      </c>
      <c r="DN69" s="80"/>
      <c r="DO69" s="80"/>
      <c r="DP69" s="80"/>
      <c r="DQ69" s="79"/>
      <c r="DR69" s="79"/>
      <c r="DS69" s="80"/>
      <c r="DT69" s="80">
        <f t="shared" ref="DT69" si="1126">DT70+DT71+DT72</f>
        <v>0</v>
      </c>
      <c r="DU69" s="79"/>
      <c r="DV69" s="79"/>
      <c r="DW69" s="80">
        <f t="shared" ref="DW69:DX69" si="1127">DW70+DW71+DW72</f>
        <v>0</v>
      </c>
      <c r="DX69" s="80">
        <f t="shared" si="1127"/>
        <v>0</v>
      </c>
      <c r="DY69" s="79"/>
      <c r="DZ69" s="79"/>
      <c r="EA69" s="80">
        <f t="shared" ref="EA69:EB69" si="1128">EA70+EA71+EA72</f>
        <v>0</v>
      </c>
      <c r="EB69" s="80">
        <f t="shared" si="1128"/>
        <v>0</v>
      </c>
      <c r="EC69" s="79"/>
      <c r="ED69" s="79"/>
      <c r="EE69" s="80">
        <f t="shared" ref="EE69:EF69" si="1129">EE70+EE71+EE72</f>
        <v>0</v>
      </c>
      <c r="EF69" s="80">
        <f t="shared" si="1129"/>
        <v>0</v>
      </c>
      <c r="EG69" s="79"/>
      <c r="EH69" s="79"/>
      <c r="EI69" s="80">
        <f t="shared" ref="EI69:EJ69" si="1130">EI70+EI71+EI72</f>
        <v>525</v>
      </c>
      <c r="EJ69" s="80">
        <f t="shared" si="1130"/>
        <v>525</v>
      </c>
      <c r="EK69" s="79">
        <f t="shared" ref="EK69" si="1131">EJ69/EI69*100</f>
        <v>100</v>
      </c>
      <c r="EL69" s="79"/>
      <c r="EM69" s="80">
        <f t="shared" ref="EM69:EN69" si="1132">EM70+EM71+EM72</f>
        <v>0</v>
      </c>
      <c r="EN69" s="80">
        <f t="shared" si="1132"/>
        <v>0</v>
      </c>
      <c r="EO69" s="79"/>
      <c r="EP69" s="79"/>
      <c r="EQ69" s="80">
        <f t="shared" ref="EQ69:ER69" si="1133">EQ70+EQ71+EQ72</f>
        <v>0</v>
      </c>
      <c r="ER69" s="80">
        <f t="shared" si="1133"/>
        <v>0</v>
      </c>
      <c r="ES69" s="79"/>
      <c r="ET69" s="79"/>
      <c r="EU69" s="80">
        <f t="shared" ref="EU69" si="1134">EU70+EU71+EU72</f>
        <v>0</v>
      </c>
      <c r="EV69" s="80">
        <f t="shared" ref="EV69" si="1135">EV70+EV71+EV72</f>
        <v>0</v>
      </c>
      <c r="EW69" s="79"/>
      <c r="EX69" s="79"/>
      <c r="EY69" s="80">
        <f t="shared" ref="EY69" si="1136">EY70+EY71+EY72</f>
        <v>0</v>
      </c>
      <c r="EZ69" s="80">
        <f t="shared" ref="EZ69" si="1137">EZ70+EZ71+EZ72</f>
        <v>0</v>
      </c>
      <c r="FA69" s="79"/>
      <c r="FB69" s="79"/>
      <c r="FC69" s="80">
        <f t="shared" ref="FC69:FD69" si="1138">FC70+FC71+FC72</f>
        <v>0</v>
      </c>
      <c r="FD69" s="80">
        <f t="shared" si="1138"/>
        <v>0</v>
      </c>
      <c r="FE69" s="79"/>
      <c r="FF69" s="79"/>
      <c r="FG69" s="80">
        <f t="shared" ref="FG69" si="1139">FG70+FG71+FG72</f>
        <v>0</v>
      </c>
      <c r="FH69" s="80">
        <f t="shared" ref="FH69" si="1140">FH70+FH71+FH72</f>
        <v>0</v>
      </c>
      <c r="FI69" s="79"/>
      <c r="FJ69" s="79"/>
      <c r="FK69" s="80">
        <f t="shared" ref="FK69" si="1141">FK70+FK71+FK72</f>
        <v>0</v>
      </c>
      <c r="FL69" s="80">
        <f t="shared" ref="FL69" si="1142">FL70+FL71+FL72</f>
        <v>0</v>
      </c>
      <c r="FM69" s="79"/>
      <c r="FN69" s="79"/>
      <c r="FO69" s="80">
        <f t="shared" ref="FO69:FP69" si="1143">FO70+FO71+FO72</f>
        <v>1000</v>
      </c>
      <c r="FP69" s="80">
        <f t="shared" si="1143"/>
        <v>1000</v>
      </c>
      <c r="FQ69" s="79">
        <f t="shared" ref="FQ69" si="1144">FP69/FO69*100</f>
        <v>100</v>
      </c>
      <c r="FR69" s="79"/>
      <c r="FS69" s="80">
        <f t="shared" ref="FS69:FT69" si="1145">FS70+FS71+FS72</f>
        <v>0</v>
      </c>
      <c r="FT69" s="80">
        <f t="shared" si="1145"/>
        <v>0</v>
      </c>
      <c r="FU69" s="79"/>
      <c r="FV69" s="79"/>
      <c r="FW69" s="80">
        <f t="shared" ref="FW69:FX69" si="1146">FW70+FW71+FW72</f>
        <v>0</v>
      </c>
      <c r="FX69" s="80">
        <f t="shared" si="1146"/>
        <v>0</v>
      </c>
      <c r="FY69" s="79"/>
      <c r="FZ69" s="79"/>
      <c r="GA69" s="80">
        <f t="shared" ref="GA69:GB69" si="1147">GA70+GA71+GA72</f>
        <v>0</v>
      </c>
      <c r="GB69" s="80">
        <f t="shared" si="1147"/>
        <v>0</v>
      </c>
      <c r="GC69" s="79"/>
      <c r="GD69" s="79"/>
      <c r="GE69" s="80">
        <f t="shared" ref="GE69:GF69" si="1148">GE70+GE71+GE72</f>
        <v>0</v>
      </c>
      <c r="GF69" s="80">
        <f t="shared" si="1148"/>
        <v>0</v>
      </c>
      <c r="GG69" s="79"/>
      <c r="GH69" s="79"/>
      <c r="GI69" s="80">
        <f t="shared" ref="GI69:GJ69" si="1149">GI70+GI71+GI72</f>
        <v>0</v>
      </c>
      <c r="GJ69" s="80">
        <f t="shared" si="1149"/>
        <v>0</v>
      </c>
      <c r="GK69" s="79"/>
      <c r="GL69" s="79"/>
      <c r="GM69" s="80">
        <f t="shared" ref="GM69:GN69" si="1150">GM70+GM71+GM72</f>
        <v>0</v>
      </c>
      <c r="GN69" s="80">
        <f t="shared" si="1150"/>
        <v>0</v>
      </c>
      <c r="GO69" s="79"/>
      <c r="GP69" s="79"/>
      <c r="GQ69" s="80">
        <f t="shared" ref="GQ69:GR69" si="1151">GQ70+GQ71+GQ72</f>
        <v>0</v>
      </c>
      <c r="GR69" s="80">
        <f t="shared" si="1151"/>
        <v>0</v>
      </c>
      <c r="GS69" s="79"/>
      <c r="GT69" s="79"/>
      <c r="GU69" s="80">
        <f t="shared" ref="GU69:GV69" si="1152">GU70+GU71+GU72</f>
        <v>7309.5</v>
      </c>
      <c r="GV69" s="80">
        <f t="shared" si="1152"/>
        <v>7309.5</v>
      </c>
      <c r="GW69" s="79">
        <f t="shared" ref="GW69:GW70" si="1153">GV69/GU69*100</f>
        <v>100</v>
      </c>
      <c r="GX69" s="79"/>
      <c r="GY69" s="80"/>
      <c r="GZ69" s="80"/>
      <c r="HA69" s="79"/>
      <c r="HB69" s="79"/>
      <c r="HC69" s="80"/>
      <c r="HD69" s="80"/>
      <c r="HE69" s="79"/>
      <c r="HF69" s="79"/>
      <c r="HG69" s="80"/>
      <c r="HH69" s="80"/>
      <c r="HI69" s="79"/>
      <c r="HJ69" s="79"/>
      <c r="HK69" s="80"/>
      <c r="HL69" s="80"/>
      <c r="HM69" s="79"/>
      <c r="HN69" s="79"/>
      <c r="HO69" s="80">
        <f t="shared" ref="HO69:HP69" si="1154">HO70+HO71+HO72</f>
        <v>1200</v>
      </c>
      <c r="HP69" s="80">
        <f t="shared" si="1154"/>
        <v>1200</v>
      </c>
      <c r="HQ69" s="79">
        <f t="shared" ref="HQ69:HQ70" si="1155">HP69/HO69*100</f>
        <v>100</v>
      </c>
      <c r="HR69" s="79"/>
      <c r="HS69" s="80"/>
      <c r="HT69" s="80"/>
      <c r="HU69" s="79"/>
      <c r="HV69" s="79"/>
      <c r="HW69" s="80"/>
      <c r="HX69" s="80"/>
      <c r="HY69" s="79"/>
      <c r="HZ69" s="79"/>
      <c r="IA69" s="80"/>
      <c r="IB69" s="80"/>
      <c r="IC69" s="79"/>
      <c r="ID69" s="79"/>
      <c r="IE69" s="80">
        <f t="shared" ref="IE69:IF69" si="1156">IE70+IE71+IE72</f>
        <v>1131.5999999999999</v>
      </c>
      <c r="IF69" s="80">
        <f t="shared" si="1156"/>
        <v>1002.17333</v>
      </c>
      <c r="IG69" s="79">
        <f t="shared" ref="IG69:IG70" si="1157">IF69/IE69*100</f>
        <v>88.562507069635927</v>
      </c>
      <c r="IH69" s="79"/>
      <c r="II69" s="80"/>
      <c r="IJ69" s="80"/>
      <c r="IK69" s="79"/>
      <c r="IL69" s="79"/>
      <c r="IM69" s="80"/>
      <c r="IN69" s="80"/>
      <c r="IO69" s="79"/>
    </row>
    <row r="70" spans="1:249" s="29" customFormat="1" ht="31.5" x14ac:dyDescent="0.25">
      <c r="A70" s="95" t="s">
        <v>280</v>
      </c>
      <c r="B70" s="82">
        <f t="shared" si="147"/>
        <v>6038.3</v>
      </c>
      <c r="C70" s="82">
        <f t="shared" si="148"/>
        <v>15979.9</v>
      </c>
      <c r="D70" s="82">
        <f t="shared" si="149"/>
        <v>15850.473329999999</v>
      </c>
      <c r="E70" s="70">
        <f t="shared" si="67"/>
        <v>99.190065832702317</v>
      </c>
      <c r="F70" s="70">
        <v>4600</v>
      </c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66"/>
      <c r="V70" s="70">
        <v>490.3</v>
      </c>
      <c r="W70" s="70">
        <v>1323.8</v>
      </c>
      <c r="X70" s="70">
        <v>1323.8</v>
      </c>
      <c r="Y70" s="66">
        <f t="shared" si="295"/>
        <v>100</v>
      </c>
      <c r="Z70" s="124"/>
      <c r="AA70" s="70">
        <v>631</v>
      </c>
      <c r="AB70" s="70">
        <v>631</v>
      </c>
      <c r="AC70" s="66">
        <f t="shared" si="137"/>
        <v>100</v>
      </c>
      <c r="AD70" s="145"/>
      <c r="AE70" s="280">
        <v>3133</v>
      </c>
      <c r="AF70" s="281">
        <v>3133</v>
      </c>
      <c r="AG70" s="66">
        <f t="shared" si="1097"/>
        <v>100</v>
      </c>
      <c r="AH70" s="280">
        <v>948</v>
      </c>
      <c r="AI70" s="280">
        <v>726</v>
      </c>
      <c r="AJ70" s="280">
        <v>726</v>
      </c>
      <c r="AK70" s="66">
        <f t="shared" si="1101"/>
        <v>100</v>
      </c>
      <c r="AL70" s="280"/>
      <c r="AM70" s="280"/>
      <c r="AN70" s="280"/>
      <c r="AO70" s="66"/>
      <c r="AP70" s="70"/>
      <c r="AQ70" s="70"/>
      <c r="AR70" s="70"/>
      <c r="AS70" s="66"/>
      <c r="AT70" s="66"/>
      <c r="AU70" s="70"/>
      <c r="AV70" s="70"/>
      <c r="AW70" s="66"/>
      <c r="AX70" s="70"/>
      <c r="AY70" s="70"/>
      <c r="AZ70" s="70"/>
      <c r="BA70" s="66"/>
      <c r="BB70" s="123"/>
      <c r="BC70" s="280"/>
      <c r="BD70" s="280"/>
      <c r="BE70" s="66"/>
      <c r="BF70" s="66"/>
      <c r="BG70" s="280"/>
      <c r="BH70" s="280"/>
      <c r="BI70" s="66"/>
      <c r="BJ70" s="66"/>
      <c r="BK70" s="280"/>
      <c r="BL70" s="280"/>
      <c r="BM70" s="66"/>
      <c r="BN70" s="66"/>
      <c r="BO70" s="280"/>
      <c r="BP70" s="280"/>
      <c r="BQ70" s="66"/>
      <c r="BR70" s="66"/>
      <c r="BS70" s="280"/>
      <c r="BT70" s="280"/>
      <c r="BU70" s="66"/>
      <c r="BV70" s="66"/>
      <c r="BW70" s="280"/>
      <c r="BX70" s="280"/>
      <c r="BY70" s="66"/>
      <c r="BZ70" s="66"/>
      <c r="CA70" s="280"/>
      <c r="CB70" s="280"/>
      <c r="CC70" s="66"/>
      <c r="CD70" s="66"/>
      <c r="CE70" s="280"/>
      <c r="CF70" s="280"/>
      <c r="CG70" s="66"/>
      <c r="CH70" s="66"/>
      <c r="CI70" s="280"/>
      <c r="CJ70" s="280"/>
      <c r="CK70" s="66"/>
      <c r="CL70" s="66"/>
      <c r="CM70" s="280"/>
      <c r="CN70" s="280"/>
      <c r="CO70" s="66"/>
      <c r="CP70" s="66"/>
      <c r="CQ70" s="70"/>
      <c r="CR70" s="70"/>
      <c r="CS70" s="66"/>
      <c r="CT70" s="66"/>
      <c r="CU70" s="70"/>
      <c r="CV70" s="70"/>
      <c r="CW70" s="66"/>
      <c r="CX70" s="66"/>
      <c r="CY70" s="70"/>
      <c r="CZ70" s="70"/>
      <c r="DA70" s="66"/>
      <c r="DB70" s="66"/>
      <c r="DC70" s="70"/>
      <c r="DD70" s="70"/>
      <c r="DE70" s="66"/>
      <c r="DF70" s="66"/>
      <c r="DG70" s="70"/>
      <c r="DH70" s="70"/>
      <c r="DI70" s="66"/>
      <c r="DJ70" s="66"/>
      <c r="DK70" s="70"/>
      <c r="DL70" s="70"/>
      <c r="DM70" s="66"/>
      <c r="DN70" s="66"/>
      <c r="DO70" s="70"/>
      <c r="DP70" s="70"/>
      <c r="DQ70" s="66"/>
      <c r="DR70" s="66"/>
      <c r="DS70" s="70"/>
      <c r="DT70" s="70"/>
      <c r="DU70" s="66"/>
      <c r="DV70" s="66"/>
      <c r="DW70" s="280"/>
      <c r="DX70" s="295"/>
      <c r="DY70" s="66"/>
      <c r="DZ70" s="66"/>
      <c r="EA70" s="280"/>
      <c r="EB70" s="295"/>
      <c r="EC70" s="66"/>
      <c r="ED70" s="66"/>
      <c r="EE70" s="280"/>
      <c r="EF70" s="280"/>
      <c r="EG70" s="66"/>
      <c r="EH70" s="66"/>
      <c r="EI70" s="280">
        <v>525</v>
      </c>
      <c r="EJ70" s="280">
        <v>525</v>
      </c>
      <c r="EK70" s="66">
        <f t="shared" ref="EK70" si="1158">EJ70/EI70*100</f>
        <v>100</v>
      </c>
      <c r="EL70" s="66"/>
      <c r="EM70" s="280"/>
      <c r="EN70" s="280"/>
      <c r="EO70" s="66"/>
      <c r="EP70" s="66"/>
      <c r="EQ70" s="280"/>
      <c r="ER70" s="280"/>
      <c r="ES70" s="66"/>
      <c r="ET70" s="66"/>
      <c r="EU70" s="280"/>
      <c r="EV70" s="280"/>
      <c r="EW70" s="66"/>
      <c r="EX70" s="66"/>
      <c r="EY70" s="280"/>
      <c r="EZ70" s="280"/>
      <c r="FA70" s="66"/>
      <c r="FB70" s="66"/>
      <c r="FC70" s="280"/>
      <c r="FD70" s="280"/>
      <c r="FE70" s="66"/>
      <c r="FF70" s="66"/>
      <c r="FG70" s="280"/>
      <c r="FH70" s="280"/>
      <c r="FI70" s="66"/>
      <c r="FJ70" s="66"/>
      <c r="FK70" s="280"/>
      <c r="FL70" s="280"/>
      <c r="FM70" s="66"/>
      <c r="FN70" s="66"/>
      <c r="FO70" s="280"/>
      <c r="FP70" s="280"/>
      <c r="FQ70" s="66"/>
      <c r="FR70" s="66"/>
      <c r="FS70" s="280"/>
      <c r="FT70" s="280"/>
      <c r="FU70" s="66"/>
      <c r="FV70" s="66"/>
      <c r="FW70" s="280"/>
      <c r="FX70" s="280"/>
      <c r="FY70" s="66"/>
      <c r="FZ70" s="66"/>
      <c r="GA70" s="280"/>
      <c r="GB70" s="280"/>
      <c r="GC70" s="66"/>
      <c r="GD70" s="66"/>
      <c r="GE70" s="280"/>
      <c r="GF70" s="280"/>
      <c r="GG70" s="66"/>
      <c r="GH70" s="66"/>
      <c r="GI70" s="280"/>
      <c r="GJ70" s="280"/>
      <c r="GK70" s="66"/>
      <c r="GL70" s="66"/>
      <c r="GM70" s="280"/>
      <c r="GN70" s="280"/>
      <c r="GO70" s="66"/>
      <c r="GP70" s="66"/>
      <c r="GQ70" s="280"/>
      <c r="GR70" s="280"/>
      <c r="GS70" s="66"/>
      <c r="GT70" s="66"/>
      <c r="GU70" s="280">
        <v>7309.5</v>
      </c>
      <c r="GV70" s="280">
        <v>7309.5</v>
      </c>
      <c r="GW70" s="66">
        <f t="shared" si="1153"/>
        <v>100</v>
      </c>
      <c r="GX70" s="66"/>
      <c r="GY70" s="280"/>
      <c r="GZ70" s="280"/>
      <c r="HA70" s="66"/>
      <c r="HB70" s="66"/>
      <c r="HC70" s="280"/>
      <c r="HD70" s="280"/>
      <c r="HE70" s="66"/>
      <c r="HF70" s="66"/>
      <c r="HG70" s="280"/>
      <c r="HH70" s="280"/>
      <c r="HI70" s="66"/>
      <c r="HJ70" s="66"/>
      <c r="HK70" s="280"/>
      <c r="HL70" s="280"/>
      <c r="HM70" s="66"/>
      <c r="HN70" s="66"/>
      <c r="HO70" s="280">
        <v>1200</v>
      </c>
      <c r="HP70" s="280">
        <v>1200</v>
      </c>
      <c r="HQ70" s="66">
        <f t="shared" si="1155"/>
        <v>100</v>
      </c>
      <c r="HR70" s="66"/>
      <c r="HS70" s="280"/>
      <c r="HT70" s="280"/>
      <c r="HU70" s="66"/>
      <c r="HV70" s="66"/>
      <c r="HW70" s="280"/>
      <c r="HX70" s="280"/>
      <c r="HY70" s="66"/>
      <c r="HZ70" s="66"/>
      <c r="IA70" s="280"/>
      <c r="IB70" s="280"/>
      <c r="IC70" s="66"/>
      <c r="ID70" s="66"/>
      <c r="IE70" s="280">
        <v>1131.5999999999999</v>
      </c>
      <c r="IF70" s="280">
        <v>1002.17333</v>
      </c>
      <c r="IG70" s="66">
        <f t="shared" si="1157"/>
        <v>88.562507069635927</v>
      </c>
      <c r="IH70" s="66"/>
      <c r="II70" s="280"/>
      <c r="IJ70" s="280"/>
      <c r="IK70" s="66"/>
      <c r="IL70" s="66"/>
      <c r="IM70" s="280"/>
      <c r="IN70" s="280"/>
      <c r="IO70" s="66"/>
    </row>
    <row r="71" spans="1:249" s="29" customFormat="1" ht="15.75" x14ac:dyDescent="0.25">
      <c r="A71" s="41" t="s">
        <v>281</v>
      </c>
      <c r="B71" s="82">
        <f t="shared" si="147"/>
        <v>0</v>
      </c>
      <c r="C71" s="82">
        <f t="shared" si="148"/>
        <v>4500</v>
      </c>
      <c r="D71" s="82">
        <f t="shared" si="149"/>
        <v>4500</v>
      </c>
      <c r="E71" s="82">
        <f>D71/C71*100</f>
        <v>100</v>
      </c>
      <c r="F71" s="82"/>
      <c r="G71" s="82"/>
      <c r="H71" s="82"/>
      <c r="I71" s="82"/>
      <c r="J71" s="207"/>
      <c r="K71" s="207"/>
      <c r="L71" s="207"/>
      <c r="M71" s="207"/>
      <c r="N71" s="207"/>
      <c r="O71" s="207"/>
      <c r="P71" s="207"/>
      <c r="Q71" s="207"/>
      <c r="R71" s="70"/>
      <c r="S71" s="70"/>
      <c r="T71" s="207"/>
      <c r="U71" s="207"/>
      <c r="V71" s="207"/>
      <c r="W71" s="207"/>
      <c r="X71" s="207"/>
      <c r="Y71" s="207"/>
      <c r="Z71" s="134"/>
      <c r="AA71" s="207"/>
      <c r="AB71" s="207"/>
      <c r="AC71" s="66"/>
      <c r="AD71" s="135"/>
      <c r="AE71" s="205"/>
      <c r="AF71" s="205"/>
      <c r="AG71" s="66"/>
      <c r="AH71" s="205"/>
      <c r="AI71" s="205"/>
      <c r="AJ71" s="205"/>
      <c r="AK71" s="66"/>
      <c r="AL71" s="205"/>
      <c r="AM71" s="205"/>
      <c r="AN71" s="205"/>
      <c r="AO71" s="66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134"/>
      <c r="BC71" s="280">
        <v>3500</v>
      </c>
      <c r="BD71" s="280">
        <v>3500</v>
      </c>
      <c r="BE71" s="66">
        <f t="shared" si="1110"/>
        <v>100</v>
      </c>
      <c r="BF71" s="66"/>
      <c r="BG71" s="280"/>
      <c r="BH71" s="205"/>
      <c r="BI71" s="66"/>
      <c r="BJ71" s="66"/>
      <c r="BK71" s="280"/>
      <c r="BL71" s="205"/>
      <c r="BM71" s="66"/>
      <c r="BN71" s="66"/>
      <c r="BO71" s="280"/>
      <c r="BP71" s="205"/>
      <c r="BQ71" s="66"/>
      <c r="BR71" s="66"/>
      <c r="BS71" s="280"/>
      <c r="BT71" s="205"/>
      <c r="BU71" s="66"/>
      <c r="BV71" s="66"/>
      <c r="BW71" s="280"/>
      <c r="BX71" s="205"/>
      <c r="BY71" s="66"/>
      <c r="BZ71" s="66"/>
      <c r="CA71" s="280"/>
      <c r="CB71" s="205"/>
      <c r="CC71" s="66"/>
      <c r="CD71" s="66"/>
      <c r="CE71" s="280"/>
      <c r="CF71" s="205"/>
      <c r="CG71" s="66"/>
      <c r="CH71" s="66"/>
      <c r="CI71" s="280"/>
      <c r="CJ71" s="205"/>
      <c r="CK71" s="66"/>
      <c r="CL71" s="66"/>
      <c r="CM71" s="280"/>
      <c r="CN71" s="205"/>
      <c r="CO71" s="66"/>
      <c r="CP71" s="66"/>
      <c r="CQ71" s="207"/>
      <c r="CR71" s="207"/>
      <c r="CS71" s="66"/>
      <c r="CT71" s="66"/>
      <c r="CU71" s="207"/>
      <c r="CV71" s="207"/>
      <c r="CW71" s="66"/>
      <c r="CX71" s="66"/>
      <c r="CY71" s="207"/>
      <c r="CZ71" s="207"/>
      <c r="DA71" s="66"/>
      <c r="DB71" s="66"/>
      <c r="DC71" s="207"/>
      <c r="DD71" s="207"/>
      <c r="DE71" s="207"/>
      <c r="DF71" s="207"/>
      <c r="DG71" s="207"/>
      <c r="DH71" s="207"/>
      <c r="DI71" s="207"/>
      <c r="DJ71" s="207"/>
      <c r="DK71" s="207"/>
      <c r="DL71" s="207"/>
      <c r="DM71" s="207"/>
      <c r="DN71" s="207"/>
      <c r="DO71" s="207"/>
      <c r="DP71" s="207"/>
      <c r="DQ71" s="66"/>
      <c r="DR71" s="66"/>
      <c r="DS71" s="207"/>
      <c r="DT71" s="207"/>
      <c r="DU71" s="66"/>
      <c r="DV71" s="66"/>
      <c r="DW71" s="205"/>
      <c r="DX71" s="205"/>
      <c r="DY71" s="66"/>
      <c r="DZ71" s="66"/>
      <c r="EA71" s="205"/>
      <c r="EB71" s="205"/>
      <c r="EC71" s="66"/>
      <c r="ED71" s="66"/>
      <c r="EE71" s="280"/>
      <c r="EF71" s="205"/>
      <c r="EG71" s="66"/>
      <c r="EH71" s="66"/>
      <c r="EI71" s="280"/>
      <c r="EJ71" s="205"/>
      <c r="EK71" s="66"/>
      <c r="EL71" s="66"/>
      <c r="EM71" s="280"/>
      <c r="EN71" s="205"/>
      <c r="EO71" s="66"/>
      <c r="EP71" s="66"/>
      <c r="EQ71" s="280"/>
      <c r="ER71" s="205"/>
      <c r="ES71" s="66"/>
      <c r="ET71" s="66"/>
      <c r="EU71" s="280"/>
      <c r="EV71" s="280"/>
      <c r="EW71" s="66"/>
      <c r="EX71" s="66"/>
      <c r="EY71" s="280"/>
      <c r="EZ71" s="280"/>
      <c r="FA71" s="66"/>
      <c r="FB71" s="66"/>
      <c r="FC71" s="280"/>
      <c r="FD71" s="205"/>
      <c r="FE71" s="66"/>
      <c r="FF71" s="66"/>
      <c r="FG71" s="280"/>
      <c r="FH71" s="280"/>
      <c r="FI71" s="66"/>
      <c r="FJ71" s="66"/>
      <c r="FK71" s="280"/>
      <c r="FL71" s="280"/>
      <c r="FM71" s="66"/>
      <c r="FN71" s="66"/>
      <c r="FO71" s="280">
        <v>1000</v>
      </c>
      <c r="FP71" s="280">
        <v>1000</v>
      </c>
      <c r="FQ71" s="66">
        <f>FP71/FO71*100</f>
        <v>100</v>
      </c>
      <c r="FR71" s="66"/>
      <c r="FS71" s="280"/>
      <c r="FT71" s="280"/>
      <c r="FU71" s="66"/>
      <c r="FV71" s="66"/>
      <c r="FW71" s="280"/>
      <c r="FX71" s="280"/>
      <c r="FY71" s="66"/>
      <c r="FZ71" s="66"/>
      <c r="GA71" s="280"/>
      <c r="GB71" s="280"/>
      <c r="GC71" s="66"/>
      <c r="GD71" s="66"/>
      <c r="GE71" s="280"/>
      <c r="GF71" s="280"/>
      <c r="GG71" s="66"/>
      <c r="GH71" s="66"/>
      <c r="GI71" s="280"/>
      <c r="GJ71" s="280"/>
      <c r="GK71" s="66"/>
      <c r="GL71" s="66"/>
      <c r="GM71" s="280"/>
      <c r="GN71" s="280"/>
      <c r="GO71" s="66"/>
      <c r="GP71" s="66"/>
      <c r="GQ71" s="280"/>
      <c r="GR71" s="280"/>
      <c r="GS71" s="66"/>
      <c r="GT71" s="66"/>
      <c r="GU71" s="280"/>
      <c r="GV71" s="205"/>
      <c r="GW71" s="66"/>
      <c r="GX71" s="66"/>
      <c r="GY71" s="280"/>
      <c r="GZ71" s="205"/>
      <c r="HA71" s="66"/>
      <c r="HB71" s="66"/>
      <c r="HC71" s="280"/>
      <c r="HD71" s="205"/>
      <c r="HE71" s="66"/>
      <c r="HF71" s="66"/>
      <c r="HG71" s="280"/>
      <c r="HH71" s="205"/>
      <c r="HI71" s="66"/>
      <c r="HJ71" s="66"/>
      <c r="HK71" s="280"/>
      <c r="HL71" s="205"/>
      <c r="HM71" s="66"/>
      <c r="HN71" s="66"/>
      <c r="HO71" s="280"/>
      <c r="HP71" s="205"/>
      <c r="HQ71" s="66"/>
      <c r="HR71" s="66"/>
      <c r="HS71" s="280"/>
      <c r="HT71" s="205"/>
      <c r="HU71" s="66"/>
      <c r="HV71" s="66"/>
      <c r="HW71" s="280"/>
      <c r="HX71" s="205"/>
      <c r="HY71" s="66"/>
      <c r="HZ71" s="66"/>
      <c r="IA71" s="280"/>
      <c r="IB71" s="205"/>
      <c r="IC71" s="66"/>
      <c r="ID71" s="66"/>
      <c r="IE71" s="280"/>
      <c r="IF71" s="205"/>
      <c r="IG71" s="66"/>
      <c r="IH71" s="66"/>
      <c r="II71" s="280"/>
      <c r="IJ71" s="205"/>
      <c r="IK71" s="66"/>
      <c r="IL71" s="66"/>
      <c r="IM71" s="280"/>
      <c r="IN71" s="205"/>
      <c r="IO71" s="66"/>
    </row>
    <row r="72" spans="1:249" s="29" customFormat="1" ht="15.75" x14ac:dyDescent="0.25">
      <c r="A72" s="41" t="s">
        <v>279</v>
      </c>
      <c r="B72" s="82">
        <f t="shared" si="147"/>
        <v>0</v>
      </c>
      <c r="C72" s="82">
        <f t="shared" si="148"/>
        <v>0</v>
      </c>
      <c r="D72" s="82">
        <f t="shared" si="149"/>
        <v>0</v>
      </c>
      <c r="E72" s="82"/>
      <c r="F72" s="82"/>
      <c r="G72" s="82"/>
      <c r="H72" s="82"/>
      <c r="I72" s="82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134"/>
      <c r="AA72" s="207"/>
      <c r="AB72" s="207"/>
      <c r="AC72" s="66"/>
      <c r="AD72" s="135"/>
      <c r="AE72" s="205"/>
      <c r="AF72" s="205"/>
      <c r="AG72" s="66"/>
      <c r="AH72" s="205"/>
      <c r="AI72" s="205"/>
      <c r="AJ72" s="205"/>
      <c r="AK72" s="66"/>
      <c r="AL72" s="205"/>
      <c r="AM72" s="205"/>
      <c r="AN72" s="205"/>
      <c r="AO72" s="66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134"/>
      <c r="BC72" s="205"/>
      <c r="BD72" s="205"/>
      <c r="BE72" s="66"/>
      <c r="BF72" s="66"/>
      <c r="BG72" s="205"/>
      <c r="BH72" s="205"/>
      <c r="BI72" s="66"/>
      <c r="BJ72" s="66"/>
      <c r="BK72" s="205"/>
      <c r="BL72" s="205"/>
      <c r="BM72" s="66"/>
      <c r="BN72" s="66"/>
      <c r="BO72" s="205"/>
      <c r="BP72" s="205"/>
      <c r="BQ72" s="66"/>
      <c r="BR72" s="66"/>
      <c r="BS72" s="205"/>
      <c r="BT72" s="205"/>
      <c r="BU72" s="66"/>
      <c r="BV72" s="66"/>
      <c r="BW72" s="205"/>
      <c r="BX72" s="205"/>
      <c r="BY72" s="66"/>
      <c r="BZ72" s="66"/>
      <c r="CA72" s="205"/>
      <c r="CB72" s="205"/>
      <c r="CC72" s="66"/>
      <c r="CD72" s="66"/>
      <c r="CE72" s="205"/>
      <c r="CF72" s="205"/>
      <c r="CG72" s="66"/>
      <c r="CH72" s="66"/>
      <c r="CI72" s="205"/>
      <c r="CJ72" s="205"/>
      <c r="CK72" s="66"/>
      <c r="CL72" s="66"/>
      <c r="CM72" s="205"/>
      <c r="CN72" s="205"/>
      <c r="CO72" s="66"/>
      <c r="CP72" s="66"/>
      <c r="CQ72" s="207"/>
      <c r="CR72" s="207"/>
      <c r="CS72" s="66"/>
      <c r="CT72" s="66"/>
      <c r="CU72" s="207"/>
      <c r="CV72" s="207"/>
      <c r="CW72" s="66"/>
      <c r="CX72" s="66"/>
      <c r="CY72" s="207"/>
      <c r="CZ72" s="207"/>
      <c r="DA72" s="66"/>
      <c r="DB72" s="66"/>
      <c r="DC72" s="207"/>
      <c r="DD72" s="207"/>
      <c r="DE72" s="207"/>
      <c r="DF72" s="207"/>
      <c r="DG72" s="207"/>
      <c r="DH72" s="207"/>
      <c r="DI72" s="207"/>
      <c r="DJ72" s="207"/>
      <c r="DK72" s="207"/>
      <c r="DL72" s="207"/>
      <c r="DM72" s="207"/>
      <c r="DN72" s="207"/>
      <c r="DO72" s="207"/>
      <c r="DP72" s="207"/>
      <c r="DQ72" s="66"/>
      <c r="DR72" s="66"/>
      <c r="DS72" s="207"/>
      <c r="DT72" s="207"/>
      <c r="DU72" s="66"/>
      <c r="DV72" s="66"/>
      <c r="DW72" s="205"/>
      <c r="DX72" s="205"/>
      <c r="DY72" s="66"/>
      <c r="DZ72" s="66"/>
      <c r="EA72" s="205"/>
      <c r="EB72" s="205"/>
      <c r="EC72" s="66"/>
      <c r="ED72" s="66"/>
      <c r="EE72" s="205"/>
      <c r="EF72" s="205"/>
      <c r="EG72" s="66"/>
      <c r="EH72" s="66"/>
      <c r="EI72" s="205"/>
      <c r="EJ72" s="205"/>
      <c r="EK72" s="66"/>
      <c r="EL72" s="66"/>
      <c r="EM72" s="205"/>
      <c r="EN72" s="205"/>
      <c r="EO72" s="66"/>
      <c r="EP72" s="66"/>
      <c r="EQ72" s="205"/>
      <c r="ER72" s="205"/>
      <c r="ES72" s="66"/>
      <c r="ET72" s="66"/>
      <c r="EU72" s="205"/>
      <c r="EV72" s="205"/>
      <c r="EW72" s="66"/>
      <c r="EX72" s="66"/>
      <c r="EY72" s="205"/>
      <c r="EZ72" s="205"/>
      <c r="FA72" s="66"/>
      <c r="FB72" s="66"/>
      <c r="FC72" s="205"/>
      <c r="FD72" s="205"/>
      <c r="FE72" s="66"/>
      <c r="FF72" s="66"/>
      <c r="FG72" s="205"/>
      <c r="FH72" s="205"/>
      <c r="FI72" s="66"/>
      <c r="FJ72" s="66"/>
      <c r="FK72" s="205"/>
      <c r="FL72" s="205"/>
      <c r="FM72" s="66"/>
      <c r="FN72" s="66"/>
      <c r="FO72" s="205"/>
      <c r="FP72" s="205"/>
      <c r="FQ72" s="66"/>
      <c r="FR72" s="66"/>
      <c r="FS72" s="205"/>
      <c r="FT72" s="205"/>
      <c r="FU72" s="66"/>
      <c r="FV72" s="66"/>
      <c r="FW72" s="205"/>
      <c r="FX72" s="205"/>
      <c r="FY72" s="66"/>
      <c r="FZ72" s="66"/>
      <c r="GA72" s="205"/>
      <c r="GB72" s="205"/>
      <c r="GC72" s="66"/>
      <c r="GD72" s="66"/>
      <c r="GE72" s="205"/>
      <c r="GF72" s="205"/>
      <c r="GG72" s="66"/>
      <c r="GH72" s="66"/>
      <c r="GI72" s="205"/>
      <c r="GJ72" s="205"/>
      <c r="GK72" s="66"/>
      <c r="GL72" s="66"/>
      <c r="GM72" s="205"/>
      <c r="GN72" s="205"/>
      <c r="GO72" s="66"/>
      <c r="GP72" s="66"/>
      <c r="GQ72" s="205"/>
      <c r="GR72" s="205"/>
      <c r="GS72" s="66"/>
      <c r="GT72" s="66"/>
      <c r="GU72" s="205"/>
      <c r="GV72" s="205"/>
      <c r="GW72" s="66"/>
      <c r="GX72" s="66"/>
      <c r="GY72" s="205"/>
      <c r="GZ72" s="205"/>
      <c r="HA72" s="66"/>
      <c r="HB72" s="66"/>
      <c r="HC72" s="205"/>
      <c r="HD72" s="205"/>
      <c r="HE72" s="66"/>
      <c r="HF72" s="66"/>
      <c r="HG72" s="205"/>
      <c r="HH72" s="205"/>
      <c r="HI72" s="66"/>
      <c r="HJ72" s="66"/>
      <c r="HK72" s="205"/>
      <c r="HL72" s="205"/>
      <c r="HM72" s="66"/>
      <c r="HN72" s="66"/>
      <c r="HO72" s="205"/>
      <c r="HP72" s="205"/>
      <c r="HQ72" s="66"/>
      <c r="HR72" s="66"/>
      <c r="HS72" s="205"/>
      <c r="HT72" s="205"/>
      <c r="HU72" s="66"/>
      <c r="HV72" s="66"/>
      <c r="HW72" s="205"/>
      <c r="HX72" s="205"/>
      <c r="HY72" s="66"/>
      <c r="HZ72" s="66"/>
      <c r="IA72" s="205"/>
      <c r="IB72" s="205"/>
      <c r="IC72" s="66"/>
      <c r="ID72" s="66"/>
      <c r="IE72" s="205"/>
      <c r="IF72" s="205"/>
      <c r="IG72" s="66"/>
      <c r="IH72" s="66"/>
      <c r="II72" s="205"/>
      <c r="IJ72" s="205"/>
      <c r="IK72" s="66"/>
      <c r="IL72" s="66"/>
      <c r="IM72" s="205"/>
      <c r="IN72" s="205"/>
      <c r="IO72" s="66"/>
    </row>
    <row r="73" spans="1:249" s="30" customFormat="1" ht="31.5" x14ac:dyDescent="0.25">
      <c r="A73" s="98" t="s">
        <v>286</v>
      </c>
      <c r="B73" s="198">
        <f t="shared" si="147"/>
        <v>2618.4</v>
      </c>
      <c r="C73" s="198">
        <f t="shared" si="148"/>
        <v>42698.499730000003</v>
      </c>
      <c r="D73" s="198">
        <f t="shared" si="149"/>
        <v>42582.39026</v>
      </c>
      <c r="E73" s="80">
        <f t="shared" si="67"/>
        <v>99.728071312261051</v>
      </c>
      <c r="F73" s="80">
        <f t="shared" ref="F73" si="1159">F74+F75+F76</f>
        <v>0</v>
      </c>
      <c r="G73" s="80">
        <f t="shared" ref="G73:AV73" si="1160">G74+G75+G76</f>
        <v>0</v>
      </c>
      <c r="H73" s="80">
        <f t="shared" ref="H73" si="1161">H74+H75+H76</f>
        <v>0</v>
      </c>
      <c r="I73" s="80">
        <f t="shared" si="1160"/>
        <v>0</v>
      </c>
      <c r="J73" s="80">
        <f t="shared" ref="J73" si="1162">J74+J75+J76</f>
        <v>0</v>
      </c>
      <c r="K73" s="80">
        <f t="shared" si="1160"/>
        <v>0</v>
      </c>
      <c r="L73" s="80">
        <f t="shared" si="1160"/>
        <v>0</v>
      </c>
      <c r="M73" s="80">
        <f t="shared" si="1160"/>
        <v>0</v>
      </c>
      <c r="N73" s="80"/>
      <c r="O73" s="80">
        <f t="shared" si="1160"/>
        <v>0</v>
      </c>
      <c r="P73" s="80">
        <f t="shared" si="1160"/>
        <v>0</v>
      </c>
      <c r="Q73" s="80">
        <f t="shared" si="1160"/>
        <v>0</v>
      </c>
      <c r="R73" s="80">
        <f t="shared" ref="R73" si="1163">R74+R75+R76</f>
        <v>0</v>
      </c>
      <c r="S73" s="80">
        <f t="shared" si="1160"/>
        <v>0</v>
      </c>
      <c r="T73" s="80">
        <f t="shared" si="1160"/>
        <v>0</v>
      </c>
      <c r="U73" s="80">
        <f t="shared" si="1160"/>
        <v>0</v>
      </c>
      <c r="V73" s="80">
        <f t="shared" ref="V73" si="1164">V74+V75+V76</f>
        <v>618.4</v>
      </c>
      <c r="W73" s="80">
        <f t="shared" si="1160"/>
        <v>1668.5</v>
      </c>
      <c r="X73" s="80">
        <f t="shared" ref="X73" si="1165">X74+X75+X76</f>
        <v>1668.5</v>
      </c>
      <c r="Y73" s="79">
        <f t="shared" si="295"/>
        <v>100</v>
      </c>
      <c r="Z73" s="122"/>
      <c r="AA73" s="80">
        <f t="shared" si="1160"/>
        <v>1005</v>
      </c>
      <c r="AB73" s="80">
        <f t="shared" si="1160"/>
        <v>1005</v>
      </c>
      <c r="AC73" s="79">
        <f t="shared" si="137"/>
        <v>100</v>
      </c>
      <c r="AD73" s="122"/>
      <c r="AE73" s="80">
        <f t="shared" ref="AE73:AF73" si="1166">AE74+AE75+AE76</f>
        <v>3726</v>
      </c>
      <c r="AF73" s="80">
        <f t="shared" si="1166"/>
        <v>3726</v>
      </c>
      <c r="AG73" s="79">
        <f t="shared" ref="AG73:AG74" si="1167">AF73/AE73*100</f>
        <v>100</v>
      </c>
      <c r="AH73" s="80">
        <f t="shared" ref="AH73" si="1168">AH74+AH75+AH76</f>
        <v>2000</v>
      </c>
      <c r="AI73" s="80">
        <f t="shared" ref="AI73" si="1169">AI74+AI75+AI76</f>
        <v>1215</v>
      </c>
      <c r="AJ73" s="80">
        <f t="shared" ref="AJ73" si="1170">AJ74+AJ75+AJ76</f>
        <v>1215</v>
      </c>
      <c r="AK73" s="79">
        <f t="shared" ref="AK73:AK74" si="1171">AJ73/AI73*100</f>
        <v>100</v>
      </c>
      <c r="AL73" s="80">
        <f t="shared" ref="AL73" si="1172">AL74+AL75+AL76</f>
        <v>0</v>
      </c>
      <c r="AM73" s="80">
        <f t="shared" ref="AM73" si="1173">AM74+AM75+AM76</f>
        <v>0</v>
      </c>
      <c r="AN73" s="80">
        <f t="shared" ref="AN73" si="1174">AN74+AN75+AN76</f>
        <v>0</v>
      </c>
      <c r="AO73" s="79"/>
      <c r="AP73" s="80">
        <f t="shared" ref="AP73" si="1175">AP74+AP75+AP76</f>
        <v>0</v>
      </c>
      <c r="AQ73" s="80">
        <f t="shared" si="1160"/>
        <v>0</v>
      </c>
      <c r="AR73" s="80">
        <f t="shared" ref="AR73" si="1176">AR74+AR75+AR76</f>
        <v>0</v>
      </c>
      <c r="AS73" s="80">
        <f t="shared" si="1160"/>
        <v>0</v>
      </c>
      <c r="AT73" s="80"/>
      <c r="AU73" s="80">
        <f t="shared" si="1160"/>
        <v>0</v>
      </c>
      <c r="AV73" s="80">
        <f t="shared" si="1160"/>
        <v>0</v>
      </c>
      <c r="AW73" s="80">
        <f t="shared" ref="AW73:AZ73" si="1177">AW74+AW75+AW76</f>
        <v>0</v>
      </c>
      <c r="AX73" s="80">
        <f t="shared" ref="AX73" si="1178">AX74+AX75+AX76</f>
        <v>0</v>
      </c>
      <c r="AY73" s="80">
        <f t="shared" si="1177"/>
        <v>0</v>
      </c>
      <c r="AZ73" s="80">
        <f t="shared" si="1177"/>
        <v>0</v>
      </c>
      <c r="BA73" s="79"/>
      <c r="BB73" s="121"/>
      <c r="BC73" s="80">
        <f t="shared" ref="BC73:BD73" si="1179">BC74+BC75+BC76</f>
        <v>1250</v>
      </c>
      <c r="BD73" s="80">
        <f t="shared" si="1179"/>
        <v>1250</v>
      </c>
      <c r="BE73" s="79">
        <f t="shared" ref="BE73:BE74" si="1180">BD73/BC73*100</f>
        <v>100</v>
      </c>
      <c r="BF73" s="79"/>
      <c r="BG73" s="80">
        <f t="shared" ref="BG73:BH73" si="1181">BG74+BG75+BG76</f>
        <v>0</v>
      </c>
      <c r="BH73" s="80">
        <f t="shared" si="1181"/>
        <v>0</v>
      </c>
      <c r="BI73" s="79"/>
      <c r="BJ73" s="79"/>
      <c r="BK73" s="80">
        <f t="shared" ref="BK73:BL73" si="1182">BK74+BK75+BK76</f>
        <v>0</v>
      </c>
      <c r="BL73" s="80">
        <f t="shared" si="1182"/>
        <v>0</v>
      </c>
      <c r="BM73" s="79"/>
      <c r="BN73" s="79"/>
      <c r="BO73" s="80">
        <f t="shared" ref="BO73:BP73" si="1183">BO74+BO75+BO76</f>
        <v>0</v>
      </c>
      <c r="BP73" s="80">
        <f t="shared" si="1183"/>
        <v>0</v>
      </c>
      <c r="BQ73" s="79"/>
      <c r="BR73" s="79"/>
      <c r="BS73" s="80">
        <f t="shared" ref="BS73:BT73" si="1184">BS74+BS75+BS76</f>
        <v>0</v>
      </c>
      <c r="BT73" s="80">
        <f t="shared" si="1184"/>
        <v>0</v>
      </c>
      <c r="BU73" s="79"/>
      <c r="BV73" s="79"/>
      <c r="BW73" s="80">
        <f t="shared" ref="BW73:BX73" si="1185">BW74+BW75+BW76</f>
        <v>0</v>
      </c>
      <c r="BX73" s="80">
        <f t="shared" si="1185"/>
        <v>0</v>
      </c>
      <c r="BY73" s="79"/>
      <c r="BZ73" s="79"/>
      <c r="CA73" s="80">
        <f t="shared" ref="CA73:CB73" si="1186">CA74+CA75+CA76</f>
        <v>0</v>
      </c>
      <c r="CB73" s="80">
        <f t="shared" si="1186"/>
        <v>0</v>
      </c>
      <c r="CC73" s="79"/>
      <c r="CD73" s="79"/>
      <c r="CE73" s="80">
        <f t="shared" ref="CE73:CF73" si="1187">CE74+CE75+CE76</f>
        <v>0</v>
      </c>
      <c r="CF73" s="80">
        <f t="shared" si="1187"/>
        <v>0</v>
      </c>
      <c r="CG73" s="79"/>
      <c r="CH73" s="79"/>
      <c r="CI73" s="80">
        <f t="shared" ref="CI73:CJ73" si="1188">CI74+CI75+CI76</f>
        <v>0</v>
      </c>
      <c r="CJ73" s="80">
        <f t="shared" si="1188"/>
        <v>0</v>
      </c>
      <c r="CK73" s="79"/>
      <c r="CL73" s="79"/>
      <c r="CM73" s="80">
        <f t="shared" ref="CM73:CN73" si="1189">CM74+CM75+CM76</f>
        <v>0</v>
      </c>
      <c r="CN73" s="80">
        <f t="shared" si="1189"/>
        <v>0</v>
      </c>
      <c r="CO73" s="79"/>
      <c r="CP73" s="79"/>
      <c r="CQ73" s="80">
        <f t="shared" ref="CQ73" si="1190">CQ74+CQ75+CQ76</f>
        <v>0</v>
      </c>
      <c r="CR73" s="80">
        <f t="shared" ref="CR73" si="1191">CR74+CR75+CR76</f>
        <v>0</v>
      </c>
      <c r="CS73" s="79"/>
      <c r="CT73" s="79"/>
      <c r="CU73" s="80">
        <f t="shared" ref="CU73" si="1192">CU74+CU75+CU76</f>
        <v>0</v>
      </c>
      <c r="CV73" s="80">
        <f t="shared" ref="CV73" si="1193">CV74+CV75+CV76</f>
        <v>0</v>
      </c>
      <c r="CW73" s="79"/>
      <c r="CX73" s="79"/>
      <c r="CY73" s="80">
        <f t="shared" ref="CY73:CZ73" si="1194">CY74+CY75+CY76</f>
        <v>0</v>
      </c>
      <c r="CZ73" s="80">
        <f t="shared" si="1194"/>
        <v>0</v>
      </c>
      <c r="DA73" s="79"/>
      <c r="DB73" s="79"/>
      <c r="DC73" s="80">
        <f t="shared" ref="DC73:DM73" si="1195">DC74+DC75+DC76</f>
        <v>0</v>
      </c>
      <c r="DD73" s="80">
        <f t="shared" si="1195"/>
        <v>0</v>
      </c>
      <c r="DE73" s="80">
        <f t="shared" si="1195"/>
        <v>0</v>
      </c>
      <c r="DF73" s="80"/>
      <c r="DG73" s="80">
        <f t="shared" si="1195"/>
        <v>0</v>
      </c>
      <c r="DH73" s="80">
        <f t="shared" si="1195"/>
        <v>0</v>
      </c>
      <c r="DI73" s="80">
        <f t="shared" si="1195"/>
        <v>0</v>
      </c>
      <c r="DJ73" s="80"/>
      <c r="DK73" s="80">
        <f t="shared" si="1195"/>
        <v>0</v>
      </c>
      <c r="DL73" s="80">
        <f t="shared" si="1195"/>
        <v>0</v>
      </c>
      <c r="DM73" s="80">
        <f t="shared" si="1195"/>
        <v>0</v>
      </c>
      <c r="DN73" s="80"/>
      <c r="DO73" s="80"/>
      <c r="DP73" s="80"/>
      <c r="DQ73" s="79"/>
      <c r="DR73" s="79"/>
      <c r="DS73" s="80"/>
      <c r="DT73" s="80">
        <f t="shared" ref="DT73" si="1196">DT74+DT75+DT76</f>
        <v>0</v>
      </c>
      <c r="DU73" s="79"/>
      <c r="DV73" s="79"/>
      <c r="DW73" s="80">
        <f t="shared" ref="DW73:DX73" si="1197">DW74+DW75+DW76</f>
        <v>0</v>
      </c>
      <c r="DX73" s="80">
        <f t="shared" si="1197"/>
        <v>0</v>
      </c>
      <c r="DY73" s="79"/>
      <c r="DZ73" s="79"/>
      <c r="EA73" s="80">
        <f t="shared" ref="EA73:EB73" si="1198">EA74+EA75+EA76</f>
        <v>0</v>
      </c>
      <c r="EB73" s="80">
        <f t="shared" si="1198"/>
        <v>0</v>
      </c>
      <c r="EC73" s="79"/>
      <c r="ED73" s="79"/>
      <c r="EE73" s="80">
        <f t="shared" ref="EE73:EF73" si="1199">EE74+EE75+EE76</f>
        <v>30</v>
      </c>
      <c r="EF73" s="80">
        <f t="shared" si="1199"/>
        <v>30</v>
      </c>
      <c r="EG73" s="79">
        <f t="shared" ref="EG73:EG74" si="1200">EF73/EE73*100</f>
        <v>100</v>
      </c>
      <c r="EH73" s="79"/>
      <c r="EI73" s="80">
        <f t="shared" ref="EI73:EJ73" si="1201">EI74+EI75+EI76</f>
        <v>155</v>
      </c>
      <c r="EJ73" s="80">
        <f t="shared" si="1201"/>
        <v>155</v>
      </c>
      <c r="EK73" s="79">
        <f t="shared" ref="EK73:EK81" si="1202">EJ73/EI73*100</f>
        <v>100</v>
      </c>
      <c r="EL73" s="79"/>
      <c r="EM73" s="80">
        <f t="shared" ref="EM73:EN73" si="1203">EM74+EM75+EM76</f>
        <v>0</v>
      </c>
      <c r="EN73" s="80">
        <f t="shared" si="1203"/>
        <v>0</v>
      </c>
      <c r="EO73" s="79"/>
      <c r="EP73" s="79"/>
      <c r="EQ73" s="80">
        <f t="shared" ref="EQ73:ER73" si="1204">EQ74+EQ75+EQ76</f>
        <v>0</v>
      </c>
      <c r="ER73" s="80">
        <f t="shared" si="1204"/>
        <v>0</v>
      </c>
      <c r="ES73" s="79"/>
      <c r="ET73" s="79"/>
      <c r="EU73" s="80">
        <f t="shared" ref="EU73" si="1205">EU74+EU75+EU76</f>
        <v>0</v>
      </c>
      <c r="EV73" s="80">
        <f t="shared" ref="EV73" si="1206">EV74+EV75+EV76</f>
        <v>0</v>
      </c>
      <c r="EW73" s="79"/>
      <c r="EX73" s="79"/>
      <c r="EY73" s="80">
        <f t="shared" ref="EY73" si="1207">EY74+EY75+EY76</f>
        <v>0</v>
      </c>
      <c r="EZ73" s="80">
        <f t="shared" ref="EZ73" si="1208">EZ74+EZ75+EZ76</f>
        <v>0</v>
      </c>
      <c r="FA73" s="79"/>
      <c r="FB73" s="79"/>
      <c r="FC73" s="80">
        <f t="shared" ref="FC73:FD73" si="1209">FC74+FC75+FC76</f>
        <v>0</v>
      </c>
      <c r="FD73" s="80">
        <f t="shared" si="1209"/>
        <v>0</v>
      </c>
      <c r="FE73" s="79"/>
      <c r="FF73" s="79"/>
      <c r="FG73" s="80">
        <f t="shared" ref="FG73" si="1210">FG74+FG75+FG76</f>
        <v>0</v>
      </c>
      <c r="FH73" s="80">
        <f t="shared" ref="FH73" si="1211">FH74+FH75+FH76</f>
        <v>0</v>
      </c>
      <c r="FI73" s="79"/>
      <c r="FJ73" s="79"/>
      <c r="FK73" s="80">
        <f t="shared" ref="FK73" si="1212">FK74+FK75+FK76</f>
        <v>0</v>
      </c>
      <c r="FL73" s="80">
        <f t="shared" ref="FL73" si="1213">FL74+FL75+FL76</f>
        <v>0</v>
      </c>
      <c r="FM73" s="79"/>
      <c r="FN73" s="79"/>
      <c r="FO73" s="80">
        <f t="shared" ref="FO73:FP73" si="1214">FO74+FO75+FO76</f>
        <v>0</v>
      </c>
      <c r="FP73" s="80">
        <f t="shared" si="1214"/>
        <v>0</v>
      </c>
      <c r="FQ73" s="79"/>
      <c r="FR73" s="79"/>
      <c r="FS73" s="80">
        <f t="shared" ref="FS73:FT73" si="1215">FS74+FS75+FS76</f>
        <v>0</v>
      </c>
      <c r="FT73" s="80">
        <f t="shared" si="1215"/>
        <v>0</v>
      </c>
      <c r="FU73" s="79"/>
      <c r="FV73" s="79"/>
      <c r="FW73" s="80">
        <f t="shared" ref="FW73:FX73" si="1216">FW74+FW75+FW76</f>
        <v>0</v>
      </c>
      <c r="FX73" s="80">
        <f t="shared" si="1216"/>
        <v>0</v>
      </c>
      <c r="FY73" s="79"/>
      <c r="FZ73" s="79"/>
      <c r="GA73" s="80">
        <f t="shared" ref="GA73:GB73" si="1217">GA74+GA75+GA76</f>
        <v>0</v>
      </c>
      <c r="GB73" s="80">
        <f t="shared" si="1217"/>
        <v>0</v>
      </c>
      <c r="GC73" s="79"/>
      <c r="GD73" s="79"/>
      <c r="GE73" s="80">
        <f t="shared" ref="GE73:GF73" si="1218">GE74+GE75+GE76</f>
        <v>0</v>
      </c>
      <c r="GF73" s="80">
        <f t="shared" si="1218"/>
        <v>0</v>
      </c>
      <c r="GG73" s="79"/>
      <c r="GH73" s="79"/>
      <c r="GI73" s="80">
        <f t="shared" ref="GI73:GJ73" si="1219">GI74+GI75+GI76</f>
        <v>0</v>
      </c>
      <c r="GJ73" s="80">
        <f t="shared" si="1219"/>
        <v>0</v>
      </c>
      <c r="GK73" s="79"/>
      <c r="GL73" s="79"/>
      <c r="GM73" s="80">
        <f t="shared" ref="GM73:GN73" si="1220">GM74+GM75+GM76</f>
        <v>0</v>
      </c>
      <c r="GN73" s="80">
        <f t="shared" si="1220"/>
        <v>0</v>
      </c>
      <c r="GO73" s="79"/>
      <c r="GP73" s="79"/>
      <c r="GQ73" s="80">
        <f t="shared" ref="GQ73:GR73" si="1221">GQ74+GQ75+GQ76</f>
        <v>0</v>
      </c>
      <c r="GR73" s="80">
        <f t="shared" si="1221"/>
        <v>0</v>
      </c>
      <c r="GS73" s="79"/>
      <c r="GT73" s="79"/>
      <c r="GU73" s="80">
        <f t="shared" ref="GU73:GV73" si="1222">GU74+GU75+GU76</f>
        <v>29497.8</v>
      </c>
      <c r="GV73" s="80">
        <f t="shared" si="1222"/>
        <v>29497.8</v>
      </c>
      <c r="GW73" s="79">
        <f t="shared" ref="GW73:GW74" si="1223">GV73/GU73*100</f>
        <v>100</v>
      </c>
      <c r="GX73" s="79"/>
      <c r="GY73" s="80"/>
      <c r="GZ73" s="80"/>
      <c r="HA73" s="79"/>
      <c r="HB73" s="79"/>
      <c r="HC73" s="80"/>
      <c r="HD73" s="80"/>
      <c r="HE73" s="79"/>
      <c r="HF73" s="79"/>
      <c r="HG73" s="80"/>
      <c r="HH73" s="80"/>
      <c r="HI73" s="79"/>
      <c r="HJ73" s="79"/>
      <c r="HK73" s="80"/>
      <c r="HL73" s="80"/>
      <c r="HM73" s="79"/>
      <c r="HN73" s="79"/>
      <c r="HO73" s="80">
        <f t="shared" ref="HO73:HP73" si="1224">HO74+HO75+HO76</f>
        <v>1350</v>
      </c>
      <c r="HP73" s="80">
        <f t="shared" si="1224"/>
        <v>1350</v>
      </c>
      <c r="HQ73" s="79">
        <f t="shared" ref="HQ73:HQ74" si="1225">HP73/HO73*100</f>
        <v>100</v>
      </c>
      <c r="HR73" s="79"/>
      <c r="HS73" s="80"/>
      <c r="HT73" s="80"/>
      <c r="HU73" s="79"/>
      <c r="HV73" s="79"/>
      <c r="HW73" s="80">
        <f t="shared" ref="HW73:HX73" si="1226">HW74+HW75+HW76</f>
        <v>600</v>
      </c>
      <c r="HX73" s="80">
        <f t="shared" si="1226"/>
        <v>600</v>
      </c>
      <c r="HY73" s="79">
        <f t="shared" ref="HY73:HY75" si="1227">HX73/HW73*100</f>
        <v>100</v>
      </c>
      <c r="HZ73" s="79"/>
      <c r="IA73" s="80"/>
      <c r="IB73" s="80"/>
      <c r="IC73" s="79"/>
      <c r="ID73" s="79"/>
      <c r="IE73" s="80">
        <f t="shared" ref="IE73:IF73" si="1228">IE74+IE75+IE76</f>
        <v>1454.9</v>
      </c>
      <c r="IF73" s="80">
        <f t="shared" si="1228"/>
        <v>1338.79053</v>
      </c>
      <c r="IG73" s="79">
        <f t="shared" ref="IG73:IG74" si="1229">IF73/IE73*100</f>
        <v>92.019419204068996</v>
      </c>
      <c r="IH73" s="79"/>
      <c r="II73" s="80"/>
      <c r="IJ73" s="80"/>
      <c r="IK73" s="79"/>
      <c r="IL73" s="79"/>
      <c r="IM73" s="80">
        <f t="shared" ref="IM73:IN73" si="1230">IM74+IM75+IM76</f>
        <v>746.29972999999995</v>
      </c>
      <c r="IN73" s="80">
        <f t="shared" si="1230"/>
        <v>746.29972999999995</v>
      </c>
      <c r="IO73" s="79">
        <f t="shared" ref="IO73:IO74" si="1231">IN73/IM73*100</f>
        <v>100</v>
      </c>
    </row>
    <row r="74" spans="1:249" s="29" customFormat="1" ht="31.5" x14ac:dyDescent="0.25">
      <c r="A74" s="95" t="s">
        <v>285</v>
      </c>
      <c r="B74" s="82">
        <f t="shared" si="147"/>
        <v>2618.4</v>
      </c>
      <c r="C74" s="82">
        <f t="shared" si="148"/>
        <v>42098.499730000003</v>
      </c>
      <c r="D74" s="82">
        <f t="shared" si="149"/>
        <v>41982.39026</v>
      </c>
      <c r="E74" s="70">
        <f t="shared" si="67"/>
        <v>99.724195705916657</v>
      </c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66"/>
      <c r="V74" s="70">
        <v>618.4</v>
      </c>
      <c r="W74" s="70">
        <v>1668.5</v>
      </c>
      <c r="X74" s="70">
        <v>1668.5</v>
      </c>
      <c r="Y74" s="66">
        <f t="shared" si="295"/>
        <v>100</v>
      </c>
      <c r="Z74" s="124"/>
      <c r="AA74" s="70">
        <v>1005</v>
      </c>
      <c r="AB74" s="70">
        <v>1005</v>
      </c>
      <c r="AC74" s="66">
        <f t="shared" si="137"/>
        <v>100</v>
      </c>
      <c r="AD74" s="145"/>
      <c r="AE74" s="280">
        <v>3726</v>
      </c>
      <c r="AF74" s="281">
        <v>3726</v>
      </c>
      <c r="AG74" s="66">
        <f t="shared" si="1167"/>
        <v>100</v>
      </c>
      <c r="AH74" s="280">
        <v>2000</v>
      </c>
      <c r="AI74" s="280">
        <v>1215</v>
      </c>
      <c r="AJ74" s="280">
        <v>1215</v>
      </c>
      <c r="AK74" s="66">
        <f t="shared" si="1171"/>
        <v>100</v>
      </c>
      <c r="AL74" s="280"/>
      <c r="AM74" s="280"/>
      <c r="AN74" s="280"/>
      <c r="AO74" s="66"/>
      <c r="AP74" s="70"/>
      <c r="AQ74" s="70"/>
      <c r="AR74" s="70"/>
      <c r="AS74" s="66"/>
      <c r="AT74" s="66"/>
      <c r="AU74" s="70"/>
      <c r="AV74" s="70"/>
      <c r="AW74" s="66"/>
      <c r="AX74" s="70"/>
      <c r="AY74" s="70"/>
      <c r="AZ74" s="70"/>
      <c r="BA74" s="66"/>
      <c r="BB74" s="123"/>
      <c r="BC74" s="280">
        <v>1250</v>
      </c>
      <c r="BD74" s="280">
        <v>1250</v>
      </c>
      <c r="BE74" s="66">
        <f t="shared" si="1180"/>
        <v>100</v>
      </c>
      <c r="BF74" s="66"/>
      <c r="BG74" s="280"/>
      <c r="BH74" s="280"/>
      <c r="BI74" s="66"/>
      <c r="BJ74" s="66"/>
      <c r="BK74" s="280"/>
      <c r="BL74" s="280"/>
      <c r="BM74" s="66"/>
      <c r="BN74" s="66"/>
      <c r="BO74" s="280"/>
      <c r="BP74" s="280"/>
      <c r="BQ74" s="66"/>
      <c r="BR74" s="66"/>
      <c r="BS74" s="280"/>
      <c r="BT74" s="280"/>
      <c r="BU74" s="66"/>
      <c r="BV74" s="66"/>
      <c r="BW74" s="280"/>
      <c r="BX74" s="280"/>
      <c r="BY74" s="66"/>
      <c r="BZ74" s="66"/>
      <c r="CA74" s="280"/>
      <c r="CB74" s="280"/>
      <c r="CC74" s="66"/>
      <c r="CD74" s="66"/>
      <c r="CE74" s="280"/>
      <c r="CF74" s="280"/>
      <c r="CG74" s="66"/>
      <c r="CH74" s="66"/>
      <c r="CI74" s="280"/>
      <c r="CJ74" s="280"/>
      <c r="CK74" s="66"/>
      <c r="CL74" s="66"/>
      <c r="CM74" s="280"/>
      <c r="CN74" s="280"/>
      <c r="CO74" s="66"/>
      <c r="CP74" s="66"/>
      <c r="CQ74" s="70"/>
      <c r="CR74" s="70"/>
      <c r="CS74" s="66"/>
      <c r="CT74" s="66"/>
      <c r="CU74" s="70"/>
      <c r="CV74" s="70"/>
      <c r="CW74" s="66"/>
      <c r="CX74" s="66"/>
      <c r="CY74" s="70"/>
      <c r="CZ74" s="70"/>
      <c r="DA74" s="66"/>
      <c r="DB74" s="66"/>
      <c r="DC74" s="70"/>
      <c r="DD74" s="70"/>
      <c r="DE74" s="66"/>
      <c r="DF74" s="66"/>
      <c r="DG74" s="70"/>
      <c r="DH74" s="70"/>
      <c r="DI74" s="66"/>
      <c r="DJ74" s="66"/>
      <c r="DK74" s="70"/>
      <c r="DL74" s="70"/>
      <c r="DM74" s="66"/>
      <c r="DN74" s="66"/>
      <c r="DO74" s="70"/>
      <c r="DP74" s="70"/>
      <c r="DQ74" s="66"/>
      <c r="DR74" s="66"/>
      <c r="DS74" s="70"/>
      <c r="DT74" s="70"/>
      <c r="DU74" s="66"/>
      <c r="DV74" s="66"/>
      <c r="DW74" s="280"/>
      <c r="DX74" s="295"/>
      <c r="DY74" s="66"/>
      <c r="DZ74" s="66"/>
      <c r="EA74" s="280"/>
      <c r="EB74" s="295"/>
      <c r="EC74" s="66"/>
      <c r="ED74" s="66"/>
      <c r="EE74" s="280">
        <v>30</v>
      </c>
      <c r="EF74" s="280">
        <v>30</v>
      </c>
      <c r="EG74" s="66">
        <f t="shared" si="1200"/>
        <v>100</v>
      </c>
      <c r="EH74" s="66"/>
      <c r="EI74" s="280">
        <v>155</v>
      </c>
      <c r="EJ74" s="280">
        <v>155</v>
      </c>
      <c r="EK74" s="66">
        <f t="shared" si="1202"/>
        <v>100</v>
      </c>
      <c r="EL74" s="66"/>
      <c r="EM74" s="280"/>
      <c r="EN74" s="280"/>
      <c r="EO74" s="66"/>
      <c r="EP74" s="66"/>
      <c r="EQ74" s="280"/>
      <c r="ER74" s="280"/>
      <c r="ES74" s="66"/>
      <c r="ET74" s="66"/>
      <c r="EU74" s="280"/>
      <c r="EV74" s="280"/>
      <c r="EW74" s="66"/>
      <c r="EX74" s="66"/>
      <c r="EY74" s="280"/>
      <c r="EZ74" s="280"/>
      <c r="FA74" s="66"/>
      <c r="FB74" s="66"/>
      <c r="FC74" s="280"/>
      <c r="FD74" s="280"/>
      <c r="FE74" s="66"/>
      <c r="FF74" s="66"/>
      <c r="FG74" s="280"/>
      <c r="FH74" s="280"/>
      <c r="FI74" s="66"/>
      <c r="FJ74" s="66"/>
      <c r="FK74" s="280"/>
      <c r="FL74" s="280"/>
      <c r="FM74" s="66"/>
      <c r="FN74" s="66"/>
      <c r="FO74" s="280"/>
      <c r="FP74" s="280"/>
      <c r="FQ74" s="66"/>
      <c r="FR74" s="66"/>
      <c r="FS74" s="280"/>
      <c r="FT74" s="280"/>
      <c r="FU74" s="66"/>
      <c r="FV74" s="66"/>
      <c r="FW74" s="280"/>
      <c r="FX74" s="280"/>
      <c r="FY74" s="66"/>
      <c r="FZ74" s="66"/>
      <c r="GA74" s="280"/>
      <c r="GB74" s="280"/>
      <c r="GC74" s="66"/>
      <c r="GD74" s="66"/>
      <c r="GE74" s="280"/>
      <c r="GF74" s="280"/>
      <c r="GG74" s="66"/>
      <c r="GH74" s="66"/>
      <c r="GI74" s="280"/>
      <c r="GJ74" s="280"/>
      <c r="GK74" s="66"/>
      <c r="GL74" s="66"/>
      <c r="GM74" s="280"/>
      <c r="GN74" s="280"/>
      <c r="GO74" s="66"/>
      <c r="GP74" s="66"/>
      <c r="GQ74" s="280"/>
      <c r="GR74" s="280"/>
      <c r="GS74" s="66"/>
      <c r="GT74" s="66"/>
      <c r="GU74" s="280">
        <v>29497.8</v>
      </c>
      <c r="GV74" s="280">
        <v>29497.8</v>
      </c>
      <c r="GW74" s="66">
        <f t="shared" si="1223"/>
        <v>100</v>
      </c>
      <c r="GX74" s="66"/>
      <c r="GY74" s="280"/>
      <c r="GZ74" s="280"/>
      <c r="HA74" s="66"/>
      <c r="HB74" s="66"/>
      <c r="HC74" s="280"/>
      <c r="HD74" s="280"/>
      <c r="HE74" s="66"/>
      <c r="HF74" s="66"/>
      <c r="HG74" s="280"/>
      <c r="HH74" s="280"/>
      <c r="HI74" s="66"/>
      <c r="HJ74" s="66"/>
      <c r="HK74" s="280"/>
      <c r="HL74" s="280"/>
      <c r="HM74" s="66"/>
      <c r="HN74" s="66"/>
      <c r="HO74" s="280">
        <v>1350</v>
      </c>
      <c r="HP74" s="280">
        <v>1350</v>
      </c>
      <c r="HQ74" s="66">
        <f t="shared" si="1225"/>
        <v>100</v>
      </c>
      <c r="HR74" s="66"/>
      <c r="HS74" s="280"/>
      <c r="HT74" s="280"/>
      <c r="HU74" s="66"/>
      <c r="HV74" s="66"/>
      <c r="HW74" s="280"/>
      <c r="HX74" s="280"/>
      <c r="HY74" s="66"/>
      <c r="HZ74" s="66"/>
      <c r="IA74" s="280"/>
      <c r="IB74" s="280"/>
      <c r="IC74" s="66"/>
      <c r="ID74" s="66"/>
      <c r="IE74" s="280">
        <v>1454.9</v>
      </c>
      <c r="IF74" s="280">
        <v>1338.79053</v>
      </c>
      <c r="IG74" s="66">
        <f t="shared" si="1229"/>
        <v>92.019419204068996</v>
      </c>
      <c r="IH74" s="66"/>
      <c r="II74" s="280"/>
      <c r="IJ74" s="280"/>
      <c r="IK74" s="66"/>
      <c r="IL74" s="66"/>
      <c r="IM74" s="280">
        <v>746.29972999999995</v>
      </c>
      <c r="IN74" s="280">
        <v>746.29972999999995</v>
      </c>
      <c r="IO74" s="66">
        <f t="shared" si="1231"/>
        <v>100</v>
      </c>
    </row>
    <row r="75" spans="1:249" s="29" customFormat="1" ht="15.75" x14ac:dyDescent="0.25">
      <c r="A75" s="41" t="s">
        <v>283</v>
      </c>
      <c r="B75" s="82">
        <f t="shared" si="147"/>
        <v>0</v>
      </c>
      <c r="C75" s="82">
        <f t="shared" si="148"/>
        <v>600</v>
      </c>
      <c r="D75" s="82">
        <f t="shared" si="149"/>
        <v>600</v>
      </c>
      <c r="E75" s="70">
        <f t="shared" si="67"/>
        <v>100</v>
      </c>
      <c r="F75" s="82"/>
      <c r="G75" s="82"/>
      <c r="H75" s="82"/>
      <c r="I75" s="82"/>
      <c r="J75" s="207"/>
      <c r="K75" s="207"/>
      <c r="L75" s="207"/>
      <c r="M75" s="207"/>
      <c r="N75" s="207"/>
      <c r="O75" s="207"/>
      <c r="P75" s="207"/>
      <c r="Q75" s="207"/>
      <c r="R75" s="70"/>
      <c r="S75" s="70"/>
      <c r="T75" s="207"/>
      <c r="U75" s="207"/>
      <c r="V75" s="207"/>
      <c r="W75" s="207"/>
      <c r="X75" s="207"/>
      <c r="Y75" s="207"/>
      <c r="Z75" s="134"/>
      <c r="AA75" s="207"/>
      <c r="AB75" s="207"/>
      <c r="AC75" s="66"/>
      <c r="AD75" s="135"/>
      <c r="AE75" s="205"/>
      <c r="AF75" s="205"/>
      <c r="AG75" s="66"/>
      <c r="AH75" s="205"/>
      <c r="AI75" s="205"/>
      <c r="AJ75" s="205"/>
      <c r="AK75" s="66"/>
      <c r="AL75" s="205"/>
      <c r="AM75" s="205"/>
      <c r="AN75" s="205"/>
      <c r="AO75" s="66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134"/>
      <c r="BC75" s="205"/>
      <c r="BD75" s="205"/>
      <c r="BE75" s="66"/>
      <c r="BF75" s="66"/>
      <c r="BG75" s="205"/>
      <c r="BH75" s="205"/>
      <c r="BI75" s="66"/>
      <c r="BJ75" s="66"/>
      <c r="BK75" s="205"/>
      <c r="BL75" s="205"/>
      <c r="BM75" s="66"/>
      <c r="BN75" s="66"/>
      <c r="BO75" s="205"/>
      <c r="BP75" s="205"/>
      <c r="BQ75" s="66"/>
      <c r="BR75" s="66"/>
      <c r="BS75" s="205"/>
      <c r="BT75" s="205"/>
      <c r="BU75" s="66"/>
      <c r="BV75" s="66"/>
      <c r="BW75" s="205"/>
      <c r="BX75" s="205"/>
      <c r="BY75" s="66"/>
      <c r="BZ75" s="66"/>
      <c r="CA75" s="205"/>
      <c r="CB75" s="205"/>
      <c r="CC75" s="66"/>
      <c r="CD75" s="66"/>
      <c r="CE75" s="205"/>
      <c r="CF75" s="205"/>
      <c r="CG75" s="66"/>
      <c r="CH75" s="66"/>
      <c r="CI75" s="205"/>
      <c r="CJ75" s="205"/>
      <c r="CK75" s="66"/>
      <c r="CL75" s="66"/>
      <c r="CM75" s="205"/>
      <c r="CN75" s="205"/>
      <c r="CO75" s="66"/>
      <c r="CP75" s="66"/>
      <c r="CQ75" s="207"/>
      <c r="CR75" s="207"/>
      <c r="CS75" s="66"/>
      <c r="CT75" s="66"/>
      <c r="CU75" s="207"/>
      <c r="CV75" s="207"/>
      <c r="CW75" s="66"/>
      <c r="CX75" s="66"/>
      <c r="CY75" s="207"/>
      <c r="CZ75" s="207"/>
      <c r="DA75" s="66"/>
      <c r="DB75" s="66"/>
      <c r="DC75" s="207"/>
      <c r="DD75" s="207"/>
      <c r="DE75" s="207"/>
      <c r="DF75" s="207"/>
      <c r="DG75" s="207"/>
      <c r="DH75" s="207"/>
      <c r="DI75" s="207"/>
      <c r="DJ75" s="207"/>
      <c r="DK75" s="207"/>
      <c r="DL75" s="207"/>
      <c r="DM75" s="207"/>
      <c r="DN75" s="207"/>
      <c r="DO75" s="207"/>
      <c r="DP75" s="207"/>
      <c r="DQ75" s="66"/>
      <c r="DR75" s="66"/>
      <c r="DS75" s="207"/>
      <c r="DT75" s="207"/>
      <c r="DU75" s="66"/>
      <c r="DV75" s="66"/>
      <c r="DW75" s="205"/>
      <c r="DX75" s="205"/>
      <c r="DY75" s="66"/>
      <c r="DZ75" s="66"/>
      <c r="EA75" s="205"/>
      <c r="EB75" s="205"/>
      <c r="EC75" s="66"/>
      <c r="ED75" s="66"/>
      <c r="EE75" s="205"/>
      <c r="EF75" s="205"/>
      <c r="EG75" s="66"/>
      <c r="EH75" s="66"/>
      <c r="EI75" s="205"/>
      <c r="EJ75" s="205"/>
      <c r="EK75" s="66"/>
      <c r="EL75" s="66"/>
      <c r="EM75" s="205"/>
      <c r="EN75" s="205"/>
      <c r="EO75" s="66"/>
      <c r="EP75" s="66"/>
      <c r="EQ75" s="205"/>
      <c r="ER75" s="205"/>
      <c r="ES75" s="66"/>
      <c r="ET75" s="66"/>
      <c r="EU75" s="205"/>
      <c r="EV75" s="205"/>
      <c r="EW75" s="66"/>
      <c r="EX75" s="66"/>
      <c r="EY75" s="205"/>
      <c r="EZ75" s="205"/>
      <c r="FA75" s="66"/>
      <c r="FB75" s="66"/>
      <c r="FC75" s="205"/>
      <c r="FD75" s="205"/>
      <c r="FE75" s="66"/>
      <c r="FF75" s="66"/>
      <c r="FG75" s="205"/>
      <c r="FH75" s="205"/>
      <c r="FI75" s="66"/>
      <c r="FJ75" s="66"/>
      <c r="FK75" s="205"/>
      <c r="FL75" s="205"/>
      <c r="FM75" s="66"/>
      <c r="FN75" s="66"/>
      <c r="FO75" s="205"/>
      <c r="FP75" s="205"/>
      <c r="FQ75" s="66"/>
      <c r="FR75" s="66"/>
      <c r="FS75" s="205"/>
      <c r="FT75" s="205"/>
      <c r="FU75" s="66"/>
      <c r="FV75" s="66"/>
      <c r="FW75" s="205"/>
      <c r="FX75" s="205"/>
      <c r="FY75" s="66"/>
      <c r="FZ75" s="66"/>
      <c r="GA75" s="205"/>
      <c r="GB75" s="205"/>
      <c r="GC75" s="66"/>
      <c r="GD75" s="66"/>
      <c r="GE75" s="205"/>
      <c r="GF75" s="205"/>
      <c r="GG75" s="66"/>
      <c r="GH75" s="66"/>
      <c r="GI75" s="205"/>
      <c r="GJ75" s="205"/>
      <c r="GK75" s="66"/>
      <c r="GL75" s="66"/>
      <c r="GM75" s="205"/>
      <c r="GN75" s="205"/>
      <c r="GO75" s="66"/>
      <c r="GP75" s="66"/>
      <c r="GQ75" s="205"/>
      <c r="GR75" s="205"/>
      <c r="GS75" s="66"/>
      <c r="GT75" s="66"/>
      <c r="GU75" s="205"/>
      <c r="GV75" s="205"/>
      <c r="GW75" s="66"/>
      <c r="GX75" s="66"/>
      <c r="GY75" s="205"/>
      <c r="GZ75" s="205"/>
      <c r="HA75" s="66"/>
      <c r="HB75" s="66"/>
      <c r="HC75" s="205"/>
      <c r="HD75" s="205"/>
      <c r="HE75" s="66"/>
      <c r="HF75" s="66"/>
      <c r="HG75" s="205"/>
      <c r="HH75" s="205"/>
      <c r="HI75" s="66"/>
      <c r="HJ75" s="66"/>
      <c r="HK75" s="205"/>
      <c r="HL75" s="205"/>
      <c r="HM75" s="66"/>
      <c r="HN75" s="66"/>
      <c r="HO75" s="205"/>
      <c r="HP75" s="205"/>
      <c r="HQ75" s="66"/>
      <c r="HR75" s="66"/>
      <c r="HS75" s="205"/>
      <c r="HT75" s="205"/>
      <c r="HU75" s="66"/>
      <c r="HV75" s="66"/>
      <c r="HW75" s="280">
        <v>600</v>
      </c>
      <c r="HX75" s="280">
        <v>600</v>
      </c>
      <c r="HY75" s="66">
        <f t="shared" si="1227"/>
        <v>100</v>
      </c>
      <c r="HZ75" s="66"/>
      <c r="IA75" s="280"/>
      <c r="IB75" s="280"/>
      <c r="IC75" s="66"/>
      <c r="ID75" s="66"/>
      <c r="IE75" s="205"/>
      <c r="IF75" s="205"/>
      <c r="IG75" s="66"/>
      <c r="IH75" s="66"/>
      <c r="II75" s="205"/>
      <c r="IJ75" s="205"/>
      <c r="IK75" s="66"/>
      <c r="IL75" s="66"/>
      <c r="IM75" s="205"/>
      <c r="IN75" s="205"/>
      <c r="IO75" s="66"/>
    </row>
    <row r="76" spans="1:249" s="29" customFormat="1" ht="15.75" x14ac:dyDescent="0.25">
      <c r="A76" s="41" t="s">
        <v>284</v>
      </c>
      <c r="B76" s="82">
        <f t="shared" si="147"/>
        <v>0</v>
      </c>
      <c r="C76" s="82">
        <f t="shared" si="148"/>
        <v>0</v>
      </c>
      <c r="D76" s="82">
        <f t="shared" si="149"/>
        <v>0</v>
      </c>
      <c r="E76" s="82"/>
      <c r="F76" s="82"/>
      <c r="G76" s="82"/>
      <c r="H76" s="82"/>
      <c r="I76" s="82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134"/>
      <c r="AA76" s="207"/>
      <c r="AB76" s="207"/>
      <c r="AC76" s="66"/>
      <c r="AD76" s="135"/>
      <c r="AE76" s="205"/>
      <c r="AF76" s="205"/>
      <c r="AG76" s="66"/>
      <c r="AH76" s="205"/>
      <c r="AI76" s="205"/>
      <c r="AJ76" s="205"/>
      <c r="AK76" s="66"/>
      <c r="AL76" s="205"/>
      <c r="AM76" s="205"/>
      <c r="AN76" s="205"/>
      <c r="AO76" s="66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134"/>
      <c r="BC76" s="205"/>
      <c r="BD76" s="205"/>
      <c r="BE76" s="66"/>
      <c r="BF76" s="66"/>
      <c r="BG76" s="205"/>
      <c r="BH76" s="205"/>
      <c r="BI76" s="66"/>
      <c r="BJ76" s="66"/>
      <c r="BK76" s="205"/>
      <c r="BL76" s="205"/>
      <c r="BM76" s="66"/>
      <c r="BN76" s="66"/>
      <c r="BO76" s="205"/>
      <c r="BP76" s="205"/>
      <c r="BQ76" s="66"/>
      <c r="BR76" s="66"/>
      <c r="BS76" s="205"/>
      <c r="BT76" s="205"/>
      <c r="BU76" s="66"/>
      <c r="BV76" s="66"/>
      <c r="BW76" s="205"/>
      <c r="BX76" s="205"/>
      <c r="BY76" s="66"/>
      <c r="BZ76" s="66"/>
      <c r="CA76" s="205"/>
      <c r="CB76" s="205"/>
      <c r="CC76" s="66"/>
      <c r="CD76" s="66"/>
      <c r="CE76" s="205"/>
      <c r="CF76" s="205"/>
      <c r="CG76" s="66"/>
      <c r="CH76" s="66"/>
      <c r="CI76" s="205"/>
      <c r="CJ76" s="205"/>
      <c r="CK76" s="66"/>
      <c r="CL76" s="66"/>
      <c r="CM76" s="205"/>
      <c r="CN76" s="205"/>
      <c r="CO76" s="66"/>
      <c r="CP76" s="66"/>
      <c r="CQ76" s="207"/>
      <c r="CR76" s="207"/>
      <c r="CS76" s="66"/>
      <c r="CT76" s="66"/>
      <c r="CU76" s="207"/>
      <c r="CV76" s="207"/>
      <c r="CW76" s="66"/>
      <c r="CX76" s="66"/>
      <c r="CY76" s="207"/>
      <c r="CZ76" s="207"/>
      <c r="DA76" s="66"/>
      <c r="DB76" s="66"/>
      <c r="DC76" s="207"/>
      <c r="DD76" s="207"/>
      <c r="DE76" s="207"/>
      <c r="DF76" s="207"/>
      <c r="DG76" s="207"/>
      <c r="DH76" s="207"/>
      <c r="DI76" s="207"/>
      <c r="DJ76" s="207"/>
      <c r="DK76" s="207"/>
      <c r="DL76" s="207"/>
      <c r="DM76" s="207"/>
      <c r="DN76" s="207"/>
      <c r="DO76" s="207"/>
      <c r="DP76" s="207"/>
      <c r="DQ76" s="66"/>
      <c r="DR76" s="66"/>
      <c r="DS76" s="207"/>
      <c r="DT76" s="207"/>
      <c r="DU76" s="66"/>
      <c r="DV76" s="66"/>
      <c r="DW76" s="205"/>
      <c r="DX76" s="205"/>
      <c r="DY76" s="66"/>
      <c r="DZ76" s="66"/>
      <c r="EA76" s="205"/>
      <c r="EB76" s="205"/>
      <c r="EC76" s="66"/>
      <c r="ED76" s="66"/>
      <c r="EE76" s="205"/>
      <c r="EF76" s="205"/>
      <c r="EG76" s="66"/>
      <c r="EH76" s="66"/>
      <c r="EI76" s="205"/>
      <c r="EJ76" s="205"/>
      <c r="EK76" s="66"/>
      <c r="EL76" s="66"/>
      <c r="EM76" s="205"/>
      <c r="EN76" s="205"/>
      <c r="EO76" s="66"/>
      <c r="EP76" s="66"/>
      <c r="EQ76" s="205"/>
      <c r="ER76" s="205"/>
      <c r="ES76" s="66"/>
      <c r="ET76" s="66"/>
      <c r="EU76" s="205"/>
      <c r="EV76" s="205"/>
      <c r="EW76" s="66"/>
      <c r="EX76" s="66"/>
      <c r="EY76" s="205"/>
      <c r="EZ76" s="205"/>
      <c r="FA76" s="66"/>
      <c r="FB76" s="66"/>
      <c r="FC76" s="205"/>
      <c r="FD76" s="205"/>
      <c r="FE76" s="66"/>
      <c r="FF76" s="66"/>
      <c r="FG76" s="205"/>
      <c r="FH76" s="205"/>
      <c r="FI76" s="66"/>
      <c r="FJ76" s="66"/>
      <c r="FK76" s="205"/>
      <c r="FL76" s="205"/>
      <c r="FM76" s="66"/>
      <c r="FN76" s="66"/>
      <c r="FO76" s="205"/>
      <c r="FP76" s="205"/>
      <c r="FQ76" s="66"/>
      <c r="FR76" s="66"/>
      <c r="FS76" s="205"/>
      <c r="FT76" s="205"/>
      <c r="FU76" s="66"/>
      <c r="FV76" s="66"/>
      <c r="FW76" s="205"/>
      <c r="FX76" s="205"/>
      <c r="FY76" s="66"/>
      <c r="FZ76" s="66"/>
      <c r="GA76" s="205"/>
      <c r="GB76" s="205"/>
      <c r="GC76" s="66"/>
      <c r="GD76" s="66"/>
      <c r="GE76" s="205"/>
      <c r="GF76" s="205"/>
      <c r="GG76" s="66"/>
      <c r="GH76" s="66"/>
      <c r="GI76" s="205"/>
      <c r="GJ76" s="205"/>
      <c r="GK76" s="66"/>
      <c r="GL76" s="66"/>
      <c r="GM76" s="205"/>
      <c r="GN76" s="205"/>
      <c r="GO76" s="66"/>
      <c r="GP76" s="66"/>
      <c r="GQ76" s="205"/>
      <c r="GR76" s="205"/>
      <c r="GS76" s="66"/>
      <c r="GT76" s="66"/>
      <c r="GU76" s="205"/>
      <c r="GV76" s="205"/>
      <c r="GW76" s="66"/>
      <c r="GX76" s="66"/>
      <c r="GY76" s="205"/>
      <c r="GZ76" s="205"/>
      <c r="HA76" s="66"/>
      <c r="HB76" s="66"/>
      <c r="HC76" s="205"/>
      <c r="HD76" s="205"/>
      <c r="HE76" s="66"/>
      <c r="HF76" s="66"/>
      <c r="HG76" s="205"/>
      <c r="HH76" s="205"/>
      <c r="HI76" s="66"/>
      <c r="HJ76" s="66"/>
      <c r="HK76" s="205"/>
      <c r="HL76" s="205"/>
      <c r="HM76" s="66"/>
      <c r="HN76" s="66"/>
      <c r="HO76" s="205"/>
      <c r="HP76" s="205"/>
      <c r="HQ76" s="66"/>
      <c r="HR76" s="66"/>
      <c r="HS76" s="205"/>
      <c r="HT76" s="205"/>
      <c r="HU76" s="66"/>
      <c r="HV76" s="66"/>
      <c r="HW76" s="205"/>
      <c r="HX76" s="205"/>
      <c r="HY76" s="66"/>
      <c r="HZ76" s="66"/>
      <c r="IA76" s="205"/>
      <c r="IB76" s="205"/>
      <c r="IC76" s="66"/>
      <c r="ID76" s="66"/>
      <c r="IE76" s="205"/>
      <c r="IF76" s="205"/>
      <c r="IG76" s="66"/>
      <c r="IH76" s="66"/>
      <c r="II76" s="205"/>
      <c r="IJ76" s="205"/>
      <c r="IK76" s="66"/>
      <c r="IL76" s="66"/>
      <c r="IM76" s="205"/>
      <c r="IN76" s="205"/>
      <c r="IO76" s="66"/>
    </row>
    <row r="77" spans="1:249" s="30" customFormat="1" ht="31.5" x14ac:dyDescent="0.25">
      <c r="A77" s="98" t="s">
        <v>317</v>
      </c>
      <c r="B77" s="198">
        <f t="shared" ref="B77:B140" si="1232">F77+J77+N77+R77+V77+Z77+AD77+AH77+AL77+AP77+AT77+AX77+BB77+BF77+BJ77+BN77+BR77+BV77+BZ77+CD77+CH77+CL77+CP77+CT77+CX77+DB77+DF77+DJ77+DN77+DR77+DV77+DZ77+ED77+EH77+EL77+EP77+ET77+EX77+FB77+FF77+FJ77+FN77+FR77+FV77+FZ77+GD77+GH77+GL77+GP77+GT77+GX77+HB77+HF77+HJ77+HN77+HR77+HV77+HZ77+ID77+IH77+IL77</f>
        <v>56758.9</v>
      </c>
      <c r="C77" s="198">
        <f t="shared" ref="C77:C140" si="1233">G77+K77+O77+S77+W77+AA77+AE77+AI77+AM77+AQ77+AU77+AY77+BC77+BG77+BK77+BO77+BS77+BW77+CA77+CE77+CI77+CM77+CQ77+CU77+CY77+DC77+DG77+DK77+DO77+DS77+DW77+EA77+EE77+EI77+EM77+EQ77+EU77+EY77+FC77+FG77+FK77+FO77+FS77+FW77+GA77+GE77+GI77+GM77+GQ77+GU77+GY77+HC77+HG77+HK77+HO77+HS77+HW77+IA77+IE77+II77+IM77</f>
        <v>125999.39973</v>
      </c>
      <c r="D77" s="198">
        <f t="shared" ref="D77:D140" si="1234">H77+L77+P77+T77+X77+AB77+AF77+AJ77+AN77+AR77+AV77+AZ77+BD77+BH77+BL77+BP77+BT77+BX77+CB77+CF77+CJ77+CN77+CR77+CV77+CZ77+DD77+DH77+DL77+DP77+DT77+DX77+EB77+EF77+EJ77+EN77+ER77+EV77+EZ77+FD77+FH77+FL77+FP77+FT77+FX77+GB77+GF77+GJ77+GN77+GR77+GV77+GZ77+HD77+HH77+HL77+HP77+HT77+HX77+IB77+IF77+IJ77+IN77</f>
        <v>125869.00745999999</v>
      </c>
      <c r="E77" s="80">
        <f t="shared" si="67"/>
        <v>99.896513578414329</v>
      </c>
      <c r="F77" s="80">
        <f t="shared" ref="F77" si="1235">F78+F79</f>
        <v>5500</v>
      </c>
      <c r="G77" s="80">
        <f t="shared" ref="G77:AV77" si="1236">G78+G79</f>
        <v>6700</v>
      </c>
      <c r="H77" s="80">
        <f t="shared" ref="H77" si="1237">H78+H79</f>
        <v>6683.9939999999997</v>
      </c>
      <c r="I77" s="80">
        <f t="shared" si="1236"/>
        <v>0</v>
      </c>
      <c r="J77" s="80">
        <f t="shared" ref="J77" si="1238">J78+J79</f>
        <v>0</v>
      </c>
      <c r="K77" s="80">
        <f t="shared" si="1236"/>
        <v>0</v>
      </c>
      <c r="L77" s="80">
        <f t="shared" si="1236"/>
        <v>0</v>
      </c>
      <c r="M77" s="80">
        <f t="shared" si="1236"/>
        <v>0</v>
      </c>
      <c r="N77" s="80"/>
      <c r="O77" s="80">
        <f t="shared" si="1236"/>
        <v>0</v>
      </c>
      <c r="P77" s="80">
        <f t="shared" si="1236"/>
        <v>0</v>
      </c>
      <c r="Q77" s="80">
        <f t="shared" si="1236"/>
        <v>0</v>
      </c>
      <c r="R77" s="80">
        <f t="shared" ref="R77" si="1239">R78+R79</f>
        <v>50000</v>
      </c>
      <c r="S77" s="80">
        <f t="shared" si="1236"/>
        <v>50000</v>
      </c>
      <c r="T77" s="80">
        <f t="shared" si="1236"/>
        <v>50000</v>
      </c>
      <c r="U77" s="198">
        <f t="shared" ref="U77" si="1240">T77/S77*100</f>
        <v>100</v>
      </c>
      <c r="V77" s="80">
        <f t="shared" ref="V77" si="1241">V78+V79</f>
        <v>686.9</v>
      </c>
      <c r="W77" s="80">
        <f t="shared" si="1236"/>
        <v>1852.7</v>
      </c>
      <c r="X77" s="80">
        <f t="shared" ref="X77" si="1242">X78+X79</f>
        <v>1852.7</v>
      </c>
      <c r="Y77" s="79">
        <f t="shared" si="295"/>
        <v>100</v>
      </c>
      <c r="Z77" s="122"/>
      <c r="AA77" s="80">
        <f t="shared" si="1236"/>
        <v>1324</v>
      </c>
      <c r="AB77" s="80">
        <f t="shared" si="1236"/>
        <v>1324</v>
      </c>
      <c r="AC77" s="79">
        <f t="shared" ref="AC77:AC143" si="1243">AB77/AA77*100</f>
        <v>100</v>
      </c>
      <c r="AD77" s="122"/>
      <c r="AE77" s="80">
        <f t="shared" ref="AE77:AF77" si="1244">AE78+AE79</f>
        <v>3020</v>
      </c>
      <c r="AF77" s="80">
        <f t="shared" si="1244"/>
        <v>3020</v>
      </c>
      <c r="AG77" s="79">
        <f t="shared" ref="AG77:AG78" si="1245">AF77/AE77*100</f>
        <v>100</v>
      </c>
      <c r="AH77" s="80">
        <f t="shared" ref="AH77" si="1246">AH78+AH79</f>
        <v>572</v>
      </c>
      <c r="AI77" s="80">
        <f t="shared" ref="AI77" si="1247">AI78+AI79</f>
        <v>572</v>
      </c>
      <c r="AJ77" s="80">
        <f t="shared" ref="AJ77" si="1248">AJ78+AJ79</f>
        <v>572</v>
      </c>
      <c r="AK77" s="79">
        <f t="shared" ref="AK77:AK78" si="1249">AJ77/AI77*100</f>
        <v>100</v>
      </c>
      <c r="AL77" s="80">
        <f t="shared" ref="AL77" si="1250">AL78+AL79</f>
        <v>0</v>
      </c>
      <c r="AM77" s="80">
        <f t="shared" ref="AM77" si="1251">AM78+AM79</f>
        <v>0</v>
      </c>
      <c r="AN77" s="80">
        <f t="shared" ref="AN77" si="1252">AN78+AN79</f>
        <v>0</v>
      </c>
      <c r="AO77" s="79"/>
      <c r="AP77" s="80">
        <f t="shared" ref="AP77" si="1253">AP78+AP79</f>
        <v>0</v>
      </c>
      <c r="AQ77" s="80">
        <f t="shared" si="1236"/>
        <v>0</v>
      </c>
      <c r="AR77" s="80">
        <f t="shared" ref="AR77" si="1254">AR78+AR79</f>
        <v>0</v>
      </c>
      <c r="AS77" s="80">
        <f t="shared" si="1236"/>
        <v>0</v>
      </c>
      <c r="AT77" s="80"/>
      <c r="AU77" s="80">
        <f t="shared" si="1236"/>
        <v>0</v>
      </c>
      <c r="AV77" s="80">
        <f t="shared" si="1236"/>
        <v>0</v>
      </c>
      <c r="AW77" s="80">
        <f t="shared" ref="AW77:AZ77" si="1255">AW78+AW79</f>
        <v>0</v>
      </c>
      <c r="AX77" s="80">
        <f t="shared" ref="AX77" si="1256">AX78+AX79</f>
        <v>0</v>
      </c>
      <c r="AY77" s="80">
        <f t="shared" si="1255"/>
        <v>0</v>
      </c>
      <c r="AZ77" s="80">
        <f t="shared" si="1255"/>
        <v>0</v>
      </c>
      <c r="BA77" s="79"/>
      <c r="BB77" s="121"/>
      <c r="BC77" s="80">
        <f t="shared" ref="BC77:BD77" si="1257">BC78+BC79</f>
        <v>1800</v>
      </c>
      <c r="BD77" s="80">
        <f t="shared" si="1257"/>
        <v>1800</v>
      </c>
      <c r="BE77" s="79">
        <f t="shared" ref="BE77:BE78" si="1258">BD77/BC77*100</f>
        <v>100</v>
      </c>
      <c r="BF77" s="79"/>
      <c r="BG77" s="80">
        <f t="shared" ref="BG77:BH77" si="1259">BG78+BG79</f>
        <v>0</v>
      </c>
      <c r="BH77" s="80">
        <f t="shared" si="1259"/>
        <v>0</v>
      </c>
      <c r="BI77" s="79"/>
      <c r="BJ77" s="79"/>
      <c r="BK77" s="80">
        <f t="shared" ref="BK77:BL77" si="1260">BK78+BK79</f>
        <v>0</v>
      </c>
      <c r="BL77" s="80">
        <f t="shared" si="1260"/>
        <v>0</v>
      </c>
      <c r="BM77" s="79"/>
      <c r="BN77" s="79"/>
      <c r="BO77" s="80">
        <f t="shared" ref="BO77:BP77" si="1261">BO78+BO79</f>
        <v>0</v>
      </c>
      <c r="BP77" s="80">
        <f t="shared" si="1261"/>
        <v>0</v>
      </c>
      <c r="BQ77" s="79"/>
      <c r="BR77" s="79"/>
      <c r="BS77" s="80">
        <f t="shared" ref="BS77:BT77" si="1262">BS78+BS79</f>
        <v>0</v>
      </c>
      <c r="BT77" s="80">
        <f t="shared" si="1262"/>
        <v>0</v>
      </c>
      <c r="BU77" s="79"/>
      <c r="BV77" s="79"/>
      <c r="BW77" s="80">
        <f t="shared" ref="BW77:BX77" si="1263">BW78+BW79</f>
        <v>0</v>
      </c>
      <c r="BX77" s="80">
        <f t="shared" si="1263"/>
        <v>0</v>
      </c>
      <c r="BY77" s="79"/>
      <c r="BZ77" s="79"/>
      <c r="CA77" s="80">
        <f t="shared" ref="CA77:CB77" si="1264">CA78+CA79</f>
        <v>0</v>
      </c>
      <c r="CB77" s="80">
        <f t="shared" si="1264"/>
        <v>0</v>
      </c>
      <c r="CC77" s="79"/>
      <c r="CD77" s="79"/>
      <c r="CE77" s="80">
        <f t="shared" ref="CE77:CF77" si="1265">CE78+CE79</f>
        <v>0</v>
      </c>
      <c r="CF77" s="80">
        <f t="shared" si="1265"/>
        <v>0</v>
      </c>
      <c r="CG77" s="79"/>
      <c r="CH77" s="79"/>
      <c r="CI77" s="80">
        <f t="shared" ref="CI77:CJ77" si="1266">CI78+CI79</f>
        <v>0</v>
      </c>
      <c r="CJ77" s="80">
        <f t="shared" si="1266"/>
        <v>0</v>
      </c>
      <c r="CK77" s="79"/>
      <c r="CL77" s="79"/>
      <c r="CM77" s="80">
        <f t="shared" ref="CM77:CN77" si="1267">CM78+CM79</f>
        <v>0</v>
      </c>
      <c r="CN77" s="80">
        <f t="shared" si="1267"/>
        <v>0</v>
      </c>
      <c r="CO77" s="79"/>
      <c r="CP77" s="79"/>
      <c r="CQ77" s="80">
        <f t="shared" ref="CQ77" si="1268">CQ78+CQ79</f>
        <v>10000</v>
      </c>
      <c r="CR77" s="80">
        <f t="shared" ref="CR77" si="1269">CR78+CR79</f>
        <v>10000</v>
      </c>
      <c r="CS77" s="79">
        <f t="shared" ref="CS77:CS79" si="1270">CR77/CQ77*100</f>
        <v>100</v>
      </c>
      <c r="CT77" s="79"/>
      <c r="CU77" s="80">
        <f t="shared" ref="CU77" si="1271">CU78+CU79</f>
        <v>0</v>
      </c>
      <c r="CV77" s="80">
        <f t="shared" ref="CV77" si="1272">CV78+CV79</f>
        <v>0</v>
      </c>
      <c r="CW77" s="79"/>
      <c r="CX77" s="79"/>
      <c r="CY77" s="80">
        <f t="shared" ref="CY77:CZ77" si="1273">CY78+CY79</f>
        <v>0</v>
      </c>
      <c r="CZ77" s="80">
        <f t="shared" si="1273"/>
        <v>0</v>
      </c>
      <c r="DA77" s="79"/>
      <c r="DB77" s="79"/>
      <c r="DC77" s="80">
        <f t="shared" ref="DC77:DM77" si="1274">DC78+DC79</f>
        <v>0</v>
      </c>
      <c r="DD77" s="80">
        <f t="shared" si="1274"/>
        <v>0</v>
      </c>
      <c r="DE77" s="80">
        <f t="shared" si="1274"/>
        <v>0</v>
      </c>
      <c r="DF77" s="80"/>
      <c r="DG77" s="80">
        <f t="shared" si="1274"/>
        <v>0</v>
      </c>
      <c r="DH77" s="80">
        <f t="shared" si="1274"/>
        <v>0</v>
      </c>
      <c r="DI77" s="80">
        <f t="shared" si="1274"/>
        <v>0</v>
      </c>
      <c r="DJ77" s="80"/>
      <c r="DK77" s="80">
        <f t="shared" si="1274"/>
        <v>0</v>
      </c>
      <c r="DL77" s="80">
        <f t="shared" si="1274"/>
        <v>0</v>
      </c>
      <c r="DM77" s="80">
        <f t="shared" si="1274"/>
        <v>0</v>
      </c>
      <c r="DN77" s="80"/>
      <c r="DO77" s="80"/>
      <c r="DP77" s="80"/>
      <c r="DQ77" s="79"/>
      <c r="DR77" s="79"/>
      <c r="DS77" s="80"/>
      <c r="DT77" s="80">
        <f t="shared" ref="DT77" si="1275">DT78+DT79</f>
        <v>0</v>
      </c>
      <c r="DU77" s="79"/>
      <c r="DV77" s="79"/>
      <c r="DW77" s="80">
        <f t="shared" ref="DW77:DX77" si="1276">DW78+DW79</f>
        <v>0</v>
      </c>
      <c r="DX77" s="80">
        <f t="shared" si="1276"/>
        <v>0</v>
      </c>
      <c r="DY77" s="79"/>
      <c r="DZ77" s="79"/>
      <c r="EA77" s="80">
        <f t="shared" ref="EA77:EB77" si="1277">EA78+EA79</f>
        <v>0</v>
      </c>
      <c r="EB77" s="80">
        <f t="shared" si="1277"/>
        <v>0</v>
      </c>
      <c r="EC77" s="79"/>
      <c r="ED77" s="79"/>
      <c r="EE77" s="80">
        <f t="shared" ref="EE77:EF77" si="1278">EE78+EE79</f>
        <v>300</v>
      </c>
      <c r="EF77" s="80">
        <f t="shared" si="1278"/>
        <v>300</v>
      </c>
      <c r="EG77" s="79">
        <f t="shared" ref="EG77:EG78" si="1279">EF77/EE77*100</f>
        <v>100</v>
      </c>
      <c r="EH77" s="79"/>
      <c r="EI77" s="80">
        <f t="shared" ref="EI77:EJ77" si="1280">EI78+EI79</f>
        <v>0</v>
      </c>
      <c r="EJ77" s="80">
        <f t="shared" si="1280"/>
        <v>0</v>
      </c>
      <c r="EK77" s="79"/>
      <c r="EL77" s="79"/>
      <c r="EM77" s="80">
        <f t="shared" ref="EM77:EN77" si="1281">EM78+EM79</f>
        <v>0</v>
      </c>
      <c r="EN77" s="80">
        <f t="shared" si="1281"/>
        <v>0</v>
      </c>
      <c r="EO77" s="79"/>
      <c r="EP77" s="79"/>
      <c r="EQ77" s="80">
        <f t="shared" ref="EQ77:ER77" si="1282">EQ78+EQ79</f>
        <v>0</v>
      </c>
      <c r="ER77" s="80">
        <f t="shared" si="1282"/>
        <v>0</v>
      </c>
      <c r="ES77" s="79"/>
      <c r="ET77" s="79"/>
      <c r="EU77" s="80">
        <f t="shared" ref="EU77" si="1283">EU78+EU79</f>
        <v>0</v>
      </c>
      <c r="EV77" s="80">
        <f t="shared" ref="EV77" si="1284">EV78+EV79</f>
        <v>0</v>
      </c>
      <c r="EW77" s="79"/>
      <c r="EX77" s="79"/>
      <c r="EY77" s="80">
        <f t="shared" ref="EY77" si="1285">EY78+EY79</f>
        <v>0</v>
      </c>
      <c r="EZ77" s="80">
        <f t="shared" ref="EZ77" si="1286">EZ78+EZ79</f>
        <v>0</v>
      </c>
      <c r="FA77" s="79"/>
      <c r="FB77" s="79"/>
      <c r="FC77" s="80">
        <f t="shared" ref="FC77:FD77" si="1287">FC78+FC79</f>
        <v>0</v>
      </c>
      <c r="FD77" s="80">
        <f t="shared" si="1287"/>
        <v>0</v>
      </c>
      <c r="FE77" s="79"/>
      <c r="FF77" s="79"/>
      <c r="FG77" s="80">
        <f t="shared" ref="FG77" si="1288">FG78+FG79</f>
        <v>0</v>
      </c>
      <c r="FH77" s="80">
        <f t="shared" ref="FH77" si="1289">FH78+FH79</f>
        <v>0</v>
      </c>
      <c r="FI77" s="79"/>
      <c r="FJ77" s="79"/>
      <c r="FK77" s="80">
        <f t="shared" ref="FK77" si="1290">FK78+FK79</f>
        <v>0</v>
      </c>
      <c r="FL77" s="80">
        <f t="shared" ref="FL77" si="1291">FL78+FL79</f>
        <v>0</v>
      </c>
      <c r="FM77" s="79"/>
      <c r="FN77" s="79"/>
      <c r="FO77" s="80">
        <f t="shared" ref="FO77:FP77" si="1292">FO78+FO79</f>
        <v>11000</v>
      </c>
      <c r="FP77" s="80">
        <f t="shared" si="1292"/>
        <v>11000</v>
      </c>
      <c r="FQ77" s="79">
        <f t="shared" ref="FQ77" si="1293">FP77/FO77*100</f>
        <v>100</v>
      </c>
      <c r="FR77" s="79"/>
      <c r="FS77" s="80">
        <f t="shared" ref="FS77:FT77" si="1294">FS78+FS79</f>
        <v>0</v>
      </c>
      <c r="FT77" s="80">
        <f t="shared" si="1294"/>
        <v>0</v>
      </c>
      <c r="FU77" s="79"/>
      <c r="FV77" s="79"/>
      <c r="FW77" s="80">
        <f t="shared" ref="FW77:FX77" si="1295">FW78+FW79</f>
        <v>0</v>
      </c>
      <c r="FX77" s="80">
        <f t="shared" si="1295"/>
        <v>0</v>
      </c>
      <c r="FY77" s="79"/>
      <c r="FZ77" s="79"/>
      <c r="GA77" s="80">
        <f t="shared" ref="GA77:GB77" si="1296">GA78+GA79</f>
        <v>21195</v>
      </c>
      <c r="GB77" s="80">
        <f t="shared" si="1296"/>
        <v>21195</v>
      </c>
      <c r="GC77" s="79">
        <f>GB77/GA77*100</f>
        <v>100</v>
      </c>
      <c r="GD77" s="79"/>
      <c r="GE77" s="80">
        <f t="shared" ref="GE77:GF77" si="1297">GE78+GE79</f>
        <v>0</v>
      </c>
      <c r="GF77" s="80">
        <f t="shared" si="1297"/>
        <v>0</v>
      </c>
      <c r="GG77" s="79"/>
      <c r="GH77" s="79"/>
      <c r="GI77" s="80">
        <f t="shared" ref="GI77:GJ77" si="1298">GI78+GI79</f>
        <v>0</v>
      </c>
      <c r="GJ77" s="80">
        <f t="shared" si="1298"/>
        <v>0</v>
      </c>
      <c r="GK77" s="79"/>
      <c r="GL77" s="79"/>
      <c r="GM77" s="80">
        <f t="shared" ref="GM77:GN77" si="1299">GM78+GM79</f>
        <v>0</v>
      </c>
      <c r="GN77" s="80">
        <f t="shared" si="1299"/>
        <v>0</v>
      </c>
      <c r="GO77" s="79"/>
      <c r="GP77" s="79"/>
      <c r="GQ77" s="80">
        <f t="shared" ref="GQ77:GR77" si="1300">GQ78+GQ79</f>
        <v>0</v>
      </c>
      <c r="GR77" s="80">
        <f t="shared" si="1300"/>
        <v>0</v>
      </c>
      <c r="GS77" s="79"/>
      <c r="GT77" s="79"/>
      <c r="GU77" s="80">
        <f t="shared" ref="GU77:GV77" si="1301">GU78+GU79</f>
        <v>15538.6</v>
      </c>
      <c r="GV77" s="80">
        <f t="shared" si="1301"/>
        <v>15538.6</v>
      </c>
      <c r="GW77" s="79">
        <f>GV77/GU77*100</f>
        <v>100</v>
      </c>
      <c r="GX77" s="79"/>
      <c r="GY77" s="80"/>
      <c r="GZ77" s="80"/>
      <c r="HA77" s="79"/>
      <c r="HB77" s="79"/>
      <c r="HC77" s="80"/>
      <c r="HD77" s="80"/>
      <c r="HE77" s="79"/>
      <c r="HF77" s="79"/>
      <c r="HG77" s="80"/>
      <c r="HH77" s="80"/>
      <c r="HI77" s="79"/>
      <c r="HJ77" s="79"/>
      <c r="HK77" s="80"/>
      <c r="HL77" s="80"/>
      <c r="HM77" s="79"/>
      <c r="HN77" s="79"/>
      <c r="HO77" s="80">
        <f t="shared" ref="HO77:HP77" si="1302">HO78+HO79</f>
        <v>900</v>
      </c>
      <c r="HP77" s="80">
        <f t="shared" si="1302"/>
        <v>900</v>
      </c>
      <c r="HQ77" s="79">
        <f>HP77/HO77*100</f>
        <v>100</v>
      </c>
      <c r="HR77" s="79"/>
      <c r="HS77" s="80"/>
      <c r="HT77" s="80"/>
      <c r="HU77" s="79"/>
      <c r="HV77" s="79"/>
      <c r="HW77" s="80"/>
      <c r="HX77" s="80"/>
      <c r="HY77" s="79"/>
      <c r="HZ77" s="79"/>
      <c r="IA77" s="80"/>
      <c r="IB77" s="80"/>
      <c r="IC77" s="79"/>
      <c r="ID77" s="79"/>
      <c r="IE77" s="80">
        <f t="shared" ref="IE77:IF77" si="1303">IE78+IE79</f>
        <v>1050.8</v>
      </c>
      <c r="IF77" s="80">
        <f t="shared" si="1303"/>
        <v>936.41372999999999</v>
      </c>
      <c r="IG77" s="79">
        <f>IF77/IE77*100</f>
        <v>89.114363342215455</v>
      </c>
      <c r="IH77" s="79"/>
      <c r="II77" s="80"/>
      <c r="IJ77" s="80"/>
      <c r="IK77" s="79"/>
      <c r="IL77" s="79"/>
      <c r="IM77" s="80">
        <f t="shared" ref="IM77:IN77" si="1304">IM78+IM79</f>
        <v>746.29972999999995</v>
      </c>
      <c r="IN77" s="80">
        <f t="shared" si="1304"/>
        <v>746.29972999999995</v>
      </c>
      <c r="IO77" s="79">
        <f>IN77/IM77*100</f>
        <v>100</v>
      </c>
    </row>
    <row r="78" spans="1:249" s="29" customFormat="1" ht="31.5" x14ac:dyDescent="0.25">
      <c r="A78" s="95" t="s">
        <v>292</v>
      </c>
      <c r="B78" s="82">
        <f t="shared" si="1232"/>
        <v>6758.9</v>
      </c>
      <c r="C78" s="82">
        <f t="shared" si="1233"/>
        <v>54999.399729999997</v>
      </c>
      <c r="D78" s="82">
        <f t="shared" si="1234"/>
        <v>54869.007460000001</v>
      </c>
      <c r="E78" s="70">
        <f t="shared" si="67"/>
        <v>99.762920557969522</v>
      </c>
      <c r="F78" s="70">
        <v>5500</v>
      </c>
      <c r="G78" s="70">
        <v>6700</v>
      </c>
      <c r="H78" s="70">
        <v>6683.9939999999997</v>
      </c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82"/>
      <c r="V78" s="70">
        <v>686.9</v>
      </c>
      <c r="W78" s="70">
        <v>1852.7</v>
      </c>
      <c r="X78" s="70">
        <v>1852.7</v>
      </c>
      <c r="Y78" s="66">
        <f t="shared" si="295"/>
        <v>100</v>
      </c>
      <c r="Z78" s="124"/>
      <c r="AA78" s="70">
        <v>1324</v>
      </c>
      <c r="AB78" s="70">
        <v>1324</v>
      </c>
      <c r="AC78" s="66">
        <f t="shared" si="1243"/>
        <v>100</v>
      </c>
      <c r="AD78" s="145"/>
      <c r="AE78" s="280">
        <v>3020</v>
      </c>
      <c r="AF78" s="281">
        <v>3020</v>
      </c>
      <c r="AG78" s="66">
        <f t="shared" si="1245"/>
        <v>100</v>
      </c>
      <c r="AH78" s="280">
        <v>572</v>
      </c>
      <c r="AI78" s="280">
        <v>572</v>
      </c>
      <c r="AJ78" s="280">
        <v>572</v>
      </c>
      <c r="AK78" s="66">
        <f t="shared" si="1249"/>
        <v>100</v>
      </c>
      <c r="AL78" s="280"/>
      <c r="AM78" s="280"/>
      <c r="AN78" s="280"/>
      <c r="AO78" s="66"/>
      <c r="AP78" s="70"/>
      <c r="AQ78" s="70"/>
      <c r="AR78" s="70"/>
      <c r="AS78" s="66"/>
      <c r="AT78" s="66"/>
      <c r="AU78" s="70"/>
      <c r="AV78" s="70"/>
      <c r="AW78" s="66"/>
      <c r="AX78" s="70"/>
      <c r="AY78" s="70"/>
      <c r="AZ78" s="70"/>
      <c r="BA78" s="66"/>
      <c r="BB78" s="123"/>
      <c r="BC78" s="280">
        <v>1800</v>
      </c>
      <c r="BD78" s="70">
        <v>1800</v>
      </c>
      <c r="BE78" s="66">
        <f t="shared" si="1258"/>
        <v>100</v>
      </c>
      <c r="BF78" s="66"/>
      <c r="BG78" s="280"/>
      <c r="BH78" s="70"/>
      <c r="BI78" s="66"/>
      <c r="BJ78" s="66"/>
      <c r="BK78" s="280"/>
      <c r="BL78" s="70"/>
      <c r="BM78" s="66"/>
      <c r="BN78" s="66"/>
      <c r="BO78" s="280"/>
      <c r="BP78" s="70"/>
      <c r="BQ78" s="66"/>
      <c r="BR78" s="66"/>
      <c r="BS78" s="280"/>
      <c r="BT78" s="70"/>
      <c r="BU78" s="66"/>
      <c r="BV78" s="66"/>
      <c r="BW78" s="280"/>
      <c r="BX78" s="70"/>
      <c r="BY78" s="66"/>
      <c r="BZ78" s="66"/>
      <c r="CA78" s="280"/>
      <c r="CB78" s="70"/>
      <c r="CC78" s="66"/>
      <c r="CD78" s="66"/>
      <c r="CE78" s="280"/>
      <c r="CF78" s="70"/>
      <c r="CG78" s="66"/>
      <c r="CH78" s="66"/>
      <c r="CI78" s="280"/>
      <c r="CJ78" s="70"/>
      <c r="CK78" s="66"/>
      <c r="CL78" s="66"/>
      <c r="CM78" s="280"/>
      <c r="CN78" s="70"/>
      <c r="CO78" s="66"/>
      <c r="CP78" s="66"/>
      <c r="CQ78" s="70"/>
      <c r="CR78" s="70"/>
      <c r="CS78" s="66"/>
      <c r="CT78" s="66"/>
      <c r="CU78" s="70"/>
      <c r="CV78" s="70"/>
      <c r="CW78" s="66"/>
      <c r="CX78" s="66"/>
      <c r="CY78" s="70"/>
      <c r="CZ78" s="70"/>
      <c r="DA78" s="66"/>
      <c r="DB78" s="66"/>
      <c r="DC78" s="70"/>
      <c r="DD78" s="70"/>
      <c r="DE78" s="66"/>
      <c r="DF78" s="66"/>
      <c r="DG78" s="70"/>
      <c r="DH78" s="70"/>
      <c r="DI78" s="66"/>
      <c r="DJ78" s="66"/>
      <c r="DK78" s="70"/>
      <c r="DL78" s="70"/>
      <c r="DM78" s="66"/>
      <c r="DN78" s="66"/>
      <c r="DO78" s="70"/>
      <c r="DP78" s="70"/>
      <c r="DQ78" s="66"/>
      <c r="DR78" s="66"/>
      <c r="DS78" s="70"/>
      <c r="DT78" s="70"/>
      <c r="DU78" s="66"/>
      <c r="DV78" s="66"/>
      <c r="DW78" s="280"/>
      <c r="DX78" s="295"/>
      <c r="DY78" s="66"/>
      <c r="DZ78" s="66"/>
      <c r="EA78" s="280"/>
      <c r="EB78" s="295"/>
      <c r="EC78" s="66"/>
      <c r="ED78" s="66"/>
      <c r="EE78" s="280">
        <v>300</v>
      </c>
      <c r="EF78" s="70">
        <v>300</v>
      </c>
      <c r="EG78" s="66">
        <f t="shared" si="1279"/>
        <v>100</v>
      </c>
      <c r="EH78" s="66"/>
      <c r="EI78" s="280"/>
      <c r="EJ78" s="70"/>
      <c r="EK78" s="66"/>
      <c r="EL78" s="66"/>
      <c r="EM78" s="280"/>
      <c r="EN78" s="70"/>
      <c r="EO78" s="66"/>
      <c r="EP78" s="66"/>
      <c r="EQ78" s="280"/>
      <c r="ER78" s="70"/>
      <c r="ES78" s="66"/>
      <c r="ET78" s="66"/>
      <c r="EU78" s="280"/>
      <c r="EV78" s="280"/>
      <c r="EW78" s="66"/>
      <c r="EX78" s="66"/>
      <c r="EY78" s="280"/>
      <c r="EZ78" s="280"/>
      <c r="FA78" s="66"/>
      <c r="FB78" s="66"/>
      <c r="FC78" s="280"/>
      <c r="FD78" s="70"/>
      <c r="FE78" s="66"/>
      <c r="FF78" s="66"/>
      <c r="FG78" s="280"/>
      <c r="FH78" s="280"/>
      <c r="FI78" s="66"/>
      <c r="FJ78" s="66"/>
      <c r="FK78" s="280"/>
      <c r="FL78" s="280"/>
      <c r="FM78" s="66"/>
      <c r="FN78" s="66"/>
      <c r="FO78" s="280"/>
      <c r="FP78" s="70"/>
      <c r="FQ78" s="66"/>
      <c r="FR78" s="66"/>
      <c r="FS78" s="280"/>
      <c r="FT78" s="70"/>
      <c r="FU78" s="66"/>
      <c r="FV78" s="66"/>
      <c r="FW78" s="280"/>
      <c r="FX78" s="70"/>
      <c r="FY78" s="66"/>
      <c r="FZ78" s="66"/>
      <c r="GA78" s="280">
        <v>21195</v>
      </c>
      <c r="GB78" s="70">
        <v>21195</v>
      </c>
      <c r="GC78" s="66">
        <f>GB78/GA78*100</f>
        <v>100</v>
      </c>
      <c r="GD78" s="66"/>
      <c r="GE78" s="280"/>
      <c r="GF78" s="70"/>
      <c r="GG78" s="66"/>
      <c r="GH78" s="66"/>
      <c r="GI78" s="280"/>
      <c r="GJ78" s="70"/>
      <c r="GK78" s="66"/>
      <c r="GL78" s="66"/>
      <c r="GM78" s="280"/>
      <c r="GN78" s="70"/>
      <c r="GO78" s="66"/>
      <c r="GP78" s="66"/>
      <c r="GQ78" s="280"/>
      <c r="GR78" s="70"/>
      <c r="GS78" s="66"/>
      <c r="GT78" s="66"/>
      <c r="GU78" s="280">
        <v>15538.6</v>
      </c>
      <c r="GV78" s="70">
        <v>15538.6</v>
      </c>
      <c r="GW78" s="66">
        <f>GV78/GU78*100</f>
        <v>100</v>
      </c>
      <c r="GX78" s="66"/>
      <c r="GY78" s="280"/>
      <c r="GZ78" s="70"/>
      <c r="HA78" s="66"/>
      <c r="HB78" s="66"/>
      <c r="HC78" s="280"/>
      <c r="HD78" s="70"/>
      <c r="HE78" s="66"/>
      <c r="HF78" s="66"/>
      <c r="HG78" s="280"/>
      <c r="HH78" s="70"/>
      <c r="HI78" s="66"/>
      <c r="HJ78" s="66"/>
      <c r="HK78" s="280"/>
      <c r="HL78" s="70"/>
      <c r="HM78" s="66"/>
      <c r="HN78" s="66"/>
      <c r="HO78" s="280">
        <v>900</v>
      </c>
      <c r="HP78" s="70">
        <v>900</v>
      </c>
      <c r="HQ78" s="66">
        <f>HP78/HO78*100</f>
        <v>100</v>
      </c>
      <c r="HR78" s="66"/>
      <c r="HS78" s="280"/>
      <c r="HT78" s="70"/>
      <c r="HU78" s="66"/>
      <c r="HV78" s="66"/>
      <c r="HW78" s="280"/>
      <c r="HX78" s="70"/>
      <c r="HY78" s="66"/>
      <c r="HZ78" s="66"/>
      <c r="IA78" s="280"/>
      <c r="IB78" s="70"/>
      <c r="IC78" s="66"/>
      <c r="ID78" s="66"/>
      <c r="IE78" s="280">
        <v>1050.8</v>
      </c>
      <c r="IF78" s="70">
        <v>936.41372999999999</v>
      </c>
      <c r="IG78" s="66">
        <f>IF78/IE78*100</f>
        <v>89.114363342215455</v>
      </c>
      <c r="IH78" s="66"/>
      <c r="II78" s="280"/>
      <c r="IJ78" s="70"/>
      <c r="IK78" s="66"/>
      <c r="IL78" s="66"/>
      <c r="IM78" s="280">
        <v>746.29972999999995</v>
      </c>
      <c r="IN78" s="70">
        <v>746.29972999999995</v>
      </c>
      <c r="IO78" s="66">
        <f>IN78/IM78*100</f>
        <v>100</v>
      </c>
    </row>
    <row r="79" spans="1:249" s="29" customFormat="1" ht="16.5" customHeight="1" x14ac:dyDescent="0.25">
      <c r="A79" s="41" t="s">
        <v>316</v>
      </c>
      <c r="B79" s="82">
        <f t="shared" si="1232"/>
        <v>50000</v>
      </c>
      <c r="C79" s="82">
        <f t="shared" si="1233"/>
        <v>71000</v>
      </c>
      <c r="D79" s="82">
        <f t="shared" si="1234"/>
        <v>71000</v>
      </c>
      <c r="E79" s="70">
        <f t="shared" si="67"/>
        <v>100</v>
      </c>
      <c r="F79" s="82"/>
      <c r="G79" s="82"/>
      <c r="H79" s="82"/>
      <c r="I79" s="82"/>
      <c r="J79" s="207"/>
      <c r="K79" s="207"/>
      <c r="L79" s="207"/>
      <c r="M79" s="207"/>
      <c r="N79" s="207"/>
      <c r="O79" s="207"/>
      <c r="P79" s="207"/>
      <c r="Q79" s="207"/>
      <c r="R79" s="70">
        <v>50000</v>
      </c>
      <c r="S79" s="70">
        <v>50000</v>
      </c>
      <c r="T79" s="70">
        <v>50000</v>
      </c>
      <c r="U79" s="82">
        <f>T79/S79*100</f>
        <v>100</v>
      </c>
      <c r="V79" s="207"/>
      <c r="W79" s="207"/>
      <c r="X79" s="207"/>
      <c r="Y79" s="207"/>
      <c r="Z79" s="134"/>
      <c r="AA79" s="207"/>
      <c r="AB79" s="207"/>
      <c r="AC79" s="66"/>
      <c r="AD79" s="135"/>
      <c r="AE79" s="205"/>
      <c r="AF79" s="205"/>
      <c r="AG79" s="66"/>
      <c r="AH79" s="205"/>
      <c r="AI79" s="205"/>
      <c r="AJ79" s="205"/>
      <c r="AK79" s="66"/>
      <c r="AL79" s="205"/>
      <c r="AM79" s="205"/>
      <c r="AN79" s="205"/>
      <c r="AO79" s="66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134"/>
      <c r="BC79" s="205"/>
      <c r="BD79" s="205"/>
      <c r="BE79" s="66"/>
      <c r="BF79" s="66"/>
      <c r="BG79" s="205"/>
      <c r="BH79" s="205"/>
      <c r="BI79" s="66"/>
      <c r="BJ79" s="66"/>
      <c r="BK79" s="205"/>
      <c r="BL79" s="205"/>
      <c r="BM79" s="66"/>
      <c r="BN79" s="66"/>
      <c r="BO79" s="205"/>
      <c r="BP79" s="205"/>
      <c r="BQ79" s="66"/>
      <c r="BR79" s="66"/>
      <c r="BS79" s="205"/>
      <c r="BT79" s="205"/>
      <c r="BU79" s="66"/>
      <c r="BV79" s="66"/>
      <c r="BW79" s="205"/>
      <c r="BX79" s="205"/>
      <c r="BY79" s="66"/>
      <c r="BZ79" s="66"/>
      <c r="CA79" s="205"/>
      <c r="CB79" s="205"/>
      <c r="CC79" s="66"/>
      <c r="CD79" s="66"/>
      <c r="CE79" s="205"/>
      <c r="CF79" s="205"/>
      <c r="CG79" s="66"/>
      <c r="CH79" s="66"/>
      <c r="CI79" s="205"/>
      <c r="CJ79" s="205"/>
      <c r="CK79" s="66"/>
      <c r="CL79" s="66"/>
      <c r="CM79" s="205"/>
      <c r="CN79" s="205"/>
      <c r="CO79" s="66"/>
      <c r="CP79" s="66"/>
      <c r="CQ79" s="66">
        <v>10000</v>
      </c>
      <c r="CR79" s="66">
        <v>10000</v>
      </c>
      <c r="CS79" s="66">
        <f t="shared" si="1270"/>
        <v>100</v>
      </c>
      <c r="CT79" s="66"/>
      <c r="CU79" s="66"/>
      <c r="CV79" s="66"/>
      <c r="CW79" s="66"/>
      <c r="CX79" s="66"/>
      <c r="CY79" s="66"/>
      <c r="CZ79" s="66"/>
      <c r="DA79" s="66"/>
      <c r="DB79" s="66"/>
      <c r="DC79" s="207"/>
      <c r="DD79" s="207"/>
      <c r="DE79" s="207"/>
      <c r="DF79" s="207"/>
      <c r="DG79" s="207"/>
      <c r="DH79" s="207"/>
      <c r="DI79" s="207"/>
      <c r="DJ79" s="207"/>
      <c r="DK79" s="207"/>
      <c r="DL79" s="207"/>
      <c r="DM79" s="207"/>
      <c r="DN79" s="207"/>
      <c r="DO79" s="66"/>
      <c r="DP79" s="66"/>
      <c r="DQ79" s="66"/>
      <c r="DR79" s="66"/>
      <c r="DS79" s="66"/>
      <c r="DT79" s="207"/>
      <c r="DU79" s="66"/>
      <c r="DV79" s="66"/>
      <c r="DW79" s="205"/>
      <c r="DX79" s="205"/>
      <c r="DY79" s="66"/>
      <c r="DZ79" s="66"/>
      <c r="EA79" s="205"/>
      <c r="EB79" s="205"/>
      <c r="EC79" s="66"/>
      <c r="ED79" s="66"/>
      <c r="EE79" s="205"/>
      <c r="EF79" s="205"/>
      <c r="EG79" s="66"/>
      <c r="EH79" s="66"/>
      <c r="EI79" s="205"/>
      <c r="EJ79" s="205"/>
      <c r="EK79" s="66"/>
      <c r="EL79" s="66"/>
      <c r="EM79" s="205"/>
      <c r="EN79" s="205"/>
      <c r="EO79" s="66"/>
      <c r="EP79" s="66"/>
      <c r="EQ79" s="205"/>
      <c r="ER79" s="205"/>
      <c r="ES79" s="66"/>
      <c r="ET79" s="66"/>
      <c r="EU79" s="205"/>
      <c r="EV79" s="205"/>
      <c r="EW79" s="66"/>
      <c r="EX79" s="66"/>
      <c r="EY79" s="205"/>
      <c r="EZ79" s="205"/>
      <c r="FA79" s="66"/>
      <c r="FB79" s="66"/>
      <c r="FC79" s="205"/>
      <c r="FD79" s="205"/>
      <c r="FE79" s="66"/>
      <c r="FF79" s="66"/>
      <c r="FG79" s="205"/>
      <c r="FH79" s="205"/>
      <c r="FI79" s="66"/>
      <c r="FJ79" s="66"/>
      <c r="FK79" s="205"/>
      <c r="FL79" s="205"/>
      <c r="FM79" s="66"/>
      <c r="FN79" s="66"/>
      <c r="FO79" s="280">
        <v>11000</v>
      </c>
      <c r="FP79" s="280">
        <v>11000</v>
      </c>
      <c r="FQ79" s="66">
        <f>FP79/FO79*100</f>
        <v>100</v>
      </c>
      <c r="FR79" s="66"/>
      <c r="FS79" s="280"/>
      <c r="FT79" s="280"/>
      <c r="FU79" s="66"/>
      <c r="FV79" s="66"/>
      <c r="FW79" s="280"/>
      <c r="FX79" s="280"/>
      <c r="FY79" s="66"/>
      <c r="FZ79" s="66"/>
      <c r="GA79" s="280"/>
      <c r="GB79" s="280"/>
      <c r="GC79" s="66"/>
      <c r="GD79" s="66"/>
      <c r="GE79" s="280"/>
      <c r="GF79" s="280"/>
      <c r="GG79" s="66"/>
      <c r="GH79" s="66"/>
      <c r="GI79" s="280"/>
      <c r="GJ79" s="280"/>
      <c r="GK79" s="66"/>
      <c r="GL79" s="66"/>
      <c r="GM79" s="280"/>
      <c r="GN79" s="280"/>
      <c r="GO79" s="66"/>
      <c r="GP79" s="66"/>
      <c r="GQ79" s="280"/>
      <c r="GR79" s="280"/>
      <c r="GS79" s="66"/>
      <c r="GT79" s="66"/>
      <c r="GU79" s="205"/>
      <c r="GV79" s="205"/>
      <c r="GW79" s="66"/>
      <c r="GX79" s="66"/>
      <c r="GY79" s="205"/>
      <c r="GZ79" s="205"/>
      <c r="HA79" s="66"/>
      <c r="HB79" s="66"/>
      <c r="HC79" s="205"/>
      <c r="HD79" s="205"/>
      <c r="HE79" s="66"/>
      <c r="HF79" s="66"/>
      <c r="HG79" s="205"/>
      <c r="HH79" s="205"/>
      <c r="HI79" s="66"/>
      <c r="HJ79" s="66"/>
      <c r="HK79" s="205"/>
      <c r="HL79" s="205"/>
      <c r="HM79" s="66"/>
      <c r="HN79" s="66"/>
      <c r="HO79" s="205"/>
      <c r="HP79" s="205"/>
      <c r="HQ79" s="66"/>
      <c r="HR79" s="66"/>
      <c r="HS79" s="205"/>
      <c r="HT79" s="205"/>
      <c r="HU79" s="66"/>
      <c r="HV79" s="66"/>
      <c r="HW79" s="205"/>
      <c r="HX79" s="205"/>
      <c r="HY79" s="66"/>
      <c r="HZ79" s="66"/>
      <c r="IA79" s="205"/>
      <c r="IB79" s="205"/>
      <c r="IC79" s="66"/>
      <c r="ID79" s="66"/>
      <c r="IE79" s="205"/>
      <c r="IF79" s="205"/>
      <c r="IG79" s="66"/>
      <c r="IH79" s="66"/>
      <c r="II79" s="205"/>
      <c r="IJ79" s="205"/>
      <c r="IK79" s="66"/>
      <c r="IL79" s="66"/>
      <c r="IM79" s="205"/>
      <c r="IN79" s="205"/>
      <c r="IO79" s="66"/>
    </row>
    <row r="80" spans="1:249" s="30" customFormat="1" ht="31.5" x14ac:dyDescent="0.25">
      <c r="A80" s="98" t="s">
        <v>319</v>
      </c>
      <c r="B80" s="198">
        <f t="shared" si="1232"/>
        <v>12003.7</v>
      </c>
      <c r="C80" s="198">
        <f t="shared" si="1233"/>
        <v>49310.501960000001</v>
      </c>
      <c r="D80" s="198">
        <f t="shared" si="1234"/>
        <v>49310.470680000006</v>
      </c>
      <c r="E80" s="80">
        <f t="shared" ref="E80" si="1305">D80/C80*100</f>
        <v>99.999936565237107</v>
      </c>
      <c r="F80" s="80">
        <f t="shared" ref="F80" si="1306">F81+F82</f>
        <v>10900</v>
      </c>
      <c r="G80" s="80">
        <f t="shared" ref="G80:AV80" si="1307">G81+G82</f>
        <v>11100</v>
      </c>
      <c r="H80" s="80">
        <f t="shared" ref="H80" si="1308">H81+H82</f>
        <v>11100</v>
      </c>
      <c r="I80" s="80">
        <f>H80/G80*100</f>
        <v>100</v>
      </c>
      <c r="J80" s="80">
        <f t="shared" ref="J80" si="1309">J81+J82</f>
        <v>0</v>
      </c>
      <c r="K80" s="80">
        <f t="shared" si="1307"/>
        <v>0</v>
      </c>
      <c r="L80" s="80">
        <f t="shared" si="1307"/>
        <v>0</v>
      </c>
      <c r="M80" s="80">
        <f t="shared" si="1307"/>
        <v>0</v>
      </c>
      <c r="N80" s="80"/>
      <c r="O80" s="80">
        <f t="shared" si="1307"/>
        <v>0</v>
      </c>
      <c r="P80" s="80">
        <f t="shared" si="1307"/>
        <v>0</v>
      </c>
      <c r="Q80" s="80">
        <f t="shared" si="1307"/>
        <v>0</v>
      </c>
      <c r="R80" s="80">
        <f t="shared" ref="R80" si="1310">R81+R82</f>
        <v>0</v>
      </c>
      <c r="S80" s="80">
        <f t="shared" si="1307"/>
        <v>0</v>
      </c>
      <c r="T80" s="80">
        <f t="shared" si="1307"/>
        <v>0</v>
      </c>
      <c r="U80" s="80">
        <f t="shared" si="1307"/>
        <v>0</v>
      </c>
      <c r="V80" s="80">
        <f t="shared" ref="V80" si="1311">V81+V82</f>
        <v>642.70000000000005</v>
      </c>
      <c r="W80" s="80">
        <f t="shared" si="1307"/>
        <v>1736</v>
      </c>
      <c r="X80" s="80">
        <f t="shared" ref="X80" si="1312">X81+X82</f>
        <v>1736</v>
      </c>
      <c r="Y80" s="79">
        <f t="shared" si="295"/>
        <v>100</v>
      </c>
      <c r="Z80" s="122"/>
      <c r="AA80" s="80">
        <f t="shared" si="1307"/>
        <v>221</v>
      </c>
      <c r="AB80" s="80">
        <f t="shared" si="1307"/>
        <v>221</v>
      </c>
      <c r="AC80" s="79">
        <f t="shared" si="1243"/>
        <v>100</v>
      </c>
      <c r="AD80" s="122"/>
      <c r="AE80" s="80">
        <f t="shared" ref="AE80:AF80" si="1313">AE81+AE82</f>
        <v>944</v>
      </c>
      <c r="AF80" s="80">
        <f t="shared" si="1313"/>
        <v>944</v>
      </c>
      <c r="AG80" s="79">
        <f t="shared" ref="AG80:AG81" si="1314">AF80/AE80*100</f>
        <v>100</v>
      </c>
      <c r="AH80" s="80">
        <f t="shared" ref="AH80" si="1315">AH81+AH82</f>
        <v>461</v>
      </c>
      <c r="AI80" s="80">
        <f t="shared" ref="AI80" si="1316">AI81+AI82</f>
        <v>461</v>
      </c>
      <c r="AJ80" s="80">
        <f t="shared" ref="AJ80" si="1317">AJ81+AJ82</f>
        <v>461</v>
      </c>
      <c r="AK80" s="79">
        <f t="shared" ref="AK80:AK81" si="1318">AJ80/AI80*100</f>
        <v>100</v>
      </c>
      <c r="AL80" s="80">
        <f t="shared" ref="AL80" si="1319">AL81+AL82</f>
        <v>0</v>
      </c>
      <c r="AM80" s="80">
        <f t="shared" ref="AM80" si="1320">AM81+AM82</f>
        <v>0</v>
      </c>
      <c r="AN80" s="80">
        <f t="shared" ref="AN80" si="1321">AN81+AN82</f>
        <v>0</v>
      </c>
      <c r="AO80" s="79"/>
      <c r="AP80" s="80">
        <f t="shared" ref="AP80" si="1322">AP81+AP82</f>
        <v>0</v>
      </c>
      <c r="AQ80" s="80">
        <f t="shared" si="1307"/>
        <v>0</v>
      </c>
      <c r="AR80" s="80">
        <f t="shared" ref="AR80" si="1323">AR81+AR82</f>
        <v>0</v>
      </c>
      <c r="AS80" s="80">
        <f t="shared" si="1307"/>
        <v>0</v>
      </c>
      <c r="AT80" s="80"/>
      <c r="AU80" s="80">
        <f t="shared" si="1307"/>
        <v>0</v>
      </c>
      <c r="AV80" s="80">
        <f t="shared" si="1307"/>
        <v>0</v>
      </c>
      <c r="AW80" s="80">
        <f t="shared" ref="AW80:AZ80" si="1324">AW81+AW82</f>
        <v>0</v>
      </c>
      <c r="AX80" s="80">
        <f t="shared" ref="AX80" si="1325">AX81+AX82</f>
        <v>0</v>
      </c>
      <c r="AY80" s="80">
        <f t="shared" si="1324"/>
        <v>0</v>
      </c>
      <c r="AZ80" s="80">
        <f t="shared" si="1324"/>
        <v>0</v>
      </c>
      <c r="BA80" s="79"/>
      <c r="BB80" s="121"/>
      <c r="BC80" s="80">
        <f t="shared" ref="BC80:BD80" si="1326">BC81+BC82</f>
        <v>1200</v>
      </c>
      <c r="BD80" s="80">
        <f t="shared" si="1326"/>
        <v>1200</v>
      </c>
      <c r="BE80" s="79">
        <f t="shared" ref="BE80:BE81" si="1327">BD80/BC80*100</f>
        <v>100</v>
      </c>
      <c r="BF80" s="79"/>
      <c r="BG80" s="80">
        <f t="shared" ref="BG80:BH80" si="1328">BG81+BG82</f>
        <v>0</v>
      </c>
      <c r="BH80" s="80">
        <f t="shared" si="1328"/>
        <v>0</v>
      </c>
      <c r="BI80" s="79"/>
      <c r="BJ80" s="79"/>
      <c r="BK80" s="80">
        <f t="shared" ref="BK80:BL80" si="1329">BK81+BK82</f>
        <v>0</v>
      </c>
      <c r="BL80" s="80">
        <f t="shared" si="1329"/>
        <v>0</v>
      </c>
      <c r="BM80" s="79"/>
      <c r="BN80" s="79"/>
      <c r="BO80" s="80">
        <f t="shared" ref="BO80:BP80" si="1330">BO81+BO82</f>
        <v>0</v>
      </c>
      <c r="BP80" s="80">
        <f t="shared" si="1330"/>
        <v>0</v>
      </c>
      <c r="BQ80" s="79"/>
      <c r="BR80" s="79"/>
      <c r="BS80" s="80">
        <f>SUM(BS81:BS83)</f>
        <v>8049.0649999999996</v>
      </c>
      <c r="BT80" s="80">
        <f>SUM(BT81:BT83)</f>
        <v>8049.0649999999996</v>
      </c>
      <c r="BU80" s="79">
        <f t="shared" ref="BU80" si="1331">BT80/BS80*100</f>
        <v>100</v>
      </c>
      <c r="BV80" s="79"/>
      <c r="BW80" s="80">
        <f t="shared" ref="BW80:BX80" si="1332">BW81+BW82</f>
        <v>0</v>
      </c>
      <c r="BX80" s="80">
        <f t="shared" si="1332"/>
        <v>0</v>
      </c>
      <c r="BY80" s="79"/>
      <c r="BZ80" s="79"/>
      <c r="CA80" s="80">
        <f t="shared" ref="CA80:CB80" si="1333">CA81+CA82</f>
        <v>0</v>
      </c>
      <c r="CB80" s="80">
        <f t="shared" si="1333"/>
        <v>0</v>
      </c>
      <c r="CC80" s="79"/>
      <c r="CD80" s="79"/>
      <c r="CE80" s="80">
        <f t="shared" ref="CE80:CF80" si="1334">CE81+CE82</f>
        <v>0</v>
      </c>
      <c r="CF80" s="80">
        <f t="shared" si="1334"/>
        <v>0</v>
      </c>
      <c r="CG80" s="79"/>
      <c r="CH80" s="79"/>
      <c r="CI80" s="80">
        <f t="shared" ref="CI80:CJ80" si="1335">CI81+CI82</f>
        <v>0</v>
      </c>
      <c r="CJ80" s="80">
        <f t="shared" si="1335"/>
        <v>0</v>
      </c>
      <c r="CK80" s="79"/>
      <c r="CL80" s="79"/>
      <c r="CM80" s="80">
        <f t="shared" ref="CM80:CN80" si="1336">CM81+CM82</f>
        <v>0</v>
      </c>
      <c r="CN80" s="80">
        <f t="shared" si="1336"/>
        <v>0</v>
      </c>
      <c r="CO80" s="79"/>
      <c r="CP80" s="79"/>
      <c r="CQ80" s="80">
        <f t="shared" ref="CQ80" si="1337">CQ81+CQ82</f>
        <v>8636.5</v>
      </c>
      <c r="CR80" s="80">
        <f t="shared" ref="CR80" si="1338">CR81+CR82</f>
        <v>8636.4687200000008</v>
      </c>
      <c r="CS80" s="79">
        <f t="shared" ref="CS80:CS82" si="1339">CR80/CQ80*100</f>
        <v>99.999637816245013</v>
      </c>
      <c r="CT80" s="79"/>
      <c r="CU80" s="80">
        <f t="shared" ref="CU80" si="1340">CU81+CU82</f>
        <v>0</v>
      </c>
      <c r="CV80" s="80">
        <f t="shared" ref="CV80" si="1341">CV81+CV82</f>
        <v>0</v>
      </c>
      <c r="CW80" s="79"/>
      <c r="CX80" s="79"/>
      <c r="CY80" s="80">
        <f t="shared" ref="CY80:CZ80" si="1342">CY81+CY82</f>
        <v>0</v>
      </c>
      <c r="CZ80" s="80">
        <f t="shared" si="1342"/>
        <v>0</v>
      </c>
      <c r="DA80" s="79"/>
      <c r="DB80" s="79"/>
      <c r="DC80" s="80">
        <f t="shared" ref="DC80:DM80" si="1343">DC81+DC82</f>
        <v>0</v>
      </c>
      <c r="DD80" s="80">
        <f t="shared" si="1343"/>
        <v>0</v>
      </c>
      <c r="DE80" s="80">
        <f t="shared" si="1343"/>
        <v>0</v>
      </c>
      <c r="DF80" s="80"/>
      <c r="DG80" s="80">
        <f t="shared" si="1343"/>
        <v>0</v>
      </c>
      <c r="DH80" s="80">
        <f t="shared" si="1343"/>
        <v>0</v>
      </c>
      <c r="DI80" s="80">
        <f t="shared" si="1343"/>
        <v>0</v>
      </c>
      <c r="DJ80" s="80"/>
      <c r="DK80" s="80">
        <f t="shared" si="1343"/>
        <v>0</v>
      </c>
      <c r="DL80" s="80">
        <f t="shared" si="1343"/>
        <v>0</v>
      </c>
      <c r="DM80" s="80">
        <f t="shared" si="1343"/>
        <v>0</v>
      </c>
      <c r="DN80" s="80"/>
      <c r="DO80" s="80"/>
      <c r="DP80" s="80"/>
      <c r="DQ80" s="79"/>
      <c r="DR80" s="79"/>
      <c r="DS80" s="80"/>
      <c r="DT80" s="80">
        <f t="shared" ref="DT80" si="1344">DT81+DT82</f>
        <v>0</v>
      </c>
      <c r="DU80" s="79"/>
      <c r="DV80" s="79"/>
      <c r="DW80" s="80">
        <f t="shared" ref="DW80:DX80" si="1345">DW81+DW82</f>
        <v>0</v>
      </c>
      <c r="DX80" s="80">
        <f t="shared" si="1345"/>
        <v>0</v>
      </c>
      <c r="DY80" s="79"/>
      <c r="DZ80" s="79"/>
      <c r="EA80" s="80">
        <f t="shared" ref="EA80:EB80" si="1346">EA81+EA82</f>
        <v>0</v>
      </c>
      <c r="EB80" s="80">
        <f t="shared" si="1346"/>
        <v>0</v>
      </c>
      <c r="EC80" s="79"/>
      <c r="ED80" s="79"/>
      <c r="EE80" s="80">
        <f t="shared" ref="EE80:EF80" si="1347">EE81+EE82</f>
        <v>70</v>
      </c>
      <c r="EF80" s="80">
        <f t="shared" si="1347"/>
        <v>70</v>
      </c>
      <c r="EG80" s="79">
        <f t="shared" ref="EG80:EG81" si="1348">EF80/EE80*100</f>
        <v>100</v>
      </c>
      <c r="EH80" s="79"/>
      <c r="EI80" s="80">
        <f t="shared" ref="EI80:EJ80" si="1349">EI81+EI82</f>
        <v>313.53722999999997</v>
      </c>
      <c r="EJ80" s="80">
        <f t="shared" si="1349"/>
        <v>313.53722999999997</v>
      </c>
      <c r="EK80" s="79">
        <f t="shared" si="1202"/>
        <v>100</v>
      </c>
      <c r="EL80" s="79"/>
      <c r="EM80" s="80">
        <f t="shared" ref="EM80:EN80" si="1350">EM81+EM82</f>
        <v>0</v>
      </c>
      <c r="EN80" s="80">
        <f t="shared" si="1350"/>
        <v>0</v>
      </c>
      <c r="EO80" s="79"/>
      <c r="EP80" s="79"/>
      <c r="EQ80" s="80">
        <f t="shared" ref="EQ80:ER80" si="1351">EQ81+EQ82</f>
        <v>0</v>
      </c>
      <c r="ER80" s="80">
        <f t="shared" si="1351"/>
        <v>0</v>
      </c>
      <c r="ES80" s="79"/>
      <c r="ET80" s="79"/>
      <c r="EU80" s="80">
        <f t="shared" ref="EU80" si="1352">EU81+EU82</f>
        <v>0</v>
      </c>
      <c r="EV80" s="80">
        <f t="shared" ref="EV80" si="1353">EV81+EV82</f>
        <v>0</v>
      </c>
      <c r="EW80" s="79"/>
      <c r="EX80" s="79"/>
      <c r="EY80" s="80">
        <f t="shared" ref="EY80" si="1354">EY81+EY82</f>
        <v>0</v>
      </c>
      <c r="EZ80" s="80">
        <f t="shared" ref="EZ80" si="1355">EZ81+EZ82</f>
        <v>0</v>
      </c>
      <c r="FA80" s="79"/>
      <c r="FB80" s="79"/>
      <c r="FC80" s="80">
        <f t="shared" ref="FC80:FD80" si="1356">FC81+FC82</f>
        <v>0</v>
      </c>
      <c r="FD80" s="80">
        <f t="shared" si="1356"/>
        <v>0</v>
      </c>
      <c r="FE80" s="79"/>
      <c r="FF80" s="79"/>
      <c r="FG80" s="80">
        <f t="shared" ref="FG80" si="1357">FG81+FG82</f>
        <v>0</v>
      </c>
      <c r="FH80" s="80">
        <f t="shared" ref="FH80" si="1358">FH81+FH82</f>
        <v>0</v>
      </c>
      <c r="FI80" s="79"/>
      <c r="FJ80" s="79"/>
      <c r="FK80" s="80">
        <f t="shared" ref="FK80" si="1359">FK81+FK82</f>
        <v>0</v>
      </c>
      <c r="FL80" s="80">
        <f t="shared" ref="FL80" si="1360">FL81+FL82</f>
        <v>0</v>
      </c>
      <c r="FM80" s="79"/>
      <c r="FN80" s="79"/>
      <c r="FO80" s="80">
        <f t="shared" ref="FO80:FP80" si="1361">FO81+FO82</f>
        <v>0</v>
      </c>
      <c r="FP80" s="80">
        <f t="shared" si="1361"/>
        <v>0</v>
      </c>
      <c r="FQ80" s="79"/>
      <c r="FR80" s="79"/>
      <c r="FS80" s="80">
        <f t="shared" ref="FS80:FT80" si="1362">FS81+FS82</f>
        <v>0</v>
      </c>
      <c r="FT80" s="80">
        <f t="shared" si="1362"/>
        <v>0</v>
      </c>
      <c r="FU80" s="79"/>
      <c r="FV80" s="79"/>
      <c r="FW80" s="80">
        <f t="shared" ref="FW80:FX80" si="1363">FW81+FW82</f>
        <v>0</v>
      </c>
      <c r="FX80" s="80">
        <f t="shared" si="1363"/>
        <v>0</v>
      </c>
      <c r="FY80" s="79"/>
      <c r="FZ80" s="79"/>
      <c r="GA80" s="80">
        <f t="shared" ref="GA80:GB80" si="1364">GA81+GA82</f>
        <v>5086.8</v>
      </c>
      <c r="GB80" s="80">
        <f t="shared" si="1364"/>
        <v>5086.8</v>
      </c>
      <c r="GC80" s="79">
        <f t="shared" ref="GC80:GC126" si="1365">GB80/GA80*100</f>
        <v>100</v>
      </c>
      <c r="GD80" s="79"/>
      <c r="GE80" s="80">
        <f t="shared" ref="GE80:GF80" si="1366">GE81+GE82</f>
        <v>0</v>
      </c>
      <c r="GF80" s="80">
        <f t="shared" si="1366"/>
        <v>0</v>
      </c>
      <c r="GG80" s="79"/>
      <c r="GH80" s="79"/>
      <c r="GI80" s="80">
        <f t="shared" ref="GI80:GJ80" si="1367">GI81+GI82</f>
        <v>0</v>
      </c>
      <c r="GJ80" s="80">
        <f t="shared" si="1367"/>
        <v>0</v>
      </c>
      <c r="GK80" s="79"/>
      <c r="GL80" s="79"/>
      <c r="GM80" s="80">
        <f t="shared" ref="GM80:GN80" si="1368">GM81+GM82</f>
        <v>0</v>
      </c>
      <c r="GN80" s="80">
        <f t="shared" si="1368"/>
        <v>0</v>
      </c>
      <c r="GO80" s="79"/>
      <c r="GP80" s="79"/>
      <c r="GQ80" s="80">
        <f t="shared" ref="GQ80:GR80" si="1369">GQ81+GQ82</f>
        <v>0</v>
      </c>
      <c r="GR80" s="80">
        <f t="shared" si="1369"/>
        <v>0</v>
      </c>
      <c r="GS80" s="79"/>
      <c r="GT80" s="79"/>
      <c r="GU80" s="80">
        <f t="shared" ref="GU80:GV80" si="1370">GU81+GU82</f>
        <v>9973</v>
      </c>
      <c r="GV80" s="80">
        <f t="shared" si="1370"/>
        <v>9973</v>
      </c>
      <c r="GW80" s="79">
        <f t="shared" ref="GW80:GW81" si="1371">GV80/GU80*100</f>
        <v>100</v>
      </c>
      <c r="GX80" s="79"/>
      <c r="GY80" s="80"/>
      <c r="GZ80" s="80"/>
      <c r="HA80" s="79"/>
      <c r="HB80" s="79"/>
      <c r="HC80" s="80"/>
      <c r="HD80" s="80"/>
      <c r="HE80" s="79"/>
      <c r="HF80" s="79"/>
      <c r="HG80" s="80"/>
      <c r="HH80" s="80"/>
      <c r="HI80" s="79"/>
      <c r="HJ80" s="79"/>
      <c r="HK80" s="80"/>
      <c r="HL80" s="80"/>
      <c r="HM80" s="79"/>
      <c r="HN80" s="79"/>
      <c r="HO80" s="80">
        <f t="shared" ref="HO80:HP80" si="1372">HO81+HO82</f>
        <v>450</v>
      </c>
      <c r="HP80" s="80">
        <f t="shared" si="1372"/>
        <v>450</v>
      </c>
      <c r="HQ80" s="79">
        <f t="shared" ref="HQ80:HQ81" si="1373">HP80/HO80*100</f>
        <v>100</v>
      </c>
      <c r="HR80" s="79"/>
      <c r="HS80" s="80"/>
      <c r="HT80" s="80"/>
      <c r="HU80" s="79"/>
      <c r="HV80" s="79"/>
      <c r="HW80" s="80"/>
      <c r="HX80" s="80"/>
      <c r="HY80" s="79"/>
      <c r="HZ80" s="79"/>
      <c r="IA80" s="80"/>
      <c r="IB80" s="80"/>
      <c r="IC80" s="79"/>
      <c r="ID80" s="79"/>
      <c r="IE80" s="80">
        <f t="shared" ref="IE80:IF80" si="1374">IE81+IE82</f>
        <v>323.3</v>
      </c>
      <c r="IF80" s="80">
        <f t="shared" si="1374"/>
        <v>323.3</v>
      </c>
      <c r="IG80" s="79">
        <f t="shared" ref="IG80:IG81" si="1375">IF80/IE80*100</f>
        <v>100</v>
      </c>
      <c r="IH80" s="79"/>
      <c r="II80" s="80"/>
      <c r="IJ80" s="80"/>
      <c r="IK80" s="79"/>
      <c r="IL80" s="79"/>
      <c r="IM80" s="80">
        <f t="shared" ref="IM80:IN80" si="1376">IM81+IM82</f>
        <v>746.29972999999995</v>
      </c>
      <c r="IN80" s="80">
        <f t="shared" si="1376"/>
        <v>746.29972999999995</v>
      </c>
      <c r="IO80" s="79">
        <f t="shared" ref="IO80:IO81" si="1377">IN80/IM80*100</f>
        <v>100</v>
      </c>
    </row>
    <row r="81" spans="1:249" s="29" customFormat="1" ht="31.5" x14ac:dyDescent="0.25">
      <c r="A81" s="95" t="s">
        <v>293</v>
      </c>
      <c r="B81" s="82">
        <f t="shared" si="1232"/>
        <v>12003.7</v>
      </c>
      <c r="C81" s="82">
        <f t="shared" si="1233"/>
        <v>32624.936959999999</v>
      </c>
      <c r="D81" s="82">
        <f t="shared" si="1234"/>
        <v>32624.936959999999</v>
      </c>
      <c r="E81" s="70">
        <f t="shared" si="67"/>
        <v>100</v>
      </c>
      <c r="F81" s="70">
        <v>10900</v>
      </c>
      <c r="G81" s="70">
        <v>11100</v>
      </c>
      <c r="H81" s="70">
        <v>11100</v>
      </c>
      <c r="I81" s="70">
        <f>H81/G81*100</f>
        <v>100</v>
      </c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66"/>
      <c r="V81" s="70">
        <v>642.70000000000005</v>
      </c>
      <c r="W81" s="70">
        <v>1736</v>
      </c>
      <c r="X81" s="70">
        <v>1736</v>
      </c>
      <c r="Y81" s="66">
        <f t="shared" si="295"/>
        <v>100</v>
      </c>
      <c r="Z81" s="124"/>
      <c r="AA81" s="70">
        <v>221</v>
      </c>
      <c r="AB81" s="70">
        <v>221</v>
      </c>
      <c r="AC81" s="66">
        <f t="shared" si="1243"/>
        <v>100</v>
      </c>
      <c r="AD81" s="145"/>
      <c r="AE81" s="280">
        <v>944</v>
      </c>
      <c r="AF81" s="281">
        <v>944</v>
      </c>
      <c r="AG81" s="66">
        <f t="shared" si="1314"/>
        <v>100</v>
      </c>
      <c r="AH81" s="280">
        <v>461</v>
      </c>
      <c r="AI81" s="280">
        <v>461</v>
      </c>
      <c r="AJ81" s="280">
        <v>461</v>
      </c>
      <c r="AK81" s="66">
        <f t="shared" si="1318"/>
        <v>100</v>
      </c>
      <c r="AL81" s="280"/>
      <c r="AM81" s="280"/>
      <c r="AN81" s="280"/>
      <c r="AO81" s="66"/>
      <c r="AP81" s="70"/>
      <c r="AQ81" s="70"/>
      <c r="AR81" s="70"/>
      <c r="AS81" s="66"/>
      <c r="AT81" s="66"/>
      <c r="AU81" s="70"/>
      <c r="AV81" s="70"/>
      <c r="AW81" s="66"/>
      <c r="AX81" s="70"/>
      <c r="AY81" s="70"/>
      <c r="AZ81" s="70"/>
      <c r="BA81" s="66"/>
      <c r="BB81" s="123"/>
      <c r="BC81" s="280">
        <v>1200</v>
      </c>
      <c r="BD81" s="280">
        <v>1200</v>
      </c>
      <c r="BE81" s="66">
        <f t="shared" si="1327"/>
        <v>100</v>
      </c>
      <c r="BF81" s="66"/>
      <c r="BG81" s="280"/>
      <c r="BH81" s="280"/>
      <c r="BI81" s="66"/>
      <c r="BJ81" s="66"/>
      <c r="BK81" s="280"/>
      <c r="BL81" s="280"/>
      <c r="BM81" s="66"/>
      <c r="BN81" s="66"/>
      <c r="BO81" s="280"/>
      <c r="BP81" s="280"/>
      <c r="BQ81" s="66"/>
      <c r="BR81" s="66"/>
      <c r="BS81" s="280"/>
      <c r="BT81" s="280"/>
      <c r="BU81" s="66"/>
      <c r="BV81" s="66"/>
      <c r="BW81" s="280"/>
      <c r="BX81" s="280"/>
      <c r="BY81" s="66"/>
      <c r="BZ81" s="66"/>
      <c r="CA81" s="280"/>
      <c r="CB81" s="280"/>
      <c r="CC81" s="66"/>
      <c r="CD81" s="66"/>
      <c r="CE81" s="280"/>
      <c r="CF81" s="280"/>
      <c r="CG81" s="66"/>
      <c r="CH81" s="66"/>
      <c r="CI81" s="280"/>
      <c r="CJ81" s="280"/>
      <c r="CK81" s="66"/>
      <c r="CL81" s="66"/>
      <c r="CM81" s="280"/>
      <c r="CN81" s="280"/>
      <c r="CO81" s="66"/>
      <c r="CP81" s="66"/>
      <c r="CQ81" s="70"/>
      <c r="CR81" s="70"/>
      <c r="CS81" s="66"/>
      <c r="CT81" s="66"/>
      <c r="CU81" s="70"/>
      <c r="CV81" s="70"/>
      <c r="CW81" s="66"/>
      <c r="CX81" s="66"/>
      <c r="CY81" s="70"/>
      <c r="CZ81" s="70"/>
      <c r="DA81" s="66"/>
      <c r="DB81" s="66"/>
      <c r="DC81" s="70"/>
      <c r="DD81" s="70"/>
      <c r="DE81" s="66"/>
      <c r="DF81" s="66"/>
      <c r="DG81" s="70"/>
      <c r="DH81" s="70"/>
      <c r="DI81" s="66"/>
      <c r="DJ81" s="66"/>
      <c r="DK81" s="70"/>
      <c r="DL81" s="70"/>
      <c r="DM81" s="66"/>
      <c r="DN81" s="66"/>
      <c r="DO81" s="70"/>
      <c r="DP81" s="70"/>
      <c r="DQ81" s="66"/>
      <c r="DR81" s="66"/>
      <c r="DS81" s="70"/>
      <c r="DT81" s="70"/>
      <c r="DU81" s="66"/>
      <c r="DV81" s="66"/>
      <c r="DW81" s="280"/>
      <c r="DX81" s="295"/>
      <c r="DY81" s="66"/>
      <c r="DZ81" s="66"/>
      <c r="EA81" s="280"/>
      <c r="EB81" s="295"/>
      <c r="EC81" s="66"/>
      <c r="ED81" s="66"/>
      <c r="EE81" s="280">
        <v>70</v>
      </c>
      <c r="EF81" s="280">
        <v>70</v>
      </c>
      <c r="EG81" s="66">
        <f t="shared" si="1348"/>
        <v>100</v>
      </c>
      <c r="EH81" s="66"/>
      <c r="EI81" s="280">
        <v>313.53722999999997</v>
      </c>
      <c r="EJ81" s="280">
        <v>313.53722999999997</v>
      </c>
      <c r="EK81" s="66">
        <f t="shared" si="1202"/>
        <v>100</v>
      </c>
      <c r="EL81" s="66"/>
      <c r="EM81" s="280"/>
      <c r="EN81" s="280"/>
      <c r="EO81" s="66"/>
      <c r="EP81" s="66"/>
      <c r="EQ81" s="280"/>
      <c r="ER81" s="280"/>
      <c r="ES81" s="66"/>
      <c r="ET81" s="66"/>
      <c r="EU81" s="280"/>
      <c r="EV81" s="280"/>
      <c r="EW81" s="66"/>
      <c r="EX81" s="66"/>
      <c r="EY81" s="280"/>
      <c r="EZ81" s="280"/>
      <c r="FA81" s="66"/>
      <c r="FB81" s="66"/>
      <c r="FC81" s="280"/>
      <c r="FD81" s="280"/>
      <c r="FE81" s="66"/>
      <c r="FF81" s="66"/>
      <c r="FG81" s="280"/>
      <c r="FH81" s="280"/>
      <c r="FI81" s="66"/>
      <c r="FJ81" s="66"/>
      <c r="FK81" s="280"/>
      <c r="FL81" s="280"/>
      <c r="FM81" s="66"/>
      <c r="FN81" s="66"/>
      <c r="FO81" s="280"/>
      <c r="FP81" s="280"/>
      <c r="FQ81" s="66"/>
      <c r="FR81" s="66"/>
      <c r="FS81" s="280"/>
      <c r="FT81" s="280"/>
      <c r="FU81" s="66"/>
      <c r="FV81" s="66"/>
      <c r="FW81" s="280"/>
      <c r="FX81" s="280"/>
      <c r="FY81" s="66"/>
      <c r="FZ81" s="66"/>
      <c r="GA81" s="280">
        <v>5086.8</v>
      </c>
      <c r="GB81" s="280">
        <v>5086.8</v>
      </c>
      <c r="GC81" s="66">
        <f t="shared" si="1365"/>
        <v>100</v>
      </c>
      <c r="GD81" s="66"/>
      <c r="GE81" s="280"/>
      <c r="GF81" s="280"/>
      <c r="GG81" s="66"/>
      <c r="GH81" s="66"/>
      <c r="GI81" s="280"/>
      <c r="GJ81" s="280"/>
      <c r="GK81" s="66"/>
      <c r="GL81" s="66"/>
      <c r="GM81" s="280"/>
      <c r="GN81" s="280"/>
      <c r="GO81" s="66"/>
      <c r="GP81" s="66"/>
      <c r="GQ81" s="280"/>
      <c r="GR81" s="280"/>
      <c r="GS81" s="66"/>
      <c r="GT81" s="66"/>
      <c r="GU81" s="280">
        <v>9973</v>
      </c>
      <c r="GV81" s="280">
        <v>9973</v>
      </c>
      <c r="GW81" s="66">
        <f t="shared" si="1371"/>
        <v>100</v>
      </c>
      <c r="GX81" s="66"/>
      <c r="GY81" s="280"/>
      <c r="GZ81" s="280"/>
      <c r="HA81" s="66"/>
      <c r="HB81" s="66"/>
      <c r="HC81" s="280"/>
      <c r="HD81" s="280"/>
      <c r="HE81" s="66"/>
      <c r="HF81" s="66"/>
      <c r="HG81" s="280"/>
      <c r="HH81" s="280"/>
      <c r="HI81" s="66"/>
      <c r="HJ81" s="66"/>
      <c r="HK81" s="280"/>
      <c r="HL81" s="280"/>
      <c r="HM81" s="66"/>
      <c r="HN81" s="66"/>
      <c r="HO81" s="280">
        <v>450</v>
      </c>
      <c r="HP81" s="280">
        <v>450</v>
      </c>
      <c r="HQ81" s="66">
        <f t="shared" si="1373"/>
        <v>100</v>
      </c>
      <c r="HR81" s="66"/>
      <c r="HS81" s="280"/>
      <c r="HT81" s="280"/>
      <c r="HU81" s="66"/>
      <c r="HV81" s="66"/>
      <c r="HW81" s="280"/>
      <c r="HX81" s="280"/>
      <c r="HY81" s="66"/>
      <c r="HZ81" s="66"/>
      <c r="IA81" s="280"/>
      <c r="IB81" s="280"/>
      <c r="IC81" s="66"/>
      <c r="ID81" s="66"/>
      <c r="IE81" s="280">
        <v>323.3</v>
      </c>
      <c r="IF81" s="280">
        <v>323.3</v>
      </c>
      <c r="IG81" s="66">
        <f t="shared" si="1375"/>
        <v>100</v>
      </c>
      <c r="IH81" s="66"/>
      <c r="II81" s="280"/>
      <c r="IJ81" s="280"/>
      <c r="IK81" s="66"/>
      <c r="IL81" s="66"/>
      <c r="IM81" s="280">
        <v>746.29972999999995</v>
      </c>
      <c r="IN81" s="280">
        <v>746.29972999999995</v>
      </c>
      <c r="IO81" s="66">
        <f t="shared" si="1377"/>
        <v>100</v>
      </c>
    </row>
    <row r="82" spans="1:249" s="29" customFormat="1" ht="15.75" x14ac:dyDescent="0.25">
      <c r="A82" s="41" t="s">
        <v>318</v>
      </c>
      <c r="B82" s="82">
        <f t="shared" si="1232"/>
        <v>0</v>
      </c>
      <c r="C82" s="82">
        <f t="shared" si="1233"/>
        <v>8636.5</v>
      </c>
      <c r="D82" s="82">
        <f t="shared" si="1234"/>
        <v>8636.4687200000008</v>
      </c>
      <c r="E82" s="70">
        <f t="shared" si="67"/>
        <v>99.999637816245013</v>
      </c>
      <c r="F82" s="82"/>
      <c r="G82" s="82"/>
      <c r="H82" s="82"/>
      <c r="I82" s="82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134"/>
      <c r="AA82" s="207"/>
      <c r="AB82" s="207"/>
      <c r="AC82" s="66"/>
      <c r="AD82" s="135"/>
      <c r="AE82" s="205"/>
      <c r="AF82" s="205"/>
      <c r="AG82" s="66"/>
      <c r="AH82" s="205"/>
      <c r="AI82" s="205"/>
      <c r="AJ82" s="205"/>
      <c r="AK82" s="66"/>
      <c r="AL82" s="205"/>
      <c r="AM82" s="205"/>
      <c r="AN82" s="205"/>
      <c r="AO82" s="66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134"/>
      <c r="BC82" s="205"/>
      <c r="BD82" s="205"/>
      <c r="BE82" s="66"/>
      <c r="BF82" s="66"/>
      <c r="BG82" s="205"/>
      <c r="BH82" s="205"/>
      <c r="BI82" s="66"/>
      <c r="BJ82" s="66"/>
      <c r="BK82" s="205"/>
      <c r="BL82" s="205"/>
      <c r="BM82" s="66"/>
      <c r="BN82" s="66"/>
      <c r="BO82" s="205"/>
      <c r="BP82" s="205"/>
      <c r="BQ82" s="66"/>
      <c r="BR82" s="66"/>
      <c r="BS82" s="205"/>
      <c r="BT82" s="205"/>
      <c r="BU82" s="66"/>
      <c r="BV82" s="66"/>
      <c r="BW82" s="205"/>
      <c r="BX82" s="205"/>
      <c r="BY82" s="66"/>
      <c r="BZ82" s="66"/>
      <c r="CA82" s="205"/>
      <c r="CB82" s="205"/>
      <c r="CC82" s="66"/>
      <c r="CD82" s="66"/>
      <c r="CE82" s="205"/>
      <c r="CF82" s="205"/>
      <c r="CG82" s="66"/>
      <c r="CH82" s="66"/>
      <c r="CI82" s="205"/>
      <c r="CJ82" s="205"/>
      <c r="CK82" s="66"/>
      <c r="CL82" s="66"/>
      <c r="CM82" s="205"/>
      <c r="CN82" s="205"/>
      <c r="CO82" s="66"/>
      <c r="CP82" s="66"/>
      <c r="CQ82" s="66">
        <v>8636.5</v>
      </c>
      <c r="CR82" s="66">
        <v>8636.4687200000008</v>
      </c>
      <c r="CS82" s="66">
        <f t="shared" si="1339"/>
        <v>99.999637816245013</v>
      </c>
      <c r="CT82" s="66"/>
      <c r="CU82" s="66"/>
      <c r="CV82" s="66"/>
      <c r="CW82" s="66"/>
      <c r="CX82" s="66"/>
      <c r="CY82" s="66"/>
      <c r="CZ82" s="66"/>
      <c r="DA82" s="66"/>
      <c r="DB82" s="66"/>
      <c r="DC82" s="207"/>
      <c r="DD82" s="207"/>
      <c r="DE82" s="207"/>
      <c r="DF82" s="207"/>
      <c r="DG82" s="207"/>
      <c r="DH82" s="207"/>
      <c r="DI82" s="207"/>
      <c r="DJ82" s="207"/>
      <c r="DK82" s="207"/>
      <c r="DL82" s="207"/>
      <c r="DM82" s="207"/>
      <c r="DN82" s="207"/>
      <c r="DO82" s="66"/>
      <c r="DP82" s="66"/>
      <c r="DQ82" s="66"/>
      <c r="DR82" s="66"/>
      <c r="DS82" s="66"/>
      <c r="DT82" s="207"/>
      <c r="DU82" s="66"/>
      <c r="DV82" s="66"/>
      <c r="DW82" s="205"/>
      <c r="DX82" s="205"/>
      <c r="DY82" s="66"/>
      <c r="DZ82" s="66"/>
      <c r="EA82" s="205"/>
      <c r="EB82" s="205"/>
      <c r="EC82" s="66"/>
      <c r="ED82" s="66"/>
      <c r="EE82" s="205"/>
      <c r="EF82" s="205"/>
      <c r="EG82" s="66"/>
      <c r="EH82" s="66"/>
      <c r="EI82" s="205"/>
      <c r="EJ82" s="205"/>
      <c r="EK82" s="66"/>
      <c r="EL82" s="66"/>
      <c r="EM82" s="205"/>
      <c r="EN82" s="205"/>
      <c r="EO82" s="66"/>
      <c r="EP82" s="66"/>
      <c r="EQ82" s="205"/>
      <c r="ER82" s="205"/>
      <c r="ES82" s="66"/>
      <c r="ET82" s="66"/>
      <c r="EU82" s="205"/>
      <c r="EV82" s="205"/>
      <c r="EW82" s="66"/>
      <c r="EX82" s="66"/>
      <c r="EY82" s="205"/>
      <c r="EZ82" s="205"/>
      <c r="FA82" s="66"/>
      <c r="FB82" s="66"/>
      <c r="FC82" s="205"/>
      <c r="FD82" s="205"/>
      <c r="FE82" s="66"/>
      <c r="FF82" s="66"/>
      <c r="FG82" s="205"/>
      <c r="FH82" s="205"/>
      <c r="FI82" s="66"/>
      <c r="FJ82" s="66"/>
      <c r="FK82" s="205"/>
      <c r="FL82" s="205"/>
      <c r="FM82" s="66"/>
      <c r="FN82" s="66"/>
      <c r="FO82" s="205"/>
      <c r="FP82" s="205"/>
      <c r="FQ82" s="66"/>
      <c r="FR82" s="66"/>
      <c r="FS82" s="205"/>
      <c r="FT82" s="205"/>
      <c r="FU82" s="66"/>
      <c r="FV82" s="66"/>
      <c r="FW82" s="205"/>
      <c r="FX82" s="205"/>
      <c r="FY82" s="66"/>
      <c r="FZ82" s="66"/>
      <c r="GA82" s="205"/>
      <c r="GB82" s="205"/>
      <c r="GC82" s="66"/>
      <c r="GD82" s="66"/>
      <c r="GE82" s="205"/>
      <c r="GF82" s="205"/>
      <c r="GG82" s="66"/>
      <c r="GH82" s="66"/>
      <c r="GI82" s="205"/>
      <c r="GJ82" s="205"/>
      <c r="GK82" s="66"/>
      <c r="GL82" s="66"/>
      <c r="GM82" s="205"/>
      <c r="GN82" s="205"/>
      <c r="GO82" s="66"/>
      <c r="GP82" s="66"/>
      <c r="GQ82" s="205"/>
      <c r="GR82" s="205"/>
      <c r="GS82" s="66"/>
      <c r="GT82" s="66"/>
      <c r="GU82" s="205"/>
      <c r="GV82" s="205"/>
      <c r="GW82" s="66"/>
      <c r="GX82" s="66"/>
      <c r="GY82" s="205"/>
      <c r="GZ82" s="205"/>
      <c r="HA82" s="66"/>
      <c r="HB82" s="66"/>
      <c r="HC82" s="205"/>
      <c r="HD82" s="205"/>
      <c r="HE82" s="66"/>
      <c r="HF82" s="66"/>
      <c r="HG82" s="205"/>
      <c r="HH82" s="205"/>
      <c r="HI82" s="66"/>
      <c r="HJ82" s="66"/>
      <c r="HK82" s="205"/>
      <c r="HL82" s="205"/>
      <c r="HM82" s="66"/>
      <c r="HN82" s="66"/>
      <c r="HO82" s="205"/>
      <c r="HP82" s="205"/>
      <c r="HQ82" s="66"/>
      <c r="HR82" s="66"/>
      <c r="HS82" s="205"/>
      <c r="HT82" s="205"/>
      <c r="HU82" s="66"/>
      <c r="HV82" s="66"/>
      <c r="HW82" s="205"/>
      <c r="HX82" s="205"/>
      <c r="HY82" s="66"/>
      <c r="HZ82" s="66"/>
      <c r="IA82" s="205"/>
      <c r="IB82" s="205"/>
      <c r="IC82" s="66"/>
      <c r="ID82" s="66"/>
      <c r="IE82" s="205"/>
      <c r="IF82" s="205"/>
      <c r="IG82" s="66"/>
      <c r="IH82" s="66"/>
      <c r="II82" s="205"/>
      <c r="IJ82" s="205"/>
      <c r="IK82" s="66"/>
      <c r="IL82" s="66"/>
      <c r="IM82" s="205"/>
      <c r="IN82" s="205"/>
      <c r="IO82" s="66"/>
    </row>
    <row r="83" spans="1:249" s="29" customFormat="1" ht="15.75" x14ac:dyDescent="0.25">
      <c r="A83" s="41" t="s">
        <v>497</v>
      </c>
      <c r="B83" s="82">
        <f t="shared" si="1232"/>
        <v>0</v>
      </c>
      <c r="C83" s="82">
        <f t="shared" si="1233"/>
        <v>8049.0649999999996</v>
      </c>
      <c r="D83" s="82">
        <f t="shared" si="1234"/>
        <v>8049.0649999999996</v>
      </c>
      <c r="E83" s="70">
        <f t="shared" si="67"/>
        <v>100</v>
      </c>
      <c r="F83" s="82"/>
      <c r="G83" s="82"/>
      <c r="H83" s="82"/>
      <c r="I83" s="82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134"/>
      <c r="AA83" s="207"/>
      <c r="AB83" s="207"/>
      <c r="AC83" s="66"/>
      <c r="AD83" s="135"/>
      <c r="AE83" s="205"/>
      <c r="AF83" s="205"/>
      <c r="AG83" s="66"/>
      <c r="AH83" s="205"/>
      <c r="AI83" s="205"/>
      <c r="AJ83" s="205"/>
      <c r="AK83" s="66"/>
      <c r="AL83" s="205"/>
      <c r="AM83" s="205"/>
      <c r="AN83" s="205"/>
      <c r="AO83" s="66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134"/>
      <c r="BC83" s="205"/>
      <c r="BD83" s="205"/>
      <c r="BE83" s="66"/>
      <c r="BF83" s="66"/>
      <c r="BG83" s="205"/>
      <c r="BH83" s="205"/>
      <c r="BI83" s="66"/>
      <c r="BJ83" s="66"/>
      <c r="BK83" s="205"/>
      <c r="BL83" s="205"/>
      <c r="BM83" s="66"/>
      <c r="BN83" s="66"/>
      <c r="BO83" s="205"/>
      <c r="BP83" s="205"/>
      <c r="BQ83" s="66"/>
      <c r="BR83" s="66"/>
      <c r="BS83" s="82">
        <v>8049.0649999999996</v>
      </c>
      <c r="BT83" s="82">
        <v>8049.0649999999996</v>
      </c>
      <c r="BU83" s="66">
        <f>BT83/BS83*100</f>
        <v>100</v>
      </c>
      <c r="BV83" s="66"/>
      <c r="BW83" s="205"/>
      <c r="BX83" s="205"/>
      <c r="BY83" s="66"/>
      <c r="BZ83" s="66"/>
      <c r="CA83" s="205"/>
      <c r="CB83" s="205"/>
      <c r="CC83" s="66"/>
      <c r="CD83" s="66"/>
      <c r="CE83" s="205"/>
      <c r="CF83" s="205"/>
      <c r="CG83" s="66"/>
      <c r="CH83" s="66"/>
      <c r="CI83" s="205"/>
      <c r="CJ83" s="205"/>
      <c r="CK83" s="66"/>
      <c r="CL83" s="66"/>
      <c r="CM83" s="205"/>
      <c r="CN83" s="205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207"/>
      <c r="DD83" s="207"/>
      <c r="DE83" s="207"/>
      <c r="DF83" s="207"/>
      <c r="DG83" s="207"/>
      <c r="DH83" s="207"/>
      <c r="DI83" s="207"/>
      <c r="DJ83" s="207"/>
      <c r="DK83" s="207"/>
      <c r="DL83" s="207"/>
      <c r="DM83" s="207"/>
      <c r="DN83" s="207"/>
      <c r="DO83" s="66"/>
      <c r="DP83" s="66"/>
      <c r="DQ83" s="66"/>
      <c r="DR83" s="66"/>
      <c r="DS83" s="66"/>
      <c r="DT83" s="207"/>
      <c r="DU83" s="66"/>
      <c r="DV83" s="66"/>
      <c r="DW83" s="205"/>
      <c r="DX83" s="205"/>
      <c r="DY83" s="66"/>
      <c r="DZ83" s="66"/>
      <c r="EA83" s="205"/>
      <c r="EB83" s="205"/>
      <c r="EC83" s="66"/>
      <c r="ED83" s="66"/>
      <c r="EE83" s="205"/>
      <c r="EF83" s="205"/>
      <c r="EG83" s="66"/>
      <c r="EH83" s="66"/>
      <c r="EI83" s="205"/>
      <c r="EJ83" s="205"/>
      <c r="EK83" s="66"/>
      <c r="EL83" s="66"/>
      <c r="EM83" s="205"/>
      <c r="EN83" s="205"/>
      <c r="EO83" s="66"/>
      <c r="EP83" s="66"/>
      <c r="EQ83" s="205"/>
      <c r="ER83" s="205"/>
      <c r="ES83" s="66"/>
      <c r="ET83" s="66"/>
      <c r="EU83" s="205"/>
      <c r="EV83" s="205"/>
      <c r="EW83" s="66"/>
      <c r="EX83" s="66"/>
      <c r="EY83" s="205"/>
      <c r="EZ83" s="205"/>
      <c r="FA83" s="66"/>
      <c r="FB83" s="66"/>
      <c r="FC83" s="205"/>
      <c r="FD83" s="205"/>
      <c r="FE83" s="66"/>
      <c r="FF83" s="66"/>
      <c r="FG83" s="205"/>
      <c r="FH83" s="205"/>
      <c r="FI83" s="66"/>
      <c r="FJ83" s="66"/>
      <c r="FK83" s="205"/>
      <c r="FL83" s="205"/>
      <c r="FM83" s="66"/>
      <c r="FN83" s="66"/>
      <c r="FO83" s="205"/>
      <c r="FP83" s="205"/>
      <c r="FQ83" s="66"/>
      <c r="FR83" s="66"/>
      <c r="FS83" s="205"/>
      <c r="FT83" s="205"/>
      <c r="FU83" s="66"/>
      <c r="FV83" s="66"/>
      <c r="FW83" s="205"/>
      <c r="FX83" s="205"/>
      <c r="FY83" s="66"/>
      <c r="FZ83" s="66"/>
      <c r="GA83" s="205"/>
      <c r="GB83" s="205"/>
      <c r="GC83" s="66"/>
      <c r="GD83" s="66"/>
      <c r="GE83" s="205"/>
      <c r="GF83" s="205"/>
      <c r="GG83" s="66"/>
      <c r="GH83" s="66"/>
      <c r="GI83" s="205"/>
      <c r="GJ83" s="205"/>
      <c r="GK83" s="66"/>
      <c r="GL83" s="66"/>
      <c r="GM83" s="205"/>
      <c r="GN83" s="205"/>
      <c r="GO83" s="66"/>
      <c r="GP83" s="66"/>
      <c r="GQ83" s="205"/>
      <c r="GR83" s="205"/>
      <c r="GS83" s="66"/>
      <c r="GT83" s="66"/>
      <c r="GU83" s="205"/>
      <c r="GV83" s="205"/>
      <c r="GW83" s="66"/>
      <c r="GX83" s="66"/>
      <c r="GY83" s="205"/>
      <c r="GZ83" s="205"/>
      <c r="HA83" s="66"/>
      <c r="HB83" s="66"/>
      <c r="HC83" s="205"/>
      <c r="HD83" s="205"/>
      <c r="HE83" s="66"/>
      <c r="HF83" s="66"/>
      <c r="HG83" s="205"/>
      <c r="HH83" s="205"/>
      <c r="HI83" s="66"/>
      <c r="HJ83" s="66"/>
      <c r="HK83" s="205"/>
      <c r="HL83" s="205"/>
      <c r="HM83" s="66"/>
      <c r="HN83" s="66"/>
      <c r="HO83" s="205"/>
      <c r="HP83" s="205"/>
      <c r="HQ83" s="66"/>
      <c r="HR83" s="66"/>
      <c r="HS83" s="205"/>
      <c r="HT83" s="205"/>
      <c r="HU83" s="66"/>
      <c r="HV83" s="66"/>
      <c r="HW83" s="205"/>
      <c r="HX83" s="205"/>
      <c r="HY83" s="66"/>
      <c r="HZ83" s="66"/>
      <c r="IA83" s="205"/>
      <c r="IB83" s="205"/>
      <c r="IC83" s="66"/>
      <c r="ID83" s="66"/>
      <c r="IE83" s="205"/>
      <c r="IF83" s="205"/>
      <c r="IG83" s="66"/>
      <c r="IH83" s="66"/>
      <c r="II83" s="205"/>
      <c r="IJ83" s="205"/>
      <c r="IK83" s="66"/>
      <c r="IL83" s="66"/>
      <c r="IM83" s="205"/>
      <c r="IN83" s="205"/>
      <c r="IO83" s="66"/>
    </row>
    <row r="84" spans="1:249" s="30" customFormat="1" ht="31.5" x14ac:dyDescent="0.25">
      <c r="A84" s="98" t="s">
        <v>321</v>
      </c>
      <c r="B84" s="198">
        <f t="shared" si="1232"/>
        <v>7471.4</v>
      </c>
      <c r="C84" s="198">
        <f t="shared" si="1233"/>
        <v>31327.049050000001</v>
      </c>
      <c r="D84" s="198">
        <f t="shared" si="1234"/>
        <v>31295.151960000003</v>
      </c>
      <c r="E84" s="80">
        <f t="shared" ref="E84" si="1378">D84/C84*100</f>
        <v>99.898180355420365</v>
      </c>
      <c r="F84" s="80">
        <f t="shared" ref="F84" si="1379">F85+F86</f>
        <v>6300</v>
      </c>
      <c r="G84" s="80">
        <f t="shared" ref="G84:AV84" si="1380">G85+G86</f>
        <v>6300</v>
      </c>
      <c r="H84" s="80">
        <f t="shared" ref="H84" si="1381">H85+H86</f>
        <v>6300</v>
      </c>
      <c r="I84" s="80">
        <f t="shared" si="739"/>
        <v>100</v>
      </c>
      <c r="J84" s="80">
        <f t="shared" ref="J84" si="1382">J85+J86</f>
        <v>0</v>
      </c>
      <c r="K84" s="80">
        <f t="shared" si="1380"/>
        <v>0</v>
      </c>
      <c r="L84" s="80">
        <f t="shared" si="1380"/>
        <v>0</v>
      </c>
      <c r="M84" s="80">
        <f t="shared" si="1380"/>
        <v>0</v>
      </c>
      <c r="N84" s="80"/>
      <c r="O84" s="80">
        <f t="shared" si="1380"/>
        <v>0</v>
      </c>
      <c r="P84" s="80">
        <f t="shared" si="1380"/>
        <v>0</v>
      </c>
      <c r="Q84" s="80">
        <f t="shared" si="1380"/>
        <v>0</v>
      </c>
      <c r="R84" s="80">
        <f t="shared" ref="R84" si="1383">R85+R86</f>
        <v>0</v>
      </c>
      <c r="S84" s="80">
        <f t="shared" si="1380"/>
        <v>0</v>
      </c>
      <c r="T84" s="80">
        <f t="shared" si="1380"/>
        <v>0</v>
      </c>
      <c r="U84" s="80">
        <f t="shared" si="1380"/>
        <v>0</v>
      </c>
      <c r="V84" s="80">
        <f t="shared" ref="V84" si="1384">V85+V86</f>
        <v>449.4</v>
      </c>
      <c r="W84" s="80">
        <f t="shared" si="1380"/>
        <v>1214.4000000000001</v>
      </c>
      <c r="X84" s="80">
        <f t="shared" ref="X84" si="1385">X85+X86</f>
        <v>1214.4000000000001</v>
      </c>
      <c r="Y84" s="79">
        <f t="shared" si="295"/>
        <v>100</v>
      </c>
      <c r="Z84" s="122"/>
      <c r="AA84" s="80">
        <f t="shared" si="1380"/>
        <v>391</v>
      </c>
      <c r="AB84" s="80">
        <f t="shared" si="1380"/>
        <v>391</v>
      </c>
      <c r="AC84" s="79">
        <f t="shared" si="1243"/>
        <v>100</v>
      </c>
      <c r="AD84" s="122"/>
      <c r="AE84" s="80">
        <f t="shared" ref="AE84:AF84" si="1386">AE85+AE86</f>
        <v>1835</v>
      </c>
      <c r="AF84" s="80">
        <f t="shared" si="1386"/>
        <v>1835</v>
      </c>
      <c r="AG84" s="79">
        <f t="shared" ref="AG84:AG85" si="1387">AF84/AE84*100</f>
        <v>100</v>
      </c>
      <c r="AH84" s="80">
        <f t="shared" ref="AH84" si="1388">AH85+AH86</f>
        <v>722</v>
      </c>
      <c r="AI84" s="80">
        <f t="shared" ref="AI84" si="1389">AI85+AI86</f>
        <v>300</v>
      </c>
      <c r="AJ84" s="80">
        <f t="shared" ref="AJ84" si="1390">AJ85+AJ86</f>
        <v>300</v>
      </c>
      <c r="AK84" s="79">
        <f t="shared" ref="AK84:AK85" si="1391">AJ84/AI84*100</f>
        <v>100</v>
      </c>
      <c r="AL84" s="80">
        <f t="shared" ref="AL84" si="1392">AL85+AL86</f>
        <v>0</v>
      </c>
      <c r="AM84" s="80">
        <f t="shared" ref="AM84" si="1393">AM85+AM86</f>
        <v>0</v>
      </c>
      <c r="AN84" s="80">
        <f t="shared" ref="AN84" si="1394">AN85+AN86</f>
        <v>0</v>
      </c>
      <c r="AO84" s="79"/>
      <c r="AP84" s="80">
        <f t="shared" ref="AP84" si="1395">AP85+AP86</f>
        <v>0</v>
      </c>
      <c r="AQ84" s="80">
        <f t="shared" si="1380"/>
        <v>0</v>
      </c>
      <c r="AR84" s="80">
        <f t="shared" ref="AR84" si="1396">AR85+AR86</f>
        <v>0</v>
      </c>
      <c r="AS84" s="80">
        <f t="shared" si="1380"/>
        <v>0</v>
      </c>
      <c r="AT84" s="80"/>
      <c r="AU84" s="80">
        <f t="shared" si="1380"/>
        <v>0</v>
      </c>
      <c r="AV84" s="80">
        <f t="shared" si="1380"/>
        <v>0</v>
      </c>
      <c r="AW84" s="80">
        <f t="shared" ref="AW84:AZ84" si="1397">AW85+AW86</f>
        <v>0</v>
      </c>
      <c r="AX84" s="80">
        <f t="shared" ref="AX84" si="1398">AX85+AX86</f>
        <v>0</v>
      </c>
      <c r="AY84" s="80">
        <f t="shared" si="1397"/>
        <v>0</v>
      </c>
      <c r="AZ84" s="80">
        <f t="shared" si="1397"/>
        <v>0</v>
      </c>
      <c r="BA84" s="80"/>
      <c r="BB84" s="122"/>
      <c r="BC84" s="80">
        <f t="shared" ref="BC84:BD84" si="1399">BC85+BC86</f>
        <v>1200</v>
      </c>
      <c r="BD84" s="80">
        <f t="shared" si="1399"/>
        <v>1200</v>
      </c>
      <c r="BE84" s="79">
        <f t="shared" ref="BE84:BE85" si="1400">BD84/BC84*100</f>
        <v>100</v>
      </c>
      <c r="BF84" s="79"/>
      <c r="BG84" s="80">
        <f t="shared" ref="BG84:BH84" si="1401">BG85+BG86</f>
        <v>0</v>
      </c>
      <c r="BH84" s="80">
        <f t="shared" si="1401"/>
        <v>0</v>
      </c>
      <c r="BI84" s="79"/>
      <c r="BJ84" s="79"/>
      <c r="BK84" s="80">
        <f t="shared" ref="BK84:BL84" si="1402">BK85+BK86</f>
        <v>0</v>
      </c>
      <c r="BL84" s="80">
        <f t="shared" si="1402"/>
        <v>0</v>
      </c>
      <c r="BM84" s="79"/>
      <c r="BN84" s="79"/>
      <c r="BO84" s="80">
        <f t="shared" ref="BO84:BP84" si="1403">BO85+BO86</f>
        <v>0</v>
      </c>
      <c r="BP84" s="80">
        <f t="shared" si="1403"/>
        <v>0</v>
      </c>
      <c r="BQ84" s="79"/>
      <c r="BR84" s="79"/>
      <c r="BS84" s="80">
        <f t="shared" ref="BS84:BT84" si="1404">BS85+BS86</f>
        <v>0</v>
      </c>
      <c r="BT84" s="80">
        <f t="shared" si="1404"/>
        <v>0</v>
      </c>
      <c r="BU84" s="79"/>
      <c r="BV84" s="79"/>
      <c r="BW84" s="80">
        <f t="shared" ref="BW84:BX84" si="1405">BW85+BW86</f>
        <v>0</v>
      </c>
      <c r="BX84" s="80">
        <f t="shared" si="1405"/>
        <v>0</v>
      </c>
      <c r="BY84" s="79"/>
      <c r="BZ84" s="79"/>
      <c r="CA84" s="80">
        <f t="shared" ref="CA84:CB84" si="1406">CA85+CA86</f>
        <v>0</v>
      </c>
      <c r="CB84" s="80">
        <f t="shared" si="1406"/>
        <v>0</v>
      </c>
      <c r="CC84" s="79"/>
      <c r="CD84" s="79"/>
      <c r="CE84" s="80">
        <f t="shared" ref="CE84:CF84" si="1407">CE85+CE86</f>
        <v>0</v>
      </c>
      <c r="CF84" s="80">
        <f t="shared" si="1407"/>
        <v>0</v>
      </c>
      <c r="CG84" s="79"/>
      <c r="CH84" s="79"/>
      <c r="CI84" s="80">
        <f t="shared" ref="CI84:CJ84" si="1408">CI85+CI86</f>
        <v>0</v>
      </c>
      <c r="CJ84" s="80">
        <f t="shared" si="1408"/>
        <v>0</v>
      </c>
      <c r="CK84" s="79"/>
      <c r="CL84" s="79"/>
      <c r="CM84" s="80">
        <f t="shared" ref="CM84:CN84" si="1409">CM85+CM86</f>
        <v>0</v>
      </c>
      <c r="CN84" s="80">
        <f t="shared" si="1409"/>
        <v>0</v>
      </c>
      <c r="CO84" s="79"/>
      <c r="CP84" s="79"/>
      <c r="CQ84" s="80">
        <f t="shared" ref="CQ84" si="1410">CQ85+CQ86</f>
        <v>10000</v>
      </c>
      <c r="CR84" s="80">
        <f t="shared" ref="CR84" si="1411">CR85+CR86</f>
        <v>10000</v>
      </c>
      <c r="CS84" s="79">
        <f t="shared" ref="CS84:CS86" si="1412">CR84/CQ84*100</f>
        <v>100</v>
      </c>
      <c r="CT84" s="79"/>
      <c r="CU84" s="80">
        <f t="shared" ref="CU84" si="1413">CU85+CU86</f>
        <v>0</v>
      </c>
      <c r="CV84" s="80">
        <f t="shared" ref="CV84" si="1414">CV85+CV86</f>
        <v>0</v>
      </c>
      <c r="CW84" s="79"/>
      <c r="CX84" s="79"/>
      <c r="CY84" s="80">
        <f t="shared" ref="CY84:CZ84" si="1415">CY85+CY86</f>
        <v>0</v>
      </c>
      <c r="CZ84" s="80">
        <f t="shared" si="1415"/>
        <v>0</v>
      </c>
      <c r="DA84" s="79"/>
      <c r="DB84" s="79"/>
      <c r="DC84" s="80">
        <f t="shared" ref="DC84:DM84" si="1416">DC85+DC86</f>
        <v>0</v>
      </c>
      <c r="DD84" s="80">
        <f t="shared" si="1416"/>
        <v>0</v>
      </c>
      <c r="DE84" s="80">
        <f t="shared" si="1416"/>
        <v>0</v>
      </c>
      <c r="DF84" s="80"/>
      <c r="DG84" s="80">
        <f t="shared" si="1416"/>
        <v>0</v>
      </c>
      <c r="DH84" s="80">
        <f t="shared" si="1416"/>
        <v>0</v>
      </c>
      <c r="DI84" s="80">
        <f t="shared" si="1416"/>
        <v>0</v>
      </c>
      <c r="DJ84" s="80"/>
      <c r="DK84" s="80">
        <f t="shared" si="1416"/>
        <v>0</v>
      </c>
      <c r="DL84" s="80">
        <f t="shared" si="1416"/>
        <v>0</v>
      </c>
      <c r="DM84" s="80">
        <f t="shared" si="1416"/>
        <v>0</v>
      </c>
      <c r="DN84" s="80"/>
      <c r="DO84" s="80"/>
      <c r="DP84" s="80"/>
      <c r="DQ84" s="79"/>
      <c r="DR84" s="79"/>
      <c r="DS84" s="80"/>
      <c r="DT84" s="80">
        <f t="shared" ref="DT84" si="1417">DT85+DT86</f>
        <v>0</v>
      </c>
      <c r="DU84" s="79"/>
      <c r="DV84" s="79"/>
      <c r="DW84" s="80">
        <f t="shared" ref="DW84:DX84" si="1418">DW85+DW86</f>
        <v>0</v>
      </c>
      <c r="DX84" s="80">
        <f t="shared" si="1418"/>
        <v>0</v>
      </c>
      <c r="DY84" s="79"/>
      <c r="DZ84" s="79"/>
      <c r="EA84" s="80">
        <f t="shared" ref="EA84:EB84" si="1419">EA85+EA86</f>
        <v>100</v>
      </c>
      <c r="EB84" s="80">
        <f t="shared" si="1419"/>
        <v>100</v>
      </c>
      <c r="EC84" s="79">
        <f t="shared" ref="EC84" si="1420">EB84/EA84*100</f>
        <v>100</v>
      </c>
      <c r="ED84" s="79"/>
      <c r="EE84" s="80">
        <f t="shared" ref="EE84:EF84" si="1421">EE85+EE86</f>
        <v>20</v>
      </c>
      <c r="EF84" s="80">
        <f t="shared" si="1421"/>
        <v>20</v>
      </c>
      <c r="EG84" s="79">
        <f t="shared" ref="EG84:EG85" si="1422">EF84/EE84*100</f>
        <v>100</v>
      </c>
      <c r="EH84" s="79"/>
      <c r="EI84" s="80">
        <f t="shared" ref="EI84:EJ84" si="1423">EI85+EI86</f>
        <v>105</v>
      </c>
      <c r="EJ84" s="80">
        <f t="shared" si="1423"/>
        <v>105</v>
      </c>
      <c r="EK84" s="79">
        <f t="shared" ref="EK84:EK85" si="1424">EJ84/EI84*100</f>
        <v>100</v>
      </c>
      <c r="EL84" s="79"/>
      <c r="EM84" s="80">
        <f t="shared" ref="EM84:EN84" si="1425">EM85+EM86</f>
        <v>0</v>
      </c>
      <c r="EN84" s="80">
        <f t="shared" si="1425"/>
        <v>0</v>
      </c>
      <c r="EO84" s="79"/>
      <c r="EP84" s="79"/>
      <c r="EQ84" s="80">
        <f t="shared" ref="EQ84:ER84" si="1426">EQ85+EQ86</f>
        <v>100</v>
      </c>
      <c r="ER84" s="80">
        <f t="shared" si="1426"/>
        <v>100</v>
      </c>
      <c r="ES84" s="79">
        <f t="shared" ref="ES84:ES85" si="1427">ER84/EQ84*100</f>
        <v>100</v>
      </c>
      <c r="ET84" s="79"/>
      <c r="EU84" s="80">
        <f t="shared" ref="EU84" si="1428">EU85+EU86</f>
        <v>0</v>
      </c>
      <c r="EV84" s="80">
        <f t="shared" ref="EV84" si="1429">EV85+EV86</f>
        <v>0</v>
      </c>
      <c r="EW84" s="79"/>
      <c r="EX84" s="79"/>
      <c r="EY84" s="80">
        <f t="shared" ref="EY84" si="1430">EY85+EY86</f>
        <v>0</v>
      </c>
      <c r="EZ84" s="80">
        <f t="shared" ref="EZ84" si="1431">EZ85+EZ86</f>
        <v>0</v>
      </c>
      <c r="FA84" s="79"/>
      <c r="FB84" s="79"/>
      <c r="FC84" s="80">
        <f t="shared" ref="FC84:FD84" si="1432">FC85+FC86</f>
        <v>0</v>
      </c>
      <c r="FD84" s="80">
        <f t="shared" si="1432"/>
        <v>0</v>
      </c>
      <c r="FE84" s="79"/>
      <c r="FF84" s="79"/>
      <c r="FG84" s="80">
        <f t="shared" ref="FG84" si="1433">FG85+FG86</f>
        <v>0</v>
      </c>
      <c r="FH84" s="80">
        <f t="shared" ref="FH84" si="1434">FH85+FH86</f>
        <v>0</v>
      </c>
      <c r="FI84" s="79"/>
      <c r="FJ84" s="79"/>
      <c r="FK84" s="80">
        <f t="shared" ref="FK84" si="1435">FK85+FK86</f>
        <v>0</v>
      </c>
      <c r="FL84" s="80">
        <f t="shared" ref="FL84" si="1436">FL85+FL86</f>
        <v>0</v>
      </c>
      <c r="FM84" s="79"/>
      <c r="FN84" s="79"/>
      <c r="FO84" s="80">
        <f t="shared" ref="FO84:FP84" si="1437">FO85+FO86</f>
        <v>0</v>
      </c>
      <c r="FP84" s="80">
        <f t="shared" si="1437"/>
        <v>0</v>
      </c>
      <c r="FQ84" s="79"/>
      <c r="FR84" s="79"/>
      <c r="FS84" s="80">
        <f t="shared" ref="FS84:FT84" si="1438">FS85+FS86</f>
        <v>0</v>
      </c>
      <c r="FT84" s="80">
        <f t="shared" si="1438"/>
        <v>0</v>
      </c>
      <c r="FU84" s="79"/>
      <c r="FV84" s="79"/>
      <c r="FW84" s="80">
        <f t="shared" ref="FW84:FX84" si="1439">FW85+FW86</f>
        <v>0</v>
      </c>
      <c r="FX84" s="80">
        <f t="shared" si="1439"/>
        <v>0</v>
      </c>
      <c r="FY84" s="79"/>
      <c r="FZ84" s="79"/>
      <c r="GA84" s="80">
        <f t="shared" ref="GA84:GB84" si="1440">GA85+GA86</f>
        <v>0</v>
      </c>
      <c r="GB84" s="80">
        <f t="shared" si="1440"/>
        <v>0</v>
      </c>
      <c r="GC84" s="79"/>
      <c r="GD84" s="79"/>
      <c r="GE84" s="80">
        <f t="shared" ref="GE84:GF84" si="1441">GE85+GE86</f>
        <v>0</v>
      </c>
      <c r="GF84" s="80">
        <f t="shared" si="1441"/>
        <v>0</v>
      </c>
      <c r="GG84" s="79"/>
      <c r="GH84" s="79"/>
      <c r="GI84" s="80">
        <f t="shared" ref="GI84:GJ84" si="1442">GI85+GI86</f>
        <v>0</v>
      </c>
      <c r="GJ84" s="80">
        <f t="shared" si="1442"/>
        <v>0</v>
      </c>
      <c r="GK84" s="79"/>
      <c r="GL84" s="79"/>
      <c r="GM84" s="80">
        <f t="shared" ref="GM84:GN84" si="1443">GM85+GM86</f>
        <v>0</v>
      </c>
      <c r="GN84" s="80">
        <f t="shared" si="1443"/>
        <v>0</v>
      </c>
      <c r="GO84" s="79"/>
      <c r="GP84" s="79"/>
      <c r="GQ84" s="80">
        <f t="shared" ref="GQ84:GR84" si="1444">GQ85+GQ86</f>
        <v>0</v>
      </c>
      <c r="GR84" s="80">
        <f t="shared" si="1444"/>
        <v>0</v>
      </c>
      <c r="GS84" s="79"/>
      <c r="GT84" s="79"/>
      <c r="GU84" s="80">
        <f t="shared" ref="GU84:GV84" si="1445">GU85+GU86</f>
        <v>7160.7</v>
      </c>
      <c r="GV84" s="80">
        <f t="shared" si="1445"/>
        <v>7160.7</v>
      </c>
      <c r="GW84" s="79">
        <f t="shared" ref="GW84:GW85" si="1446">GV84/GU84*100</f>
        <v>100</v>
      </c>
      <c r="GX84" s="79"/>
      <c r="GY84" s="80"/>
      <c r="GZ84" s="80"/>
      <c r="HA84" s="79"/>
      <c r="HB84" s="79"/>
      <c r="HC84" s="80"/>
      <c r="HD84" s="80"/>
      <c r="HE84" s="79"/>
      <c r="HF84" s="79"/>
      <c r="HG84" s="80"/>
      <c r="HH84" s="80"/>
      <c r="HI84" s="79"/>
      <c r="HJ84" s="79"/>
      <c r="HK84" s="80"/>
      <c r="HL84" s="80"/>
      <c r="HM84" s="79"/>
      <c r="HN84" s="79"/>
      <c r="HO84" s="80">
        <f t="shared" ref="HO84:HP84" si="1447">HO85+HO86</f>
        <v>1100</v>
      </c>
      <c r="HP84" s="80">
        <f t="shared" si="1447"/>
        <v>1100</v>
      </c>
      <c r="HQ84" s="79">
        <f t="shared" ref="HQ84:HQ85" si="1448">HP84/HO84*100</f>
        <v>100</v>
      </c>
      <c r="HR84" s="79"/>
      <c r="HS84" s="80"/>
      <c r="HT84" s="80"/>
      <c r="HU84" s="79"/>
      <c r="HV84" s="79"/>
      <c r="HW84" s="80"/>
      <c r="HX84" s="80"/>
      <c r="HY84" s="79"/>
      <c r="HZ84" s="79"/>
      <c r="IA84" s="80"/>
      <c r="IB84" s="80"/>
      <c r="IC84" s="79"/>
      <c r="ID84" s="79"/>
      <c r="IE84" s="80">
        <f t="shared" ref="IE84:IF84" si="1449">IE85+IE86</f>
        <v>1050.8</v>
      </c>
      <c r="IF84" s="80">
        <f t="shared" si="1449"/>
        <v>1018.90291</v>
      </c>
      <c r="IG84" s="79">
        <f t="shared" ref="IG84:IG85" si="1450">IF84/IE84*100</f>
        <v>96.964494670727078</v>
      </c>
      <c r="IH84" s="79"/>
      <c r="II84" s="80"/>
      <c r="IJ84" s="80"/>
      <c r="IK84" s="79"/>
      <c r="IL84" s="79"/>
      <c r="IM84" s="80">
        <f t="shared" ref="IM84:IN84" si="1451">IM85+IM86</f>
        <v>450.14904999999999</v>
      </c>
      <c r="IN84" s="80">
        <f t="shared" si="1451"/>
        <v>450.14904999999999</v>
      </c>
      <c r="IO84" s="79">
        <f t="shared" ref="IO84:IO85" si="1452">IN84/IM84*100</f>
        <v>100</v>
      </c>
    </row>
    <row r="85" spans="1:249" s="29" customFormat="1" ht="31.5" x14ac:dyDescent="0.25">
      <c r="A85" s="95" t="s">
        <v>294</v>
      </c>
      <c r="B85" s="82">
        <f t="shared" si="1232"/>
        <v>7471.4</v>
      </c>
      <c r="C85" s="82">
        <f t="shared" si="1233"/>
        <v>21227.049049999998</v>
      </c>
      <c r="D85" s="82">
        <f t="shared" si="1234"/>
        <v>21195.151959999999</v>
      </c>
      <c r="E85" s="70">
        <f t="shared" si="67"/>
        <v>99.849733752794066</v>
      </c>
      <c r="F85" s="70">
        <v>6300</v>
      </c>
      <c r="G85" s="70">
        <v>6300</v>
      </c>
      <c r="H85" s="70">
        <v>6300</v>
      </c>
      <c r="I85" s="70">
        <f t="shared" si="739"/>
        <v>100</v>
      </c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66"/>
      <c r="V85" s="70">
        <v>449.4</v>
      </c>
      <c r="W85" s="70">
        <v>1214.4000000000001</v>
      </c>
      <c r="X85" s="70">
        <v>1214.4000000000001</v>
      </c>
      <c r="Y85" s="66">
        <f t="shared" si="295"/>
        <v>100</v>
      </c>
      <c r="Z85" s="124"/>
      <c r="AA85" s="70">
        <v>391</v>
      </c>
      <c r="AB85" s="70">
        <v>391</v>
      </c>
      <c r="AC85" s="66">
        <f t="shared" si="1243"/>
        <v>100</v>
      </c>
      <c r="AD85" s="145"/>
      <c r="AE85" s="280">
        <v>1835</v>
      </c>
      <c r="AF85" s="281">
        <v>1835</v>
      </c>
      <c r="AG85" s="66">
        <f t="shared" si="1387"/>
        <v>100</v>
      </c>
      <c r="AH85" s="280">
        <v>722</v>
      </c>
      <c r="AI85" s="280">
        <v>300</v>
      </c>
      <c r="AJ85" s="280">
        <v>300</v>
      </c>
      <c r="AK85" s="66">
        <f t="shared" si="1391"/>
        <v>100</v>
      </c>
      <c r="AL85" s="280"/>
      <c r="AM85" s="280"/>
      <c r="AN85" s="280"/>
      <c r="AO85" s="66"/>
      <c r="AP85" s="70"/>
      <c r="AQ85" s="70"/>
      <c r="AR85" s="70"/>
      <c r="AS85" s="66"/>
      <c r="AT85" s="66"/>
      <c r="AU85" s="70"/>
      <c r="AV85" s="70"/>
      <c r="AW85" s="66"/>
      <c r="AX85" s="70"/>
      <c r="AY85" s="70"/>
      <c r="AZ85" s="70"/>
      <c r="BA85" s="66"/>
      <c r="BB85" s="123"/>
      <c r="BC85" s="280">
        <v>1200</v>
      </c>
      <c r="BD85" s="280">
        <v>1200</v>
      </c>
      <c r="BE85" s="66">
        <f t="shared" si="1400"/>
        <v>100</v>
      </c>
      <c r="BF85" s="66"/>
      <c r="BG85" s="280"/>
      <c r="BH85" s="280"/>
      <c r="BI85" s="66"/>
      <c r="BJ85" s="66"/>
      <c r="BK85" s="280"/>
      <c r="BL85" s="280"/>
      <c r="BM85" s="66"/>
      <c r="BN85" s="66"/>
      <c r="BO85" s="280"/>
      <c r="BP85" s="280"/>
      <c r="BQ85" s="66"/>
      <c r="BR85" s="66"/>
      <c r="BS85" s="280"/>
      <c r="BT85" s="280"/>
      <c r="BU85" s="66"/>
      <c r="BV85" s="66"/>
      <c r="BW85" s="280"/>
      <c r="BX85" s="280"/>
      <c r="BY85" s="66"/>
      <c r="BZ85" s="66"/>
      <c r="CA85" s="280"/>
      <c r="CB85" s="280"/>
      <c r="CC85" s="66"/>
      <c r="CD85" s="66"/>
      <c r="CE85" s="280"/>
      <c r="CF85" s="280"/>
      <c r="CG85" s="66"/>
      <c r="CH85" s="66"/>
      <c r="CI85" s="280"/>
      <c r="CJ85" s="280"/>
      <c r="CK85" s="66"/>
      <c r="CL85" s="66"/>
      <c r="CM85" s="280"/>
      <c r="CN85" s="280"/>
      <c r="CO85" s="66"/>
      <c r="CP85" s="66"/>
      <c r="CQ85" s="70"/>
      <c r="CR85" s="70"/>
      <c r="CS85" s="66"/>
      <c r="CT85" s="66"/>
      <c r="CU85" s="70"/>
      <c r="CV85" s="70"/>
      <c r="CW85" s="66"/>
      <c r="CX85" s="66"/>
      <c r="CY85" s="70"/>
      <c r="CZ85" s="70"/>
      <c r="DA85" s="66"/>
      <c r="DB85" s="66"/>
      <c r="DC85" s="70"/>
      <c r="DD85" s="70"/>
      <c r="DE85" s="66"/>
      <c r="DF85" s="66"/>
      <c r="DG85" s="70"/>
      <c r="DH85" s="70"/>
      <c r="DI85" s="66"/>
      <c r="DJ85" s="66"/>
      <c r="DK85" s="70"/>
      <c r="DL85" s="70"/>
      <c r="DM85" s="66"/>
      <c r="DN85" s="66"/>
      <c r="DO85" s="70"/>
      <c r="DP85" s="70"/>
      <c r="DQ85" s="66"/>
      <c r="DR85" s="66"/>
      <c r="DS85" s="70"/>
      <c r="DT85" s="70"/>
      <c r="DU85" s="66"/>
      <c r="DV85" s="66"/>
      <c r="DW85" s="280"/>
      <c r="DX85" s="295"/>
      <c r="DY85" s="66"/>
      <c r="DZ85" s="66"/>
      <c r="EA85" s="280"/>
      <c r="EB85" s="295"/>
      <c r="EC85" s="66"/>
      <c r="ED85" s="66"/>
      <c r="EE85" s="280">
        <v>20</v>
      </c>
      <c r="EF85" s="280">
        <v>20</v>
      </c>
      <c r="EG85" s="66">
        <f t="shared" si="1422"/>
        <v>100</v>
      </c>
      <c r="EH85" s="66"/>
      <c r="EI85" s="280">
        <v>105</v>
      </c>
      <c r="EJ85" s="280">
        <v>105</v>
      </c>
      <c r="EK85" s="66">
        <f t="shared" si="1424"/>
        <v>100</v>
      </c>
      <c r="EL85" s="66"/>
      <c r="EM85" s="280"/>
      <c r="EN85" s="280"/>
      <c r="EO85" s="66"/>
      <c r="EP85" s="66"/>
      <c r="EQ85" s="280">
        <v>100</v>
      </c>
      <c r="ER85" s="280">
        <v>100</v>
      </c>
      <c r="ES85" s="66">
        <f t="shared" si="1427"/>
        <v>100</v>
      </c>
      <c r="ET85" s="66"/>
      <c r="EU85" s="280"/>
      <c r="EV85" s="280"/>
      <c r="EW85" s="66"/>
      <c r="EX85" s="66"/>
      <c r="EY85" s="280"/>
      <c r="EZ85" s="280"/>
      <c r="FA85" s="66"/>
      <c r="FB85" s="66"/>
      <c r="FC85" s="280"/>
      <c r="FD85" s="280"/>
      <c r="FE85" s="66"/>
      <c r="FF85" s="66"/>
      <c r="FG85" s="280"/>
      <c r="FH85" s="280"/>
      <c r="FI85" s="66"/>
      <c r="FJ85" s="66"/>
      <c r="FK85" s="280"/>
      <c r="FL85" s="280"/>
      <c r="FM85" s="66"/>
      <c r="FN85" s="66"/>
      <c r="FO85" s="280"/>
      <c r="FP85" s="280"/>
      <c r="FQ85" s="66"/>
      <c r="FR85" s="66"/>
      <c r="FS85" s="280"/>
      <c r="FT85" s="280"/>
      <c r="FU85" s="66"/>
      <c r="FV85" s="66"/>
      <c r="FW85" s="280"/>
      <c r="FX85" s="280"/>
      <c r="FY85" s="66"/>
      <c r="FZ85" s="66"/>
      <c r="GA85" s="280"/>
      <c r="GB85" s="280"/>
      <c r="GC85" s="66"/>
      <c r="GD85" s="66"/>
      <c r="GE85" s="280"/>
      <c r="GF85" s="280"/>
      <c r="GG85" s="66"/>
      <c r="GH85" s="66"/>
      <c r="GI85" s="280"/>
      <c r="GJ85" s="280"/>
      <c r="GK85" s="66"/>
      <c r="GL85" s="66"/>
      <c r="GM85" s="280"/>
      <c r="GN85" s="280"/>
      <c r="GO85" s="66"/>
      <c r="GP85" s="66"/>
      <c r="GQ85" s="280"/>
      <c r="GR85" s="280"/>
      <c r="GS85" s="66"/>
      <c r="GT85" s="66"/>
      <c r="GU85" s="280">
        <v>7160.7</v>
      </c>
      <c r="GV85" s="280">
        <v>7160.7</v>
      </c>
      <c r="GW85" s="66">
        <f t="shared" si="1446"/>
        <v>100</v>
      </c>
      <c r="GX85" s="66"/>
      <c r="GY85" s="280"/>
      <c r="GZ85" s="280"/>
      <c r="HA85" s="66"/>
      <c r="HB85" s="66"/>
      <c r="HC85" s="280"/>
      <c r="HD85" s="280"/>
      <c r="HE85" s="66"/>
      <c r="HF85" s="66"/>
      <c r="HG85" s="280"/>
      <c r="HH85" s="280"/>
      <c r="HI85" s="66"/>
      <c r="HJ85" s="66"/>
      <c r="HK85" s="280"/>
      <c r="HL85" s="280"/>
      <c r="HM85" s="66"/>
      <c r="HN85" s="66"/>
      <c r="HO85" s="280">
        <v>1100</v>
      </c>
      <c r="HP85" s="280">
        <v>1100</v>
      </c>
      <c r="HQ85" s="66">
        <f t="shared" si="1448"/>
        <v>100</v>
      </c>
      <c r="HR85" s="66"/>
      <c r="HS85" s="280"/>
      <c r="HT85" s="280"/>
      <c r="HU85" s="66"/>
      <c r="HV85" s="66"/>
      <c r="HW85" s="280"/>
      <c r="HX85" s="280"/>
      <c r="HY85" s="66"/>
      <c r="HZ85" s="66"/>
      <c r="IA85" s="280"/>
      <c r="IB85" s="280"/>
      <c r="IC85" s="66"/>
      <c r="ID85" s="66"/>
      <c r="IE85" s="280">
        <v>1050.8</v>
      </c>
      <c r="IF85" s="280">
        <v>1018.90291</v>
      </c>
      <c r="IG85" s="66">
        <f t="shared" si="1450"/>
        <v>96.964494670727078</v>
      </c>
      <c r="IH85" s="66"/>
      <c r="II85" s="280"/>
      <c r="IJ85" s="280"/>
      <c r="IK85" s="66"/>
      <c r="IL85" s="66"/>
      <c r="IM85" s="280">
        <v>450.14904999999999</v>
      </c>
      <c r="IN85" s="280">
        <v>450.14904999999999</v>
      </c>
      <c r="IO85" s="66">
        <f t="shared" si="1452"/>
        <v>100</v>
      </c>
    </row>
    <row r="86" spans="1:249" s="29" customFormat="1" ht="15.75" x14ac:dyDescent="0.25">
      <c r="A86" s="41" t="s">
        <v>320</v>
      </c>
      <c r="B86" s="82">
        <f t="shared" si="1232"/>
        <v>0</v>
      </c>
      <c r="C86" s="82">
        <f t="shared" si="1233"/>
        <v>10100</v>
      </c>
      <c r="D86" s="82">
        <f t="shared" si="1234"/>
        <v>10100</v>
      </c>
      <c r="E86" s="70">
        <f t="shared" si="67"/>
        <v>100</v>
      </c>
      <c r="F86" s="82"/>
      <c r="G86" s="82"/>
      <c r="H86" s="82"/>
      <c r="I86" s="82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134"/>
      <c r="AA86" s="207"/>
      <c r="AB86" s="207"/>
      <c r="AC86" s="66"/>
      <c r="AD86" s="135"/>
      <c r="AE86" s="205"/>
      <c r="AF86" s="205"/>
      <c r="AG86" s="66"/>
      <c r="AH86" s="205"/>
      <c r="AI86" s="205"/>
      <c r="AJ86" s="205"/>
      <c r="AK86" s="66"/>
      <c r="AL86" s="205"/>
      <c r="AM86" s="205"/>
      <c r="AN86" s="205"/>
      <c r="AO86" s="66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134"/>
      <c r="BC86" s="205"/>
      <c r="BD86" s="205"/>
      <c r="BE86" s="66"/>
      <c r="BF86" s="66"/>
      <c r="BG86" s="205"/>
      <c r="BH86" s="205"/>
      <c r="BI86" s="66"/>
      <c r="BJ86" s="66"/>
      <c r="BK86" s="205"/>
      <c r="BL86" s="205"/>
      <c r="BM86" s="66"/>
      <c r="BN86" s="66"/>
      <c r="BO86" s="205"/>
      <c r="BP86" s="205"/>
      <c r="BQ86" s="66"/>
      <c r="BR86" s="66"/>
      <c r="BS86" s="205"/>
      <c r="BT86" s="205"/>
      <c r="BU86" s="66"/>
      <c r="BV86" s="66"/>
      <c r="BW86" s="205"/>
      <c r="BX86" s="205"/>
      <c r="BY86" s="66"/>
      <c r="BZ86" s="66"/>
      <c r="CA86" s="205"/>
      <c r="CB86" s="205"/>
      <c r="CC86" s="66"/>
      <c r="CD86" s="66"/>
      <c r="CE86" s="205"/>
      <c r="CF86" s="205"/>
      <c r="CG86" s="66"/>
      <c r="CH86" s="66"/>
      <c r="CI86" s="205"/>
      <c r="CJ86" s="205"/>
      <c r="CK86" s="66"/>
      <c r="CL86" s="66"/>
      <c r="CM86" s="205"/>
      <c r="CN86" s="205"/>
      <c r="CO86" s="66"/>
      <c r="CP86" s="66"/>
      <c r="CQ86" s="66">
        <v>10000</v>
      </c>
      <c r="CR86" s="66">
        <v>10000</v>
      </c>
      <c r="CS86" s="66">
        <f t="shared" si="1412"/>
        <v>100</v>
      </c>
      <c r="CT86" s="66"/>
      <c r="CU86" s="66"/>
      <c r="CV86" s="66"/>
      <c r="CW86" s="66"/>
      <c r="CX86" s="66"/>
      <c r="CY86" s="66"/>
      <c r="CZ86" s="66"/>
      <c r="DA86" s="66"/>
      <c r="DB86" s="66"/>
      <c r="DC86" s="207"/>
      <c r="DD86" s="207"/>
      <c r="DE86" s="207"/>
      <c r="DF86" s="207"/>
      <c r="DG86" s="207"/>
      <c r="DH86" s="207"/>
      <c r="DI86" s="207"/>
      <c r="DJ86" s="207"/>
      <c r="DK86" s="207"/>
      <c r="DL86" s="207"/>
      <c r="DM86" s="207"/>
      <c r="DN86" s="207"/>
      <c r="DO86" s="66"/>
      <c r="DP86" s="66"/>
      <c r="DQ86" s="66"/>
      <c r="DR86" s="66"/>
      <c r="DS86" s="66"/>
      <c r="DT86" s="207"/>
      <c r="DU86" s="66"/>
      <c r="DV86" s="66"/>
      <c r="DW86" s="205"/>
      <c r="DX86" s="205"/>
      <c r="DY86" s="66"/>
      <c r="DZ86" s="66"/>
      <c r="EA86" s="280">
        <v>100</v>
      </c>
      <c r="EB86" s="280">
        <v>100</v>
      </c>
      <c r="EC86" s="66">
        <f>EB86/EA86*100</f>
        <v>100</v>
      </c>
      <c r="ED86" s="66"/>
      <c r="EE86" s="205"/>
      <c r="EF86" s="205"/>
      <c r="EG86" s="66"/>
      <c r="EH86" s="66"/>
      <c r="EI86" s="205"/>
      <c r="EJ86" s="205"/>
      <c r="EK86" s="66"/>
      <c r="EL86" s="66"/>
      <c r="EM86" s="205"/>
      <c r="EN86" s="205"/>
      <c r="EO86" s="66"/>
      <c r="EP86" s="66"/>
      <c r="EQ86" s="205"/>
      <c r="ER86" s="205"/>
      <c r="ES86" s="66"/>
      <c r="ET86" s="66"/>
      <c r="EU86" s="205"/>
      <c r="EV86" s="205"/>
      <c r="EW86" s="66"/>
      <c r="EX86" s="66"/>
      <c r="EY86" s="205"/>
      <c r="EZ86" s="205"/>
      <c r="FA86" s="66"/>
      <c r="FB86" s="66"/>
      <c r="FC86" s="205"/>
      <c r="FD86" s="205"/>
      <c r="FE86" s="66"/>
      <c r="FF86" s="66"/>
      <c r="FG86" s="205"/>
      <c r="FH86" s="205"/>
      <c r="FI86" s="66"/>
      <c r="FJ86" s="66"/>
      <c r="FK86" s="205"/>
      <c r="FL86" s="205"/>
      <c r="FM86" s="66"/>
      <c r="FN86" s="66"/>
      <c r="FO86" s="205"/>
      <c r="FP86" s="205"/>
      <c r="FQ86" s="66"/>
      <c r="FR86" s="66"/>
      <c r="FS86" s="205"/>
      <c r="FT86" s="205"/>
      <c r="FU86" s="66"/>
      <c r="FV86" s="66"/>
      <c r="FW86" s="205"/>
      <c r="FX86" s="205"/>
      <c r="FY86" s="66"/>
      <c r="FZ86" s="66"/>
      <c r="GA86" s="205"/>
      <c r="GB86" s="205"/>
      <c r="GC86" s="66"/>
      <c r="GD86" s="66"/>
      <c r="GE86" s="205"/>
      <c r="GF86" s="205"/>
      <c r="GG86" s="66"/>
      <c r="GH86" s="66"/>
      <c r="GI86" s="205"/>
      <c r="GJ86" s="205"/>
      <c r="GK86" s="66"/>
      <c r="GL86" s="66"/>
      <c r="GM86" s="205"/>
      <c r="GN86" s="205"/>
      <c r="GO86" s="66"/>
      <c r="GP86" s="66"/>
      <c r="GQ86" s="205"/>
      <c r="GR86" s="205"/>
      <c r="GS86" s="66"/>
      <c r="GT86" s="66"/>
      <c r="GU86" s="205"/>
      <c r="GV86" s="205"/>
      <c r="GW86" s="66"/>
      <c r="GX86" s="66"/>
      <c r="GY86" s="205"/>
      <c r="GZ86" s="205"/>
      <c r="HA86" s="66"/>
      <c r="HB86" s="66"/>
      <c r="HC86" s="205"/>
      <c r="HD86" s="205"/>
      <c r="HE86" s="66"/>
      <c r="HF86" s="66"/>
      <c r="HG86" s="205"/>
      <c r="HH86" s="205"/>
      <c r="HI86" s="66"/>
      <c r="HJ86" s="66"/>
      <c r="HK86" s="205"/>
      <c r="HL86" s="205"/>
      <c r="HM86" s="66"/>
      <c r="HN86" s="66"/>
      <c r="HO86" s="205"/>
      <c r="HP86" s="205"/>
      <c r="HQ86" s="66"/>
      <c r="HR86" s="66"/>
      <c r="HS86" s="205"/>
      <c r="HT86" s="205"/>
      <c r="HU86" s="66"/>
      <c r="HV86" s="66"/>
      <c r="HW86" s="205"/>
      <c r="HX86" s="205"/>
      <c r="HY86" s="66"/>
      <c r="HZ86" s="66"/>
      <c r="IA86" s="205"/>
      <c r="IB86" s="205"/>
      <c r="IC86" s="66"/>
      <c r="ID86" s="66"/>
      <c r="IE86" s="205"/>
      <c r="IF86" s="205"/>
      <c r="IG86" s="66"/>
      <c r="IH86" s="66"/>
      <c r="II86" s="205"/>
      <c r="IJ86" s="205"/>
      <c r="IK86" s="66"/>
      <c r="IL86" s="66"/>
      <c r="IM86" s="205"/>
      <c r="IN86" s="205"/>
      <c r="IO86" s="66"/>
    </row>
    <row r="87" spans="1:249" s="30" customFormat="1" ht="31.5" x14ac:dyDescent="0.25">
      <c r="A87" s="98" t="s">
        <v>328</v>
      </c>
      <c r="B87" s="198">
        <f t="shared" si="1232"/>
        <v>7471.7</v>
      </c>
      <c r="C87" s="198">
        <f t="shared" si="1233"/>
        <v>94097.521200000003</v>
      </c>
      <c r="D87" s="198">
        <f t="shared" si="1234"/>
        <v>94089.080020000009</v>
      </c>
      <c r="E87" s="80">
        <f t="shared" ref="E87" si="1453">D87/C87*100</f>
        <v>99.991029327986169</v>
      </c>
      <c r="F87" s="80">
        <f t="shared" ref="F87" si="1454">F88+F89+F90+F91+F92+F93+F94</f>
        <v>5600</v>
      </c>
      <c r="G87" s="80">
        <f t="shared" ref="G87:AV87" si="1455">G88+G89+G90+G91+G92+G93+G94</f>
        <v>15900</v>
      </c>
      <c r="H87" s="80">
        <f t="shared" ref="H87" si="1456">H88+H89+H90+H91+H92+H93+H94</f>
        <v>15900</v>
      </c>
      <c r="I87" s="80">
        <f t="shared" si="739"/>
        <v>100</v>
      </c>
      <c r="J87" s="80">
        <f t="shared" ref="J87" si="1457">J88+J89+J90+J91+J92+J93+J94</f>
        <v>0</v>
      </c>
      <c r="K87" s="80">
        <f t="shared" si="1455"/>
        <v>0</v>
      </c>
      <c r="L87" s="80">
        <f t="shared" si="1455"/>
        <v>0</v>
      </c>
      <c r="M87" s="80">
        <f t="shared" si="1455"/>
        <v>0</v>
      </c>
      <c r="N87" s="80"/>
      <c r="O87" s="80">
        <f t="shared" si="1455"/>
        <v>0</v>
      </c>
      <c r="P87" s="80">
        <f t="shared" si="1455"/>
        <v>0</v>
      </c>
      <c r="Q87" s="80">
        <f t="shared" si="1455"/>
        <v>0</v>
      </c>
      <c r="R87" s="80">
        <f t="shared" ref="R87" si="1458">R88+R89+R90+R91+R92+R93+R94</f>
        <v>0</v>
      </c>
      <c r="S87" s="80">
        <f t="shared" si="1455"/>
        <v>0</v>
      </c>
      <c r="T87" s="80">
        <f t="shared" si="1455"/>
        <v>0</v>
      </c>
      <c r="U87" s="80">
        <f t="shared" si="1455"/>
        <v>0</v>
      </c>
      <c r="V87" s="80">
        <f t="shared" ref="V87" si="1459">V88+V89+V90+V91+V92+V93+V94</f>
        <v>621.70000000000005</v>
      </c>
      <c r="W87" s="80">
        <f t="shared" si="1455"/>
        <v>1677.7</v>
      </c>
      <c r="X87" s="80">
        <f t="shared" ref="X87" si="1460">X88+X89+X90+X91+X92+X93+X94</f>
        <v>1677.7</v>
      </c>
      <c r="Y87" s="79">
        <f t="shared" si="295"/>
        <v>100</v>
      </c>
      <c r="Z87" s="122"/>
      <c r="AA87" s="80">
        <f t="shared" si="1455"/>
        <v>1453</v>
      </c>
      <c r="AB87" s="80">
        <f t="shared" si="1455"/>
        <v>1453</v>
      </c>
      <c r="AC87" s="79">
        <f t="shared" si="1243"/>
        <v>100</v>
      </c>
      <c r="AD87" s="122"/>
      <c r="AE87" s="80">
        <f t="shared" ref="AE87:AF87" si="1461">AE88+AE89+AE90+AE91+AE92+AE93+AE94</f>
        <v>7338</v>
      </c>
      <c r="AF87" s="80">
        <f t="shared" si="1461"/>
        <v>7338</v>
      </c>
      <c r="AG87" s="79">
        <f t="shared" ref="AG87:AG88" si="1462">AF87/AE87*100</f>
        <v>100</v>
      </c>
      <c r="AH87" s="80">
        <f t="shared" ref="AH87" si="1463">AH88+AH89+AH90+AH91+AH92+AH93+AH94</f>
        <v>1250</v>
      </c>
      <c r="AI87" s="80">
        <f t="shared" ref="AI87" si="1464">AI88+AI89+AI90+AI91+AI92+AI93+AI94</f>
        <v>1247</v>
      </c>
      <c r="AJ87" s="80">
        <f t="shared" ref="AJ87" si="1465">AJ88+AJ89+AJ90+AJ91+AJ92+AJ93+AJ94</f>
        <v>1247</v>
      </c>
      <c r="AK87" s="79">
        <f t="shared" ref="AK87:AK88" si="1466">AJ87/AI87*100</f>
        <v>100</v>
      </c>
      <c r="AL87" s="80">
        <f t="shared" ref="AL87" si="1467">AL88+AL89+AL90+AL91+AL92+AL93+AL94</f>
        <v>0</v>
      </c>
      <c r="AM87" s="80">
        <f t="shared" ref="AM87" si="1468">AM88+AM89+AM90+AM91+AM92+AM93+AM94</f>
        <v>0</v>
      </c>
      <c r="AN87" s="80">
        <f t="shared" ref="AN87" si="1469">AN88+AN89+AN90+AN91+AN92+AN93+AN94</f>
        <v>0</v>
      </c>
      <c r="AO87" s="79"/>
      <c r="AP87" s="80">
        <f t="shared" ref="AP87" si="1470">AP88+AP89+AP90+AP91+AP92+AP93+AP94</f>
        <v>0</v>
      </c>
      <c r="AQ87" s="80">
        <f t="shared" si="1455"/>
        <v>0</v>
      </c>
      <c r="AR87" s="80">
        <f t="shared" ref="AR87" si="1471">AR88+AR89+AR90+AR91+AR92+AR93+AR94</f>
        <v>0</v>
      </c>
      <c r="AS87" s="80">
        <f t="shared" si="1455"/>
        <v>0</v>
      </c>
      <c r="AT87" s="80"/>
      <c r="AU87" s="80">
        <f t="shared" si="1455"/>
        <v>0</v>
      </c>
      <c r="AV87" s="80">
        <f t="shared" si="1455"/>
        <v>0</v>
      </c>
      <c r="AW87" s="80">
        <f t="shared" ref="AW87:AZ87" si="1472">AW88+AW89+AW90+AW91+AW92+AW93+AW94</f>
        <v>0</v>
      </c>
      <c r="AX87" s="80">
        <f t="shared" ref="AX87" si="1473">AX88+AX89+AX90+AX91+AX92+AX93+AX94</f>
        <v>0</v>
      </c>
      <c r="AY87" s="80">
        <f t="shared" si="1472"/>
        <v>0</v>
      </c>
      <c r="AZ87" s="80">
        <f t="shared" si="1472"/>
        <v>0</v>
      </c>
      <c r="BA87" s="80"/>
      <c r="BB87" s="122"/>
      <c r="BC87" s="80">
        <f t="shared" ref="BC87:BD87" si="1474">BC88+BC89+BC90+BC91+BC92+BC93+BC94</f>
        <v>1000</v>
      </c>
      <c r="BD87" s="80">
        <f t="shared" si="1474"/>
        <v>1000</v>
      </c>
      <c r="BE87" s="79">
        <f t="shared" ref="BE87:BE88" si="1475">BD87/BC87*100</f>
        <v>100</v>
      </c>
      <c r="BF87" s="79"/>
      <c r="BG87" s="80">
        <f t="shared" ref="BG87:BH87" si="1476">BG88+BG89+BG90+BG91+BG92+BG93+BG94</f>
        <v>0</v>
      </c>
      <c r="BH87" s="80">
        <f t="shared" si="1476"/>
        <v>0</v>
      </c>
      <c r="BI87" s="79"/>
      <c r="BJ87" s="79"/>
      <c r="BK87" s="80">
        <f t="shared" ref="BK87:BL87" si="1477">BK88+BK89+BK90+BK91+BK92+BK93+BK94</f>
        <v>0</v>
      </c>
      <c r="BL87" s="80">
        <f t="shared" si="1477"/>
        <v>0</v>
      </c>
      <c r="BM87" s="79"/>
      <c r="BN87" s="79"/>
      <c r="BO87" s="80">
        <f t="shared" ref="BO87:BP87" si="1478">BO88+BO89+BO90+BO91+BO92+BO93+BO94</f>
        <v>0</v>
      </c>
      <c r="BP87" s="80">
        <f t="shared" si="1478"/>
        <v>0</v>
      </c>
      <c r="BQ87" s="79"/>
      <c r="BR87" s="79"/>
      <c r="BS87" s="80">
        <f t="shared" ref="BS87:BT87" si="1479">BS88+BS89+BS90+BS91+BS92+BS93+BS94</f>
        <v>23808.06</v>
      </c>
      <c r="BT87" s="80">
        <f t="shared" si="1479"/>
        <v>23808.06</v>
      </c>
      <c r="BU87" s="79">
        <f t="shared" ref="BU87:BU88" si="1480">BT87/BS87*100</f>
        <v>100</v>
      </c>
      <c r="BV87" s="79"/>
      <c r="BW87" s="80">
        <f t="shared" ref="BW87:BX87" si="1481">BW88+BW89+BW90+BW91+BW92+BW93+BW94</f>
        <v>0</v>
      </c>
      <c r="BX87" s="80">
        <f t="shared" si="1481"/>
        <v>0</v>
      </c>
      <c r="BY87" s="79"/>
      <c r="BZ87" s="79"/>
      <c r="CA87" s="80">
        <f t="shared" ref="CA87:CB87" si="1482">CA88+CA89+CA90+CA91+CA92+CA93+CA94</f>
        <v>0</v>
      </c>
      <c r="CB87" s="80">
        <f t="shared" si="1482"/>
        <v>0</v>
      </c>
      <c r="CC87" s="79"/>
      <c r="CD87" s="79"/>
      <c r="CE87" s="80">
        <f t="shared" ref="CE87:CF87" si="1483">CE88+CE89+CE90+CE91+CE92+CE93+CE94</f>
        <v>0</v>
      </c>
      <c r="CF87" s="80">
        <f t="shared" si="1483"/>
        <v>0</v>
      </c>
      <c r="CG87" s="79"/>
      <c r="CH87" s="79"/>
      <c r="CI87" s="80">
        <f t="shared" ref="CI87:CJ87" si="1484">CI88+CI89+CI90+CI91+CI92+CI93+CI94</f>
        <v>0</v>
      </c>
      <c r="CJ87" s="80">
        <f t="shared" si="1484"/>
        <v>0</v>
      </c>
      <c r="CK87" s="79"/>
      <c r="CL87" s="79"/>
      <c r="CM87" s="80">
        <f t="shared" ref="CM87:CN87" si="1485">CM88+CM89+CM90+CM91+CM92+CM93+CM94</f>
        <v>0</v>
      </c>
      <c r="CN87" s="80">
        <f t="shared" si="1485"/>
        <v>0</v>
      </c>
      <c r="CO87" s="79"/>
      <c r="CP87" s="79"/>
      <c r="CQ87" s="80">
        <f t="shared" ref="CQ87" si="1486">CQ88+CQ89+CQ90+CQ91+CQ92+CQ93+CQ94</f>
        <v>0</v>
      </c>
      <c r="CR87" s="80">
        <f t="shared" ref="CR87" si="1487">CR88+CR89+CR90+CR91+CR92+CR93+CR94</f>
        <v>0</v>
      </c>
      <c r="CS87" s="79"/>
      <c r="CT87" s="79"/>
      <c r="CU87" s="80">
        <f t="shared" ref="CU87" si="1488">CU88+CU89+CU90+CU91+CU92+CU93+CU94</f>
        <v>0</v>
      </c>
      <c r="CV87" s="80">
        <f t="shared" ref="CV87" si="1489">CV88+CV89+CV90+CV91+CV92+CV93+CV94</f>
        <v>0</v>
      </c>
      <c r="CW87" s="79"/>
      <c r="CX87" s="79"/>
      <c r="CY87" s="80">
        <f t="shared" ref="CY87:CZ87" si="1490">CY88+CY89+CY90+CY91+CY92+CY93+CY94</f>
        <v>0</v>
      </c>
      <c r="CZ87" s="80">
        <f t="shared" si="1490"/>
        <v>0</v>
      </c>
      <c r="DA87" s="79"/>
      <c r="DB87" s="79"/>
      <c r="DC87" s="80">
        <f t="shared" ref="DC87:DM87" si="1491">DC88+DC89+DC90+DC91+DC92+DC93+DC94</f>
        <v>0</v>
      </c>
      <c r="DD87" s="80">
        <f t="shared" si="1491"/>
        <v>0</v>
      </c>
      <c r="DE87" s="80">
        <f t="shared" si="1491"/>
        <v>0</v>
      </c>
      <c r="DF87" s="80"/>
      <c r="DG87" s="80">
        <f t="shared" si="1491"/>
        <v>0</v>
      </c>
      <c r="DH87" s="80">
        <f t="shared" si="1491"/>
        <v>0</v>
      </c>
      <c r="DI87" s="80">
        <f t="shared" si="1491"/>
        <v>0</v>
      </c>
      <c r="DJ87" s="80"/>
      <c r="DK87" s="80">
        <f t="shared" si="1491"/>
        <v>0</v>
      </c>
      <c r="DL87" s="80">
        <f t="shared" si="1491"/>
        <v>0</v>
      </c>
      <c r="DM87" s="80">
        <f t="shared" si="1491"/>
        <v>0</v>
      </c>
      <c r="DN87" s="80"/>
      <c r="DO87" s="80"/>
      <c r="DP87" s="80"/>
      <c r="DQ87" s="79"/>
      <c r="DR87" s="79"/>
      <c r="DS87" s="80"/>
      <c r="DT87" s="80">
        <f t="shared" ref="DT87" si="1492">DT88+DT89+DT90+DT91+DT92+DT93+DT94</f>
        <v>0</v>
      </c>
      <c r="DU87" s="79"/>
      <c r="DV87" s="79"/>
      <c r="DW87" s="80">
        <f t="shared" ref="DW87:DX87" si="1493">DW88+DW89+DW90+DW91+DW92+DW93+DW94</f>
        <v>0</v>
      </c>
      <c r="DX87" s="80">
        <f t="shared" si="1493"/>
        <v>0</v>
      </c>
      <c r="DY87" s="79"/>
      <c r="DZ87" s="79"/>
      <c r="EA87" s="80">
        <f t="shared" ref="EA87:EB87" si="1494">EA88+EA89+EA90+EA91+EA92+EA93+EA94</f>
        <v>0</v>
      </c>
      <c r="EB87" s="80">
        <f t="shared" si="1494"/>
        <v>0</v>
      </c>
      <c r="EC87" s="79"/>
      <c r="ED87" s="79"/>
      <c r="EE87" s="80">
        <f t="shared" ref="EE87:EF87" si="1495">EE88+EE89+EE90+EE91+EE92+EE93+EE94</f>
        <v>190</v>
      </c>
      <c r="EF87" s="80">
        <f t="shared" si="1495"/>
        <v>190</v>
      </c>
      <c r="EG87" s="79">
        <f t="shared" ref="EG87:EG88" si="1496">EF87/EE87*100</f>
        <v>100</v>
      </c>
      <c r="EH87" s="79"/>
      <c r="EI87" s="80">
        <f t="shared" ref="EI87:EJ87" si="1497">EI88+EI89+EI90+EI91+EI92+EI93+EI94</f>
        <v>945</v>
      </c>
      <c r="EJ87" s="80">
        <f t="shared" si="1497"/>
        <v>945</v>
      </c>
      <c r="EK87" s="79">
        <f t="shared" ref="EK87:EK88" si="1498">EJ87/EI87*100</f>
        <v>100</v>
      </c>
      <c r="EL87" s="79"/>
      <c r="EM87" s="80">
        <f t="shared" ref="EM87:EN87" si="1499">EM88+EM89+EM90+EM91+EM92+EM93+EM94</f>
        <v>0</v>
      </c>
      <c r="EN87" s="80">
        <f t="shared" si="1499"/>
        <v>0</v>
      </c>
      <c r="EO87" s="79"/>
      <c r="EP87" s="79"/>
      <c r="EQ87" s="80">
        <f t="shared" ref="EQ87:ER87" si="1500">EQ88+EQ89+EQ90+EQ91+EQ92+EQ93+EQ94</f>
        <v>40</v>
      </c>
      <c r="ER87" s="80">
        <f t="shared" si="1500"/>
        <v>40</v>
      </c>
      <c r="ES87" s="79">
        <f t="shared" ref="ES87:ES88" si="1501">ER87/EQ87*100</f>
        <v>100</v>
      </c>
      <c r="ET87" s="79"/>
      <c r="EU87" s="80">
        <f t="shared" ref="EU87" si="1502">EU88+EU89+EU90+EU91+EU92+EU93+EU94</f>
        <v>0</v>
      </c>
      <c r="EV87" s="80">
        <f t="shared" ref="EV87" si="1503">EV88+EV89+EV90+EV91+EV92+EV93+EV94</f>
        <v>0</v>
      </c>
      <c r="EW87" s="79"/>
      <c r="EX87" s="79"/>
      <c r="EY87" s="80">
        <f t="shared" ref="EY87" si="1504">EY88+EY89+EY90+EY91+EY92+EY93+EY94</f>
        <v>0</v>
      </c>
      <c r="EZ87" s="80">
        <f t="shared" ref="EZ87" si="1505">EZ88+EZ89+EZ90+EZ91+EZ92+EZ93+EZ94</f>
        <v>0</v>
      </c>
      <c r="FA87" s="79"/>
      <c r="FB87" s="79"/>
      <c r="FC87" s="80">
        <f t="shared" ref="FC87:FD87" si="1506">FC88+FC89+FC90+FC91+FC92+FC93+FC94</f>
        <v>0</v>
      </c>
      <c r="FD87" s="80">
        <f t="shared" si="1506"/>
        <v>0</v>
      </c>
      <c r="FE87" s="79"/>
      <c r="FF87" s="79"/>
      <c r="FG87" s="80">
        <f t="shared" ref="FG87" si="1507">FG88+FG89+FG90+FG91+FG92+FG93+FG94</f>
        <v>0</v>
      </c>
      <c r="FH87" s="80">
        <f t="shared" ref="FH87" si="1508">FH88+FH89+FH90+FH91+FH92+FH93+FH94</f>
        <v>0</v>
      </c>
      <c r="FI87" s="79"/>
      <c r="FJ87" s="79"/>
      <c r="FK87" s="80">
        <f t="shared" ref="FK87" si="1509">FK88+FK89+FK90+FK91+FK92+FK93+FK94</f>
        <v>0</v>
      </c>
      <c r="FL87" s="80">
        <f t="shared" ref="FL87" si="1510">FL88+FL89+FL90+FL91+FL92+FL93+FL94</f>
        <v>0</v>
      </c>
      <c r="FM87" s="79"/>
      <c r="FN87" s="79"/>
      <c r="FO87" s="80">
        <f t="shared" ref="FO87:FP87" si="1511">FO88+FO89+FO90+FO91+FO92+FO93+FO94</f>
        <v>0</v>
      </c>
      <c r="FP87" s="80">
        <f t="shared" si="1511"/>
        <v>0</v>
      </c>
      <c r="FQ87" s="79"/>
      <c r="FR87" s="79"/>
      <c r="FS87" s="80">
        <f t="shared" ref="FS87:FT87" si="1512">FS88+FS89+FS90+FS91+FS92+FS93+FS94</f>
        <v>0</v>
      </c>
      <c r="FT87" s="80">
        <f t="shared" si="1512"/>
        <v>0</v>
      </c>
      <c r="FU87" s="79"/>
      <c r="FV87" s="79"/>
      <c r="FW87" s="80">
        <f t="shared" ref="FW87:FX87" si="1513">FW88+FW89+FW90+FW91+FW92+FW93+FW94</f>
        <v>0</v>
      </c>
      <c r="FX87" s="80">
        <f t="shared" si="1513"/>
        <v>0</v>
      </c>
      <c r="FY87" s="79"/>
      <c r="FZ87" s="79"/>
      <c r="GA87" s="80">
        <f t="shared" ref="GA87:GB87" si="1514">GA88+GA89+GA90+GA91+GA92+GA93+GA94</f>
        <v>0</v>
      </c>
      <c r="GB87" s="80">
        <f t="shared" si="1514"/>
        <v>0</v>
      </c>
      <c r="GC87" s="79"/>
      <c r="GD87" s="79"/>
      <c r="GE87" s="80">
        <f t="shared" ref="GE87:GF87" si="1515">GE88+GE89+GE90+GE91+GE92+GE93+GE94</f>
        <v>0</v>
      </c>
      <c r="GF87" s="80">
        <f t="shared" si="1515"/>
        <v>0</v>
      </c>
      <c r="GG87" s="79"/>
      <c r="GH87" s="79"/>
      <c r="GI87" s="80">
        <f t="shared" ref="GI87:GJ87" si="1516">GI88+GI89+GI90+GI91+GI92+GI93+GI94</f>
        <v>0</v>
      </c>
      <c r="GJ87" s="80">
        <f t="shared" si="1516"/>
        <v>0</v>
      </c>
      <c r="GK87" s="79"/>
      <c r="GL87" s="79"/>
      <c r="GM87" s="80">
        <f t="shared" ref="GM87:GN87" si="1517">GM88+GM89+GM90+GM91+GM92+GM93+GM94</f>
        <v>0</v>
      </c>
      <c r="GN87" s="80">
        <f t="shared" si="1517"/>
        <v>0</v>
      </c>
      <c r="GO87" s="79"/>
      <c r="GP87" s="79"/>
      <c r="GQ87" s="80">
        <f t="shared" ref="GQ87:GR87" si="1518">GQ88+GQ89+GQ90+GQ91+GQ92+GQ93+GQ94</f>
        <v>0</v>
      </c>
      <c r="GR87" s="80">
        <f t="shared" si="1518"/>
        <v>0</v>
      </c>
      <c r="GS87" s="79"/>
      <c r="GT87" s="79"/>
      <c r="GU87" s="80">
        <f t="shared" ref="GU87:GV87" si="1519">GU88+GU89+GU90+GU91+GU92+GU93+GU94</f>
        <v>28480.5</v>
      </c>
      <c r="GV87" s="80">
        <f t="shared" si="1519"/>
        <v>28480.5</v>
      </c>
      <c r="GW87" s="79">
        <f t="shared" ref="GW87:GW88" si="1520">GV87/GU87*100</f>
        <v>100</v>
      </c>
      <c r="GX87" s="79"/>
      <c r="GY87" s="80"/>
      <c r="GZ87" s="80"/>
      <c r="HA87" s="79"/>
      <c r="HB87" s="79"/>
      <c r="HC87" s="80"/>
      <c r="HD87" s="80"/>
      <c r="HE87" s="79"/>
      <c r="HF87" s="79"/>
      <c r="HG87" s="80"/>
      <c r="HH87" s="80"/>
      <c r="HI87" s="79"/>
      <c r="HJ87" s="79"/>
      <c r="HK87" s="80"/>
      <c r="HL87" s="80"/>
      <c r="HM87" s="79"/>
      <c r="HN87" s="79"/>
      <c r="HO87" s="80">
        <f t="shared" ref="HO87:HP87" si="1521">HO88+HO89+HO90+HO91+HO92+HO93+HO94</f>
        <v>1450</v>
      </c>
      <c r="HP87" s="80">
        <f t="shared" si="1521"/>
        <v>1450</v>
      </c>
      <c r="HQ87" s="79">
        <f t="shared" ref="HQ87:HQ88" si="1522">HP87/HO87*100</f>
        <v>100</v>
      </c>
      <c r="HR87" s="79"/>
      <c r="HS87" s="80"/>
      <c r="HT87" s="80"/>
      <c r="HU87" s="79"/>
      <c r="HV87" s="79"/>
      <c r="HW87" s="80"/>
      <c r="HX87" s="80"/>
      <c r="HY87" s="79"/>
      <c r="HZ87" s="80">
        <f>HZ88+HZ89+HZ90+HZ91+HZ92+HZ93+HZ94</f>
        <v>0</v>
      </c>
      <c r="IA87" s="80">
        <f>IA88+IA89+IA90+IA91+IA92+IA93+IA94</f>
        <v>8628.3611999999994</v>
      </c>
      <c r="IB87" s="80">
        <f>IB88+IB89+IB90+IB91+IB92+IB93+IB94</f>
        <v>8628.3611999999994</v>
      </c>
      <c r="IC87" s="79">
        <f>IB87/IA87*100</f>
        <v>100</v>
      </c>
      <c r="ID87" s="79"/>
      <c r="IE87" s="80">
        <f t="shared" ref="IE87:IF87" si="1523">IE88+IE89+IE90+IE91+IE92+IE93+IE94</f>
        <v>1939.9</v>
      </c>
      <c r="IF87" s="80">
        <f t="shared" si="1523"/>
        <v>1931.4588200000001</v>
      </c>
      <c r="IG87" s="79">
        <f t="shared" ref="IG87:IG88" si="1524">IF87/IE87*100</f>
        <v>99.564865199237076</v>
      </c>
      <c r="IH87" s="79"/>
      <c r="II87" s="80"/>
      <c r="IJ87" s="80"/>
      <c r="IK87" s="79"/>
      <c r="IL87" s="79"/>
      <c r="IM87" s="80"/>
      <c r="IN87" s="80"/>
      <c r="IO87" s="79"/>
    </row>
    <row r="88" spans="1:249" s="29" customFormat="1" ht="31.5" x14ac:dyDescent="0.25">
      <c r="A88" s="95" t="s">
        <v>295</v>
      </c>
      <c r="B88" s="82">
        <f t="shared" si="1232"/>
        <v>7471.7</v>
      </c>
      <c r="C88" s="82">
        <f t="shared" si="1233"/>
        <v>94097.521200000003</v>
      </c>
      <c r="D88" s="82">
        <f t="shared" si="1234"/>
        <v>94089.080020000009</v>
      </c>
      <c r="E88" s="70">
        <f t="shared" si="67"/>
        <v>99.991029327986169</v>
      </c>
      <c r="F88" s="70">
        <v>5600</v>
      </c>
      <c r="G88" s="70">
        <v>15900</v>
      </c>
      <c r="H88" s="70">
        <v>15900</v>
      </c>
      <c r="I88" s="70">
        <f t="shared" si="739"/>
        <v>100</v>
      </c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66"/>
      <c r="V88" s="70">
        <v>621.70000000000005</v>
      </c>
      <c r="W88" s="70">
        <v>1677.7</v>
      </c>
      <c r="X88" s="70">
        <v>1677.7</v>
      </c>
      <c r="Y88" s="66">
        <f t="shared" si="295"/>
        <v>100</v>
      </c>
      <c r="Z88" s="124"/>
      <c r="AA88" s="70">
        <v>1453</v>
      </c>
      <c r="AB88" s="70">
        <v>1453</v>
      </c>
      <c r="AC88" s="66">
        <f t="shared" si="1243"/>
        <v>100</v>
      </c>
      <c r="AD88" s="145"/>
      <c r="AE88" s="280">
        <v>7338</v>
      </c>
      <c r="AF88" s="281">
        <v>7338</v>
      </c>
      <c r="AG88" s="66">
        <f t="shared" si="1462"/>
        <v>100</v>
      </c>
      <c r="AH88" s="280">
        <v>1250</v>
      </c>
      <c r="AI88" s="280">
        <v>1247</v>
      </c>
      <c r="AJ88" s="280">
        <v>1247</v>
      </c>
      <c r="AK88" s="66">
        <f t="shared" si="1466"/>
        <v>100</v>
      </c>
      <c r="AL88" s="280"/>
      <c r="AM88" s="280"/>
      <c r="AN88" s="280"/>
      <c r="AO88" s="66"/>
      <c r="AP88" s="70"/>
      <c r="AQ88" s="70"/>
      <c r="AR88" s="70"/>
      <c r="AS88" s="66"/>
      <c r="AT88" s="66"/>
      <c r="AU88" s="70"/>
      <c r="AV88" s="70"/>
      <c r="AW88" s="66"/>
      <c r="AX88" s="70"/>
      <c r="AY88" s="70"/>
      <c r="AZ88" s="70"/>
      <c r="BA88" s="66"/>
      <c r="BB88" s="123"/>
      <c r="BC88" s="280">
        <v>1000</v>
      </c>
      <c r="BD88" s="280">
        <v>1000</v>
      </c>
      <c r="BE88" s="66">
        <f t="shared" si="1475"/>
        <v>100</v>
      </c>
      <c r="BF88" s="66"/>
      <c r="BG88" s="280"/>
      <c r="BH88" s="280"/>
      <c r="BI88" s="66"/>
      <c r="BJ88" s="66"/>
      <c r="BK88" s="280"/>
      <c r="BL88" s="280"/>
      <c r="BM88" s="66"/>
      <c r="BN88" s="66"/>
      <c r="BO88" s="280"/>
      <c r="BP88" s="280"/>
      <c r="BQ88" s="66"/>
      <c r="BR88" s="66"/>
      <c r="BS88" s="280">
        <v>23808.06</v>
      </c>
      <c r="BT88" s="280">
        <v>23808.06</v>
      </c>
      <c r="BU88" s="66">
        <f t="shared" si="1480"/>
        <v>100</v>
      </c>
      <c r="BV88" s="66"/>
      <c r="BW88" s="280"/>
      <c r="BX88" s="280"/>
      <c r="BY88" s="66"/>
      <c r="BZ88" s="66"/>
      <c r="CA88" s="280"/>
      <c r="CB88" s="280"/>
      <c r="CC88" s="66"/>
      <c r="CD88" s="66"/>
      <c r="CE88" s="280"/>
      <c r="CF88" s="280"/>
      <c r="CG88" s="66"/>
      <c r="CH88" s="66"/>
      <c r="CI88" s="280"/>
      <c r="CJ88" s="280"/>
      <c r="CK88" s="66"/>
      <c r="CL88" s="66"/>
      <c r="CM88" s="280"/>
      <c r="CN88" s="280"/>
      <c r="CO88" s="66"/>
      <c r="CP88" s="66"/>
      <c r="CQ88" s="70"/>
      <c r="CR88" s="70"/>
      <c r="CS88" s="66"/>
      <c r="CT88" s="66"/>
      <c r="CU88" s="70"/>
      <c r="CV88" s="70"/>
      <c r="CW88" s="66"/>
      <c r="CX88" s="66"/>
      <c r="CY88" s="70"/>
      <c r="CZ88" s="70"/>
      <c r="DA88" s="66"/>
      <c r="DB88" s="66"/>
      <c r="DC88" s="70"/>
      <c r="DD88" s="70"/>
      <c r="DE88" s="66"/>
      <c r="DF88" s="66"/>
      <c r="DG88" s="70"/>
      <c r="DH88" s="70"/>
      <c r="DI88" s="66"/>
      <c r="DJ88" s="66"/>
      <c r="DK88" s="70"/>
      <c r="DL88" s="70"/>
      <c r="DM88" s="66"/>
      <c r="DN88" s="66"/>
      <c r="DO88" s="70"/>
      <c r="DP88" s="70"/>
      <c r="DQ88" s="66"/>
      <c r="DR88" s="66"/>
      <c r="DS88" s="70"/>
      <c r="DT88" s="70"/>
      <c r="DU88" s="66"/>
      <c r="DV88" s="66"/>
      <c r="DW88" s="280"/>
      <c r="DX88" s="295"/>
      <c r="DY88" s="66"/>
      <c r="DZ88" s="66"/>
      <c r="EA88" s="280"/>
      <c r="EB88" s="295"/>
      <c r="EC88" s="66"/>
      <c r="ED88" s="66"/>
      <c r="EE88" s="280">
        <v>190</v>
      </c>
      <c r="EF88" s="280">
        <v>190</v>
      </c>
      <c r="EG88" s="66">
        <f t="shared" si="1496"/>
        <v>100</v>
      </c>
      <c r="EH88" s="66"/>
      <c r="EI88" s="280">
        <v>945</v>
      </c>
      <c r="EJ88" s="280">
        <v>945</v>
      </c>
      <c r="EK88" s="66">
        <f t="shared" si="1498"/>
        <v>100</v>
      </c>
      <c r="EL88" s="66"/>
      <c r="EM88" s="280"/>
      <c r="EN88" s="280"/>
      <c r="EO88" s="66"/>
      <c r="EP88" s="66"/>
      <c r="EQ88" s="280">
        <v>40</v>
      </c>
      <c r="ER88" s="280">
        <v>40</v>
      </c>
      <c r="ES88" s="66">
        <f t="shared" si="1501"/>
        <v>100</v>
      </c>
      <c r="ET88" s="66"/>
      <c r="EU88" s="280"/>
      <c r="EV88" s="280"/>
      <c r="EW88" s="66"/>
      <c r="EX88" s="66"/>
      <c r="EY88" s="280"/>
      <c r="EZ88" s="280"/>
      <c r="FA88" s="66"/>
      <c r="FB88" s="66"/>
      <c r="FC88" s="280"/>
      <c r="FD88" s="280"/>
      <c r="FE88" s="66"/>
      <c r="FF88" s="66"/>
      <c r="FG88" s="280"/>
      <c r="FH88" s="280"/>
      <c r="FI88" s="66"/>
      <c r="FJ88" s="66"/>
      <c r="FK88" s="280"/>
      <c r="FL88" s="280"/>
      <c r="FM88" s="66"/>
      <c r="FN88" s="66"/>
      <c r="FO88" s="280"/>
      <c r="FP88" s="280"/>
      <c r="FQ88" s="66"/>
      <c r="FR88" s="66"/>
      <c r="FS88" s="280"/>
      <c r="FT88" s="280"/>
      <c r="FU88" s="66"/>
      <c r="FV88" s="66"/>
      <c r="FW88" s="280"/>
      <c r="FX88" s="280"/>
      <c r="FY88" s="66"/>
      <c r="FZ88" s="66"/>
      <c r="GA88" s="280"/>
      <c r="GB88" s="280"/>
      <c r="GC88" s="66"/>
      <c r="GD88" s="66"/>
      <c r="GE88" s="280"/>
      <c r="GF88" s="280"/>
      <c r="GG88" s="66"/>
      <c r="GH88" s="66"/>
      <c r="GI88" s="280"/>
      <c r="GJ88" s="280"/>
      <c r="GK88" s="66"/>
      <c r="GL88" s="66"/>
      <c r="GM88" s="280"/>
      <c r="GN88" s="280"/>
      <c r="GO88" s="66"/>
      <c r="GP88" s="66"/>
      <c r="GQ88" s="280"/>
      <c r="GR88" s="280"/>
      <c r="GS88" s="66"/>
      <c r="GT88" s="66"/>
      <c r="GU88" s="280">
        <v>28480.5</v>
      </c>
      <c r="GV88" s="280">
        <v>28480.5</v>
      </c>
      <c r="GW88" s="66">
        <f t="shared" si="1520"/>
        <v>100</v>
      </c>
      <c r="GX88" s="66"/>
      <c r="GY88" s="280"/>
      <c r="GZ88" s="280"/>
      <c r="HA88" s="66"/>
      <c r="HB88" s="66"/>
      <c r="HC88" s="280"/>
      <c r="HD88" s="280"/>
      <c r="HE88" s="66"/>
      <c r="HF88" s="66"/>
      <c r="HG88" s="280"/>
      <c r="HH88" s="280"/>
      <c r="HI88" s="66"/>
      <c r="HJ88" s="66"/>
      <c r="HK88" s="280"/>
      <c r="HL88" s="280"/>
      <c r="HM88" s="66"/>
      <c r="HN88" s="66"/>
      <c r="HO88" s="280">
        <v>1450</v>
      </c>
      <c r="HP88" s="280">
        <v>1450</v>
      </c>
      <c r="HQ88" s="66">
        <f t="shared" si="1522"/>
        <v>100</v>
      </c>
      <c r="HR88" s="66"/>
      <c r="HS88" s="280"/>
      <c r="HT88" s="280"/>
      <c r="HU88" s="66"/>
      <c r="HV88" s="66"/>
      <c r="HW88" s="280"/>
      <c r="HX88" s="280"/>
      <c r="HY88" s="66"/>
      <c r="HZ88" s="66"/>
      <c r="IA88" s="280">
        <v>8628.3611999999994</v>
      </c>
      <c r="IB88" s="280">
        <v>8628.3611999999994</v>
      </c>
      <c r="IC88" s="66">
        <f>IB88/IA88*100</f>
        <v>100</v>
      </c>
      <c r="ID88" s="66"/>
      <c r="IE88" s="280">
        <v>1939.9</v>
      </c>
      <c r="IF88" s="280">
        <v>1931.4588200000001</v>
      </c>
      <c r="IG88" s="66">
        <f t="shared" si="1524"/>
        <v>99.564865199237076</v>
      </c>
      <c r="IH88" s="66"/>
      <c r="II88" s="280"/>
      <c r="IJ88" s="280"/>
      <c r="IK88" s="66"/>
      <c r="IL88" s="66"/>
      <c r="IM88" s="280"/>
      <c r="IN88" s="280"/>
      <c r="IO88" s="66"/>
    </row>
    <row r="89" spans="1:249" s="29" customFormat="1" ht="15.75" x14ac:dyDescent="0.25">
      <c r="A89" s="41" t="s">
        <v>322</v>
      </c>
      <c r="B89" s="82">
        <f t="shared" si="1232"/>
        <v>0</v>
      </c>
      <c r="C89" s="82">
        <f t="shared" si="1233"/>
        <v>0</v>
      </c>
      <c r="D89" s="82">
        <f t="shared" si="1234"/>
        <v>0</v>
      </c>
      <c r="E89" s="82"/>
      <c r="F89" s="82"/>
      <c r="G89" s="82"/>
      <c r="H89" s="82"/>
      <c r="I89" s="82"/>
      <c r="J89" s="207"/>
      <c r="K89" s="207"/>
      <c r="L89" s="207"/>
      <c r="M89" s="207"/>
      <c r="N89" s="207"/>
      <c r="O89" s="207"/>
      <c r="P89" s="207"/>
      <c r="Q89" s="207"/>
      <c r="R89" s="70"/>
      <c r="S89" s="70"/>
      <c r="T89" s="207"/>
      <c r="U89" s="207"/>
      <c r="V89" s="207"/>
      <c r="W89" s="207"/>
      <c r="X89" s="207"/>
      <c r="Y89" s="207"/>
      <c r="Z89" s="134"/>
      <c r="AA89" s="207"/>
      <c r="AB89" s="207"/>
      <c r="AC89" s="66"/>
      <c r="AD89" s="135"/>
      <c r="AE89" s="205"/>
      <c r="AF89" s="205"/>
      <c r="AG89" s="66"/>
      <c r="AH89" s="205"/>
      <c r="AI89" s="205"/>
      <c r="AJ89" s="205"/>
      <c r="AK89" s="66"/>
      <c r="AL89" s="205"/>
      <c r="AM89" s="205"/>
      <c r="AN89" s="205"/>
      <c r="AO89" s="66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134"/>
      <c r="BC89" s="205"/>
      <c r="BD89" s="205"/>
      <c r="BE89" s="66"/>
      <c r="BF89" s="66"/>
      <c r="BG89" s="205"/>
      <c r="BH89" s="205"/>
      <c r="BI89" s="66"/>
      <c r="BJ89" s="66"/>
      <c r="BK89" s="205"/>
      <c r="BL89" s="205"/>
      <c r="BM89" s="66"/>
      <c r="BN89" s="66"/>
      <c r="BO89" s="205"/>
      <c r="BP89" s="205"/>
      <c r="BQ89" s="66"/>
      <c r="BR89" s="66"/>
      <c r="BS89" s="205"/>
      <c r="BT89" s="205"/>
      <c r="BU89" s="66"/>
      <c r="BV89" s="66"/>
      <c r="BW89" s="205"/>
      <c r="BX89" s="205"/>
      <c r="BY89" s="66"/>
      <c r="BZ89" s="66"/>
      <c r="CA89" s="205"/>
      <c r="CB89" s="205"/>
      <c r="CC89" s="66"/>
      <c r="CD89" s="66"/>
      <c r="CE89" s="205"/>
      <c r="CF89" s="205"/>
      <c r="CG89" s="66"/>
      <c r="CH89" s="66"/>
      <c r="CI89" s="205"/>
      <c r="CJ89" s="205"/>
      <c r="CK89" s="66"/>
      <c r="CL89" s="66"/>
      <c r="CM89" s="205"/>
      <c r="CN89" s="205"/>
      <c r="CO89" s="66"/>
      <c r="CP89" s="66"/>
      <c r="CQ89" s="207"/>
      <c r="CR89" s="207"/>
      <c r="CS89" s="66"/>
      <c r="CT89" s="66"/>
      <c r="CU89" s="207"/>
      <c r="CV89" s="207"/>
      <c r="CW89" s="66"/>
      <c r="CX89" s="66"/>
      <c r="CY89" s="207"/>
      <c r="CZ89" s="207"/>
      <c r="DA89" s="66"/>
      <c r="DB89" s="66"/>
      <c r="DC89" s="207"/>
      <c r="DD89" s="207"/>
      <c r="DE89" s="207"/>
      <c r="DF89" s="207"/>
      <c r="DG89" s="207"/>
      <c r="DH89" s="207"/>
      <c r="DI89" s="207"/>
      <c r="DJ89" s="207"/>
      <c r="DK89" s="207"/>
      <c r="DL89" s="207"/>
      <c r="DM89" s="207"/>
      <c r="DN89" s="207"/>
      <c r="DO89" s="207"/>
      <c r="DP89" s="207"/>
      <c r="DQ89" s="66"/>
      <c r="DR89" s="66"/>
      <c r="DS89" s="207"/>
      <c r="DT89" s="207"/>
      <c r="DU89" s="66"/>
      <c r="DV89" s="66"/>
      <c r="DW89" s="205"/>
      <c r="DX89" s="205"/>
      <c r="DY89" s="66"/>
      <c r="DZ89" s="66"/>
      <c r="EA89" s="205"/>
      <c r="EB89" s="205"/>
      <c r="EC89" s="66"/>
      <c r="ED89" s="66"/>
      <c r="EE89" s="205"/>
      <c r="EF89" s="205"/>
      <c r="EG89" s="66"/>
      <c r="EH89" s="66"/>
      <c r="EI89" s="205"/>
      <c r="EJ89" s="205"/>
      <c r="EK89" s="66"/>
      <c r="EL89" s="66"/>
      <c r="EM89" s="205"/>
      <c r="EN89" s="205"/>
      <c r="EO89" s="66"/>
      <c r="EP89" s="66"/>
      <c r="EQ89" s="205"/>
      <c r="ER89" s="205"/>
      <c r="ES89" s="66"/>
      <c r="ET89" s="66"/>
      <c r="EU89" s="205"/>
      <c r="EV89" s="205"/>
      <c r="EW89" s="66"/>
      <c r="EX89" s="66"/>
      <c r="EY89" s="205"/>
      <c r="EZ89" s="205"/>
      <c r="FA89" s="66"/>
      <c r="FB89" s="66"/>
      <c r="FC89" s="205"/>
      <c r="FD89" s="205"/>
      <c r="FE89" s="66"/>
      <c r="FF89" s="66"/>
      <c r="FG89" s="205"/>
      <c r="FH89" s="205"/>
      <c r="FI89" s="66"/>
      <c r="FJ89" s="66"/>
      <c r="FK89" s="205"/>
      <c r="FL89" s="205"/>
      <c r="FM89" s="66"/>
      <c r="FN89" s="66"/>
      <c r="FO89" s="205"/>
      <c r="FP89" s="205"/>
      <c r="FQ89" s="66"/>
      <c r="FR89" s="66"/>
      <c r="FS89" s="205"/>
      <c r="FT89" s="205"/>
      <c r="FU89" s="66"/>
      <c r="FV89" s="66"/>
      <c r="FW89" s="205"/>
      <c r="FX89" s="205"/>
      <c r="FY89" s="66"/>
      <c r="FZ89" s="66"/>
      <c r="GA89" s="205"/>
      <c r="GB89" s="205"/>
      <c r="GC89" s="66"/>
      <c r="GD89" s="66"/>
      <c r="GE89" s="205"/>
      <c r="GF89" s="205"/>
      <c r="GG89" s="66"/>
      <c r="GH89" s="66"/>
      <c r="GI89" s="205"/>
      <c r="GJ89" s="205"/>
      <c r="GK89" s="66"/>
      <c r="GL89" s="66"/>
      <c r="GM89" s="205"/>
      <c r="GN89" s="205"/>
      <c r="GO89" s="66"/>
      <c r="GP89" s="66"/>
      <c r="GQ89" s="205"/>
      <c r="GR89" s="205"/>
      <c r="GS89" s="66"/>
      <c r="GT89" s="66"/>
      <c r="GU89" s="205"/>
      <c r="GV89" s="205"/>
      <c r="GW89" s="66"/>
      <c r="GX89" s="66"/>
      <c r="GY89" s="205"/>
      <c r="GZ89" s="205"/>
      <c r="HA89" s="66"/>
      <c r="HB89" s="66"/>
      <c r="HC89" s="205"/>
      <c r="HD89" s="205"/>
      <c r="HE89" s="66"/>
      <c r="HF89" s="66"/>
      <c r="HG89" s="205"/>
      <c r="HH89" s="205"/>
      <c r="HI89" s="66"/>
      <c r="HJ89" s="66"/>
      <c r="HK89" s="205"/>
      <c r="HL89" s="205"/>
      <c r="HM89" s="66"/>
      <c r="HN89" s="66"/>
      <c r="HO89" s="205"/>
      <c r="HP89" s="205"/>
      <c r="HQ89" s="66"/>
      <c r="HR89" s="66"/>
      <c r="HS89" s="205"/>
      <c r="HT89" s="205"/>
      <c r="HU89" s="66"/>
      <c r="HV89" s="66"/>
      <c r="HW89" s="205"/>
      <c r="HX89" s="205"/>
      <c r="HY89" s="66"/>
      <c r="HZ89" s="66"/>
      <c r="IA89" s="205"/>
      <c r="IB89" s="205"/>
      <c r="IC89" s="66"/>
      <c r="ID89" s="66"/>
      <c r="IE89" s="205"/>
      <c r="IF89" s="205"/>
      <c r="IG89" s="66"/>
      <c r="IH89" s="66"/>
      <c r="II89" s="205"/>
      <c r="IJ89" s="205"/>
      <c r="IK89" s="66"/>
      <c r="IL89" s="66"/>
      <c r="IM89" s="205"/>
      <c r="IN89" s="205"/>
      <c r="IO89" s="66"/>
    </row>
    <row r="90" spans="1:249" s="29" customFormat="1" ht="15.75" x14ac:dyDescent="0.25">
      <c r="A90" s="41" t="s">
        <v>323</v>
      </c>
      <c r="B90" s="82">
        <f t="shared" si="1232"/>
        <v>0</v>
      </c>
      <c r="C90" s="82">
        <f t="shared" si="1233"/>
        <v>0</v>
      </c>
      <c r="D90" s="82">
        <f t="shared" si="1234"/>
        <v>0</v>
      </c>
      <c r="E90" s="82"/>
      <c r="F90" s="82"/>
      <c r="G90" s="82"/>
      <c r="H90" s="82"/>
      <c r="I90" s="82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134"/>
      <c r="AA90" s="207"/>
      <c r="AB90" s="207"/>
      <c r="AC90" s="66"/>
      <c r="AD90" s="135"/>
      <c r="AE90" s="205"/>
      <c r="AF90" s="205"/>
      <c r="AG90" s="66"/>
      <c r="AH90" s="205"/>
      <c r="AI90" s="205"/>
      <c r="AJ90" s="205"/>
      <c r="AK90" s="66"/>
      <c r="AL90" s="205"/>
      <c r="AM90" s="205"/>
      <c r="AN90" s="205"/>
      <c r="AO90" s="66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134"/>
      <c r="BC90" s="205"/>
      <c r="BD90" s="205"/>
      <c r="BE90" s="66"/>
      <c r="BF90" s="66"/>
      <c r="BG90" s="205"/>
      <c r="BH90" s="205"/>
      <c r="BI90" s="66"/>
      <c r="BJ90" s="66"/>
      <c r="BK90" s="205"/>
      <c r="BL90" s="205"/>
      <c r="BM90" s="66"/>
      <c r="BN90" s="66"/>
      <c r="BO90" s="205"/>
      <c r="BP90" s="205"/>
      <c r="BQ90" s="66"/>
      <c r="BR90" s="66"/>
      <c r="BS90" s="205"/>
      <c r="BT90" s="205"/>
      <c r="BU90" s="66"/>
      <c r="BV90" s="66"/>
      <c r="BW90" s="205"/>
      <c r="BX90" s="205"/>
      <c r="BY90" s="66"/>
      <c r="BZ90" s="66"/>
      <c r="CA90" s="205"/>
      <c r="CB90" s="205"/>
      <c r="CC90" s="66"/>
      <c r="CD90" s="66"/>
      <c r="CE90" s="205"/>
      <c r="CF90" s="205"/>
      <c r="CG90" s="66"/>
      <c r="CH90" s="66"/>
      <c r="CI90" s="205"/>
      <c r="CJ90" s="205"/>
      <c r="CK90" s="66"/>
      <c r="CL90" s="66"/>
      <c r="CM90" s="205"/>
      <c r="CN90" s="205"/>
      <c r="CO90" s="66"/>
      <c r="CP90" s="66"/>
      <c r="CQ90" s="207"/>
      <c r="CR90" s="207"/>
      <c r="CS90" s="66"/>
      <c r="CT90" s="66"/>
      <c r="CU90" s="207"/>
      <c r="CV90" s="207"/>
      <c r="CW90" s="66"/>
      <c r="CX90" s="66"/>
      <c r="CY90" s="207"/>
      <c r="CZ90" s="207"/>
      <c r="DA90" s="66"/>
      <c r="DB90" s="66"/>
      <c r="DC90" s="207"/>
      <c r="DD90" s="207"/>
      <c r="DE90" s="207"/>
      <c r="DF90" s="207"/>
      <c r="DG90" s="207"/>
      <c r="DH90" s="207"/>
      <c r="DI90" s="207"/>
      <c r="DJ90" s="207"/>
      <c r="DK90" s="207"/>
      <c r="DL90" s="207"/>
      <c r="DM90" s="207"/>
      <c r="DN90" s="207"/>
      <c r="DO90" s="207"/>
      <c r="DP90" s="207"/>
      <c r="DQ90" s="66"/>
      <c r="DR90" s="66"/>
      <c r="DS90" s="207"/>
      <c r="DT90" s="207"/>
      <c r="DU90" s="66"/>
      <c r="DV90" s="66"/>
      <c r="DW90" s="205"/>
      <c r="DX90" s="205"/>
      <c r="DY90" s="66"/>
      <c r="DZ90" s="66"/>
      <c r="EA90" s="205"/>
      <c r="EB90" s="205"/>
      <c r="EC90" s="66"/>
      <c r="ED90" s="66"/>
      <c r="EE90" s="205"/>
      <c r="EF90" s="205"/>
      <c r="EG90" s="66"/>
      <c r="EH90" s="66"/>
      <c r="EI90" s="205"/>
      <c r="EJ90" s="205"/>
      <c r="EK90" s="66"/>
      <c r="EL90" s="66"/>
      <c r="EM90" s="205"/>
      <c r="EN90" s="205"/>
      <c r="EO90" s="66"/>
      <c r="EP90" s="66"/>
      <c r="EQ90" s="205"/>
      <c r="ER90" s="205"/>
      <c r="ES90" s="66"/>
      <c r="ET90" s="66"/>
      <c r="EU90" s="205"/>
      <c r="EV90" s="205"/>
      <c r="EW90" s="66"/>
      <c r="EX90" s="66"/>
      <c r="EY90" s="205"/>
      <c r="EZ90" s="205"/>
      <c r="FA90" s="66"/>
      <c r="FB90" s="66"/>
      <c r="FC90" s="205"/>
      <c r="FD90" s="205"/>
      <c r="FE90" s="66"/>
      <c r="FF90" s="66"/>
      <c r="FG90" s="205"/>
      <c r="FH90" s="205"/>
      <c r="FI90" s="66"/>
      <c r="FJ90" s="66"/>
      <c r="FK90" s="205"/>
      <c r="FL90" s="205"/>
      <c r="FM90" s="66"/>
      <c r="FN90" s="66"/>
      <c r="FO90" s="205"/>
      <c r="FP90" s="205"/>
      <c r="FQ90" s="66"/>
      <c r="FR90" s="66"/>
      <c r="FS90" s="205"/>
      <c r="FT90" s="205"/>
      <c r="FU90" s="66"/>
      <c r="FV90" s="66"/>
      <c r="FW90" s="205"/>
      <c r="FX90" s="205"/>
      <c r="FY90" s="66"/>
      <c r="FZ90" s="66"/>
      <c r="GA90" s="205"/>
      <c r="GB90" s="205"/>
      <c r="GC90" s="66"/>
      <c r="GD90" s="66"/>
      <c r="GE90" s="205"/>
      <c r="GF90" s="205"/>
      <c r="GG90" s="66"/>
      <c r="GH90" s="66"/>
      <c r="GI90" s="205"/>
      <c r="GJ90" s="205"/>
      <c r="GK90" s="66"/>
      <c r="GL90" s="66"/>
      <c r="GM90" s="205"/>
      <c r="GN90" s="205"/>
      <c r="GO90" s="66"/>
      <c r="GP90" s="66"/>
      <c r="GQ90" s="205"/>
      <c r="GR90" s="205"/>
      <c r="GS90" s="66"/>
      <c r="GT90" s="66"/>
      <c r="GU90" s="205"/>
      <c r="GV90" s="205"/>
      <c r="GW90" s="66"/>
      <c r="GX90" s="66"/>
      <c r="GY90" s="205"/>
      <c r="GZ90" s="205"/>
      <c r="HA90" s="66"/>
      <c r="HB90" s="66"/>
      <c r="HC90" s="205"/>
      <c r="HD90" s="205"/>
      <c r="HE90" s="66"/>
      <c r="HF90" s="66"/>
      <c r="HG90" s="205"/>
      <c r="HH90" s="205"/>
      <c r="HI90" s="66"/>
      <c r="HJ90" s="66"/>
      <c r="HK90" s="205"/>
      <c r="HL90" s="205"/>
      <c r="HM90" s="66"/>
      <c r="HN90" s="66"/>
      <c r="HO90" s="205"/>
      <c r="HP90" s="205"/>
      <c r="HQ90" s="66"/>
      <c r="HR90" s="66"/>
      <c r="HS90" s="205"/>
      <c r="HT90" s="205"/>
      <c r="HU90" s="66"/>
      <c r="HV90" s="66"/>
      <c r="HW90" s="205"/>
      <c r="HX90" s="205"/>
      <c r="HY90" s="66"/>
      <c r="HZ90" s="66"/>
      <c r="IA90" s="205"/>
      <c r="IB90" s="205"/>
      <c r="IC90" s="66"/>
      <c r="ID90" s="66"/>
      <c r="IE90" s="205"/>
      <c r="IF90" s="205"/>
      <c r="IG90" s="66"/>
      <c r="IH90" s="66"/>
      <c r="II90" s="205"/>
      <c r="IJ90" s="205"/>
      <c r="IK90" s="66"/>
      <c r="IL90" s="66"/>
      <c r="IM90" s="205"/>
      <c r="IN90" s="205"/>
      <c r="IO90" s="66"/>
    </row>
    <row r="91" spans="1:249" s="29" customFormat="1" ht="15.75" x14ac:dyDescent="0.25">
      <c r="A91" s="41" t="s">
        <v>324</v>
      </c>
      <c r="B91" s="82">
        <f t="shared" si="1232"/>
        <v>0</v>
      </c>
      <c r="C91" s="82">
        <f t="shared" si="1233"/>
        <v>0</v>
      </c>
      <c r="D91" s="82">
        <f t="shared" si="1234"/>
        <v>0</v>
      </c>
      <c r="E91" s="82"/>
      <c r="F91" s="82"/>
      <c r="G91" s="82"/>
      <c r="H91" s="82"/>
      <c r="I91" s="82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134"/>
      <c r="AA91" s="207"/>
      <c r="AB91" s="207"/>
      <c r="AC91" s="66"/>
      <c r="AD91" s="135"/>
      <c r="AE91" s="205"/>
      <c r="AF91" s="205"/>
      <c r="AG91" s="66"/>
      <c r="AH91" s="205"/>
      <c r="AI91" s="205"/>
      <c r="AJ91" s="205"/>
      <c r="AK91" s="66"/>
      <c r="AL91" s="205"/>
      <c r="AM91" s="205"/>
      <c r="AN91" s="205"/>
      <c r="AO91" s="66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134"/>
      <c r="BC91" s="205"/>
      <c r="BD91" s="205"/>
      <c r="BE91" s="66"/>
      <c r="BF91" s="66"/>
      <c r="BG91" s="205"/>
      <c r="BH91" s="205"/>
      <c r="BI91" s="66"/>
      <c r="BJ91" s="66"/>
      <c r="BK91" s="205"/>
      <c r="BL91" s="205"/>
      <c r="BM91" s="66"/>
      <c r="BN91" s="66"/>
      <c r="BO91" s="205"/>
      <c r="BP91" s="205"/>
      <c r="BQ91" s="66"/>
      <c r="BR91" s="66"/>
      <c r="BS91" s="205"/>
      <c r="BT91" s="205"/>
      <c r="BU91" s="66"/>
      <c r="BV91" s="66"/>
      <c r="BW91" s="205"/>
      <c r="BX91" s="205"/>
      <c r="BY91" s="66"/>
      <c r="BZ91" s="66"/>
      <c r="CA91" s="205"/>
      <c r="CB91" s="205"/>
      <c r="CC91" s="66"/>
      <c r="CD91" s="66"/>
      <c r="CE91" s="205"/>
      <c r="CF91" s="205"/>
      <c r="CG91" s="66"/>
      <c r="CH91" s="66"/>
      <c r="CI91" s="205"/>
      <c r="CJ91" s="205"/>
      <c r="CK91" s="66"/>
      <c r="CL91" s="66"/>
      <c r="CM91" s="205"/>
      <c r="CN91" s="205"/>
      <c r="CO91" s="66"/>
      <c r="CP91" s="66"/>
      <c r="CQ91" s="207"/>
      <c r="CR91" s="207"/>
      <c r="CS91" s="66"/>
      <c r="CT91" s="66"/>
      <c r="CU91" s="207"/>
      <c r="CV91" s="207"/>
      <c r="CW91" s="66"/>
      <c r="CX91" s="66"/>
      <c r="CY91" s="207"/>
      <c r="CZ91" s="207"/>
      <c r="DA91" s="66"/>
      <c r="DB91" s="66"/>
      <c r="DC91" s="207"/>
      <c r="DD91" s="207"/>
      <c r="DE91" s="207"/>
      <c r="DF91" s="207"/>
      <c r="DG91" s="207"/>
      <c r="DH91" s="207"/>
      <c r="DI91" s="207"/>
      <c r="DJ91" s="207"/>
      <c r="DK91" s="207"/>
      <c r="DL91" s="207"/>
      <c r="DM91" s="207"/>
      <c r="DN91" s="207"/>
      <c r="DO91" s="207"/>
      <c r="DP91" s="207"/>
      <c r="DQ91" s="66"/>
      <c r="DR91" s="66"/>
      <c r="DS91" s="207"/>
      <c r="DT91" s="207"/>
      <c r="DU91" s="66"/>
      <c r="DV91" s="66"/>
      <c r="DW91" s="205"/>
      <c r="DX91" s="205"/>
      <c r="DY91" s="66"/>
      <c r="DZ91" s="66"/>
      <c r="EA91" s="205"/>
      <c r="EB91" s="205"/>
      <c r="EC91" s="66"/>
      <c r="ED91" s="66"/>
      <c r="EE91" s="205"/>
      <c r="EF91" s="205"/>
      <c r="EG91" s="66"/>
      <c r="EH91" s="66"/>
      <c r="EI91" s="205"/>
      <c r="EJ91" s="205"/>
      <c r="EK91" s="66"/>
      <c r="EL91" s="66"/>
      <c r="EM91" s="205"/>
      <c r="EN91" s="205"/>
      <c r="EO91" s="66"/>
      <c r="EP91" s="66"/>
      <c r="EQ91" s="205"/>
      <c r="ER91" s="205"/>
      <c r="ES91" s="66"/>
      <c r="ET91" s="66"/>
      <c r="EU91" s="205"/>
      <c r="EV91" s="205"/>
      <c r="EW91" s="66"/>
      <c r="EX91" s="66"/>
      <c r="EY91" s="205"/>
      <c r="EZ91" s="205"/>
      <c r="FA91" s="66"/>
      <c r="FB91" s="66"/>
      <c r="FC91" s="205"/>
      <c r="FD91" s="205"/>
      <c r="FE91" s="66"/>
      <c r="FF91" s="66"/>
      <c r="FG91" s="205"/>
      <c r="FH91" s="205"/>
      <c r="FI91" s="66"/>
      <c r="FJ91" s="66"/>
      <c r="FK91" s="205"/>
      <c r="FL91" s="205"/>
      <c r="FM91" s="66"/>
      <c r="FN91" s="66"/>
      <c r="FO91" s="205"/>
      <c r="FP91" s="205"/>
      <c r="FQ91" s="66"/>
      <c r="FR91" s="66"/>
      <c r="FS91" s="205"/>
      <c r="FT91" s="205"/>
      <c r="FU91" s="66"/>
      <c r="FV91" s="66"/>
      <c r="FW91" s="205"/>
      <c r="FX91" s="205"/>
      <c r="FY91" s="66"/>
      <c r="FZ91" s="66"/>
      <c r="GA91" s="205"/>
      <c r="GB91" s="205"/>
      <c r="GC91" s="66"/>
      <c r="GD91" s="66"/>
      <c r="GE91" s="205"/>
      <c r="GF91" s="205"/>
      <c r="GG91" s="66"/>
      <c r="GH91" s="66"/>
      <c r="GI91" s="205"/>
      <c r="GJ91" s="205"/>
      <c r="GK91" s="66"/>
      <c r="GL91" s="66"/>
      <c r="GM91" s="205"/>
      <c r="GN91" s="205"/>
      <c r="GO91" s="66"/>
      <c r="GP91" s="66"/>
      <c r="GQ91" s="205"/>
      <c r="GR91" s="205"/>
      <c r="GS91" s="66"/>
      <c r="GT91" s="66"/>
      <c r="GU91" s="205"/>
      <c r="GV91" s="205"/>
      <c r="GW91" s="66"/>
      <c r="GX91" s="66"/>
      <c r="GY91" s="205"/>
      <c r="GZ91" s="205"/>
      <c r="HA91" s="66"/>
      <c r="HB91" s="66"/>
      <c r="HC91" s="205"/>
      <c r="HD91" s="205"/>
      <c r="HE91" s="66"/>
      <c r="HF91" s="66"/>
      <c r="HG91" s="205"/>
      <c r="HH91" s="205"/>
      <c r="HI91" s="66"/>
      <c r="HJ91" s="66"/>
      <c r="HK91" s="205"/>
      <c r="HL91" s="205"/>
      <c r="HM91" s="66"/>
      <c r="HN91" s="66"/>
      <c r="HO91" s="205"/>
      <c r="HP91" s="205"/>
      <c r="HQ91" s="66"/>
      <c r="HR91" s="66"/>
      <c r="HS91" s="205"/>
      <c r="HT91" s="205"/>
      <c r="HU91" s="66"/>
      <c r="HV91" s="66"/>
      <c r="HW91" s="205"/>
      <c r="HX91" s="205"/>
      <c r="HY91" s="66"/>
      <c r="HZ91" s="66"/>
      <c r="IA91" s="205"/>
      <c r="IB91" s="205"/>
      <c r="IC91" s="66"/>
      <c r="ID91" s="66"/>
      <c r="IE91" s="205"/>
      <c r="IF91" s="205"/>
      <c r="IG91" s="66"/>
      <c r="IH91" s="66"/>
      <c r="II91" s="205"/>
      <c r="IJ91" s="205"/>
      <c r="IK91" s="66"/>
      <c r="IL91" s="66"/>
      <c r="IM91" s="205"/>
      <c r="IN91" s="205"/>
      <c r="IO91" s="66"/>
    </row>
    <row r="92" spans="1:249" s="29" customFormat="1" ht="15.75" x14ac:dyDescent="0.25">
      <c r="A92" s="41" t="s">
        <v>325</v>
      </c>
      <c r="B92" s="82">
        <f t="shared" si="1232"/>
        <v>0</v>
      </c>
      <c r="C92" s="82">
        <f t="shared" si="1233"/>
        <v>0</v>
      </c>
      <c r="D92" s="82">
        <f t="shared" si="1234"/>
        <v>0</v>
      </c>
      <c r="E92" s="82"/>
      <c r="F92" s="82"/>
      <c r="G92" s="82"/>
      <c r="H92" s="82"/>
      <c r="I92" s="82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134"/>
      <c r="AA92" s="207"/>
      <c r="AB92" s="207"/>
      <c r="AC92" s="66"/>
      <c r="AD92" s="135"/>
      <c r="AE92" s="205"/>
      <c r="AF92" s="205"/>
      <c r="AG92" s="66"/>
      <c r="AH92" s="205"/>
      <c r="AI92" s="205"/>
      <c r="AJ92" s="205"/>
      <c r="AK92" s="66"/>
      <c r="AL92" s="205"/>
      <c r="AM92" s="205"/>
      <c r="AN92" s="205"/>
      <c r="AO92" s="66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207"/>
      <c r="BB92" s="134"/>
      <c r="BC92" s="205"/>
      <c r="BD92" s="205"/>
      <c r="BE92" s="66"/>
      <c r="BF92" s="66"/>
      <c r="BG92" s="205"/>
      <c r="BH92" s="205"/>
      <c r="BI92" s="66"/>
      <c r="BJ92" s="66"/>
      <c r="BK92" s="205"/>
      <c r="BL92" s="205"/>
      <c r="BM92" s="66"/>
      <c r="BN92" s="66"/>
      <c r="BO92" s="205"/>
      <c r="BP92" s="205"/>
      <c r="BQ92" s="66"/>
      <c r="BR92" s="66"/>
      <c r="BS92" s="205"/>
      <c r="BT92" s="205"/>
      <c r="BU92" s="66"/>
      <c r="BV92" s="66"/>
      <c r="BW92" s="205"/>
      <c r="BX92" s="205"/>
      <c r="BY92" s="66"/>
      <c r="BZ92" s="66"/>
      <c r="CA92" s="205"/>
      <c r="CB92" s="205"/>
      <c r="CC92" s="66"/>
      <c r="CD92" s="66"/>
      <c r="CE92" s="205"/>
      <c r="CF92" s="205"/>
      <c r="CG92" s="66"/>
      <c r="CH92" s="66"/>
      <c r="CI92" s="205"/>
      <c r="CJ92" s="205"/>
      <c r="CK92" s="66"/>
      <c r="CL92" s="66"/>
      <c r="CM92" s="205"/>
      <c r="CN92" s="205"/>
      <c r="CO92" s="66"/>
      <c r="CP92" s="66"/>
      <c r="CQ92" s="207"/>
      <c r="CR92" s="207"/>
      <c r="CS92" s="66"/>
      <c r="CT92" s="66"/>
      <c r="CU92" s="207"/>
      <c r="CV92" s="207"/>
      <c r="CW92" s="66"/>
      <c r="CX92" s="66"/>
      <c r="CY92" s="207"/>
      <c r="CZ92" s="207"/>
      <c r="DA92" s="66"/>
      <c r="DB92" s="66"/>
      <c r="DC92" s="207"/>
      <c r="DD92" s="207"/>
      <c r="DE92" s="207"/>
      <c r="DF92" s="207"/>
      <c r="DG92" s="207"/>
      <c r="DH92" s="207"/>
      <c r="DI92" s="207"/>
      <c r="DJ92" s="207"/>
      <c r="DK92" s="207"/>
      <c r="DL92" s="207"/>
      <c r="DM92" s="207"/>
      <c r="DN92" s="207"/>
      <c r="DO92" s="207"/>
      <c r="DP92" s="207"/>
      <c r="DQ92" s="66"/>
      <c r="DR92" s="66"/>
      <c r="DS92" s="207"/>
      <c r="DT92" s="207"/>
      <c r="DU92" s="66"/>
      <c r="DV92" s="66"/>
      <c r="DW92" s="205"/>
      <c r="DX92" s="205"/>
      <c r="DY92" s="66"/>
      <c r="DZ92" s="66"/>
      <c r="EA92" s="205"/>
      <c r="EB92" s="205"/>
      <c r="EC92" s="66"/>
      <c r="ED92" s="66"/>
      <c r="EE92" s="205"/>
      <c r="EF92" s="205"/>
      <c r="EG92" s="66"/>
      <c r="EH92" s="66"/>
      <c r="EI92" s="205"/>
      <c r="EJ92" s="205"/>
      <c r="EK92" s="66"/>
      <c r="EL92" s="66"/>
      <c r="EM92" s="205"/>
      <c r="EN92" s="205"/>
      <c r="EO92" s="66"/>
      <c r="EP92" s="66"/>
      <c r="EQ92" s="205"/>
      <c r="ER92" s="205"/>
      <c r="ES92" s="66"/>
      <c r="ET92" s="66"/>
      <c r="EU92" s="205"/>
      <c r="EV92" s="205"/>
      <c r="EW92" s="66"/>
      <c r="EX92" s="66"/>
      <c r="EY92" s="205"/>
      <c r="EZ92" s="205"/>
      <c r="FA92" s="66"/>
      <c r="FB92" s="66"/>
      <c r="FC92" s="205"/>
      <c r="FD92" s="205"/>
      <c r="FE92" s="66"/>
      <c r="FF92" s="66"/>
      <c r="FG92" s="205"/>
      <c r="FH92" s="205"/>
      <c r="FI92" s="66"/>
      <c r="FJ92" s="66"/>
      <c r="FK92" s="205"/>
      <c r="FL92" s="205"/>
      <c r="FM92" s="66"/>
      <c r="FN92" s="66"/>
      <c r="FO92" s="205"/>
      <c r="FP92" s="205"/>
      <c r="FQ92" s="66"/>
      <c r="FR92" s="66"/>
      <c r="FS92" s="205"/>
      <c r="FT92" s="205"/>
      <c r="FU92" s="66"/>
      <c r="FV92" s="66"/>
      <c r="FW92" s="205"/>
      <c r="FX92" s="205"/>
      <c r="FY92" s="66"/>
      <c r="FZ92" s="66"/>
      <c r="GA92" s="205"/>
      <c r="GB92" s="205"/>
      <c r="GC92" s="66"/>
      <c r="GD92" s="66"/>
      <c r="GE92" s="205"/>
      <c r="GF92" s="205"/>
      <c r="GG92" s="66"/>
      <c r="GH92" s="66"/>
      <c r="GI92" s="205"/>
      <c r="GJ92" s="205"/>
      <c r="GK92" s="66"/>
      <c r="GL92" s="66"/>
      <c r="GM92" s="205"/>
      <c r="GN92" s="205"/>
      <c r="GO92" s="66"/>
      <c r="GP92" s="66"/>
      <c r="GQ92" s="205"/>
      <c r="GR92" s="205"/>
      <c r="GS92" s="66"/>
      <c r="GT92" s="66"/>
      <c r="GU92" s="205"/>
      <c r="GV92" s="205"/>
      <c r="GW92" s="66"/>
      <c r="GX92" s="66"/>
      <c r="GY92" s="205"/>
      <c r="GZ92" s="205"/>
      <c r="HA92" s="66"/>
      <c r="HB92" s="66"/>
      <c r="HC92" s="205"/>
      <c r="HD92" s="205"/>
      <c r="HE92" s="66"/>
      <c r="HF92" s="66"/>
      <c r="HG92" s="205"/>
      <c r="HH92" s="205"/>
      <c r="HI92" s="66"/>
      <c r="HJ92" s="66"/>
      <c r="HK92" s="205"/>
      <c r="HL92" s="205"/>
      <c r="HM92" s="66"/>
      <c r="HN92" s="66"/>
      <c r="HO92" s="205"/>
      <c r="HP92" s="205"/>
      <c r="HQ92" s="66"/>
      <c r="HR92" s="66"/>
      <c r="HS92" s="205"/>
      <c r="HT92" s="205"/>
      <c r="HU92" s="66"/>
      <c r="HV92" s="66"/>
      <c r="HW92" s="205"/>
      <c r="HX92" s="205"/>
      <c r="HY92" s="66"/>
      <c r="HZ92" s="66"/>
      <c r="IA92" s="205"/>
      <c r="IB92" s="205"/>
      <c r="IC92" s="66"/>
      <c r="ID92" s="66"/>
      <c r="IE92" s="205"/>
      <c r="IF92" s="205"/>
      <c r="IG92" s="66"/>
      <c r="IH92" s="66"/>
      <c r="II92" s="205"/>
      <c r="IJ92" s="205"/>
      <c r="IK92" s="66"/>
      <c r="IL92" s="66"/>
      <c r="IM92" s="205"/>
      <c r="IN92" s="205"/>
      <c r="IO92" s="66"/>
    </row>
    <row r="93" spans="1:249" s="29" customFormat="1" ht="15.75" x14ac:dyDescent="0.25">
      <c r="A93" s="41" t="s">
        <v>326</v>
      </c>
      <c r="B93" s="82">
        <f t="shared" si="1232"/>
        <v>0</v>
      </c>
      <c r="C93" s="82">
        <f t="shared" si="1233"/>
        <v>0</v>
      </c>
      <c r="D93" s="82">
        <f t="shared" si="1234"/>
        <v>0</v>
      </c>
      <c r="E93" s="82"/>
      <c r="F93" s="82"/>
      <c r="G93" s="82"/>
      <c r="H93" s="82"/>
      <c r="I93" s="82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  <c r="W93" s="207"/>
      <c r="X93" s="207"/>
      <c r="Y93" s="207"/>
      <c r="Z93" s="134"/>
      <c r="AA93" s="207"/>
      <c r="AB93" s="207"/>
      <c r="AC93" s="66"/>
      <c r="AD93" s="135"/>
      <c r="AE93" s="205"/>
      <c r="AF93" s="205"/>
      <c r="AG93" s="66"/>
      <c r="AH93" s="205"/>
      <c r="AI93" s="205"/>
      <c r="AJ93" s="205"/>
      <c r="AK93" s="66"/>
      <c r="AL93" s="205"/>
      <c r="AM93" s="205"/>
      <c r="AN93" s="205"/>
      <c r="AO93" s="66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07"/>
      <c r="BB93" s="134"/>
      <c r="BC93" s="205"/>
      <c r="BD93" s="205"/>
      <c r="BE93" s="66"/>
      <c r="BF93" s="66"/>
      <c r="BG93" s="205"/>
      <c r="BH93" s="205"/>
      <c r="BI93" s="66"/>
      <c r="BJ93" s="66"/>
      <c r="BK93" s="205"/>
      <c r="BL93" s="205"/>
      <c r="BM93" s="66"/>
      <c r="BN93" s="66"/>
      <c r="BO93" s="205"/>
      <c r="BP93" s="205"/>
      <c r="BQ93" s="66"/>
      <c r="BR93" s="66"/>
      <c r="BS93" s="205"/>
      <c r="BT93" s="205"/>
      <c r="BU93" s="66"/>
      <c r="BV93" s="66"/>
      <c r="BW93" s="205"/>
      <c r="BX93" s="205"/>
      <c r="BY93" s="66"/>
      <c r="BZ93" s="66"/>
      <c r="CA93" s="205"/>
      <c r="CB93" s="205"/>
      <c r="CC93" s="66"/>
      <c r="CD93" s="66"/>
      <c r="CE93" s="205"/>
      <c r="CF93" s="205"/>
      <c r="CG93" s="66"/>
      <c r="CH93" s="66"/>
      <c r="CI93" s="205"/>
      <c r="CJ93" s="205"/>
      <c r="CK93" s="66"/>
      <c r="CL93" s="66"/>
      <c r="CM93" s="205"/>
      <c r="CN93" s="205"/>
      <c r="CO93" s="66"/>
      <c r="CP93" s="66"/>
      <c r="CQ93" s="207"/>
      <c r="CR93" s="207"/>
      <c r="CS93" s="66"/>
      <c r="CT93" s="66"/>
      <c r="CU93" s="207"/>
      <c r="CV93" s="207"/>
      <c r="CW93" s="66"/>
      <c r="CX93" s="66"/>
      <c r="CY93" s="207"/>
      <c r="CZ93" s="207"/>
      <c r="DA93" s="66"/>
      <c r="DB93" s="66"/>
      <c r="DC93" s="207"/>
      <c r="DD93" s="207"/>
      <c r="DE93" s="207"/>
      <c r="DF93" s="207"/>
      <c r="DG93" s="207"/>
      <c r="DH93" s="207"/>
      <c r="DI93" s="207"/>
      <c r="DJ93" s="207"/>
      <c r="DK93" s="207"/>
      <c r="DL93" s="207"/>
      <c r="DM93" s="207"/>
      <c r="DN93" s="207"/>
      <c r="DO93" s="207"/>
      <c r="DP93" s="207"/>
      <c r="DQ93" s="66"/>
      <c r="DR93" s="66"/>
      <c r="DS93" s="207"/>
      <c r="DT93" s="207"/>
      <c r="DU93" s="66"/>
      <c r="DV93" s="66"/>
      <c r="DW93" s="205"/>
      <c r="DX93" s="205"/>
      <c r="DY93" s="66"/>
      <c r="DZ93" s="66"/>
      <c r="EA93" s="205"/>
      <c r="EB93" s="205"/>
      <c r="EC93" s="66"/>
      <c r="ED93" s="66"/>
      <c r="EE93" s="205"/>
      <c r="EF93" s="205"/>
      <c r="EG93" s="66"/>
      <c r="EH93" s="66"/>
      <c r="EI93" s="205"/>
      <c r="EJ93" s="205"/>
      <c r="EK93" s="66"/>
      <c r="EL93" s="66"/>
      <c r="EM93" s="205"/>
      <c r="EN93" s="205"/>
      <c r="EO93" s="66"/>
      <c r="EP93" s="66"/>
      <c r="EQ93" s="205"/>
      <c r="ER93" s="205"/>
      <c r="ES93" s="66"/>
      <c r="ET93" s="66"/>
      <c r="EU93" s="205"/>
      <c r="EV93" s="205"/>
      <c r="EW93" s="66"/>
      <c r="EX93" s="66"/>
      <c r="EY93" s="205"/>
      <c r="EZ93" s="205"/>
      <c r="FA93" s="66"/>
      <c r="FB93" s="66"/>
      <c r="FC93" s="205"/>
      <c r="FD93" s="205"/>
      <c r="FE93" s="66"/>
      <c r="FF93" s="66"/>
      <c r="FG93" s="205"/>
      <c r="FH93" s="205"/>
      <c r="FI93" s="66"/>
      <c r="FJ93" s="66"/>
      <c r="FK93" s="205"/>
      <c r="FL93" s="205"/>
      <c r="FM93" s="66"/>
      <c r="FN93" s="66"/>
      <c r="FO93" s="205"/>
      <c r="FP93" s="205"/>
      <c r="FQ93" s="66"/>
      <c r="FR93" s="66"/>
      <c r="FS93" s="205"/>
      <c r="FT93" s="205"/>
      <c r="FU93" s="66"/>
      <c r="FV93" s="66"/>
      <c r="FW93" s="205"/>
      <c r="FX93" s="205"/>
      <c r="FY93" s="66"/>
      <c r="FZ93" s="66"/>
      <c r="GA93" s="205"/>
      <c r="GB93" s="205"/>
      <c r="GC93" s="66"/>
      <c r="GD93" s="66"/>
      <c r="GE93" s="205"/>
      <c r="GF93" s="205"/>
      <c r="GG93" s="66"/>
      <c r="GH93" s="66"/>
      <c r="GI93" s="205"/>
      <c r="GJ93" s="205"/>
      <c r="GK93" s="66"/>
      <c r="GL93" s="66"/>
      <c r="GM93" s="205"/>
      <c r="GN93" s="205"/>
      <c r="GO93" s="66"/>
      <c r="GP93" s="66"/>
      <c r="GQ93" s="205"/>
      <c r="GR93" s="205"/>
      <c r="GS93" s="66"/>
      <c r="GT93" s="66"/>
      <c r="GU93" s="205"/>
      <c r="GV93" s="205"/>
      <c r="GW93" s="66"/>
      <c r="GX93" s="66"/>
      <c r="GY93" s="205"/>
      <c r="GZ93" s="205"/>
      <c r="HA93" s="66"/>
      <c r="HB93" s="66"/>
      <c r="HC93" s="205"/>
      <c r="HD93" s="205"/>
      <c r="HE93" s="66"/>
      <c r="HF93" s="66"/>
      <c r="HG93" s="205"/>
      <c r="HH93" s="205"/>
      <c r="HI93" s="66"/>
      <c r="HJ93" s="66"/>
      <c r="HK93" s="205"/>
      <c r="HL93" s="205"/>
      <c r="HM93" s="66"/>
      <c r="HN93" s="66"/>
      <c r="HO93" s="205"/>
      <c r="HP93" s="205"/>
      <c r="HQ93" s="66"/>
      <c r="HR93" s="66"/>
      <c r="HS93" s="205"/>
      <c r="HT93" s="205"/>
      <c r="HU93" s="66"/>
      <c r="HV93" s="66"/>
      <c r="HW93" s="205"/>
      <c r="HX93" s="205"/>
      <c r="HY93" s="66"/>
      <c r="HZ93" s="66"/>
      <c r="IA93" s="205"/>
      <c r="IB93" s="205"/>
      <c r="IC93" s="66"/>
      <c r="ID93" s="66"/>
      <c r="IE93" s="205"/>
      <c r="IF93" s="205"/>
      <c r="IG93" s="66"/>
      <c r="IH93" s="66"/>
      <c r="II93" s="205"/>
      <c r="IJ93" s="205"/>
      <c r="IK93" s="66"/>
      <c r="IL93" s="66"/>
      <c r="IM93" s="205"/>
      <c r="IN93" s="205"/>
      <c r="IO93" s="66"/>
    </row>
    <row r="94" spans="1:249" s="29" customFormat="1" ht="15.75" x14ac:dyDescent="0.25">
      <c r="A94" s="41" t="s">
        <v>327</v>
      </c>
      <c r="B94" s="82">
        <f t="shared" si="1232"/>
        <v>0</v>
      </c>
      <c r="C94" s="82">
        <f t="shared" si="1233"/>
        <v>0</v>
      </c>
      <c r="D94" s="82">
        <f t="shared" si="1234"/>
        <v>0</v>
      </c>
      <c r="E94" s="82"/>
      <c r="F94" s="82"/>
      <c r="G94" s="82"/>
      <c r="H94" s="82"/>
      <c r="I94" s="82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134"/>
      <c r="AA94" s="207"/>
      <c r="AB94" s="207"/>
      <c r="AC94" s="66"/>
      <c r="AD94" s="135"/>
      <c r="AE94" s="205"/>
      <c r="AF94" s="205"/>
      <c r="AG94" s="66"/>
      <c r="AH94" s="205"/>
      <c r="AI94" s="205"/>
      <c r="AJ94" s="205"/>
      <c r="AK94" s="66"/>
      <c r="AL94" s="205"/>
      <c r="AM94" s="205"/>
      <c r="AN94" s="205"/>
      <c r="AO94" s="66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134"/>
      <c r="BC94" s="205"/>
      <c r="BD94" s="205"/>
      <c r="BE94" s="66"/>
      <c r="BF94" s="66"/>
      <c r="BG94" s="205"/>
      <c r="BH94" s="205"/>
      <c r="BI94" s="66"/>
      <c r="BJ94" s="66"/>
      <c r="BK94" s="205"/>
      <c r="BL94" s="205"/>
      <c r="BM94" s="66"/>
      <c r="BN94" s="66"/>
      <c r="BO94" s="205"/>
      <c r="BP94" s="205"/>
      <c r="BQ94" s="66"/>
      <c r="BR94" s="66"/>
      <c r="BS94" s="205"/>
      <c r="BT94" s="205"/>
      <c r="BU94" s="66"/>
      <c r="BV94" s="66"/>
      <c r="BW94" s="205"/>
      <c r="BX94" s="205"/>
      <c r="BY94" s="66"/>
      <c r="BZ94" s="66"/>
      <c r="CA94" s="205"/>
      <c r="CB94" s="205"/>
      <c r="CC94" s="66"/>
      <c r="CD94" s="66"/>
      <c r="CE94" s="205"/>
      <c r="CF94" s="205"/>
      <c r="CG94" s="66"/>
      <c r="CH94" s="66"/>
      <c r="CI94" s="205"/>
      <c r="CJ94" s="205"/>
      <c r="CK94" s="66"/>
      <c r="CL94" s="66"/>
      <c r="CM94" s="205"/>
      <c r="CN94" s="205"/>
      <c r="CO94" s="66"/>
      <c r="CP94" s="66"/>
      <c r="CQ94" s="207"/>
      <c r="CR94" s="207"/>
      <c r="CS94" s="66"/>
      <c r="CT94" s="66"/>
      <c r="CU94" s="207"/>
      <c r="CV94" s="207"/>
      <c r="CW94" s="66"/>
      <c r="CX94" s="66"/>
      <c r="CY94" s="207"/>
      <c r="CZ94" s="207"/>
      <c r="DA94" s="66"/>
      <c r="DB94" s="66"/>
      <c r="DC94" s="207"/>
      <c r="DD94" s="207"/>
      <c r="DE94" s="207"/>
      <c r="DF94" s="207"/>
      <c r="DG94" s="207"/>
      <c r="DH94" s="207"/>
      <c r="DI94" s="207"/>
      <c r="DJ94" s="207"/>
      <c r="DK94" s="207"/>
      <c r="DL94" s="207"/>
      <c r="DM94" s="207"/>
      <c r="DN94" s="207"/>
      <c r="DO94" s="207"/>
      <c r="DP94" s="207"/>
      <c r="DQ94" s="66"/>
      <c r="DR94" s="66"/>
      <c r="DS94" s="207"/>
      <c r="DT94" s="207"/>
      <c r="DU94" s="66"/>
      <c r="DV94" s="66"/>
      <c r="DW94" s="205"/>
      <c r="DX94" s="205"/>
      <c r="DY94" s="66"/>
      <c r="DZ94" s="66"/>
      <c r="EA94" s="205"/>
      <c r="EB94" s="205"/>
      <c r="EC94" s="66"/>
      <c r="ED94" s="66"/>
      <c r="EE94" s="205"/>
      <c r="EF94" s="205"/>
      <c r="EG94" s="66"/>
      <c r="EH94" s="66"/>
      <c r="EI94" s="205"/>
      <c r="EJ94" s="205"/>
      <c r="EK94" s="66"/>
      <c r="EL94" s="66"/>
      <c r="EM94" s="205"/>
      <c r="EN94" s="205"/>
      <c r="EO94" s="66"/>
      <c r="EP94" s="66"/>
      <c r="EQ94" s="205"/>
      <c r="ER94" s="205"/>
      <c r="ES94" s="66"/>
      <c r="ET94" s="66"/>
      <c r="EU94" s="205"/>
      <c r="EV94" s="205"/>
      <c r="EW94" s="66"/>
      <c r="EX94" s="66"/>
      <c r="EY94" s="205"/>
      <c r="EZ94" s="205"/>
      <c r="FA94" s="66"/>
      <c r="FB94" s="66"/>
      <c r="FC94" s="205"/>
      <c r="FD94" s="205"/>
      <c r="FE94" s="66"/>
      <c r="FF94" s="66"/>
      <c r="FG94" s="205"/>
      <c r="FH94" s="205"/>
      <c r="FI94" s="66"/>
      <c r="FJ94" s="66"/>
      <c r="FK94" s="205"/>
      <c r="FL94" s="205"/>
      <c r="FM94" s="66"/>
      <c r="FN94" s="66"/>
      <c r="FO94" s="205"/>
      <c r="FP94" s="205"/>
      <c r="FQ94" s="66"/>
      <c r="FR94" s="66"/>
      <c r="FS94" s="205"/>
      <c r="FT94" s="205"/>
      <c r="FU94" s="66"/>
      <c r="FV94" s="66"/>
      <c r="FW94" s="205"/>
      <c r="FX94" s="205"/>
      <c r="FY94" s="66"/>
      <c r="FZ94" s="66"/>
      <c r="GA94" s="205"/>
      <c r="GB94" s="205"/>
      <c r="GC94" s="66"/>
      <c r="GD94" s="66"/>
      <c r="GE94" s="205"/>
      <c r="GF94" s="205"/>
      <c r="GG94" s="66"/>
      <c r="GH94" s="66"/>
      <c r="GI94" s="205"/>
      <c r="GJ94" s="205"/>
      <c r="GK94" s="66"/>
      <c r="GL94" s="66"/>
      <c r="GM94" s="205"/>
      <c r="GN94" s="205"/>
      <c r="GO94" s="66"/>
      <c r="GP94" s="66"/>
      <c r="GQ94" s="205"/>
      <c r="GR94" s="205"/>
      <c r="GS94" s="66"/>
      <c r="GT94" s="66"/>
      <c r="GU94" s="205"/>
      <c r="GV94" s="205"/>
      <c r="GW94" s="66"/>
      <c r="GX94" s="66"/>
      <c r="GY94" s="205"/>
      <c r="GZ94" s="205"/>
      <c r="HA94" s="66"/>
      <c r="HB94" s="66"/>
      <c r="HC94" s="205"/>
      <c r="HD94" s="205"/>
      <c r="HE94" s="66"/>
      <c r="HF94" s="66"/>
      <c r="HG94" s="205"/>
      <c r="HH94" s="205"/>
      <c r="HI94" s="66"/>
      <c r="HJ94" s="66"/>
      <c r="HK94" s="205"/>
      <c r="HL94" s="205"/>
      <c r="HM94" s="66"/>
      <c r="HN94" s="66"/>
      <c r="HO94" s="205"/>
      <c r="HP94" s="205"/>
      <c r="HQ94" s="66"/>
      <c r="HR94" s="66"/>
      <c r="HS94" s="205"/>
      <c r="HT94" s="205"/>
      <c r="HU94" s="66"/>
      <c r="HV94" s="66"/>
      <c r="HW94" s="205"/>
      <c r="HX94" s="205"/>
      <c r="HY94" s="66"/>
      <c r="HZ94" s="66"/>
      <c r="IA94" s="205"/>
      <c r="IB94" s="205"/>
      <c r="IC94" s="66"/>
      <c r="ID94" s="66"/>
      <c r="IE94" s="205"/>
      <c r="IF94" s="205"/>
      <c r="IG94" s="66"/>
      <c r="IH94" s="66"/>
      <c r="II94" s="205"/>
      <c r="IJ94" s="205"/>
      <c r="IK94" s="66"/>
      <c r="IL94" s="66"/>
      <c r="IM94" s="205"/>
      <c r="IN94" s="205"/>
      <c r="IO94" s="66"/>
    </row>
    <row r="95" spans="1:249" s="30" customFormat="1" ht="31.5" x14ac:dyDescent="0.25">
      <c r="A95" s="98" t="s">
        <v>330</v>
      </c>
      <c r="B95" s="198">
        <f t="shared" si="1232"/>
        <v>1147.3</v>
      </c>
      <c r="C95" s="198">
        <f t="shared" si="1233"/>
        <v>62933.14905</v>
      </c>
      <c r="D95" s="198">
        <f t="shared" si="1234"/>
        <v>62876.116959999999</v>
      </c>
      <c r="E95" s="80">
        <f t="shared" ref="E95" si="1525">D95/C95*100</f>
        <v>99.909376710269669</v>
      </c>
      <c r="F95" s="80">
        <f t="shared" ref="F95" si="1526">F96+F97</f>
        <v>0</v>
      </c>
      <c r="G95" s="80">
        <f t="shared" ref="G95:AV95" si="1527">G96+G97</f>
        <v>0</v>
      </c>
      <c r="H95" s="80">
        <f t="shared" ref="H95" si="1528">H96+H97</f>
        <v>0</v>
      </c>
      <c r="I95" s="80"/>
      <c r="J95" s="80">
        <f t="shared" ref="J95" si="1529">J96+J97</f>
        <v>0</v>
      </c>
      <c r="K95" s="80">
        <f t="shared" si="1527"/>
        <v>0</v>
      </c>
      <c r="L95" s="80">
        <f t="shared" si="1527"/>
        <v>0</v>
      </c>
      <c r="M95" s="80">
        <f t="shared" si="1527"/>
        <v>0</v>
      </c>
      <c r="N95" s="80"/>
      <c r="O95" s="80">
        <f t="shared" si="1527"/>
        <v>0</v>
      </c>
      <c r="P95" s="80">
        <f t="shared" si="1527"/>
        <v>0</v>
      </c>
      <c r="Q95" s="80">
        <f t="shared" si="1527"/>
        <v>0</v>
      </c>
      <c r="R95" s="80">
        <f t="shared" ref="R95" si="1530">R96+R97</f>
        <v>0</v>
      </c>
      <c r="S95" s="80">
        <f t="shared" si="1527"/>
        <v>0</v>
      </c>
      <c r="T95" s="80">
        <f t="shared" si="1527"/>
        <v>0</v>
      </c>
      <c r="U95" s="80">
        <f t="shared" si="1527"/>
        <v>0</v>
      </c>
      <c r="V95" s="80">
        <f t="shared" ref="V95" si="1531">V96+V97</f>
        <v>490.3</v>
      </c>
      <c r="W95" s="80">
        <f t="shared" si="1527"/>
        <v>1323.8</v>
      </c>
      <c r="X95" s="80">
        <f t="shared" ref="X95" si="1532">X96+X97</f>
        <v>1323.7950000000001</v>
      </c>
      <c r="Y95" s="79">
        <f t="shared" si="295"/>
        <v>99.999622299441015</v>
      </c>
      <c r="Z95" s="122"/>
      <c r="AA95" s="80">
        <f t="shared" si="1527"/>
        <v>370</v>
      </c>
      <c r="AB95" s="80">
        <f t="shared" si="1527"/>
        <v>370</v>
      </c>
      <c r="AC95" s="79">
        <f t="shared" si="1243"/>
        <v>100</v>
      </c>
      <c r="AD95" s="122"/>
      <c r="AE95" s="80">
        <f t="shared" ref="AE95:AF95" si="1533">AE96+AE97</f>
        <v>1461</v>
      </c>
      <c r="AF95" s="80">
        <f t="shared" si="1533"/>
        <v>1461</v>
      </c>
      <c r="AG95" s="79">
        <f t="shared" ref="AG95:AG96" si="1534">AF95/AE95*100</f>
        <v>100</v>
      </c>
      <c r="AH95" s="80">
        <f t="shared" ref="AH95" si="1535">AH96+AH97</f>
        <v>657</v>
      </c>
      <c r="AI95" s="80">
        <f t="shared" ref="AI95" si="1536">AI96+AI97</f>
        <v>670</v>
      </c>
      <c r="AJ95" s="80">
        <f t="shared" ref="AJ95" si="1537">AJ96+AJ97</f>
        <v>670</v>
      </c>
      <c r="AK95" s="79">
        <f t="shared" ref="AK95:AK96" si="1538">AJ95/AI95*100</f>
        <v>100</v>
      </c>
      <c r="AL95" s="80">
        <f t="shared" ref="AL95" si="1539">AL96+AL97</f>
        <v>0</v>
      </c>
      <c r="AM95" s="80">
        <f t="shared" ref="AM95" si="1540">AM96+AM97</f>
        <v>0</v>
      </c>
      <c r="AN95" s="80">
        <f t="shared" ref="AN95" si="1541">AN96+AN97</f>
        <v>0</v>
      </c>
      <c r="AO95" s="79"/>
      <c r="AP95" s="80">
        <f t="shared" ref="AP95" si="1542">AP96+AP97</f>
        <v>0</v>
      </c>
      <c r="AQ95" s="80">
        <f t="shared" si="1527"/>
        <v>0</v>
      </c>
      <c r="AR95" s="80">
        <f t="shared" ref="AR95" si="1543">AR96+AR97</f>
        <v>0</v>
      </c>
      <c r="AS95" s="80">
        <f t="shared" si="1527"/>
        <v>0</v>
      </c>
      <c r="AT95" s="80"/>
      <c r="AU95" s="80">
        <f t="shared" si="1527"/>
        <v>0</v>
      </c>
      <c r="AV95" s="80">
        <f t="shared" si="1527"/>
        <v>0</v>
      </c>
      <c r="AW95" s="80">
        <f t="shared" ref="AW95:AZ95" si="1544">AW96+AW97</f>
        <v>0</v>
      </c>
      <c r="AX95" s="80">
        <f t="shared" ref="AX95" si="1545">AX96+AX97</f>
        <v>0</v>
      </c>
      <c r="AY95" s="80">
        <f t="shared" si="1544"/>
        <v>0</v>
      </c>
      <c r="AZ95" s="80">
        <f t="shared" si="1544"/>
        <v>0</v>
      </c>
      <c r="BA95" s="79"/>
      <c r="BB95" s="121"/>
      <c r="BC95" s="80">
        <f t="shared" ref="BC95:BD95" si="1546">BC96+BC97</f>
        <v>1000</v>
      </c>
      <c r="BD95" s="80">
        <f t="shared" si="1546"/>
        <v>1000</v>
      </c>
      <c r="BE95" s="79">
        <f t="shared" ref="BE95:BE96" si="1547">BD95/BC95*100</f>
        <v>100</v>
      </c>
      <c r="BF95" s="79"/>
      <c r="BG95" s="80">
        <f t="shared" ref="BG95:BH95" si="1548">BG96+BG97</f>
        <v>0</v>
      </c>
      <c r="BH95" s="80">
        <f t="shared" si="1548"/>
        <v>0</v>
      </c>
      <c r="BI95" s="79"/>
      <c r="BJ95" s="79"/>
      <c r="BK95" s="80">
        <f t="shared" ref="BK95:BL95" si="1549">BK96+BK97</f>
        <v>0</v>
      </c>
      <c r="BL95" s="80">
        <f t="shared" si="1549"/>
        <v>0</v>
      </c>
      <c r="BM95" s="79"/>
      <c r="BN95" s="79"/>
      <c r="BO95" s="80">
        <f t="shared" ref="BO95:BP95" si="1550">BO96+BO97</f>
        <v>0</v>
      </c>
      <c r="BP95" s="80">
        <f t="shared" si="1550"/>
        <v>0</v>
      </c>
      <c r="BQ95" s="79"/>
      <c r="BR95" s="79"/>
      <c r="BS95" s="80">
        <f t="shared" ref="BS95:BT95" si="1551">BS96+BS97</f>
        <v>0</v>
      </c>
      <c r="BT95" s="80">
        <f t="shared" si="1551"/>
        <v>0</v>
      </c>
      <c r="BU95" s="79"/>
      <c r="BV95" s="79"/>
      <c r="BW95" s="80">
        <f t="shared" ref="BW95:BX95" si="1552">BW96+BW97</f>
        <v>0</v>
      </c>
      <c r="BX95" s="80">
        <f t="shared" si="1552"/>
        <v>0</v>
      </c>
      <c r="BY95" s="79"/>
      <c r="BZ95" s="79"/>
      <c r="CA95" s="80">
        <f t="shared" ref="CA95:CB95" si="1553">CA96+CA97</f>
        <v>0</v>
      </c>
      <c r="CB95" s="80">
        <f t="shared" si="1553"/>
        <v>0</v>
      </c>
      <c r="CC95" s="79"/>
      <c r="CD95" s="79"/>
      <c r="CE95" s="80">
        <f t="shared" ref="CE95:CF95" si="1554">CE96+CE97</f>
        <v>0</v>
      </c>
      <c r="CF95" s="80">
        <f t="shared" si="1554"/>
        <v>0</v>
      </c>
      <c r="CG95" s="79"/>
      <c r="CH95" s="79"/>
      <c r="CI95" s="80">
        <f t="shared" ref="CI95:CJ95" si="1555">CI96+CI97</f>
        <v>0</v>
      </c>
      <c r="CJ95" s="80">
        <f t="shared" si="1555"/>
        <v>0</v>
      </c>
      <c r="CK95" s="79"/>
      <c r="CL95" s="79"/>
      <c r="CM95" s="80">
        <f t="shared" ref="CM95:CN95" si="1556">CM96+CM97</f>
        <v>0</v>
      </c>
      <c r="CN95" s="80">
        <f t="shared" si="1556"/>
        <v>0</v>
      </c>
      <c r="CO95" s="79"/>
      <c r="CP95" s="79"/>
      <c r="CQ95" s="80">
        <f t="shared" ref="CQ95" si="1557">CQ96+CQ97</f>
        <v>9838.7000000000007</v>
      </c>
      <c r="CR95" s="80">
        <f t="shared" ref="CR95" si="1558">CR96+CR97</f>
        <v>9838.6558299999997</v>
      </c>
      <c r="CS95" s="79">
        <f t="shared" ref="CS95:CS97" si="1559">CR95/CQ95*100</f>
        <v>99.999551058574795</v>
      </c>
      <c r="CT95" s="79"/>
      <c r="CU95" s="80">
        <f t="shared" ref="CU95" si="1560">CU96+CU97</f>
        <v>10000</v>
      </c>
      <c r="CV95" s="80">
        <f t="shared" ref="CV95" si="1561">CV96+CV97</f>
        <v>10000</v>
      </c>
      <c r="CW95" s="79">
        <f t="shared" ref="CW95" si="1562">CV95/CU95*100</f>
        <v>100</v>
      </c>
      <c r="CX95" s="79"/>
      <c r="CY95" s="80">
        <f t="shared" ref="CY95:CZ95" si="1563">CY96+CY97</f>
        <v>4929.3</v>
      </c>
      <c r="CZ95" s="80">
        <f t="shared" si="1563"/>
        <v>4929.2471100000002</v>
      </c>
      <c r="DA95" s="79">
        <f t="shared" ref="DA95" si="1564">CZ95/CY95*100</f>
        <v>99.998927028178443</v>
      </c>
      <c r="DB95" s="79"/>
      <c r="DC95" s="80">
        <f t="shared" ref="DC95:DM95" si="1565">DC96+DC97</f>
        <v>0</v>
      </c>
      <c r="DD95" s="80">
        <f t="shared" si="1565"/>
        <v>0</v>
      </c>
      <c r="DE95" s="80">
        <f t="shared" si="1565"/>
        <v>0</v>
      </c>
      <c r="DF95" s="80"/>
      <c r="DG95" s="80">
        <f t="shared" si="1565"/>
        <v>0</v>
      </c>
      <c r="DH95" s="80">
        <f t="shared" si="1565"/>
        <v>0</v>
      </c>
      <c r="DI95" s="80">
        <f t="shared" si="1565"/>
        <v>0</v>
      </c>
      <c r="DJ95" s="80"/>
      <c r="DK95" s="80">
        <f t="shared" si="1565"/>
        <v>0</v>
      </c>
      <c r="DL95" s="80">
        <f t="shared" si="1565"/>
        <v>0</v>
      </c>
      <c r="DM95" s="80">
        <f t="shared" si="1565"/>
        <v>0</v>
      </c>
      <c r="DN95" s="80"/>
      <c r="DO95" s="80"/>
      <c r="DP95" s="80"/>
      <c r="DQ95" s="79"/>
      <c r="DR95" s="79"/>
      <c r="DS95" s="80"/>
      <c r="DT95" s="80">
        <f t="shared" ref="DT95" si="1566">DT96+DT97</f>
        <v>0</v>
      </c>
      <c r="DU95" s="79"/>
      <c r="DV95" s="79"/>
      <c r="DW95" s="80">
        <f t="shared" ref="DW95:DX95" si="1567">DW96+DW97</f>
        <v>10000</v>
      </c>
      <c r="DX95" s="80">
        <f t="shared" si="1567"/>
        <v>10000</v>
      </c>
      <c r="DY95" s="79">
        <f t="shared" ref="DY95:DY97" si="1568">DX95/DW95*100</f>
        <v>100</v>
      </c>
      <c r="DZ95" s="79"/>
      <c r="EA95" s="80">
        <f t="shared" ref="EA95:EB95" si="1569">EA96+EA97</f>
        <v>0</v>
      </c>
      <c r="EB95" s="80">
        <f t="shared" si="1569"/>
        <v>0</v>
      </c>
      <c r="EC95" s="79"/>
      <c r="ED95" s="79"/>
      <c r="EE95" s="80">
        <f t="shared" ref="EE95:EF95" si="1570">EE96+EE97</f>
        <v>0</v>
      </c>
      <c r="EF95" s="80">
        <f t="shared" si="1570"/>
        <v>0</v>
      </c>
      <c r="EG95" s="79"/>
      <c r="EH95" s="79"/>
      <c r="EI95" s="80">
        <f t="shared" ref="EI95:EJ95" si="1571">EI96+EI97</f>
        <v>450</v>
      </c>
      <c r="EJ95" s="80">
        <f t="shared" si="1571"/>
        <v>450</v>
      </c>
      <c r="EK95" s="79">
        <f t="shared" ref="EK95:EK96" si="1572">EJ95/EI95*100</f>
        <v>100</v>
      </c>
      <c r="EL95" s="79"/>
      <c r="EM95" s="80">
        <f t="shared" ref="EM95:EN95" si="1573">EM96+EM97</f>
        <v>0</v>
      </c>
      <c r="EN95" s="80">
        <f t="shared" si="1573"/>
        <v>0</v>
      </c>
      <c r="EO95" s="79"/>
      <c r="EP95" s="79"/>
      <c r="EQ95" s="80">
        <f t="shared" ref="EQ95:ER95" si="1574">EQ96+EQ97</f>
        <v>0</v>
      </c>
      <c r="ER95" s="80">
        <f t="shared" si="1574"/>
        <v>0</v>
      </c>
      <c r="ES95" s="79"/>
      <c r="ET95" s="79"/>
      <c r="EU95" s="80">
        <f t="shared" ref="EU95" si="1575">EU96+EU97</f>
        <v>0</v>
      </c>
      <c r="EV95" s="80">
        <f t="shared" ref="EV95" si="1576">EV96+EV97</f>
        <v>0</v>
      </c>
      <c r="EW95" s="79"/>
      <c r="EX95" s="79"/>
      <c r="EY95" s="80">
        <f t="shared" ref="EY95" si="1577">EY96+EY97</f>
        <v>0</v>
      </c>
      <c r="EZ95" s="80">
        <f t="shared" ref="EZ95" si="1578">EZ96+EZ97</f>
        <v>0</v>
      </c>
      <c r="FA95" s="79"/>
      <c r="FB95" s="79"/>
      <c r="FC95" s="80">
        <f t="shared" ref="FC95:FD95" si="1579">FC96+FC97</f>
        <v>0</v>
      </c>
      <c r="FD95" s="80">
        <f t="shared" si="1579"/>
        <v>0</v>
      </c>
      <c r="FE95" s="79"/>
      <c r="FF95" s="79"/>
      <c r="FG95" s="80">
        <f t="shared" ref="FG95" si="1580">FG96+FG97</f>
        <v>0</v>
      </c>
      <c r="FH95" s="80">
        <f t="shared" ref="FH95" si="1581">FH96+FH97</f>
        <v>0</v>
      </c>
      <c r="FI95" s="79"/>
      <c r="FJ95" s="79"/>
      <c r="FK95" s="80">
        <f t="shared" ref="FK95" si="1582">FK96+FK97</f>
        <v>0</v>
      </c>
      <c r="FL95" s="80">
        <f t="shared" ref="FL95" si="1583">FL96+FL97</f>
        <v>0</v>
      </c>
      <c r="FM95" s="79"/>
      <c r="FN95" s="79"/>
      <c r="FO95" s="80">
        <f t="shared" ref="FO95:FP95" si="1584">FO96+FO97</f>
        <v>0</v>
      </c>
      <c r="FP95" s="80">
        <f t="shared" si="1584"/>
        <v>0</v>
      </c>
      <c r="FQ95" s="79"/>
      <c r="FR95" s="79"/>
      <c r="FS95" s="80">
        <f t="shared" ref="FS95:FT95" si="1585">FS96+FS97</f>
        <v>0</v>
      </c>
      <c r="FT95" s="80">
        <f t="shared" si="1585"/>
        <v>0</v>
      </c>
      <c r="FU95" s="79"/>
      <c r="FV95" s="79"/>
      <c r="FW95" s="80">
        <f t="shared" ref="FW95:FX95" si="1586">FW96+FW97</f>
        <v>0</v>
      </c>
      <c r="FX95" s="80">
        <f t="shared" si="1586"/>
        <v>0</v>
      </c>
      <c r="FY95" s="79"/>
      <c r="FZ95" s="79"/>
      <c r="GA95" s="80">
        <f t="shared" ref="GA95:GB95" si="1587">GA96+GA97</f>
        <v>0</v>
      </c>
      <c r="GB95" s="80">
        <f t="shared" si="1587"/>
        <v>0</v>
      </c>
      <c r="GC95" s="79"/>
      <c r="GD95" s="79"/>
      <c r="GE95" s="80">
        <f t="shared" ref="GE95:GF95" si="1588">GE96+GE97</f>
        <v>0</v>
      </c>
      <c r="GF95" s="80">
        <f t="shared" si="1588"/>
        <v>0</v>
      </c>
      <c r="GG95" s="79"/>
      <c r="GH95" s="79"/>
      <c r="GI95" s="80">
        <f t="shared" ref="GI95:GJ95" si="1589">GI96+GI97</f>
        <v>0</v>
      </c>
      <c r="GJ95" s="80">
        <f t="shared" si="1589"/>
        <v>0</v>
      </c>
      <c r="GK95" s="79"/>
      <c r="GL95" s="79"/>
      <c r="GM95" s="80">
        <f t="shared" ref="GM95:GN95" si="1590">GM96+GM97</f>
        <v>0</v>
      </c>
      <c r="GN95" s="80">
        <f t="shared" si="1590"/>
        <v>0</v>
      </c>
      <c r="GO95" s="79"/>
      <c r="GP95" s="79"/>
      <c r="GQ95" s="80">
        <f t="shared" ref="GQ95:GR95" si="1591">GQ96+GQ97</f>
        <v>0</v>
      </c>
      <c r="GR95" s="80">
        <f t="shared" si="1591"/>
        <v>0</v>
      </c>
      <c r="GS95" s="79"/>
      <c r="GT95" s="79"/>
      <c r="GU95" s="80">
        <f t="shared" ref="GU95:GV95" si="1592">GU96+GU97</f>
        <v>21093.599999999999</v>
      </c>
      <c r="GV95" s="80">
        <f t="shared" si="1592"/>
        <v>21093.599999999999</v>
      </c>
      <c r="GW95" s="79">
        <f t="shared" ref="GW95:GW109" si="1593">GV95/GU95*100</f>
        <v>100</v>
      </c>
      <c r="GX95" s="79"/>
      <c r="GY95" s="80"/>
      <c r="GZ95" s="80"/>
      <c r="HA95" s="79"/>
      <c r="HB95" s="79"/>
      <c r="HC95" s="80"/>
      <c r="HD95" s="80"/>
      <c r="HE95" s="79"/>
      <c r="HF95" s="79"/>
      <c r="HG95" s="80"/>
      <c r="HH95" s="80"/>
      <c r="HI95" s="79"/>
      <c r="HJ95" s="79"/>
      <c r="HK95" s="80"/>
      <c r="HL95" s="80"/>
      <c r="HM95" s="79"/>
      <c r="HN95" s="79"/>
      <c r="HO95" s="80">
        <f t="shared" ref="HO95:HP95" si="1594">HO96+HO97</f>
        <v>700</v>
      </c>
      <c r="HP95" s="80">
        <f t="shared" si="1594"/>
        <v>700</v>
      </c>
      <c r="HQ95" s="79">
        <f t="shared" ref="HQ95:HQ104" si="1595">HP95/HO95*100</f>
        <v>100</v>
      </c>
      <c r="HR95" s="79"/>
      <c r="HS95" s="80"/>
      <c r="HT95" s="80"/>
      <c r="HU95" s="79"/>
      <c r="HV95" s="79"/>
      <c r="HW95" s="80"/>
      <c r="HX95" s="80"/>
      <c r="HY95" s="79"/>
      <c r="HZ95" s="79"/>
      <c r="IA95" s="80"/>
      <c r="IB95" s="80"/>
      <c r="IC95" s="79"/>
      <c r="ID95" s="79"/>
      <c r="IE95" s="80">
        <f t="shared" ref="IE95:IF95" si="1596">IE96+IE97</f>
        <v>646.6</v>
      </c>
      <c r="IF95" s="80">
        <f t="shared" si="1596"/>
        <v>589.66996999999992</v>
      </c>
      <c r="IG95" s="79">
        <f t="shared" ref="IG95:IG96" si="1597">IF95/IE95*100</f>
        <v>91.195479430869142</v>
      </c>
      <c r="IH95" s="79"/>
      <c r="II95" s="80"/>
      <c r="IJ95" s="80"/>
      <c r="IK95" s="79"/>
      <c r="IL95" s="79"/>
      <c r="IM95" s="80">
        <f t="shared" ref="IM95:IN95" si="1598">IM96+IM97</f>
        <v>450.14904999999999</v>
      </c>
      <c r="IN95" s="80">
        <f t="shared" si="1598"/>
        <v>450.14904999999999</v>
      </c>
      <c r="IO95" s="79">
        <f t="shared" ref="IO95:IO96" si="1599">IN95/IM95*100</f>
        <v>100</v>
      </c>
    </row>
    <row r="96" spans="1:249" s="29" customFormat="1" ht="35.25" customHeight="1" x14ac:dyDescent="0.25">
      <c r="A96" s="95" t="s">
        <v>296</v>
      </c>
      <c r="B96" s="82">
        <f t="shared" si="1232"/>
        <v>1147.3</v>
      </c>
      <c r="C96" s="82">
        <f t="shared" si="1233"/>
        <v>28165.149049999996</v>
      </c>
      <c r="D96" s="82">
        <f t="shared" si="1234"/>
        <v>28108.214019999996</v>
      </c>
      <c r="E96" s="70">
        <f t="shared" si="67"/>
        <v>99.797852907155132</v>
      </c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66"/>
      <c r="V96" s="70">
        <v>490.3</v>
      </c>
      <c r="W96" s="70">
        <v>1323.8</v>
      </c>
      <c r="X96" s="70">
        <v>1323.7950000000001</v>
      </c>
      <c r="Y96" s="66">
        <f t="shared" si="295"/>
        <v>99.999622299441015</v>
      </c>
      <c r="Z96" s="124"/>
      <c r="AA96" s="70">
        <v>370</v>
      </c>
      <c r="AB96" s="70">
        <v>370</v>
      </c>
      <c r="AC96" s="66">
        <f t="shared" si="1243"/>
        <v>100</v>
      </c>
      <c r="AD96" s="145"/>
      <c r="AE96" s="280">
        <v>1461</v>
      </c>
      <c r="AF96" s="281">
        <v>1461</v>
      </c>
      <c r="AG96" s="66">
        <f t="shared" si="1534"/>
        <v>100</v>
      </c>
      <c r="AH96" s="280">
        <v>657</v>
      </c>
      <c r="AI96" s="280">
        <v>670</v>
      </c>
      <c r="AJ96" s="280">
        <v>670</v>
      </c>
      <c r="AK96" s="66">
        <f t="shared" si="1538"/>
        <v>100</v>
      </c>
      <c r="AL96" s="280"/>
      <c r="AM96" s="280"/>
      <c r="AN96" s="280"/>
      <c r="AO96" s="66"/>
      <c r="AP96" s="70"/>
      <c r="AQ96" s="70"/>
      <c r="AR96" s="70"/>
      <c r="AS96" s="66"/>
      <c r="AT96" s="66"/>
      <c r="AU96" s="70"/>
      <c r="AV96" s="70"/>
      <c r="AW96" s="66"/>
      <c r="AX96" s="70"/>
      <c r="AY96" s="70"/>
      <c r="AZ96" s="70"/>
      <c r="BA96" s="66"/>
      <c r="BB96" s="123"/>
      <c r="BC96" s="280">
        <v>1000</v>
      </c>
      <c r="BD96" s="280">
        <v>1000</v>
      </c>
      <c r="BE96" s="66">
        <f t="shared" si="1547"/>
        <v>100</v>
      </c>
      <c r="BF96" s="66"/>
      <c r="BG96" s="280"/>
      <c r="BH96" s="280"/>
      <c r="BI96" s="66"/>
      <c r="BJ96" s="66"/>
      <c r="BK96" s="280"/>
      <c r="BL96" s="280"/>
      <c r="BM96" s="66"/>
      <c r="BN96" s="66"/>
      <c r="BO96" s="280"/>
      <c r="BP96" s="280"/>
      <c r="BQ96" s="66"/>
      <c r="BR96" s="66"/>
      <c r="BS96" s="280"/>
      <c r="BT96" s="280"/>
      <c r="BU96" s="66"/>
      <c r="BV96" s="66"/>
      <c r="BW96" s="280"/>
      <c r="BX96" s="280"/>
      <c r="BY96" s="66"/>
      <c r="BZ96" s="66"/>
      <c r="CA96" s="280"/>
      <c r="CB96" s="280"/>
      <c r="CC96" s="66"/>
      <c r="CD96" s="66"/>
      <c r="CE96" s="280"/>
      <c r="CF96" s="280"/>
      <c r="CG96" s="66"/>
      <c r="CH96" s="66"/>
      <c r="CI96" s="280"/>
      <c r="CJ96" s="280"/>
      <c r="CK96" s="66"/>
      <c r="CL96" s="66"/>
      <c r="CM96" s="280"/>
      <c r="CN96" s="280"/>
      <c r="CO96" s="66"/>
      <c r="CP96" s="66"/>
      <c r="CQ96" s="70"/>
      <c r="CR96" s="70"/>
      <c r="CS96" s="66"/>
      <c r="CT96" s="66"/>
      <c r="CU96" s="70"/>
      <c r="CV96" s="70"/>
      <c r="CW96" s="66"/>
      <c r="CX96" s="66"/>
      <c r="CY96" s="70"/>
      <c r="CZ96" s="70"/>
      <c r="DA96" s="66"/>
      <c r="DB96" s="66"/>
      <c r="DC96" s="70"/>
      <c r="DD96" s="70"/>
      <c r="DE96" s="66"/>
      <c r="DF96" s="66"/>
      <c r="DG96" s="70"/>
      <c r="DH96" s="70"/>
      <c r="DI96" s="66"/>
      <c r="DJ96" s="66"/>
      <c r="DK96" s="70"/>
      <c r="DL96" s="70"/>
      <c r="DM96" s="66"/>
      <c r="DN96" s="66"/>
      <c r="DO96" s="70"/>
      <c r="DP96" s="70"/>
      <c r="DQ96" s="66"/>
      <c r="DR96" s="66"/>
      <c r="DS96" s="70"/>
      <c r="DT96" s="70"/>
      <c r="DU96" s="66"/>
      <c r="DV96" s="66"/>
      <c r="DW96" s="280"/>
      <c r="DX96" s="295"/>
      <c r="DY96" s="66"/>
      <c r="DZ96" s="66"/>
      <c r="EA96" s="280"/>
      <c r="EB96" s="295"/>
      <c r="EC96" s="66"/>
      <c r="ED96" s="66"/>
      <c r="EE96" s="280"/>
      <c r="EF96" s="280"/>
      <c r="EG96" s="66"/>
      <c r="EH96" s="66"/>
      <c r="EI96" s="280">
        <v>450</v>
      </c>
      <c r="EJ96" s="280">
        <v>450</v>
      </c>
      <c r="EK96" s="66">
        <f t="shared" si="1572"/>
        <v>100</v>
      </c>
      <c r="EL96" s="66"/>
      <c r="EM96" s="280"/>
      <c r="EN96" s="280"/>
      <c r="EO96" s="66"/>
      <c r="EP96" s="66"/>
      <c r="EQ96" s="280"/>
      <c r="ER96" s="280"/>
      <c r="ES96" s="66"/>
      <c r="ET96" s="66"/>
      <c r="EU96" s="280"/>
      <c r="EV96" s="280"/>
      <c r="EW96" s="66"/>
      <c r="EX96" s="66"/>
      <c r="EY96" s="280"/>
      <c r="EZ96" s="280"/>
      <c r="FA96" s="66"/>
      <c r="FB96" s="66"/>
      <c r="FC96" s="280"/>
      <c r="FD96" s="280"/>
      <c r="FE96" s="66"/>
      <c r="FF96" s="66"/>
      <c r="FG96" s="280"/>
      <c r="FH96" s="280"/>
      <c r="FI96" s="66"/>
      <c r="FJ96" s="66"/>
      <c r="FK96" s="280"/>
      <c r="FL96" s="280"/>
      <c r="FM96" s="66"/>
      <c r="FN96" s="66"/>
      <c r="FO96" s="280"/>
      <c r="FP96" s="280"/>
      <c r="FQ96" s="66"/>
      <c r="FR96" s="66"/>
      <c r="FS96" s="280"/>
      <c r="FT96" s="280"/>
      <c r="FU96" s="66"/>
      <c r="FV96" s="66"/>
      <c r="FW96" s="280"/>
      <c r="FX96" s="280"/>
      <c r="FY96" s="66"/>
      <c r="FZ96" s="66"/>
      <c r="GA96" s="280"/>
      <c r="GB96" s="280"/>
      <c r="GC96" s="66"/>
      <c r="GD96" s="66"/>
      <c r="GE96" s="280"/>
      <c r="GF96" s="280"/>
      <c r="GG96" s="66"/>
      <c r="GH96" s="66"/>
      <c r="GI96" s="280"/>
      <c r="GJ96" s="280"/>
      <c r="GK96" s="66"/>
      <c r="GL96" s="66"/>
      <c r="GM96" s="280"/>
      <c r="GN96" s="280"/>
      <c r="GO96" s="66"/>
      <c r="GP96" s="66"/>
      <c r="GQ96" s="280"/>
      <c r="GR96" s="280"/>
      <c r="GS96" s="66"/>
      <c r="GT96" s="66"/>
      <c r="GU96" s="280">
        <v>21093.599999999999</v>
      </c>
      <c r="GV96" s="280">
        <v>21093.599999999999</v>
      </c>
      <c r="GW96" s="66">
        <f t="shared" si="1593"/>
        <v>100</v>
      </c>
      <c r="GX96" s="66"/>
      <c r="GY96" s="280"/>
      <c r="GZ96" s="280"/>
      <c r="HA96" s="66"/>
      <c r="HB96" s="66"/>
      <c r="HC96" s="280"/>
      <c r="HD96" s="280"/>
      <c r="HE96" s="66"/>
      <c r="HF96" s="66"/>
      <c r="HG96" s="280"/>
      <c r="HH96" s="280"/>
      <c r="HI96" s="66"/>
      <c r="HJ96" s="66"/>
      <c r="HK96" s="280"/>
      <c r="HL96" s="280"/>
      <c r="HM96" s="66"/>
      <c r="HN96" s="66"/>
      <c r="HO96" s="280">
        <v>700</v>
      </c>
      <c r="HP96" s="280">
        <v>700</v>
      </c>
      <c r="HQ96" s="66">
        <f t="shared" si="1595"/>
        <v>100</v>
      </c>
      <c r="HR96" s="66"/>
      <c r="HS96" s="280"/>
      <c r="HT96" s="280"/>
      <c r="HU96" s="66"/>
      <c r="HV96" s="66"/>
      <c r="HW96" s="280"/>
      <c r="HX96" s="280"/>
      <c r="HY96" s="66"/>
      <c r="HZ96" s="66"/>
      <c r="IA96" s="280"/>
      <c r="IB96" s="280"/>
      <c r="IC96" s="66"/>
      <c r="ID96" s="66"/>
      <c r="IE96" s="280">
        <v>646.6</v>
      </c>
      <c r="IF96" s="280">
        <v>589.66996999999992</v>
      </c>
      <c r="IG96" s="66">
        <f t="shared" si="1597"/>
        <v>91.195479430869142</v>
      </c>
      <c r="IH96" s="66"/>
      <c r="II96" s="280"/>
      <c r="IJ96" s="280"/>
      <c r="IK96" s="66"/>
      <c r="IL96" s="66"/>
      <c r="IM96" s="280">
        <v>450.14904999999999</v>
      </c>
      <c r="IN96" s="280">
        <v>450.14904999999999</v>
      </c>
      <c r="IO96" s="66">
        <f t="shared" si="1599"/>
        <v>100</v>
      </c>
    </row>
    <row r="97" spans="1:249" s="29" customFormat="1" ht="23.25" customHeight="1" x14ac:dyDescent="0.25">
      <c r="A97" s="41" t="s">
        <v>329</v>
      </c>
      <c r="B97" s="82">
        <f t="shared" si="1232"/>
        <v>0</v>
      </c>
      <c r="C97" s="82">
        <f t="shared" si="1233"/>
        <v>34768</v>
      </c>
      <c r="D97" s="82">
        <f t="shared" si="1234"/>
        <v>34767.90294</v>
      </c>
      <c r="E97" s="70">
        <f t="shared" si="67"/>
        <v>99.999720835250798</v>
      </c>
      <c r="F97" s="82"/>
      <c r="G97" s="82"/>
      <c r="H97" s="82"/>
      <c r="I97" s="82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134"/>
      <c r="AA97" s="207"/>
      <c r="AB97" s="207"/>
      <c r="AC97" s="66"/>
      <c r="AD97" s="135"/>
      <c r="AE97" s="205"/>
      <c r="AF97" s="205"/>
      <c r="AG97" s="66"/>
      <c r="AH97" s="205"/>
      <c r="AI97" s="205"/>
      <c r="AJ97" s="205"/>
      <c r="AK97" s="66"/>
      <c r="AL97" s="205"/>
      <c r="AM97" s="205"/>
      <c r="AN97" s="205"/>
      <c r="AO97" s="66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134"/>
      <c r="BC97" s="205"/>
      <c r="BD97" s="205"/>
      <c r="BE97" s="66"/>
      <c r="BF97" s="66"/>
      <c r="BG97" s="205"/>
      <c r="BH97" s="205"/>
      <c r="BI97" s="66"/>
      <c r="BJ97" s="66"/>
      <c r="BK97" s="205"/>
      <c r="BL97" s="205"/>
      <c r="BM97" s="66"/>
      <c r="BN97" s="66"/>
      <c r="BO97" s="205"/>
      <c r="BP97" s="205"/>
      <c r="BQ97" s="66"/>
      <c r="BR97" s="66"/>
      <c r="BS97" s="205"/>
      <c r="BT97" s="205"/>
      <c r="BU97" s="66"/>
      <c r="BV97" s="66"/>
      <c r="BW97" s="205"/>
      <c r="BX97" s="205"/>
      <c r="BY97" s="66"/>
      <c r="BZ97" s="66"/>
      <c r="CA97" s="205"/>
      <c r="CB97" s="205"/>
      <c r="CC97" s="66"/>
      <c r="CD97" s="66"/>
      <c r="CE97" s="205"/>
      <c r="CF97" s="205"/>
      <c r="CG97" s="66"/>
      <c r="CH97" s="66"/>
      <c r="CI97" s="205"/>
      <c r="CJ97" s="205"/>
      <c r="CK97" s="66"/>
      <c r="CL97" s="66"/>
      <c r="CM97" s="205"/>
      <c r="CN97" s="205"/>
      <c r="CO97" s="66"/>
      <c r="CP97" s="66"/>
      <c r="CQ97" s="66">
        <v>9838.7000000000007</v>
      </c>
      <c r="CR97" s="66">
        <v>9838.6558299999997</v>
      </c>
      <c r="CS97" s="66">
        <f t="shared" si="1559"/>
        <v>99.999551058574795</v>
      </c>
      <c r="CT97" s="66"/>
      <c r="CU97" s="66">
        <v>10000</v>
      </c>
      <c r="CV97" s="66">
        <v>10000</v>
      </c>
      <c r="CW97" s="66">
        <f t="shared" ref="CW97" si="1600">CV97/CU97*100</f>
        <v>100</v>
      </c>
      <c r="CX97" s="66"/>
      <c r="CY97" s="66">
        <v>4929.3</v>
      </c>
      <c r="CZ97" s="66">
        <v>4929.2471100000002</v>
      </c>
      <c r="DA97" s="66">
        <f t="shared" ref="DA97" si="1601">CZ97/CY97*100</f>
        <v>99.998927028178443</v>
      </c>
      <c r="DB97" s="66"/>
      <c r="DC97" s="207"/>
      <c r="DD97" s="207"/>
      <c r="DE97" s="207"/>
      <c r="DF97" s="207"/>
      <c r="DG97" s="207"/>
      <c r="DH97" s="207"/>
      <c r="DI97" s="207"/>
      <c r="DJ97" s="207"/>
      <c r="DK97" s="207"/>
      <c r="DL97" s="207"/>
      <c r="DM97" s="207"/>
      <c r="DN97" s="207"/>
      <c r="DO97" s="66"/>
      <c r="DP97" s="66"/>
      <c r="DQ97" s="66"/>
      <c r="DR97" s="66"/>
      <c r="DS97" s="66"/>
      <c r="DT97" s="207"/>
      <c r="DU97" s="66"/>
      <c r="DV97" s="66"/>
      <c r="DW97" s="280">
        <v>10000</v>
      </c>
      <c r="DX97" s="280">
        <v>10000</v>
      </c>
      <c r="DY97" s="66">
        <f t="shared" si="1568"/>
        <v>100</v>
      </c>
      <c r="DZ97" s="66"/>
      <c r="EA97" s="280"/>
      <c r="EB97" s="280"/>
      <c r="EC97" s="66"/>
      <c r="ED97" s="66"/>
      <c r="EE97" s="205"/>
      <c r="EF97" s="205"/>
      <c r="EG97" s="66"/>
      <c r="EH97" s="66"/>
      <c r="EI97" s="205"/>
      <c r="EJ97" s="205"/>
      <c r="EK97" s="66"/>
      <c r="EL97" s="66"/>
      <c r="EM97" s="205"/>
      <c r="EN97" s="205"/>
      <c r="EO97" s="66"/>
      <c r="EP97" s="66"/>
      <c r="EQ97" s="205"/>
      <c r="ER97" s="205"/>
      <c r="ES97" s="66"/>
      <c r="ET97" s="66"/>
      <c r="EU97" s="205"/>
      <c r="EV97" s="205"/>
      <c r="EW97" s="66"/>
      <c r="EX97" s="66"/>
      <c r="EY97" s="205"/>
      <c r="EZ97" s="205"/>
      <c r="FA97" s="66"/>
      <c r="FB97" s="66"/>
      <c r="FC97" s="205"/>
      <c r="FD97" s="205"/>
      <c r="FE97" s="66"/>
      <c r="FF97" s="66"/>
      <c r="FG97" s="205"/>
      <c r="FH97" s="205"/>
      <c r="FI97" s="66"/>
      <c r="FJ97" s="66"/>
      <c r="FK97" s="205"/>
      <c r="FL97" s="205"/>
      <c r="FM97" s="66"/>
      <c r="FN97" s="66"/>
      <c r="FO97" s="205"/>
      <c r="FP97" s="205"/>
      <c r="FQ97" s="66"/>
      <c r="FR97" s="66"/>
      <c r="FS97" s="205"/>
      <c r="FT97" s="205"/>
      <c r="FU97" s="66"/>
      <c r="FV97" s="66"/>
      <c r="FW97" s="205"/>
      <c r="FX97" s="205"/>
      <c r="FY97" s="66"/>
      <c r="FZ97" s="66"/>
      <c r="GA97" s="205"/>
      <c r="GB97" s="205"/>
      <c r="GC97" s="66"/>
      <c r="GD97" s="66"/>
      <c r="GE97" s="205"/>
      <c r="GF97" s="205"/>
      <c r="GG97" s="66"/>
      <c r="GH97" s="66"/>
      <c r="GI97" s="205"/>
      <c r="GJ97" s="205"/>
      <c r="GK97" s="66"/>
      <c r="GL97" s="66"/>
      <c r="GM97" s="205"/>
      <c r="GN97" s="205"/>
      <c r="GO97" s="66"/>
      <c r="GP97" s="66"/>
      <c r="GQ97" s="205"/>
      <c r="GR97" s="205"/>
      <c r="GS97" s="66"/>
      <c r="GT97" s="66"/>
      <c r="GU97" s="205"/>
      <c r="GV97" s="205"/>
      <c r="GW97" s="66"/>
      <c r="GX97" s="66"/>
      <c r="GY97" s="205"/>
      <c r="GZ97" s="205"/>
      <c r="HA97" s="66"/>
      <c r="HB97" s="66"/>
      <c r="HC97" s="205"/>
      <c r="HD97" s="205"/>
      <c r="HE97" s="66"/>
      <c r="HF97" s="66"/>
      <c r="HG97" s="205"/>
      <c r="HH97" s="205"/>
      <c r="HI97" s="66"/>
      <c r="HJ97" s="66"/>
      <c r="HK97" s="205"/>
      <c r="HL97" s="205"/>
      <c r="HM97" s="66"/>
      <c r="HN97" s="66"/>
      <c r="HO97" s="205"/>
      <c r="HP97" s="205"/>
      <c r="HQ97" s="66"/>
      <c r="HR97" s="66"/>
      <c r="HS97" s="205"/>
      <c r="HT97" s="205"/>
      <c r="HU97" s="66"/>
      <c r="HV97" s="66"/>
      <c r="HW97" s="205"/>
      <c r="HX97" s="205"/>
      <c r="HY97" s="66"/>
      <c r="HZ97" s="66"/>
      <c r="IA97" s="205"/>
      <c r="IB97" s="205"/>
      <c r="IC97" s="66"/>
      <c r="ID97" s="66"/>
      <c r="IE97" s="205"/>
      <c r="IF97" s="205"/>
      <c r="IG97" s="66"/>
      <c r="IH97" s="66"/>
      <c r="II97" s="205"/>
      <c r="IJ97" s="205"/>
      <c r="IK97" s="66"/>
      <c r="IL97" s="66"/>
      <c r="IM97" s="205"/>
      <c r="IN97" s="205"/>
      <c r="IO97" s="66"/>
    </row>
    <row r="98" spans="1:249" s="30" customFormat="1" ht="33.75" customHeight="1" x14ac:dyDescent="0.25">
      <c r="A98" s="116" t="s">
        <v>334</v>
      </c>
      <c r="B98" s="198">
        <f t="shared" si="1232"/>
        <v>4939.7</v>
      </c>
      <c r="C98" s="198">
        <f t="shared" si="1233"/>
        <v>26109.849050000001</v>
      </c>
      <c r="D98" s="198">
        <f t="shared" si="1234"/>
        <v>26062.89414</v>
      </c>
      <c r="E98" s="80">
        <f t="shared" ref="E98" si="1602">D98/C98*100</f>
        <v>99.820163992866895</v>
      </c>
      <c r="F98" s="198">
        <f t="shared" ref="F98" si="1603">F99+F100+F101+F102</f>
        <v>3300</v>
      </c>
      <c r="G98" s="198">
        <f t="shared" ref="G98:AV98" si="1604">G99+G100+G101+G102</f>
        <v>3300</v>
      </c>
      <c r="H98" s="198">
        <f t="shared" ref="H98" si="1605">H99+H100+H101+H102</f>
        <v>3293.8470899999998</v>
      </c>
      <c r="I98" s="80">
        <f>H98/G98*100</f>
        <v>99.813548181818177</v>
      </c>
      <c r="J98" s="198">
        <f t="shared" ref="J98" si="1606">J99+J100+J101+J102</f>
        <v>0</v>
      </c>
      <c r="K98" s="198">
        <f t="shared" si="1604"/>
        <v>0</v>
      </c>
      <c r="L98" s="198">
        <f t="shared" si="1604"/>
        <v>0</v>
      </c>
      <c r="M98" s="198">
        <f t="shared" si="1604"/>
        <v>0</v>
      </c>
      <c r="N98" s="198"/>
      <c r="O98" s="198">
        <f t="shared" si="1604"/>
        <v>0</v>
      </c>
      <c r="P98" s="198">
        <f t="shared" si="1604"/>
        <v>0</v>
      </c>
      <c r="Q98" s="198">
        <f t="shared" si="1604"/>
        <v>0</v>
      </c>
      <c r="R98" s="198">
        <f t="shared" ref="R98" si="1607">R99+R100+R101+R102</f>
        <v>0</v>
      </c>
      <c r="S98" s="198">
        <f t="shared" si="1604"/>
        <v>0</v>
      </c>
      <c r="T98" s="198">
        <f t="shared" si="1604"/>
        <v>0</v>
      </c>
      <c r="U98" s="198">
        <f t="shared" si="1604"/>
        <v>0</v>
      </c>
      <c r="V98" s="198">
        <f t="shared" ref="V98" si="1608">V99+V100+V101+V102</f>
        <v>441.7</v>
      </c>
      <c r="W98" s="198">
        <f t="shared" si="1604"/>
        <v>1190.7</v>
      </c>
      <c r="X98" s="198">
        <f t="shared" ref="X98" si="1609">X99+X100+X101+X102</f>
        <v>1190.7</v>
      </c>
      <c r="Y98" s="79">
        <f t="shared" si="295"/>
        <v>100</v>
      </c>
      <c r="Z98" s="131"/>
      <c r="AA98" s="198">
        <f t="shared" si="1604"/>
        <v>1134</v>
      </c>
      <c r="AB98" s="198">
        <f t="shared" si="1604"/>
        <v>1134</v>
      </c>
      <c r="AC98" s="79">
        <f t="shared" si="1243"/>
        <v>100</v>
      </c>
      <c r="AD98" s="131"/>
      <c r="AE98" s="198">
        <f t="shared" ref="AE98:AF98" si="1610">AE99+AE100+AE101+AE102</f>
        <v>2803</v>
      </c>
      <c r="AF98" s="198">
        <f t="shared" si="1610"/>
        <v>2803</v>
      </c>
      <c r="AG98" s="79">
        <f t="shared" ref="AG98:AG99" si="1611">AF98/AE98*100</f>
        <v>100</v>
      </c>
      <c r="AH98" s="198">
        <f t="shared" ref="AH98" si="1612">AH99+AH100+AH101+AH102</f>
        <v>1198</v>
      </c>
      <c r="AI98" s="198">
        <f t="shared" ref="AI98" si="1613">AI99+AI100+AI101+AI102</f>
        <v>1185</v>
      </c>
      <c r="AJ98" s="198">
        <f t="shared" ref="AJ98" si="1614">AJ99+AJ100+AJ101+AJ102</f>
        <v>1185</v>
      </c>
      <c r="AK98" s="79">
        <f t="shared" ref="AK98:AK99" si="1615">AJ98/AI98*100</f>
        <v>100</v>
      </c>
      <c r="AL98" s="198">
        <f t="shared" ref="AL98" si="1616">AL99+AL100+AL101+AL102</f>
        <v>0</v>
      </c>
      <c r="AM98" s="198">
        <f t="shared" ref="AM98" si="1617">AM99+AM100+AM101+AM102</f>
        <v>0</v>
      </c>
      <c r="AN98" s="198">
        <f t="shared" ref="AN98" si="1618">AN99+AN100+AN101+AN102</f>
        <v>0</v>
      </c>
      <c r="AO98" s="79"/>
      <c r="AP98" s="198">
        <f t="shared" ref="AP98" si="1619">AP99+AP100+AP101+AP102</f>
        <v>0</v>
      </c>
      <c r="AQ98" s="198">
        <f t="shared" si="1604"/>
        <v>0</v>
      </c>
      <c r="AR98" s="198">
        <f t="shared" ref="AR98" si="1620">AR99+AR100+AR101+AR102</f>
        <v>0</v>
      </c>
      <c r="AS98" s="198">
        <f t="shared" si="1604"/>
        <v>0</v>
      </c>
      <c r="AT98" s="198"/>
      <c r="AU98" s="198">
        <f t="shared" si="1604"/>
        <v>0</v>
      </c>
      <c r="AV98" s="198">
        <f t="shared" si="1604"/>
        <v>0</v>
      </c>
      <c r="AW98" s="198">
        <f t="shared" ref="AW98:AZ98" si="1621">AW99+AW100+AW101+AW102</f>
        <v>0</v>
      </c>
      <c r="AX98" s="198">
        <f t="shared" ref="AX98" si="1622">AX99+AX100+AX101+AX102</f>
        <v>0</v>
      </c>
      <c r="AY98" s="198">
        <f t="shared" si="1621"/>
        <v>0</v>
      </c>
      <c r="AZ98" s="198">
        <f t="shared" si="1621"/>
        <v>0</v>
      </c>
      <c r="BA98" s="79"/>
      <c r="BB98" s="121"/>
      <c r="BC98" s="198">
        <f t="shared" ref="BC98:BD98" si="1623">BC99+BC100+BC101+BC102</f>
        <v>1550</v>
      </c>
      <c r="BD98" s="198">
        <f t="shared" si="1623"/>
        <v>1550</v>
      </c>
      <c r="BE98" s="79">
        <f t="shared" ref="BE98:BE99" si="1624">BD98/BC98*100</f>
        <v>100</v>
      </c>
      <c r="BF98" s="79"/>
      <c r="BG98" s="198">
        <f t="shared" ref="BG98:BH98" si="1625">BG99+BG100+BG101+BG102</f>
        <v>0</v>
      </c>
      <c r="BH98" s="198">
        <f t="shared" si="1625"/>
        <v>0</v>
      </c>
      <c r="BI98" s="79"/>
      <c r="BJ98" s="79"/>
      <c r="BK98" s="198">
        <f t="shared" ref="BK98:BL98" si="1626">BK99+BK100+BK101+BK102</f>
        <v>0</v>
      </c>
      <c r="BL98" s="198">
        <f t="shared" si="1626"/>
        <v>0</v>
      </c>
      <c r="BM98" s="79"/>
      <c r="BN98" s="79"/>
      <c r="BO98" s="198">
        <f t="shared" ref="BO98:BP98" si="1627">BO99+BO100+BO101+BO102</f>
        <v>0</v>
      </c>
      <c r="BP98" s="198">
        <f t="shared" si="1627"/>
        <v>0</v>
      </c>
      <c r="BQ98" s="79"/>
      <c r="BR98" s="79"/>
      <c r="BS98" s="198">
        <f t="shared" ref="BS98:BT98" si="1628">BS99+BS100+BS101+BS102</f>
        <v>0</v>
      </c>
      <c r="BT98" s="198">
        <f t="shared" si="1628"/>
        <v>0</v>
      </c>
      <c r="BU98" s="79"/>
      <c r="BV98" s="79"/>
      <c r="BW98" s="198">
        <f t="shared" ref="BW98:BX98" si="1629">BW99+BW100+BW101+BW102</f>
        <v>0</v>
      </c>
      <c r="BX98" s="198">
        <f t="shared" si="1629"/>
        <v>0</v>
      </c>
      <c r="BY98" s="79"/>
      <c r="BZ98" s="79"/>
      <c r="CA98" s="198">
        <f t="shared" ref="CA98:CB98" si="1630">CA99+CA100+CA101+CA102</f>
        <v>0</v>
      </c>
      <c r="CB98" s="198">
        <f t="shared" si="1630"/>
        <v>0</v>
      </c>
      <c r="CC98" s="79"/>
      <c r="CD98" s="79"/>
      <c r="CE98" s="198">
        <f t="shared" ref="CE98:CF98" si="1631">CE99+CE100+CE101+CE102</f>
        <v>0</v>
      </c>
      <c r="CF98" s="198">
        <f t="shared" si="1631"/>
        <v>0</v>
      </c>
      <c r="CG98" s="79"/>
      <c r="CH98" s="79"/>
      <c r="CI98" s="198">
        <f t="shared" ref="CI98:CJ98" si="1632">CI99+CI100+CI101+CI102</f>
        <v>0</v>
      </c>
      <c r="CJ98" s="198">
        <f t="shared" si="1632"/>
        <v>0</v>
      </c>
      <c r="CK98" s="79"/>
      <c r="CL98" s="79"/>
      <c r="CM98" s="198">
        <f t="shared" ref="CM98:CN98" si="1633">CM99+CM100+CM101+CM102</f>
        <v>0</v>
      </c>
      <c r="CN98" s="198">
        <f t="shared" si="1633"/>
        <v>0</v>
      </c>
      <c r="CO98" s="79"/>
      <c r="CP98" s="79"/>
      <c r="CQ98" s="198">
        <f t="shared" ref="CQ98" si="1634">CQ99+CQ100+CQ101+CQ102</f>
        <v>10000</v>
      </c>
      <c r="CR98" s="198">
        <f t="shared" ref="CR98" si="1635">CR99+CR100+CR101+CR102</f>
        <v>10000</v>
      </c>
      <c r="CS98" s="79">
        <f t="shared" ref="CS98:CS100" si="1636">CR98/CQ98*100</f>
        <v>100</v>
      </c>
      <c r="CT98" s="79"/>
      <c r="CU98" s="198">
        <f t="shared" ref="CU98" si="1637">CU99+CU100+CU101+CU102</f>
        <v>0</v>
      </c>
      <c r="CV98" s="198">
        <f t="shared" ref="CV98" si="1638">CV99+CV100+CV101+CV102</f>
        <v>0</v>
      </c>
      <c r="CW98" s="79"/>
      <c r="CX98" s="79"/>
      <c r="CY98" s="198">
        <f t="shared" ref="CY98:CZ98" si="1639">CY99+CY100+CY101+CY102</f>
        <v>0</v>
      </c>
      <c r="CZ98" s="198">
        <f t="shared" si="1639"/>
        <v>0</v>
      </c>
      <c r="DA98" s="79"/>
      <c r="DB98" s="79"/>
      <c r="DC98" s="198">
        <f t="shared" ref="DC98:DM98" si="1640">DC99+DC100+DC101+DC102</f>
        <v>0</v>
      </c>
      <c r="DD98" s="198">
        <f t="shared" si="1640"/>
        <v>0</v>
      </c>
      <c r="DE98" s="198">
        <f t="shared" si="1640"/>
        <v>0</v>
      </c>
      <c r="DF98" s="198"/>
      <c r="DG98" s="198">
        <f t="shared" si="1640"/>
        <v>0</v>
      </c>
      <c r="DH98" s="198">
        <f t="shared" si="1640"/>
        <v>0</v>
      </c>
      <c r="DI98" s="198">
        <f t="shared" si="1640"/>
        <v>0</v>
      </c>
      <c r="DJ98" s="198"/>
      <c r="DK98" s="198">
        <f t="shared" si="1640"/>
        <v>0</v>
      </c>
      <c r="DL98" s="198">
        <f t="shared" si="1640"/>
        <v>0</v>
      </c>
      <c r="DM98" s="198">
        <f t="shared" si="1640"/>
        <v>0</v>
      </c>
      <c r="DN98" s="198"/>
      <c r="DO98" s="198"/>
      <c r="DP98" s="198"/>
      <c r="DQ98" s="79"/>
      <c r="DR98" s="79"/>
      <c r="DS98" s="198"/>
      <c r="DT98" s="198">
        <f t="shared" ref="DT98" si="1641">DT99+DT100+DT101+DT102</f>
        <v>0</v>
      </c>
      <c r="DU98" s="79"/>
      <c r="DV98" s="79"/>
      <c r="DW98" s="198">
        <f t="shared" ref="DW98:DX98" si="1642">DW99+DW100+DW101+DW102</f>
        <v>0</v>
      </c>
      <c r="DX98" s="198">
        <f t="shared" si="1642"/>
        <v>0</v>
      </c>
      <c r="DY98" s="79"/>
      <c r="DZ98" s="79"/>
      <c r="EA98" s="198">
        <f t="shared" ref="EA98:EB98" si="1643">EA99+EA100+EA101+EA102</f>
        <v>0</v>
      </c>
      <c r="EB98" s="198">
        <f t="shared" si="1643"/>
        <v>0</v>
      </c>
      <c r="EC98" s="79"/>
      <c r="ED98" s="79"/>
      <c r="EE98" s="198">
        <f t="shared" ref="EE98:EF98" si="1644">EE99+EE100+EE101+EE102</f>
        <v>0</v>
      </c>
      <c r="EF98" s="198">
        <f t="shared" si="1644"/>
        <v>0</v>
      </c>
      <c r="EG98" s="79"/>
      <c r="EH98" s="79"/>
      <c r="EI98" s="198">
        <f t="shared" ref="EI98:EJ98" si="1645">EI99+EI100+EI101+EI102</f>
        <v>550</v>
      </c>
      <c r="EJ98" s="198">
        <f t="shared" si="1645"/>
        <v>550</v>
      </c>
      <c r="EK98" s="79">
        <f t="shared" ref="EK98:EK99" si="1646">EJ98/EI98*100</f>
        <v>100</v>
      </c>
      <c r="EL98" s="79"/>
      <c r="EM98" s="198">
        <f t="shared" ref="EM98:EN98" si="1647">EM99+EM100+EM101+EM102</f>
        <v>0</v>
      </c>
      <c r="EN98" s="198">
        <f t="shared" si="1647"/>
        <v>0</v>
      </c>
      <c r="EO98" s="79"/>
      <c r="EP98" s="79"/>
      <c r="EQ98" s="198">
        <f t="shared" ref="EQ98:ER98" si="1648">EQ99+EQ100+EQ101+EQ102</f>
        <v>0</v>
      </c>
      <c r="ER98" s="198">
        <f t="shared" si="1648"/>
        <v>0</v>
      </c>
      <c r="ES98" s="79"/>
      <c r="ET98" s="79"/>
      <c r="EU98" s="198">
        <f t="shared" ref="EU98" si="1649">EU99+EU100+EU101+EU102</f>
        <v>0</v>
      </c>
      <c r="EV98" s="198">
        <f t="shared" ref="EV98" si="1650">EV99+EV100+EV101+EV102</f>
        <v>0</v>
      </c>
      <c r="EW98" s="79"/>
      <c r="EX98" s="79"/>
      <c r="EY98" s="198">
        <f t="shared" ref="EY98" si="1651">EY99+EY100+EY101+EY102</f>
        <v>0</v>
      </c>
      <c r="EZ98" s="198">
        <f t="shared" ref="EZ98" si="1652">EZ99+EZ100+EZ101+EZ102</f>
        <v>0</v>
      </c>
      <c r="FA98" s="79"/>
      <c r="FB98" s="79"/>
      <c r="FC98" s="198">
        <f t="shared" ref="FC98:FD98" si="1653">FC99+FC100+FC101+FC102</f>
        <v>0</v>
      </c>
      <c r="FD98" s="198">
        <f t="shared" si="1653"/>
        <v>0</v>
      </c>
      <c r="FE98" s="79"/>
      <c r="FF98" s="79"/>
      <c r="FG98" s="198">
        <f t="shared" ref="FG98" si="1654">FG99+FG100+FG101+FG102</f>
        <v>0</v>
      </c>
      <c r="FH98" s="198">
        <f t="shared" ref="FH98" si="1655">FH99+FH100+FH101+FH102</f>
        <v>0</v>
      </c>
      <c r="FI98" s="79"/>
      <c r="FJ98" s="79"/>
      <c r="FK98" s="198">
        <f t="shared" ref="FK98" si="1656">FK99+FK100+FK101+FK102</f>
        <v>0</v>
      </c>
      <c r="FL98" s="198">
        <f t="shared" ref="FL98" si="1657">FL99+FL100+FL101+FL102</f>
        <v>0</v>
      </c>
      <c r="FM98" s="79"/>
      <c r="FN98" s="79"/>
      <c r="FO98" s="198">
        <f t="shared" ref="FO98:FP98" si="1658">FO99+FO100+FO101+FO102</f>
        <v>0</v>
      </c>
      <c r="FP98" s="198">
        <f t="shared" si="1658"/>
        <v>0</v>
      </c>
      <c r="FQ98" s="79"/>
      <c r="FR98" s="79"/>
      <c r="FS98" s="198">
        <f t="shared" ref="FS98:FT98" si="1659">FS99+FS100+FS101+FS102</f>
        <v>0</v>
      </c>
      <c r="FT98" s="198">
        <f t="shared" si="1659"/>
        <v>0</v>
      </c>
      <c r="FU98" s="79"/>
      <c r="FV98" s="79"/>
      <c r="FW98" s="198">
        <f t="shared" ref="FW98:FX98" si="1660">FW99+FW100+FW101+FW102</f>
        <v>0</v>
      </c>
      <c r="FX98" s="198">
        <f t="shared" si="1660"/>
        <v>0</v>
      </c>
      <c r="FY98" s="79"/>
      <c r="FZ98" s="79"/>
      <c r="GA98" s="198">
        <f t="shared" ref="GA98:GB98" si="1661">GA99+GA100+GA101+GA102</f>
        <v>2307.9</v>
      </c>
      <c r="GB98" s="198">
        <f t="shared" si="1661"/>
        <v>2307.9</v>
      </c>
      <c r="GC98" s="79">
        <f t="shared" si="1365"/>
        <v>100</v>
      </c>
      <c r="GD98" s="79"/>
      <c r="GE98" s="198">
        <f t="shared" ref="GE98:GF98" si="1662">GE99+GE100+GE101+GE102</f>
        <v>0</v>
      </c>
      <c r="GF98" s="198">
        <f t="shared" si="1662"/>
        <v>0</v>
      </c>
      <c r="GG98" s="79"/>
      <c r="GH98" s="79"/>
      <c r="GI98" s="198">
        <f t="shared" ref="GI98:GJ98" si="1663">GI99+GI100+GI101+GI102</f>
        <v>0</v>
      </c>
      <c r="GJ98" s="198">
        <f t="shared" si="1663"/>
        <v>0</v>
      </c>
      <c r="GK98" s="79"/>
      <c r="GL98" s="79"/>
      <c r="GM98" s="198">
        <f t="shared" ref="GM98:GN98" si="1664">GM99+GM100+GM101+GM102</f>
        <v>0</v>
      </c>
      <c r="GN98" s="198">
        <f t="shared" si="1664"/>
        <v>0</v>
      </c>
      <c r="GO98" s="79"/>
      <c r="GP98" s="79"/>
      <c r="GQ98" s="198">
        <f t="shared" ref="GQ98:GR98" si="1665">GQ99+GQ100+GQ101+GQ102</f>
        <v>0</v>
      </c>
      <c r="GR98" s="198">
        <f t="shared" si="1665"/>
        <v>0</v>
      </c>
      <c r="GS98" s="79"/>
      <c r="GT98" s="79"/>
      <c r="GU98" s="198">
        <f t="shared" ref="GU98:GV98" si="1666">GU99+GU100+GU101+GU102</f>
        <v>0</v>
      </c>
      <c r="GV98" s="198">
        <f t="shared" si="1666"/>
        <v>0</v>
      </c>
      <c r="GW98" s="79"/>
      <c r="GX98" s="79"/>
      <c r="GY98" s="198"/>
      <c r="GZ98" s="198"/>
      <c r="HA98" s="79"/>
      <c r="HB98" s="79"/>
      <c r="HC98" s="198"/>
      <c r="HD98" s="198"/>
      <c r="HE98" s="79"/>
      <c r="HF98" s="79"/>
      <c r="HG98" s="198"/>
      <c r="HH98" s="198"/>
      <c r="HI98" s="79"/>
      <c r="HJ98" s="79"/>
      <c r="HK98" s="198"/>
      <c r="HL98" s="198"/>
      <c r="HM98" s="79"/>
      <c r="HN98" s="79"/>
      <c r="HO98" s="198">
        <f t="shared" ref="HO98:HP98" si="1667">HO99+HO100+HO101+HO102</f>
        <v>750</v>
      </c>
      <c r="HP98" s="198">
        <f t="shared" si="1667"/>
        <v>750</v>
      </c>
      <c r="HQ98" s="79">
        <f t="shared" si="1595"/>
        <v>100</v>
      </c>
      <c r="HR98" s="79"/>
      <c r="HS98" s="198"/>
      <c r="HT98" s="198"/>
      <c r="HU98" s="79"/>
      <c r="HV98" s="79"/>
      <c r="HW98" s="198"/>
      <c r="HX98" s="198"/>
      <c r="HY98" s="79"/>
      <c r="HZ98" s="79"/>
      <c r="IA98" s="198"/>
      <c r="IB98" s="198"/>
      <c r="IC98" s="79"/>
      <c r="ID98" s="79"/>
      <c r="IE98" s="198">
        <f t="shared" ref="IE98:IF98" si="1668">IE99+IE100+IE101+IE102</f>
        <v>889.1</v>
      </c>
      <c r="IF98" s="198">
        <f t="shared" si="1668"/>
        <v>848.298</v>
      </c>
      <c r="IG98" s="79">
        <f t="shared" ref="IG98:IG99" si="1669">IF98/IE98*100</f>
        <v>95.410864919581599</v>
      </c>
      <c r="IH98" s="79"/>
      <c r="II98" s="198"/>
      <c r="IJ98" s="198"/>
      <c r="IK98" s="79"/>
      <c r="IL98" s="79"/>
      <c r="IM98" s="198">
        <f t="shared" ref="IM98:IN98" si="1670">IM99+IM100+IM101+IM102</f>
        <v>450.14904999999999</v>
      </c>
      <c r="IN98" s="198">
        <f t="shared" si="1670"/>
        <v>450.14904999999999</v>
      </c>
      <c r="IO98" s="79">
        <f t="shared" ref="IO98:IO99" si="1671">IN98/IM98*100</f>
        <v>100</v>
      </c>
    </row>
    <row r="99" spans="1:249" s="29" customFormat="1" ht="33.75" customHeight="1" x14ac:dyDescent="0.25">
      <c r="A99" s="95" t="s">
        <v>314</v>
      </c>
      <c r="B99" s="82">
        <f t="shared" si="1232"/>
        <v>4939.7</v>
      </c>
      <c r="C99" s="82">
        <f t="shared" si="1233"/>
        <v>16109.849050000001</v>
      </c>
      <c r="D99" s="82">
        <f t="shared" si="1234"/>
        <v>16062.89414</v>
      </c>
      <c r="E99" s="70">
        <f t="shared" si="67"/>
        <v>99.70853289900937</v>
      </c>
      <c r="F99" s="70">
        <v>3300</v>
      </c>
      <c r="G99" s="70">
        <v>3300</v>
      </c>
      <c r="H99" s="70">
        <v>3293.8470899999998</v>
      </c>
      <c r="I99" s="70">
        <f>H99/G99*100</f>
        <v>99.813548181818177</v>
      </c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66"/>
      <c r="V99" s="70">
        <v>441.7</v>
      </c>
      <c r="W99" s="70">
        <v>1190.7</v>
      </c>
      <c r="X99" s="70">
        <v>1190.7</v>
      </c>
      <c r="Y99" s="66">
        <f t="shared" si="295"/>
        <v>100</v>
      </c>
      <c r="Z99" s="124"/>
      <c r="AA99" s="70">
        <v>1134</v>
      </c>
      <c r="AB99" s="70">
        <v>1134</v>
      </c>
      <c r="AC99" s="66">
        <f t="shared" si="1243"/>
        <v>100</v>
      </c>
      <c r="AD99" s="145"/>
      <c r="AE99" s="280">
        <v>2803</v>
      </c>
      <c r="AF99" s="281">
        <v>2803</v>
      </c>
      <c r="AG99" s="66">
        <f t="shared" si="1611"/>
        <v>100</v>
      </c>
      <c r="AH99" s="280">
        <v>1198</v>
      </c>
      <c r="AI99" s="280">
        <v>1185</v>
      </c>
      <c r="AJ99" s="280">
        <v>1185</v>
      </c>
      <c r="AK99" s="66">
        <f t="shared" si="1615"/>
        <v>100</v>
      </c>
      <c r="AL99" s="280"/>
      <c r="AM99" s="280"/>
      <c r="AN99" s="280"/>
      <c r="AO99" s="66"/>
      <c r="AP99" s="70"/>
      <c r="AQ99" s="70"/>
      <c r="AR99" s="70"/>
      <c r="AS99" s="66"/>
      <c r="AT99" s="66"/>
      <c r="AU99" s="70"/>
      <c r="AV99" s="70"/>
      <c r="AW99" s="66"/>
      <c r="AX99" s="70"/>
      <c r="AY99" s="70"/>
      <c r="AZ99" s="70"/>
      <c r="BA99" s="66"/>
      <c r="BB99" s="123"/>
      <c r="BC99" s="280">
        <v>1550</v>
      </c>
      <c r="BD99" s="280">
        <v>1550</v>
      </c>
      <c r="BE99" s="66">
        <f t="shared" si="1624"/>
        <v>100</v>
      </c>
      <c r="BF99" s="66"/>
      <c r="BG99" s="280"/>
      <c r="BH99" s="280"/>
      <c r="BI99" s="66"/>
      <c r="BJ99" s="66"/>
      <c r="BK99" s="280"/>
      <c r="BL99" s="280"/>
      <c r="BM99" s="66"/>
      <c r="BN99" s="66"/>
      <c r="BO99" s="280"/>
      <c r="BP99" s="280"/>
      <c r="BQ99" s="66"/>
      <c r="BR99" s="66"/>
      <c r="BS99" s="280"/>
      <c r="BT99" s="280"/>
      <c r="BU99" s="66"/>
      <c r="BV99" s="66"/>
      <c r="BW99" s="280"/>
      <c r="BX99" s="280"/>
      <c r="BY99" s="66"/>
      <c r="BZ99" s="66"/>
      <c r="CA99" s="280"/>
      <c r="CB99" s="280"/>
      <c r="CC99" s="66"/>
      <c r="CD99" s="66"/>
      <c r="CE99" s="280"/>
      <c r="CF99" s="280"/>
      <c r="CG99" s="66"/>
      <c r="CH99" s="66"/>
      <c r="CI99" s="280"/>
      <c r="CJ99" s="280"/>
      <c r="CK99" s="66"/>
      <c r="CL99" s="66"/>
      <c r="CM99" s="280"/>
      <c r="CN99" s="280"/>
      <c r="CO99" s="66"/>
      <c r="CP99" s="66"/>
      <c r="CQ99" s="70"/>
      <c r="CR99" s="70"/>
      <c r="CS99" s="66"/>
      <c r="CT99" s="66"/>
      <c r="CU99" s="70"/>
      <c r="CV99" s="70"/>
      <c r="CW99" s="66"/>
      <c r="CX99" s="66"/>
      <c r="CY99" s="70"/>
      <c r="CZ99" s="70"/>
      <c r="DA99" s="66"/>
      <c r="DB99" s="66"/>
      <c r="DC99" s="70"/>
      <c r="DD99" s="70"/>
      <c r="DE99" s="66"/>
      <c r="DF99" s="66"/>
      <c r="DG99" s="70"/>
      <c r="DH99" s="70"/>
      <c r="DI99" s="66"/>
      <c r="DJ99" s="66"/>
      <c r="DK99" s="70"/>
      <c r="DL99" s="70"/>
      <c r="DM99" s="66"/>
      <c r="DN99" s="66"/>
      <c r="DO99" s="70"/>
      <c r="DP99" s="70"/>
      <c r="DQ99" s="66"/>
      <c r="DR99" s="66"/>
      <c r="DS99" s="70"/>
      <c r="DT99" s="70"/>
      <c r="DU99" s="66"/>
      <c r="DV99" s="66"/>
      <c r="DW99" s="280"/>
      <c r="DX99" s="295"/>
      <c r="DY99" s="66"/>
      <c r="DZ99" s="66"/>
      <c r="EA99" s="280"/>
      <c r="EB99" s="295"/>
      <c r="EC99" s="66"/>
      <c r="ED99" s="66"/>
      <c r="EE99" s="280"/>
      <c r="EF99" s="280"/>
      <c r="EG99" s="66"/>
      <c r="EH99" s="66"/>
      <c r="EI99" s="280">
        <v>550</v>
      </c>
      <c r="EJ99" s="280">
        <v>550</v>
      </c>
      <c r="EK99" s="66">
        <f t="shared" si="1646"/>
        <v>100</v>
      </c>
      <c r="EL99" s="66"/>
      <c r="EM99" s="280"/>
      <c r="EN99" s="280"/>
      <c r="EO99" s="66"/>
      <c r="EP99" s="66"/>
      <c r="EQ99" s="280"/>
      <c r="ER99" s="280"/>
      <c r="ES99" s="66"/>
      <c r="ET99" s="66"/>
      <c r="EU99" s="280"/>
      <c r="EV99" s="280"/>
      <c r="EW99" s="66"/>
      <c r="EX99" s="66"/>
      <c r="EY99" s="280"/>
      <c r="EZ99" s="280"/>
      <c r="FA99" s="66"/>
      <c r="FB99" s="66"/>
      <c r="FC99" s="280"/>
      <c r="FD99" s="280"/>
      <c r="FE99" s="66"/>
      <c r="FF99" s="66"/>
      <c r="FG99" s="280"/>
      <c r="FH99" s="280"/>
      <c r="FI99" s="66"/>
      <c r="FJ99" s="66"/>
      <c r="FK99" s="280"/>
      <c r="FL99" s="280"/>
      <c r="FM99" s="66"/>
      <c r="FN99" s="66"/>
      <c r="FO99" s="280"/>
      <c r="FP99" s="280"/>
      <c r="FQ99" s="66"/>
      <c r="FR99" s="66"/>
      <c r="FS99" s="280"/>
      <c r="FT99" s="280"/>
      <c r="FU99" s="66"/>
      <c r="FV99" s="66"/>
      <c r="FW99" s="280"/>
      <c r="FX99" s="280"/>
      <c r="FY99" s="66"/>
      <c r="FZ99" s="66"/>
      <c r="GA99" s="280">
        <v>2307.9</v>
      </c>
      <c r="GB99" s="280">
        <v>2307.9</v>
      </c>
      <c r="GC99" s="66">
        <f t="shared" si="1365"/>
        <v>100</v>
      </c>
      <c r="GD99" s="66"/>
      <c r="GE99" s="280"/>
      <c r="GF99" s="280"/>
      <c r="GG99" s="66"/>
      <c r="GH99" s="66"/>
      <c r="GI99" s="280"/>
      <c r="GJ99" s="280"/>
      <c r="GK99" s="66"/>
      <c r="GL99" s="66"/>
      <c r="GM99" s="280"/>
      <c r="GN99" s="280"/>
      <c r="GO99" s="66"/>
      <c r="GP99" s="66"/>
      <c r="GQ99" s="280"/>
      <c r="GR99" s="280"/>
      <c r="GS99" s="66"/>
      <c r="GT99" s="66"/>
      <c r="GU99" s="280"/>
      <c r="GV99" s="280"/>
      <c r="GW99" s="66"/>
      <c r="GX99" s="66"/>
      <c r="GY99" s="280"/>
      <c r="GZ99" s="280"/>
      <c r="HA99" s="66"/>
      <c r="HB99" s="66"/>
      <c r="HC99" s="280"/>
      <c r="HD99" s="280"/>
      <c r="HE99" s="66"/>
      <c r="HF99" s="66"/>
      <c r="HG99" s="280"/>
      <c r="HH99" s="280"/>
      <c r="HI99" s="66"/>
      <c r="HJ99" s="66"/>
      <c r="HK99" s="280"/>
      <c r="HL99" s="280"/>
      <c r="HM99" s="66"/>
      <c r="HN99" s="66"/>
      <c r="HO99" s="280">
        <v>750</v>
      </c>
      <c r="HP99" s="280">
        <v>750</v>
      </c>
      <c r="HQ99" s="66">
        <f t="shared" si="1595"/>
        <v>100</v>
      </c>
      <c r="HR99" s="66"/>
      <c r="HS99" s="280"/>
      <c r="HT99" s="280"/>
      <c r="HU99" s="66"/>
      <c r="HV99" s="66"/>
      <c r="HW99" s="280"/>
      <c r="HX99" s="280"/>
      <c r="HY99" s="66"/>
      <c r="HZ99" s="66"/>
      <c r="IA99" s="280"/>
      <c r="IB99" s="280"/>
      <c r="IC99" s="66"/>
      <c r="ID99" s="66"/>
      <c r="IE99" s="280">
        <v>889.1</v>
      </c>
      <c r="IF99" s="280">
        <v>848.298</v>
      </c>
      <c r="IG99" s="66">
        <f t="shared" si="1669"/>
        <v>95.410864919581599</v>
      </c>
      <c r="IH99" s="66"/>
      <c r="II99" s="280"/>
      <c r="IJ99" s="280"/>
      <c r="IK99" s="66"/>
      <c r="IL99" s="66"/>
      <c r="IM99" s="280">
        <v>450.14904999999999</v>
      </c>
      <c r="IN99" s="280">
        <v>450.14904999999999</v>
      </c>
      <c r="IO99" s="66">
        <f t="shared" si="1671"/>
        <v>100</v>
      </c>
    </row>
    <row r="100" spans="1:249" s="29" customFormat="1" ht="15.75" x14ac:dyDescent="0.25">
      <c r="A100" s="41" t="s">
        <v>331</v>
      </c>
      <c r="B100" s="82">
        <f t="shared" si="1232"/>
        <v>0</v>
      </c>
      <c r="C100" s="82">
        <f t="shared" si="1233"/>
        <v>10000</v>
      </c>
      <c r="D100" s="82">
        <f t="shared" si="1234"/>
        <v>10000</v>
      </c>
      <c r="E100" s="70">
        <f t="shared" si="67"/>
        <v>100</v>
      </c>
      <c r="F100" s="82"/>
      <c r="G100" s="82"/>
      <c r="H100" s="82"/>
      <c r="I100" s="82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134"/>
      <c r="AA100" s="207"/>
      <c r="AB100" s="207"/>
      <c r="AC100" s="66"/>
      <c r="AD100" s="135"/>
      <c r="AE100" s="205"/>
      <c r="AF100" s="205"/>
      <c r="AG100" s="66"/>
      <c r="AH100" s="205"/>
      <c r="AI100" s="205"/>
      <c r="AJ100" s="205"/>
      <c r="AK100" s="66"/>
      <c r="AL100" s="205"/>
      <c r="AM100" s="205"/>
      <c r="AN100" s="205"/>
      <c r="AO100" s="66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07"/>
      <c r="BA100" s="207"/>
      <c r="BB100" s="134"/>
      <c r="BC100" s="205"/>
      <c r="BD100" s="205"/>
      <c r="BE100" s="66"/>
      <c r="BF100" s="66"/>
      <c r="BG100" s="205"/>
      <c r="BH100" s="205"/>
      <c r="BI100" s="66"/>
      <c r="BJ100" s="66"/>
      <c r="BK100" s="205"/>
      <c r="BL100" s="205"/>
      <c r="BM100" s="66"/>
      <c r="BN100" s="66"/>
      <c r="BO100" s="205"/>
      <c r="BP100" s="205"/>
      <c r="BQ100" s="66"/>
      <c r="BR100" s="66"/>
      <c r="BS100" s="205"/>
      <c r="BT100" s="205"/>
      <c r="BU100" s="66"/>
      <c r="BV100" s="66"/>
      <c r="BW100" s="205"/>
      <c r="BX100" s="205"/>
      <c r="BY100" s="66"/>
      <c r="BZ100" s="66"/>
      <c r="CA100" s="205"/>
      <c r="CB100" s="205"/>
      <c r="CC100" s="66"/>
      <c r="CD100" s="66"/>
      <c r="CE100" s="205"/>
      <c r="CF100" s="205"/>
      <c r="CG100" s="66"/>
      <c r="CH100" s="66"/>
      <c r="CI100" s="205"/>
      <c r="CJ100" s="205"/>
      <c r="CK100" s="66"/>
      <c r="CL100" s="66"/>
      <c r="CM100" s="205"/>
      <c r="CN100" s="205"/>
      <c r="CO100" s="66"/>
      <c r="CP100" s="66"/>
      <c r="CQ100" s="66">
        <v>10000</v>
      </c>
      <c r="CR100" s="66">
        <v>10000</v>
      </c>
      <c r="CS100" s="66">
        <f t="shared" si="1636"/>
        <v>100</v>
      </c>
      <c r="CT100" s="66"/>
      <c r="CU100" s="66"/>
      <c r="CV100" s="66"/>
      <c r="CW100" s="66"/>
      <c r="CX100" s="66"/>
      <c r="CY100" s="66"/>
      <c r="CZ100" s="66"/>
      <c r="DA100" s="66"/>
      <c r="DB100" s="66"/>
      <c r="DC100" s="207"/>
      <c r="DD100" s="207"/>
      <c r="DE100" s="207"/>
      <c r="DF100" s="207"/>
      <c r="DG100" s="207"/>
      <c r="DH100" s="207"/>
      <c r="DI100" s="207"/>
      <c r="DJ100" s="207"/>
      <c r="DK100" s="207"/>
      <c r="DL100" s="207"/>
      <c r="DM100" s="207"/>
      <c r="DN100" s="207"/>
      <c r="DO100" s="66"/>
      <c r="DP100" s="66"/>
      <c r="DQ100" s="66"/>
      <c r="DR100" s="66"/>
      <c r="DS100" s="66"/>
      <c r="DT100" s="207"/>
      <c r="DU100" s="66"/>
      <c r="DV100" s="66"/>
      <c r="DW100" s="205"/>
      <c r="DX100" s="205"/>
      <c r="DY100" s="66"/>
      <c r="DZ100" s="66"/>
      <c r="EA100" s="205"/>
      <c r="EB100" s="205"/>
      <c r="EC100" s="66"/>
      <c r="ED100" s="66"/>
      <c r="EE100" s="205"/>
      <c r="EF100" s="205"/>
      <c r="EG100" s="66"/>
      <c r="EH100" s="66"/>
      <c r="EI100" s="205"/>
      <c r="EJ100" s="205"/>
      <c r="EK100" s="66"/>
      <c r="EL100" s="66"/>
      <c r="EM100" s="205"/>
      <c r="EN100" s="205"/>
      <c r="EO100" s="66"/>
      <c r="EP100" s="66"/>
      <c r="EQ100" s="205"/>
      <c r="ER100" s="205"/>
      <c r="ES100" s="66"/>
      <c r="ET100" s="66"/>
      <c r="EU100" s="205"/>
      <c r="EV100" s="205"/>
      <c r="EW100" s="66"/>
      <c r="EX100" s="66"/>
      <c r="EY100" s="205"/>
      <c r="EZ100" s="205"/>
      <c r="FA100" s="66"/>
      <c r="FB100" s="66"/>
      <c r="FC100" s="205"/>
      <c r="FD100" s="205"/>
      <c r="FE100" s="66"/>
      <c r="FF100" s="66"/>
      <c r="FG100" s="205"/>
      <c r="FH100" s="205"/>
      <c r="FI100" s="66"/>
      <c r="FJ100" s="66"/>
      <c r="FK100" s="205"/>
      <c r="FL100" s="205"/>
      <c r="FM100" s="66"/>
      <c r="FN100" s="66"/>
      <c r="FO100" s="205"/>
      <c r="FP100" s="205"/>
      <c r="FQ100" s="66"/>
      <c r="FR100" s="66"/>
      <c r="FS100" s="205"/>
      <c r="FT100" s="205"/>
      <c r="FU100" s="66"/>
      <c r="FV100" s="66"/>
      <c r="FW100" s="205"/>
      <c r="FX100" s="205"/>
      <c r="FY100" s="66"/>
      <c r="FZ100" s="66"/>
      <c r="GA100" s="205"/>
      <c r="GB100" s="205"/>
      <c r="GC100" s="66"/>
      <c r="GD100" s="66"/>
      <c r="GE100" s="205"/>
      <c r="GF100" s="205"/>
      <c r="GG100" s="66"/>
      <c r="GH100" s="66"/>
      <c r="GI100" s="205"/>
      <c r="GJ100" s="205"/>
      <c r="GK100" s="66"/>
      <c r="GL100" s="66"/>
      <c r="GM100" s="205"/>
      <c r="GN100" s="205"/>
      <c r="GO100" s="66"/>
      <c r="GP100" s="66"/>
      <c r="GQ100" s="205"/>
      <c r="GR100" s="205"/>
      <c r="GS100" s="66"/>
      <c r="GT100" s="66"/>
      <c r="GU100" s="205"/>
      <c r="GV100" s="205"/>
      <c r="GW100" s="66"/>
      <c r="GX100" s="66"/>
      <c r="GY100" s="205"/>
      <c r="GZ100" s="205"/>
      <c r="HA100" s="66"/>
      <c r="HB100" s="66"/>
      <c r="HC100" s="205"/>
      <c r="HD100" s="205"/>
      <c r="HE100" s="66"/>
      <c r="HF100" s="66"/>
      <c r="HG100" s="205"/>
      <c r="HH100" s="205"/>
      <c r="HI100" s="66"/>
      <c r="HJ100" s="66"/>
      <c r="HK100" s="205"/>
      <c r="HL100" s="205"/>
      <c r="HM100" s="66"/>
      <c r="HN100" s="66"/>
      <c r="HO100" s="205"/>
      <c r="HP100" s="205"/>
      <c r="HQ100" s="66"/>
      <c r="HR100" s="66"/>
      <c r="HS100" s="205"/>
      <c r="HT100" s="205"/>
      <c r="HU100" s="66"/>
      <c r="HV100" s="66"/>
      <c r="HW100" s="205"/>
      <c r="HX100" s="205"/>
      <c r="HY100" s="66"/>
      <c r="HZ100" s="66"/>
      <c r="IA100" s="205"/>
      <c r="IB100" s="205"/>
      <c r="IC100" s="66"/>
      <c r="ID100" s="66"/>
      <c r="IE100" s="205"/>
      <c r="IF100" s="205"/>
      <c r="IG100" s="66"/>
      <c r="IH100" s="66"/>
      <c r="II100" s="205"/>
      <c r="IJ100" s="205"/>
      <c r="IK100" s="66"/>
      <c r="IL100" s="66"/>
      <c r="IM100" s="205"/>
      <c r="IN100" s="205"/>
      <c r="IO100" s="66"/>
    </row>
    <row r="101" spans="1:249" s="29" customFormat="1" ht="15.75" x14ac:dyDescent="0.25">
      <c r="A101" s="41" t="s">
        <v>332</v>
      </c>
      <c r="B101" s="82">
        <f t="shared" si="1232"/>
        <v>0</v>
      </c>
      <c r="C101" s="82">
        <f t="shared" si="1233"/>
        <v>0</v>
      </c>
      <c r="D101" s="82">
        <f t="shared" si="1234"/>
        <v>0</v>
      </c>
      <c r="E101" s="82"/>
      <c r="F101" s="82"/>
      <c r="G101" s="82"/>
      <c r="H101" s="82"/>
      <c r="I101" s="82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134"/>
      <c r="AA101" s="207"/>
      <c r="AB101" s="207"/>
      <c r="AC101" s="66"/>
      <c r="AD101" s="135"/>
      <c r="AE101" s="205"/>
      <c r="AF101" s="205"/>
      <c r="AG101" s="66"/>
      <c r="AH101" s="205"/>
      <c r="AI101" s="205"/>
      <c r="AJ101" s="205"/>
      <c r="AK101" s="66"/>
      <c r="AL101" s="205"/>
      <c r="AM101" s="205"/>
      <c r="AN101" s="205"/>
      <c r="AO101" s="66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134"/>
      <c r="BC101" s="205"/>
      <c r="BD101" s="205"/>
      <c r="BE101" s="66"/>
      <c r="BF101" s="66"/>
      <c r="BG101" s="205"/>
      <c r="BH101" s="205"/>
      <c r="BI101" s="66"/>
      <c r="BJ101" s="66"/>
      <c r="BK101" s="205"/>
      <c r="BL101" s="205"/>
      <c r="BM101" s="66"/>
      <c r="BN101" s="66"/>
      <c r="BO101" s="205"/>
      <c r="BP101" s="205"/>
      <c r="BQ101" s="66"/>
      <c r="BR101" s="66"/>
      <c r="BS101" s="205"/>
      <c r="BT101" s="205"/>
      <c r="BU101" s="66"/>
      <c r="BV101" s="66"/>
      <c r="BW101" s="205"/>
      <c r="BX101" s="205"/>
      <c r="BY101" s="66"/>
      <c r="BZ101" s="66"/>
      <c r="CA101" s="205"/>
      <c r="CB101" s="205"/>
      <c r="CC101" s="66"/>
      <c r="CD101" s="66"/>
      <c r="CE101" s="205"/>
      <c r="CF101" s="205"/>
      <c r="CG101" s="66"/>
      <c r="CH101" s="66"/>
      <c r="CI101" s="205"/>
      <c r="CJ101" s="205"/>
      <c r="CK101" s="66"/>
      <c r="CL101" s="66"/>
      <c r="CM101" s="205"/>
      <c r="CN101" s="205"/>
      <c r="CO101" s="66"/>
      <c r="CP101" s="66"/>
      <c r="CQ101" s="207"/>
      <c r="CR101" s="207"/>
      <c r="CS101" s="66"/>
      <c r="CT101" s="66"/>
      <c r="CU101" s="207"/>
      <c r="CV101" s="207"/>
      <c r="CW101" s="66"/>
      <c r="CX101" s="66"/>
      <c r="CY101" s="207"/>
      <c r="CZ101" s="207"/>
      <c r="DA101" s="66"/>
      <c r="DB101" s="66"/>
      <c r="DC101" s="207"/>
      <c r="DD101" s="207"/>
      <c r="DE101" s="207"/>
      <c r="DF101" s="207"/>
      <c r="DG101" s="207"/>
      <c r="DH101" s="207"/>
      <c r="DI101" s="207"/>
      <c r="DJ101" s="207"/>
      <c r="DK101" s="207"/>
      <c r="DL101" s="207"/>
      <c r="DM101" s="207"/>
      <c r="DN101" s="207"/>
      <c r="DO101" s="207"/>
      <c r="DP101" s="207"/>
      <c r="DQ101" s="66"/>
      <c r="DR101" s="66"/>
      <c r="DS101" s="207"/>
      <c r="DT101" s="207"/>
      <c r="DU101" s="66"/>
      <c r="DV101" s="66"/>
      <c r="DW101" s="205"/>
      <c r="DX101" s="205"/>
      <c r="DY101" s="66"/>
      <c r="DZ101" s="66"/>
      <c r="EA101" s="205"/>
      <c r="EB101" s="205"/>
      <c r="EC101" s="66"/>
      <c r="ED101" s="66"/>
      <c r="EE101" s="205"/>
      <c r="EF101" s="205"/>
      <c r="EG101" s="66"/>
      <c r="EH101" s="66"/>
      <c r="EI101" s="205"/>
      <c r="EJ101" s="205"/>
      <c r="EK101" s="66"/>
      <c r="EL101" s="66"/>
      <c r="EM101" s="205"/>
      <c r="EN101" s="205"/>
      <c r="EO101" s="66"/>
      <c r="EP101" s="66"/>
      <c r="EQ101" s="205"/>
      <c r="ER101" s="205"/>
      <c r="ES101" s="66"/>
      <c r="ET101" s="66"/>
      <c r="EU101" s="205"/>
      <c r="EV101" s="205"/>
      <c r="EW101" s="66"/>
      <c r="EX101" s="66"/>
      <c r="EY101" s="205"/>
      <c r="EZ101" s="205"/>
      <c r="FA101" s="66"/>
      <c r="FB101" s="66"/>
      <c r="FC101" s="205"/>
      <c r="FD101" s="205"/>
      <c r="FE101" s="66"/>
      <c r="FF101" s="66"/>
      <c r="FG101" s="205"/>
      <c r="FH101" s="205"/>
      <c r="FI101" s="66"/>
      <c r="FJ101" s="66"/>
      <c r="FK101" s="205"/>
      <c r="FL101" s="205"/>
      <c r="FM101" s="66"/>
      <c r="FN101" s="66"/>
      <c r="FO101" s="205"/>
      <c r="FP101" s="205"/>
      <c r="FQ101" s="66"/>
      <c r="FR101" s="66"/>
      <c r="FS101" s="205"/>
      <c r="FT101" s="205"/>
      <c r="FU101" s="66"/>
      <c r="FV101" s="66"/>
      <c r="FW101" s="205"/>
      <c r="FX101" s="205"/>
      <c r="FY101" s="66"/>
      <c r="FZ101" s="66"/>
      <c r="GA101" s="205"/>
      <c r="GB101" s="205"/>
      <c r="GC101" s="66"/>
      <c r="GD101" s="66"/>
      <c r="GE101" s="205"/>
      <c r="GF101" s="205"/>
      <c r="GG101" s="66"/>
      <c r="GH101" s="66"/>
      <c r="GI101" s="205"/>
      <c r="GJ101" s="205"/>
      <c r="GK101" s="66"/>
      <c r="GL101" s="66"/>
      <c r="GM101" s="205"/>
      <c r="GN101" s="205"/>
      <c r="GO101" s="66"/>
      <c r="GP101" s="66"/>
      <c r="GQ101" s="205"/>
      <c r="GR101" s="205"/>
      <c r="GS101" s="66"/>
      <c r="GT101" s="66"/>
      <c r="GU101" s="205"/>
      <c r="GV101" s="205"/>
      <c r="GW101" s="66"/>
      <c r="GX101" s="66"/>
      <c r="GY101" s="205"/>
      <c r="GZ101" s="205"/>
      <c r="HA101" s="66"/>
      <c r="HB101" s="66"/>
      <c r="HC101" s="205"/>
      <c r="HD101" s="205"/>
      <c r="HE101" s="66"/>
      <c r="HF101" s="66"/>
      <c r="HG101" s="205"/>
      <c r="HH101" s="205"/>
      <c r="HI101" s="66"/>
      <c r="HJ101" s="66"/>
      <c r="HK101" s="205"/>
      <c r="HL101" s="205"/>
      <c r="HM101" s="66"/>
      <c r="HN101" s="66"/>
      <c r="HO101" s="205"/>
      <c r="HP101" s="205"/>
      <c r="HQ101" s="66"/>
      <c r="HR101" s="66"/>
      <c r="HS101" s="205"/>
      <c r="HT101" s="205"/>
      <c r="HU101" s="66"/>
      <c r="HV101" s="66"/>
      <c r="HW101" s="205"/>
      <c r="HX101" s="205"/>
      <c r="HY101" s="66"/>
      <c r="HZ101" s="66"/>
      <c r="IA101" s="205"/>
      <c r="IB101" s="205"/>
      <c r="IC101" s="66"/>
      <c r="ID101" s="66"/>
      <c r="IE101" s="205"/>
      <c r="IF101" s="205"/>
      <c r="IG101" s="66"/>
      <c r="IH101" s="66"/>
      <c r="II101" s="205"/>
      <c r="IJ101" s="205"/>
      <c r="IK101" s="66"/>
      <c r="IL101" s="66"/>
      <c r="IM101" s="205"/>
      <c r="IN101" s="205"/>
      <c r="IO101" s="66"/>
    </row>
    <row r="102" spans="1:249" s="29" customFormat="1" ht="15.75" x14ac:dyDescent="0.25">
      <c r="A102" s="41" t="s">
        <v>333</v>
      </c>
      <c r="B102" s="82">
        <f t="shared" si="1232"/>
        <v>0</v>
      </c>
      <c r="C102" s="82">
        <f t="shared" si="1233"/>
        <v>0</v>
      </c>
      <c r="D102" s="82">
        <f t="shared" si="1234"/>
        <v>0</v>
      </c>
      <c r="E102" s="82"/>
      <c r="F102" s="82"/>
      <c r="G102" s="82"/>
      <c r="H102" s="82"/>
      <c r="I102" s="82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134"/>
      <c r="AA102" s="207"/>
      <c r="AB102" s="207"/>
      <c r="AC102" s="66"/>
      <c r="AD102" s="135"/>
      <c r="AE102" s="205"/>
      <c r="AF102" s="205"/>
      <c r="AG102" s="66"/>
      <c r="AH102" s="205"/>
      <c r="AI102" s="205"/>
      <c r="AJ102" s="205"/>
      <c r="AK102" s="66"/>
      <c r="AL102" s="205"/>
      <c r="AM102" s="205"/>
      <c r="AN102" s="205"/>
      <c r="AO102" s="66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134"/>
      <c r="BC102" s="205"/>
      <c r="BD102" s="205"/>
      <c r="BE102" s="66"/>
      <c r="BF102" s="66"/>
      <c r="BG102" s="205"/>
      <c r="BH102" s="205"/>
      <c r="BI102" s="66"/>
      <c r="BJ102" s="66"/>
      <c r="BK102" s="205"/>
      <c r="BL102" s="205"/>
      <c r="BM102" s="66"/>
      <c r="BN102" s="66"/>
      <c r="BO102" s="205"/>
      <c r="BP102" s="205"/>
      <c r="BQ102" s="66"/>
      <c r="BR102" s="66"/>
      <c r="BS102" s="205"/>
      <c r="BT102" s="205"/>
      <c r="BU102" s="66"/>
      <c r="BV102" s="66"/>
      <c r="BW102" s="205"/>
      <c r="BX102" s="205"/>
      <c r="BY102" s="66"/>
      <c r="BZ102" s="66"/>
      <c r="CA102" s="205"/>
      <c r="CB102" s="205"/>
      <c r="CC102" s="66"/>
      <c r="CD102" s="66"/>
      <c r="CE102" s="205"/>
      <c r="CF102" s="205"/>
      <c r="CG102" s="66"/>
      <c r="CH102" s="66"/>
      <c r="CI102" s="205"/>
      <c r="CJ102" s="205"/>
      <c r="CK102" s="66"/>
      <c r="CL102" s="66"/>
      <c r="CM102" s="205"/>
      <c r="CN102" s="205"/>
      <c r="CO102" s="66"/>
      <c r="CP102" s="66"/>
      <c r="CQ102" s="207"/>
      <c r="CR102" s="207"/>
      <c r="CS102" s="66"/>
      <c r="CT102" s="66"/>
      <c r="CU102" s="207"/>
      <c r="CV102" s="207"/>
      <c r="CW102" s="66"/>
      <c r="CX102" s="66"/>
      <c r="CY102" s="207"/>
      <c r="CZ102" s="207"/>
      <c r="DA102" s="66"/>
      <c r="DB102" s="66"/>
      <c r="DC102" s="207"/>
      <c r="DD102" s="207"/>
      <c r="DE102" s="207"/>
      <c r="DF102" s="207"/>
      <c r="DG102" s="207"/>
      <c r="DH102" s="207"/>
      <c r="DI102" s="207"/>
      <c r="DJ102" s="207"/>
      <c r="DK102" s="207"/>
      <c r="DL102" s="207"/>
      <c r="DM102" s="207"/>
      <c r="DN102" s="207"/>
      <c r="DO102" s="207"/>
      <c r="DP102" s="207"/>
      <c r="DQ102" s="66"/>
      <c r="DR102" s="66"/>
      <c r="DS102" s="207"/>
      <c r="DT102" s="207"/>
      <c r="DU102" s="66"/>
      <c r="DV102" s="66"/>
      <c r="DW102" s="205"/>
      <c r="DX102" s="205"/>
      <c r="DY102" s="66"/>
      <c r="DZ102" s="66"/>
      <c r="EA102" s="205"/>
      <c r="EB102" s="205"/>
      <c r="EC102" s="66"/>
      <c r="ED102" s="66"/>
      <c r="EE102" s="205"/>
      <c r="EF102" s="205"/>
      <c r="EG102" s="66"/>
      <c r="EH102" s="66"/>
      <c r="EI102" s="205"/>
      <c r="EJ102" s="205"/>
      <c r="EK102" s="66"/>
      <c r="EL102" s="66"/>
      <c r="EM102" s="205"/>
      <c r="EN102" s="205"/>
      <c r="EO102" s="66"/>
      <c r="EP102" s="66"/>
      <c r="EQ102" s="205"/>
      <c r="ER102" s="205"/>
      <c r="ES102" s="66"/>
      <c r="ET102" s="66"/>
      <c r="EU102" s="205"/>
      <c r="EV102" s="205"/>
      <c r="EW102" s="66"/>
      <c r="EX102" s="66"/>
      <c r="EY102" s="205"/>
      <c r="EZ102" s="205"/>
      <c r="FA102" s="66"/>
      <c r="FB102" s="66"/>
      <c r="FC102" s="205"/>
      <c r="FD102" s="205"/>
      <c r="FE102" s="66"/>
      <c r="FF102" s="66"/>
      <c r="FG102" s="205"/>
      <c r="FH102" s="205"/>
      <c r="FI102" s="66"/>
      <c r="FJ102" s="66"/>
      <c r="FK102" s="205"/>
      <c r="FL102" s="205"/>
      <c r="FM102" s="66"/>
      <c r="FN102" s="66"/>
      <c r="FO102" s="205"/>
      <c r="FP102" s="205"/>
      <c r="FQ102" s="66"/>
      <c r="FR102" s="66"/>
      <c r="FS102" s="205"/>
      <c r="FT102" s="205"/>
      <c r="FU102" s="66"/>
      <c r="FV102" s="66"/>
      <c r="FW102" s="205"/>
      <c r="FX102" s="205"/>
      <c r="FY102" s="66"/>
      <c r="FZ102" s="66"/>
      <c r="GA102" s="205"/>
      <c r="GB102" s="205"/>
      <c r="GC102" s="66"/>
      <c r="GD102" s="66"/>
      <c r="GE102" s="205"/>
      <c r="GF102" s="205"/>
      <c r="GG102" s="66"/>
      <c r="GH102" s="66"/>
      <c r="GI102" s="205"/>
      <c r="GJ102" s="205"/>
      <c r="GK102" s="66"/>
      <c r="GL102" s="66"/>
      <c r="GM102" s="205"/>
      <c r="GN102" s="205"/>
      <c r="GO102" s="66"/>
      <c r="GP102" s="66"/>
      <c r="GQ102" s="205"/>
      <c r="GR102" s="205"/>
      <c r="GS102" s="66"/>
      <c r="GT102" s="66"/>
      <c r="GU102" s="205"/>
      <c r="GV102" s="205"/>
      <c r="GW102" s="66"/>
      <c r="GX102" s="66"/>
      <c r="GY102" s="205"/>
      <c r="GZ102" s="205"/>
      <c r="HA102" s="66"/>
      <c r="HB102" s="66"/>
      <c r="HC102" s="205"/>
      <c r="HD102" s="205"/>
      <c r="HE102" s="66"/>
      <c r="HF102" s="66"/>
      <c r="HG102" s="205"/>
      <c r="HH102" s="205"/>
      <c r="HI102" s="66"/>
      <c r="HJ102" s="66"/>
      <c r="HK102" s="205"/>
      <c r="HL102" s="205"/>
      <c r="HM102" s="66"/>
      <c r="HN102" s="66"/>
      <c r="HO102" s="205"/>
      <c r="HP102" s="205"/>
      <c r="HQ102" s="66"/>
      <c r="HR102" s="66"/>
      <c r="HS102" s="205"/>
      <c r="HT102" s="205"/>
      <c r="HU102" s="66"/>
      <c r="HV102" s="66"/>
      <c r="HW102" s="205"/>
      <c r="HX102" s="205"/>
      <c r="HY102" s="66"/>
      <c r="HZ102" s="66"/>
      <c r="IA102" s="205"/>
      <c r="IB102" s="205"/>
      <c r="IC102" s="66"/>
      <c r="ID102" s="66"/>
      <c r="IE102" s="205"/>
      <c r="IF102" s="205"/>
      <c r="IG102" s="66"/>
      <c r="IH102" s="66"/>
      <c r="II102" s="205"/>
      <c r="IJ102" s="205"/>
      <c r="IK102" s="66"/>
      <c r="IL102" s="66"/>
      <c r="IM102" s="205"/>
      <c r="IN102" s="205"/>
      <c r="IO102" s="66"/>
    </row>
    <row r="103" spans="1:249" s="30" customFormat="1" ht="31.5" x14ac:dyDescent="0.25">
      <c r="A103" s="98" t="s">
        <v>315</v>
      </c>
      <c r="B103" s="198">
        <f t="shared" si="1232"/>
        <v>699.4</v>
      </c>
      <c r="C103" s="198">
        <f t="shared" si="1233"/>
        <v>23616.9</v>
      </c>
      <c r="D103" s="198">
        <f t="shared" si="1234"/>
        <v>23523.010340000001</v>
      </c>
      <c r="E103" s="80">
        <f t="shared" si="67"/>
        <v>99.60244714589976</v>
      </c>
      <c r="F103" s="80">
        <f t="shared" ref="F103" si="1672">F104+F105+F106+F107</f>
        <v>0</v>
      </c>
      <c r="G103" s="80">
        <f t="shared" ref="G103:AV103" si="1673">G104+G105+G106+G107</f>
        <v>0</v>
      </c>
      <c r="H103" s="80">
        <f t="shared" ref="H103" si="1674">H104+H105+H106+H107</f>
        <v>0</v>
      </c>
      <c r="I103" s="80">
        <f t="shared" si="1673"/>
        <v>0</v>
      </c>
      <c r="J103" s="80">
        <f t="shared" ref="J103" si="1675">J104+J105+J106+J107</f>
        <v>0</v>
      </c>
      <c r="K103" s="80">
        <f t="shared" si="1673"/>
        <v>0</v>
      </c>
      <c r="L103" s="80">
        <f t="shared" si="1673"/>
        <v>0</v>
      </c>
      <c r="M103" s="80">
        <f t="shared" si="1673"/>
        <v>0</v>
      </c>
      <c r="N103" s="80"/>
      <c r="O103" s="80">
        <f t="shared" si="1673"/>
        <v>0</v>
      </c>
      <c r="P103" s="80">
        <f t="shared" si="1673"/>
        <v>0</v>
      </c>
      <c r="Q103" s="80">
        <f t="shared" si="1673"/>
        <v>0</v>
      </c>
      <c r="R103" s="80">
        <f t="shared" ref="R103" si="1676">R104+R105+R106+R107</f>
        <v>0</v>
      </c>
      <c r="S103" s="80">
        <f t="shared" si="1673"/>
        <v>0</v>
      </c>
      <c r="T103" s="80">
        <f t="shared" si="1673"/>
        <v>0</v>
      </c>
      <c r="U103" s="80">
        <f t="shared" si="1673"/>
        <v>0</v>
      </c>
      <c r="V103" s="80">
        <f t="shared" ref="V103" si="1677">V104+V105+V106+V107</f>
        <v>449.4</v>
      </c>
      <c r="W103" s="80">
        <f t="shared" si="1673"/>
        <v>1214.4000000000001</v>
      </c>
      <c r="X103" s="80">
        <f t="shared" ref="X103" si="1678">X104+X105+X106+X107</f>
        <v>1214.4000000000001</v>
      </c>
      <c r="Y103" s="79">
        <f t="shared" si="295"/>
        <v>100</v>
      </c>
      <c r="Z103" s="122"/>
      <c r="AA103" s="80">
        <f t="shared" si="1673"/>
        <v>700</v>
      </c>
      <c r="AB103" s="80">
        <f t="shared" si="1673"/>
        <v>700</v>
      </c>
      <c r="AC103" s="79">
        <f t="shared" si="1243"/>
        <v>100</v>
      </c>
      <c r="AD103" s="122"/>
      <c r="AE103" s="80">
        <f t="shared" ref="AE103:AF103" si="1679">AE104+AE105+AE106+AE107</f>
        <v>2338</v>
      </c>
      <c r="AF103" s="80">
        <f t="shared" si="1679"/>
        <v>2338</v>
      </c>
      <c r="AG103" s="79">
        <f t="shared" ref="AG103:AG104" si="1680">AF103/AE103*100</f>
        <v>100</v>
      </c>
      <c r="AH103" s="80">
        <f t="shared" ref="AH103" si="1681">AH104+AH105+AH106+AH107</f>
        <v>250</v>
      </c>
      <c r="AI103" s="80">
        <f t="shared" ref="AI103" si="1682">AI104+AI105+AI106+AI107</f>
        <v>239</v>
      </c>
      <c r="AJ103" s="80">
        <f t="shared" ref="AJ103" si="1683">AJ104+AJ105+AJ106+AJ107</f>
        <v>239</v>
      </c>
      <c r="AK103" s="79">
        <f t="shared" ref="AK103:AK104" si="1684">AJ103/AI103*100</f>
        <v>100</v>
      </c>
      <c r="AL103" s="80">
        <f t="shared" ref="AL103" si="1685">AL104+AL105+AL106+AL107</f>
        <v>0</v>
      </c>
      <c r="AM103" s="80">
        <f t="shared" ref="AM103" si="1686">AM104+AM105+AM106+AM107</f>
        <v>0</v>
      </c>
      <c r="AN103" s="80">
        <f t="shared" ref="AN103" si="1687">AN104+AN105+AN106+AN107</f>
        <v>0</v>
      </c>
      <c r="AO103" s="79"/>
      <c r="AP103" s="80">
        <f t="shared" ref="AP103" si="1688">AP104+AP105+AP106+AP107</f>
        <v>0</v>
      </c>
      <c r="AQ103" s="80">
        <f t="shared" si="1673"/>
        <v>0</v>
      </c>
      <c r="AR103" s="80">
        <f t="shared" ref="AR103" si="1689">AR104+AR105+AR106+AR107</f>
        <v>0</v>
      </c>
      <c r="AS103" s="80">
        <f t="shared" si="1673"/>
        <v>0</v>
      </c>
      <c r="AT103" s="80"/>
      <c r="AU103" s="80">
        <f t="shared" si="1673"/>
        <v>0</v>
      </c>
      <c r="AV103" s="80">
        <f t="shared" si="1673"/>
        <v>0</v>
      </c>
      <c r="AW103" s="80">
        <f t="shared" ref="AW103:AZ103" si="1690">AW104+AW105+AW106+AW107</f>
        <v>0</v>
      </c>
      <c r="AX103" s="80">
        <f t="shared" ref="AX103" si="1691">AX104+AX105+AX106+AX107</f>
        <v>0</v>
      </c>
      <c r="AY103" s="80">
        <f t="shared" si="1690"/>
        <v>0</v>
      </c>
      <c r="AZ103" s="80">
        <f t="shared" si="1690"/>
        <v>0</v>
      </c>
      <c r="BA103" s="79"/>
      <c r="BB103" s="121"/>
      <c r="BC103" s="80">
        <f t="shared" ref="BC103:BD103" si="1692">BC104+BC105+BC106+BC107</f>
        <v>2000</v>
      </c>
      <c r="BD103" s="80">
        <f t="shared" si="1692"/>
        <v>2000</v>
      </c>
      <c r="BE103" s="79">
        <f t="shared" ref="BE103:BE104" si="1693">BD103/BC103*100</f>
        <v>100</v>
      </c>
      <c r="BF103" s="79"/>
      <c r="BG103" s="80">
        <f t="shared" ref="BG103:BH103" si="1694">BG104+BG105+BG106+BG107</f>
        <v>0</v>
      </c>
      <c r="BH103" s="80">
        <f t="shared" si="1694"/>
        <v>0</v>
      </c>
      <c r="BI103" s="79"/>
      <c r="BJ103" s="79"/>
      <c r="BK103" s="80">
        <f t="shared" ref="BK103:BL103" si="1695">BK104+BK105+BK106+BK107</f>
        <v>0</v>
      </c>
      <c r="BL103" s="80">
        <f t="shared" si="1695"/>
        <v>0</v>
      </c>
      <c r="BM103" s="79"/>
      <c r="BN103" s="79"/>
      <c r="BO103" s="80">
        <f t="shared" ref="BO103:BP103" si="1696">BO104+BO105+BO106+BO107</f>
        <v>0</v>
      </c>
      <c r="BP103" s="80">
        <f t="shared" si="1696"/>
        <v>0</v>
      </c>
      <c r="BQ103" s="79"/>
      <c r="BR103" s="79"/>
      <c r="BS103" s="80">
        <f t="shared" ref="BS103:BT103" si="1697">BS104+BS105+BS106+BS107</f>
        <v>0</v>
      </c>
      <c r="BT103" s="80">
        <f t="shared" si="1697"/>
        <v>0</v>
      </c>
      <c r="BU103" s="79"/>
      <c r="BV103" s="79"/>
      <c r="BW103" s="80">
        <f t="shared" ref="BW103:BX103" si="1698">BW104+BW105+BW106+BW107</f>
        <v>0</v>
      </c>
      <c r="BX103" s="80">
        <f t="shared" si="1698"/>
        <v>0</v>
      </c>
      <c r="BY103" s="79"/>
      <c r="BZ103" s="79"/>
      <c r="CA103" s="80">
        <f t="shared" ref="CA103:CB103" si="1699">CA104+CA105+CA106+CA107</f>
        <v>0</v>
      </c>
      <c r="CB103" s="80">
        <f t="shared" si="1699"/>
        <v>0</v>
      </c>
      <c r="CC103" s="79"/>
      <c r="CD103" s="79"/>
      <c r="CE103" s="80">
        <f t="shared" ref="CE103:CF103" si="1700">CE104+CE105+CE106+CE107</f>
        <v>0</v>
      </c>
      <c r="CF103" s="80">
        <f t="shared" si="1700"/>
        <v>0</v>
      </c>
      <c r="CG103" s="79"/>
      <c r="CH103" s="79"/>
      <c r="CI103" s="80">
        <f t="shared" ref="CI103:CJ103" si="1701">CI104+CI105+CI106+CI107</f>
        <v>0</v>
      </c>
      <c r="CJ103" s="80">
        <f t="shared" si="1701"/>
        <v>0</v>
      </c>
      <c r="CK103" s="79"/>
      <c r="CL103" s="79"/>
      <c r="CM103" s="80">
        <f t="shared" ref="CM103:CN103" si="1702">CM104+CM105+CM106+CM107</f>
        <v>0</v>
      </c>
      <c r="CN103" s="80">
        <f t="shared" si="1702"/>
        <v>0</v>
      </c>
      <c r="CO103" s="79"/>
      <c r="CP103" s="79"/>
      <c r="CQ103" s="80">
        <f t="shared" ref="CQ103" si="1703">CQ104+CQ105+CQ106+CQ107</f>
        <v>10000</v>
      </c>
      <c r="CR103" s="80">
        <f t="shared" ref="CR103" si="1704">CR104+CR105+CR106+CR107</f>
        <v>10000</v>
      </c>
      <c r="CS103" s="79">
        <f t="shared" ref="CS103:CS106" si="1705">CR103/CQ103*100</f>
        <v>100</v>
      </c>
      <c r="CT103" s="79"/>
      <c r="CU103" s="80">
        <f t="shared" ref="CU103" si="1706">CU104+CU105+CU106+CU107</f>
        <v>0</v>
      </c>
      <c r="CV103" s="80">
        <f t="shared" ref="CV103" si="1707">CV104+CV105+CV106+CV107</f>
        <v>0</v>
      </c>
      <c r="CW103" s="79"/>
      <c r="CX103" s="79"/>
      <c r="CY103" s="80">
        <f t="shared" ref="CY103:CZ103" si="1708">CY104+CY105+CY106+CY107</f>
        <v>0</v>
      </c>
      <c r="CZ103" s="80">
        <f t="shared" si="1708"/>
        <v>0</v>
      </c>
      <c r="DA103" s="79"/>
      <c r="DB103" s="79"/>
      <c r="DC103" s="80">
        <f t="shared" ref="DC103:DM103" si="1709">DC104+DC105+DC106+DC107</f>
        <v>0</v>
      </c>
      <c r="DD103" s="80">
        <f t="shared" si="1709"/>
        <v>0</v>
      </c>
      <c r="DE103" s="80">
        <f t="shared" si="1709"/>
        <v>0</v>
      </c>
      <c r="DF103" s="80"/>
      <c r="DG103" s="80">
        <f t="shared" si="1709"/>
        <v>0</v>
      </c>
      <c r="DH103" s="80">
        <f t="shared" si="1709"/>
        <v>0</v>
      </c>
      <c r="DI103" s="80">
        <f t="shared" si="1709"/>
        <v>0</v>
      </c>
      <c r="DJ103" s="80"/>
      <c r="DK103" s="80">
        <f t="shared" si="1709"/>
        <v>0</v>
      </c>
      <c r="DL103" s="80">
        <f t="shared" si="1709"/>
        <v>0</v>
      </c>
      <c r="DM103" s="80">
        <f t="shared" si="1709"/>
        <v>0</v>
      </c>
      <c r="DN103" s="80"/>
      <c r="DO103" s="80"/>
      <c r="DP103" s="80"/>
      <c r="DQ103" s="79"/>
      <c r="DR103" s="79"/>
      <c r="DS103" s="80"/>
      <c r="DT103" s="80">
        <f t="shared" ref="DT103" si="1710">DT104+DT105+DT106+DT107</f>
        <v>0</v>
      </c>
      <c r="DU103" s="79"/>
      <c r="DV103" s="79"/>
      <c r="DW103" s="80">
        <f t="shared" ref="DW103:DX103" si="1711">DW104+DW105+DW106+DW107</f>
        <v>0</v>
      </c>
      <c r="DX103" s="80">
        <f t="shared" si="1711"/>
        <v>0</v>
      </c>
      <c r="DY103" s="79"/>
      <c r="DZ103" s="79"/>
      <c r="EA103" s="80">
        <f t="shared" ref="EA103:EB103" si="1712">EA104+EA105+EA106+EA107</f>
        <v>0</v>
      </c>
      <c r="EB103" s="80">
        <f t="shared" si="1712"/>
        <v>0</v>
      </c>
      <c r="EC103" s="79"/>
      <c r="ED103" s="79"/>
      <c r="EE103" s="80">
        <f t="shared" ref="EE103:EF103" si="1713">EE104+EE105+EE106+EE107</f>
        <v>225</v>
      </c>
      <c r="EF103" s="80">
        <f t="shared" si="1713"/>
        <v>225</v>
      </c>
      <c r="EG103" s="79">
        <f t="shared" ref="EG103:EG104" si="1714">EF103/EE103*100</f>
        <v>100</v>
      </c>
      <c r="EH103" s="79"/>
      <c r="EI103" s="80">
        <f t="shared" ref="EI103:EJ103" si="1715">EI104+EI105+EI106+EI107</f>
        <v>0</v>
      </c>
      <c r="EJ103" s="80">
        <f t="shared" si="1715"/>
        <v>0</v>
      </c>
      <c r="EK103" s="79"/>
      <c r="EL103" s="79"/>
      <c r="EM103" s="80">
        <f t="shared" ref="EM103:EN103" si="1716">EM104+EM105+EM106+EM107</f>
        <v>0</v>
      </c>
      <c r="EN103" s="80">
        <f t="shared" si="1716"/>
        <v>0</v>
      </c>
      <c r="EO103" s="79"/>
      <c r="EP103" s="79"/>
      <c r="EQ103" s="80">
        <f t="shared" ref="EQ103:ER103" si="1717">EQ104+EQ105+EQ106+EQ107</f>
        <v>100</v>
      </c>
      <c r="ER103" s="80">
        <f t="shared" si="1717"/>
        <v>100</v>
      </c>
      <c r="ES103" s="79">
        <f>ER103/EQ103*100</f>
        <v>100</v>
      </c>
      <c r="ET103" s="79"/>
      <c r="EU103" s="80">
        <f t="shared" ref="EU103" si="1718">EU104+EU105+EU106+EU107</f>
        <v>0</v>
      </c>
      <c r="EV103" s="80">
        <f t="shared" ref="EV103" si="1719">EV104+EV105+EV106+EV107</f>
        <v>0</v>
      </c>
      <c r="EW103" s="79"/>
      <c r="EX103" s="79"/>
      <c r="EY103" s="80">
        <f t="shared" ref="EY103" si="1720">EY104+EY105+EY106+EY107</f>
        <v>0</v>
      </c>
      <c r="EZ103" s="80">
        <f t="shared" ref="EZ103" si="1721">EZ104+EZ105+EZ106+EZ107</f>
        <v>0</v>
      </c>
      <c r="FA103" s="79"/>
      <c r="FB103" s="79"/>
      <c r="FC103" s="80">
        <f t="shared" ref="FC103:FD103" si="1722">FC104+FC105+FC106+FC107</f>
        <v>0</v>
      </c>
      <c r="FD103" s="80">
        <f t="shared" si="1722"/>
        <v>0</v>
      </c>
      <c r="FE103" s="79"/>
      <c r="FF103" s="79"/>
      <c r="FG103" s="80">
        <f t="shared" ref="FG103" si="1723">FG104+FG105+FG106+FG107</f>
        <v>0</v>
      </c>
      <c r="FH103" s="80">
        <f t="shared" ref="FH103" si="1724">FH104+FH105+FH106+FH107</f>
        <v>0</v>
      </c>
      <c r="FI103" s="79"/>
      <c r="FJ103" s="79"/>
      <c r="FK103" s="80">
        <f t="shared" ref="FK103" si="1725">FK104+FK105+FK106+FK107</f>
        <v>0</v>
      </c>
      <c r="FL103" s="80">
        <f t="shared" ref="FL103" si="1726">FL104+FL105+FL106+FL107</f>
        <v>0</v>
      </c>
      <c r="FM103" s="79"/>
      <c r="FN103" s="79"/>
      <c r="FO103" s="80">
        <f t="shared" ref="FO103:FP103" si="1727">FO104+FO105+FO106+FO107</f>
        <v>0</v>
      </c>
      <c r="FP103" s="80">
        <f t="shared" si="1727"/>
        <v>0</v>
      </c>
      <c r="FQ103" s="79"/>
      <c r="FR103" s="79"/>
      <c r="FS103" s="80">
        <f t="shared" ref="FS103:FT103" si="1728">FS104+FS105+FS106+FS107</f>
        <v>0</v>
      </c>
      <c r="FT103" s="80">
        <f t="shared" si="1728"/>
        <v>0</v>
      </c>
      <c r="FU103" s="79"/>
      <c r="FV103" s="79"/>
      <c r="FW103" s="80">
        <f t="shared" ref="FW103:FX103" si="1729">FW104+FW105+FW106+FW107</f>
        <v>0</v>
      </c>
      <c r="FX103" s="80">
        <f t="shared" si="1729"/>
        <v>0</v>
      </c>
      <c r="FY103" s="79"/>
      <c r="FZ103" s="79"/>
      <c r="GA103" s="80">
        <f t="shared" ref="GA103:GB103" si="1730">GA104+GA105+GA106+GA107</f>
        <v>0</v>
      </c>
      <c r="GB103" s="80">
        <f t="shared" si="1730"/>
        <v>0</v>
      </c>
      <c r="GC103" s="79"/>
      <c r="GD103" s="79"/>
      <c r="GE103" s="80">
        <f t="shared" ref="GE103:GF103" si="1731">GE104+GE105+GE106+GE107</f>
        <v>0</v>
      </c>
      <c r="GF103" s="80">
        <f t="shared" si="1731"/>
        <v>0</v>
      </c>
      <c r="GG103" s="79"/>
      <c r="GH103" s="79"/>
      <c r="GI103" s="80">
        <f t="shared" ref="GI103:GJ103" si="1732">GI104+GI105+GI106+GI107</f>
        <v>0</v>
      </c>
      <c r="GJ103" s="80">
        <f t="shared" si="1732"/>
        <v>0</v>
      </c>
      <c r="GK103" s="79"/>
      <c r="GL103" s="79"/>
      <c r="GM103" s="80">
        <f t="shared" ref="GM103:GN103" si="1733">GM104+GM105+GM106+GM107</f>
        <v>4971</v>
      </c>
      <c r="GN103" s="80">
        <f t="shared" si="1733"/>
        <v>4971</v>
      </c>
      <c r="GO103" s="79">
        <f>GN103/GM103*100</f>
        <v>100</v>
      </c>
      <c r="GP103" s="79"/>
      <c r="GQ103" s="80">
        <f t="shared" ref="GQ103:GR103" si="1734">GQ104+GQ105+GQ106+GQ107</f>
        <v>0</v>
      </c>
      <c r="GR103" s="80">
        <f t="shared" si="1734"/>
        <v>0</v>
      </c>
      <c r="GS103" s="79"/>
      <c r="GT103" s="79"/>
      <c r="GU103" s="80">
        <f t="shared" ref="GU103:GV103" si="1735">GU104+GU105+GU106+GU107</f>
        <v>0</v>
      </c>
      <c r="GV103" s="80">
        <f t="shared" si="1735"/>
        <v>0</v>
      </c>
      <c r="GW103" s="79"/>
      <c r="GX103" s="79"/>
      <c r="GY103" s="80"/>
      <c r="GZ103" s="80"/>
      <c r="HA103" s="79"/>
      <c r="HB103" s="79"/>
      <c r="HC103" s="80"/>
      <c r="HD103" s="80"/>
      <c r="HE103" s="79"/>
      <c r="HF103" s="79"/>
      <c r="HG103" s="80"/>
      <c r="HH103" s="80"/>
      <c r="HI103" s="79"/>
      <c r="HJ103" s="79"/>
      <c r="HK103" s="80"/>
      <c r="HL103" s="80"/>
      <c r="HM103" s="79"/>
      <c r="HN103" s="79"/>
      <c r="HO103" s="80">
        <f t="shared" ref="HO103:HP103" si="1736">HO104+HO105+HO106+HO107</f>
        <v>900</v>
      </c>
      <c r="HP103" s="80">
        <f t="shared" si="1736"/>
        <v>900</v>
      </c>
      <c r="HQ103" s="79">
        <f t="shared" si="1595"/>
        <v>100</v>
      </c>
      <c r="HR103" s="79"/>
      <c r="HS103" s="80"/>
      <c r="HT103" s="80"/>
      <c r="HU103" s="79"/>
      <c r="HV103" s="79"/>
      <c r="HW103" s="80"/>
      <c r="HX103" s="80"/>
      <c r="HY103" s="79"/>
      <c r="HZ103" s="79"/>
      <c r="IA103" s="80"/>
      <c r="IB103" s="80"/>
      <c r="IC103" s="79"/>
      <c r="ID103" s="79"/>
      <c r="IE103" s="80">
        <f t="shared" ref="IE103:IF103" si="1737">IE104+IE105+IE106+IE107</f>
        <v>929.5</v>
      </c>
      <c r="IF103" s="80">
        <f t="shared" si="1737"/>
        <v>835.61033999999995</v>
      </c>
      <c r="IG103" s="79">
        <f t="shared" ref="IG103:IG104" si="1738">IF103/IE103*100</f>
        <v>89.898906939214626</v>
      </c>
      <c r="IH103" s="79"/>
      <c r="II103" s="80"/>
      <c r="IJ103" s="80"/>
      <c r="IK103" s="79"/>
      <c r="IL103" s="79"/>
      <c r="IM103" s="80"/>
      <c r="IN103" s="80"/>
      <c r="IO103" s="79"/>
    </row>
    <row r="104" spans="1:249" s="29" customFormat="1" ht="16.5" customHeight="1" x14ac:dyDescent="0.25">
      <c r="A104" s="95" t="s">
        <v>313</v>
      </c>
      <c r="B104" s="82">
        <f t="shared" si="1232"/>
        <v>699.4</v>
      </c>
      <c r="C104" s="82">
        <f t="shared" si="1233"/>
        <v>13616.9</v>
      </c>
      <c r="D104" s="82">
        <f t="shared" si="1234"/>
        <v>13523.010339999999</v>
      </c>
      <c r="E104" s="70">
        <f t="shared" si="67"/>
        <v>99.310491668441415</v>
      </c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66"/>
      <c r="V104" s="70">
        <v>449.4</v>
      </c>
      <c r="W104" s="70">
        <v>1214.4000000000001</v>
      </c>
      <c r="X104" s="70">
        <v>1214.4000000000001</v>
      </c>
      <c r="Y104" s="66">
        <f t="shared" si="295"/>
        <v>100</v>
      </c>
      <c r="Z104" s="124"/>
      <c r="AA104" s="70">
        <v>700</v>
      </c>
      <c r="AB104" s="70">
        <v>700</v>
      </c>
      <c r="AC104" s="66">
        <f t="shared" si="1243"/>
        <v>100</v>
      </c>
      <c r="AD104" s="145"/>
      <c r="AE104" s="280">
        <v>2338</v>
      </c>
      <c r="AF104" s="281">
        <v>2338</v>
      </c>
      <c r="AG104" s="66">
        <f t="shared" si="1680"/>
        <v>100</v>
      </c>
      <c r="AH104" s="280">
        <v>250</v>
      </c>
      <c r="AI104" s="280">
        <v>239</v>
      </c>
      <c r="AJ104" s="280">
        <v>239</v>
      </c>
      <c r="AK104" s="66">
        <f t="shared" si="1684"/>
        <v>100</v>
      </c>
      <c r="AL104" s="280"/>
      <c r="AM104" s="280"/>
      <c r="AN104" s="280"/>
      <c r="AO104" s="66"/>
      <c r="AP104" s="70"/>
      <c r="AQ104" s="70"/>
      <c r="AR104" s="70"/>
      <c r="AS104" s="66"/>
      <c r="AT104" s="66"/>
      <c r="AU104" s="70"/>
      <c r="AV104" s="70"/>
      <c r="AW104" s="66"/>
      <c r="AX104" s="70"/>
      <c r="AY104" s="70"/>
      <c r="AZ104" s="70"/>
      <c r="BA104" s="66"/>
      <c r="BB104" s="123"/>
      <c r="BC104" s="280">
        <v>2000</v>
      </c>
      <c r="BD104" s="70">
        <v>2000</v>
      </c>
      <c r="BE104" s="66">
        <f t="shared" si="1693"/>
        <v>100</v>
      </c>
      <c r="BF104" s="66"/>
      <c r="BG104" s="280"/>
      <c r="BH104" s="70"/>
      <c r="BI104" s="66"/>
      <c r="BJ104" s="66"/>
      <c r="BK104" s="280"/>
      <c r="BL104" s="70"/>
      <c r="BM104" s="66"/>
      <c r="BN104" s="66"/>
      <c r="BO104" s="280"/>
      <c r="BP104" s="70"/>
      <c r="BQ104" s="66"/>
      <c r="BR104" s="66"/>
      <c r="BS104" s="280"/>
      <c r="BT104" s="70"/>
      <c r="BU104" s="66"/>
      <c r="BV104" s="66"/>
      <c r="BW104" s="280"/>
      <c r="BX104" s="70"/>
      <c r="BY104" s="66"/>
      <c r="BZ104" s="66"/>
      <c r="CA104" s="280"/>
      <c r="CB104" s="70"/>
      <c r="CC104" s="66"/>
      <c r="CD104" s="66"/>
      <c r="CE104" s="280"/>
      <c r="CF104" s="70"/>
      <c r="CG104" s="66"/>
      <c r="CH104" s="66"/>
      <c r="CI104" s="280"/>
      <c r="CJ104" s="70"/>
      <c r="CK104" s="66"/>
      <c r="CL104" s="66"/>
      <c r="CM104" s="280"/>
      <c r="CN104" s="70"/>
      <c r="CO104" s="66"/>
      <c r="CP104" s="66"/>
      <c r="CQ104" s="70"/>
      <c r="CR104" s="70"/>
      <c r="CS104" s="66"/>
      <c r="CT104" s="66"/>
      <c r="CU104" s="70"/>
      <c r="CV104" s="70"/>
      <c r="CW104" s="66"/>
      <c r="CX104" s="66"/>
      <c r="CY104" s="70"/>
      <c r="CZ104" s="70"/>
      <c r="DA104" s="66"/>
      <c r="DB104" s="66"/>
      <c r="DC104" s="70"/>
      <c r="DD104" s="70"/>
      <c r="DE104" s="66"/>
      <c r="DF104" s="66"/>
      <c r="DG104" s="70"/>
      <c r="DH104" s="70"/>
      <c r="DI104" s="66"/>
      <c r="DJ104" s="66"/>
      <c r="DK104" s="70"/>
      <c r="DL104" s="70"/>
      <c r="DM104" s="66"/>
      <c r="DN104" s="66"/>
      <c r="DO104" s="70"/>
      <c r="DP104" s="70"/>
      <c r="DQ104" s="66"/>
      <c r="DR104" s="66"/>
      <c r="DS104" s="70"/>
      <c r="DT104" s="70"/>
      <c r="DU104" s="66"/>
      <c r="DV104" s="66"/>
      <c r="DW104" s="280"/>
      <c r="DX104" s="295"/>
      <c r="DY104" s="66"/>
      <c r="DZ104" s="66"/>
      <c r="EA104" s="280"/>
      <c r="EB104" s="295"/>
      <c r="EC104" s="66"/>
      <c r="ED104" s="66"/>
      <c r="EE104" s="280">
        <v>225</v>
      </c>
      <c r="EF104" s="70">
        <v>225</v>
      </c>
      <c r="EG104" s="66">
        <f t="shared" si="1714"/>
        <v>100</v>
      </c>
      <c r="EH104" s="66"/>
      <c r="EI104" s="280"/>
      <c r="EJ104" s="70"/>
      <c r="EK104" s="66"/>
      <c r="EL104" s="66"/>
      <c r="EM104" s="280"/>
      <c r="EN104" s="70"/>
      <c r="EO104" s="66"/>
      <c r="EP104" s="66"/>
      <c r="EQ104" s="280">
        <v>100</v>
      </c>
      <c r="ER104" s="70">
        <v>100</v>
      </c>
      <c r="ES104" s="66">
        <f>ER104/EQ104*100</f>
        <v>100</v>
      </c>
      <c r="ET104" s="66"/>
      <c r="EU104" s="280"/>
      <c r="EV104" s="280"/>
      <c r="EW104" s="66"/>
      <c r="EX104" s="66"/>
      <c r="EY104" s="280"/>
      <c r="EZ104" s="280"/>
      <c r="FA104" s="66"/>
      <c r="FB104" s="66"/>
      <c r="FC104" s="280"/>
      <c r="FD104" s="70"/>
      <c r="FE104" s="66"/>
      <c r="FF104" s="66"/>
      <c r="FG104" s="280"/>
      <c r="FH104" s="280"/>
      <c r="FI104" s="66"/>
      <c r="FJ104" s="66"/>
      <c r="FK104" s="280"/>
      <c r="FL104" s="280"/>
      <c r="FM104" s="66"/>
      <c r="FN104" s="66"/>
      <c r="FO104" s="280"/>
      <c r="FP104" s="70"/>
      <c r="FQ104" s="66"/>
      <c r="FR104" s="66"/>
      <c r="FS104" s="280"/>
      <c r="FT104" s="70"/>
      <c r="FU104" s="66"/>
      <c r="FV104" s="66"/>
      <c r="FW104" s="280"/>
      <c r="FX104" s="70"/>
      <c r="FY104" s="66"/>
      <c r="FZ104" s="66"/>
      <c r="GA104" s="280"/>
      <c r="GB104" s="70"/>
      <c r="GC104" s="66"/>
      <c r="GD104" s="66"/>
      <c r="GE104" s="280"/>
      <c r="GF104" s="70"/>
      <c r="GG104" s="66"/>
      <c r="GH104" s="66"/>
      <c r="GI104" s="280"/>
      <c r="GJ104" s="70"/>
      <c r="GK104" s="66"/>
      <c r="GL104" s="66"/>
      <c r="GM104" s="280">
        <v>4971</v>
      </c>
      <c r="GN104" s="70">
        <v>4971</v>
      </c>
      <c r="GO104" s="66">
        <f>GN104/GM104*100</f>
        <v>100</v>
      </c>
      <c r="GP104" s="66"/>
      <c r="GQ104" s="280"/>
      <c r="GR104" s="70"/>
      <c r="GS104" s="66"/>
      <c r="GT104" s="66"/>
      <c r="GU104" s="280"/>
      <c r="GV104" s="70"/>
      <c r="GW104" s="66"/>
      <c r="GX104" s="66"/>
      <c r="GY104" s="280"/>
      <c r="GZ104" s="70"/>
      <c r="HA104" s="66"/>
      <c r="HB104" s="66"/>
      <c r="HC104" s="280"/>
      <c r="HD104" s="70"/>
      <c r="HE104" s="66"/>
      <c r="HF104" s="66"/>
      <c r="HG104" s="280"/>
      <c r="HH104" s="70"/>
      <c r="HI104" s="66"/>
      <c r="HJ104" s="66"/>
      <c r="HK104" s="280"/>
      <c r="HL104" s="70"/>
      <c r="HM104" s="66"/>
      <c r="HN104" s="66"/>
      <c r="HO104" s="280">
        <v>900</v>
      </c>
      <c r="HP104" s="70">
        <v>900</v>
      </c>
      <c r="HQ104" s="66">
        <f t="shared" si="1595"/>
        <v>100</v>
      </c>
      <c r="HR104" s="66"/>
      <c r="HS104" s="280"/>
      <c r="HT104" s="70"/>
      <c r="HU104" s="66"/>
      <c r="HV104" s="66"/>
      <c r="HW104" s="280"/>
      <c r="HX104" s="70"/>
      <c r="HY104" s="66"/>
      <c r="HZ104" s="66"/>
      <c r="IA104" s="280"/>
      <c r="IB104" s="70"/>
      <c r="IC104" s="66"/>
      <c r="ID104" s="66"/>
      <c r="IE104" s="280">
        <v>929.5</v>
      </c>
      <c r="IF104" s="70">
        <v>835.61033999999995</v>
      </c>
      <c r="IG104" s="66">
        <f t="shared" si="1738"/>
        <v>89.898906939214626</v>
      </c>
      <c r="IH104" s="66"/>
      <c r="II104" s="280"/>
      <c r="IJ104" s="70"/>
      <c r="IK104" s="66"/>
      <c r="IL104" s="66"/>
      <c r="IM104" s="280"/>
      <c r="IN104" s="70"/>
      <c r="IO104" s="66"/>
    </row>
    <row r="105" spans="1:249" s="29" customFormat="1" ht="15.75" x14ac:dyDescent="0.25">
      <c r="A105" s="41" t="s">
        <v>312</v>
      </c>
      <c r="B105" s="82">
        <f t="shared" si="1232"/>
        <v>0</v>
      </c>
      <c r="C105" s="82">
        <f t="shared" si="1233"/>
        <v>0</v>
      </c>
      <c r="D105" s="82">
        <f t="shared" si="1234"/>
        <v>0</v>
      </c>
      <c r="E105" s="70"/>
      <c r="F105" s="82"/>
      <c r="G105" s="82"/>
      <c r="H105" s="82"/>
      <c r="I105" s="82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134"/>
      <c r="AA105" s="207"/>
      <c r="AB105" s="207"/>
      <c r="AC105" s="66"/>
      <c r="AD105" s="135"/>
      <c r="AE105" s="205"/>
      <c r="AF105" s="205"/>
      <c r="AG105" s="66"/>
      <c r="AH105" s="205"/>
      <c r="AI105" s="205"/>
      <c r="AJ105" s="205"/>
      <c r="AK105" s="66"/>
      <c r="AL105" s="205"/>
      <c r="AM105" s="205"/>
      <c r="AN105" s="205"/>
      <c r="AO105" s="66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134"/>
      <c r="BC105" s="205"/>
      <c r="BD105" s="205"/>
      <c r="BE105" s="66"/>
      <c r="BF105" s="66"/>
      <c r="BG105" s="205"/>
      <c r="BH105" s="205"/>
      <c r="BI105" s="66"/>
      <c r="BJ105" s="66"/>
      <c r="BK105" s="205"/>
      <c r="BL105" s="205"/>
      <c r="BM105" s="66"/>
      <c r="BN105" s="66"/>
      <c r="BO105" s="205"/>
      <c r="BP105" s="205"/>
      <c r="BQ105" s="66"/>
      <c r="BR105" s="66"/>
      <c r="BS105" s="205"/>
      <c r="BT105" s="205"/>
      <c r="BU105" s="66"/>
      <c r="BV105" s="66"/>
      <c r="BW105" s="205"/>
      <c r="BX105" s="205"/>
      <c r="BY105" s="66"/>
      <c r="BZ105" s="66"/>
      <c r="CA105" s="205"/>
      <c r="CB105" s="205"/>
      <c r="CC105" s="66"/>
      <c r="CD105" s="66"/>
      <c r="CE105" s="205"/>
      <c r="CF105" s="205"/>
      <c r="CG105" s="66"/>
      <c r="CH105" s="66"/>
      <c r="CI105" s="205"/>
      <c r="CJ105" s="205"/>
      <c r="CK105" s="66"/>
      <c r="CL105" s="66"/>
      <c r="CM105" s="205"/>
      <c r="CN105" s="205"/>
      <c r="CO105" s="66"/>
      <c r="CP105" s="66"/>
      <c r="CQ105" s="207"/>
      <c r="CR105" s="207"/>
      <c r="CS105" s="66"/>
      <c r="CT105" s="66"/>
      <c r="CU105" s="207"/>
      <c r="CV105" s="207"/>
      <c r="CW105" s="66"/>
      <c r="CX105" s="66"/>
      <c r="CY105" s="207"/>
      <c r="CZ105" s="207"/>
      <c r="DA105" s="66"/>
      <c r="DB105" s="66"/>
      <c r="DC105" s="207"/>
      <c r="DD105" s="207"/>
      <c r="DE105" s="207"/>
      <c r="DF105" s="207"/>
      <c r="DG105" s="207"/>
      <c r="DH105" s="207"/>
      <c r="DI105" s="207"/>
      <c r="DJ105" s="207"/>
      <c r="DK105" s="207"/>
      <c r="DL105" s="207"/>
      <c r="DM105" s="207"/>
      <c r="DN105" s="207"/>
      <c r="DO105" s="207"/>
      <c r="DP105" s="207"/>
      <c r="DQ105" s="66"/>
      <c r="DR105" s="66"/>
      <c r="DS105" s="207"/>
      <c r="DT105" s="207"/>
      <c r="DU105" s="66"/>
      <c r="DV105" s="66"/>
      <c r="DW105" s="205"/>
      <c r="DX105" s="205"/>
      <c r="DY105" s="66"/>
      <c r="DZ105" s="66"/>
      <c r="EA105" s="205"/>
      <c r="EB105" s="205"/>
      <c r="EC105" s="66"/>
      <c r="ED105" s="66"/>
      <c r="EE105" s="205"/>
      <c r="EF105" s="205"/>
      <c r="EG105" s="66"/>
      <c r="EH105" s="66"/>
      <c r="EI105" s="205"/>
      <c r="EJ105" s="205"/>
      <c r="EK105" s="66"/>
      <c r="EL105" s="66"/>
      <c r="EM105" s="205"/>
      <c r="EN105" s="205"/>
      <c r="EO105" s="66"/>
      <c r="EP105" s="66"/>
      <c r="EQ105" s="205"/>
      <c r="ER105" s="205"/>
      <c r="ES105" s="66"/>
      <c r="ET105" s="66"/>
      <c r="EU105" s="205"/>
      <c r="EV105" s="205"/>
      <c r="EW105" s="66"/>
      <c r="EX105" s="66"/>
      <c r="EY105" s="205"/>
      <c r="EZ105" s="205"/>
      <c r="FA105" s="66"/>
      <c r="FB105" s="66"/>
      <c r="FC105" s="205"/>
      <c r="FD105" s="205"/>
      <c r="FE105" s="66"/>
      <c r="FF105" s="66"/>
      <c r="FG105" s="205"/>
      <c r="FH105" s="205"/>
      <c r="FI105" s="66"/>
      <c r="FJ105" s="66"/>
      <c r="FK105" s="205"/>
      <c r="FL105" s="205"/>
      <c r="FM105" s="66"/>
      <c r="FN105" s="66"/>
      <c r="FO105" s="205"/>
      <c r="FP105" s="205"/>
      <c r="FQ105" s="66"/>
      <c r="FR105" s="66"/>
      <c r="FS105" s="205"/>
      <c r="FT105" s="205"/>
      <c r="FU105" s="66"/>
      <c r="FV105" s="66"/>
      <c r="FW105" s="205"/>
      <c r="FX105" s="205"/>
      <c r="FY105" s="66"/>
      <c r="FZ105" s="66"/>
      <c r="GA105" s="205"/>
      <c r="GB105" s="205"/>
      <c r="GC105" s="66"/>
      <c r="GD105" s="66"/>
      <c r="GE105" s="205"/>
      <c r="GF105" s="205"/>
      <c r="GG105" s="66"/>
      <c r="GH105" s="66"/>
      <c r="GI105" s="205"/>
      <c r="GJ105" s="205"/>
      <c r="GK105" s="66"/>
      <c r="GL105" s="66"/>
      <c r="GM105" s="205"/>
      <c r="GN105" s="205"/>
      <c r="GO105" s="66"/>
      <c r="GP105" s="66"/>
      <c r="GQ105" s="205"/>
      <c r="GR105" s="205"/>
      <c r="GS105" s="66"/>
      <c r="GT105" s="66"/>
      <c r="GU105" s="205"/>
      <c r="GV105" s="205"/>
      <c r="GW105" s="66"/>
      <c r="GX105" s="66"/>
      <c r="GY105" s="205"/>
      <c r="GZ105" s="205"/>
      <c r="HA105" s="66"/>
      <c r="HB105" s="66"/>
      <c r="HC105" s="205"/>
      <c r="HD105" s="205"/>
      <c r="HE105" s="66"/>
      <c r="HF105" s="66"/>
      <c r="HG105" s="205"/>
      <c r="HH105" s="205"/>
      <c r="HI105" s="66"/>
      <c r="HJ105" s="66"/>
      <c r="HK105" s="205"/>
      <c r="HL105" s="205"/>
      <c r="HM105" s="66"/>
      <c r="HN105" s="66"/>
      <c r="HO105" s="205"/>
      <c r="HP105" s="205"/>
      <c r="HQ105" s="66"/>
      <c r="HR105" s="66"/>
      <c r="HS105" s="205"/>
      <c r="HT105" s="205"/>
      <c r="HU105" s="66"/>
      <c r="HV105" s="66"/>
      <c r="HW105" s="205"/>
      <c r="HX105" s="205"/>
      <c r="HY105" s="66"/>
      <c r="HZ105" s="66"/>
      <c r="IA105" s="205"/>
      <c r="IB105" s="205"/>
      <c r="IC105" s="66"/>
      <c r="ID105" s="66"/>
      <c r="IE105" s="205"/>
      <c r="IF105" s="205"/>
      <c r="IG105" s="66"/>
      <c r="IH105" s="66"/>
      <c r="II105" s="205"/>
      <c r="IJ105" s="205"/>
      <c r="IK105" s="66"/>
      <c r="IL105" s="66"/>
      <c r="IM105" s="205"/>
      <c r="IN105" s="205"/>
      <c r="IO105" s="66"/>
    </row>
    <row r="106" spans="1:249" s="29" customFormat="1" ht="15.75" x14ac:dyDescent="0.25">
      <c r="A106" s="41" t="s">
        <v>311</v>
      </c>
      <c r="B106" s="82">
        <f t="shared" si="1232"/>
        <v>0</v>
      </c>
      <c r="C106" s="82">
        <f t="shared" si="1233"/>
        <v>10000</v>
      </c>
      <c r="D106" s="82">
        <f t="shared" si="1234"/>
        <v>10000</v>
      </c>
      <c r="E106" s="70">
        <f t="shared" si="67"/>
        <v>100</v>
      </c>
      <c r="F106" s="82"/>
      <c r="G106" s="82"/>
      <c r="H106" s="82"/>
      <c r="I106" s="82"/>
      <c r="J106" s="207"/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134"/>
      <c r="AA106" s="207"/>
      <c r="AB106" s="207"/>
      <c r="AC106" s="66"/>
      <c r="AD106" s="135"/>
      <c r="AE106" s="205"/>
      <c r="AF106" s="205"/>
      <c r="AG106" s="66"/>
      <c r="AH106" s="205"/>
      <c r="AI106" s="205"/>
      <c r="AJ106" s="205"/>
      <c r="AK106" s="66"/>
      <c r="AL106" s="205"/>
      <c r="AM106" s="205"/>
      <c r="AN106" s="205"/>
      <c r="AO106" s="66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134"/>
      <c r="BC106" s="205"/>
      <c r="BD106" s="205"/>
      <c r="BE106" s="66"/>
      <c r="BF106" s="66"/>
      <c r="BG106" s="205"/>
      <c r="BH106" s="205"/>
      <c r="BI106" s="66"/>
      <c r="BJ106" s="66"/>
      <c r="BK106" s="205"/>
      <c r="BL106" s="205"/>
      <c r="BM106" s="66"/>
      <c r="BN106" s="66"/>
      <c r="BO106" s="205"/>
      <c r="BP106" s="205"/>
      <c r="BQ106" s="66"/>
      <c r="BR106" s="66"/>
      <c r="BS106" s="205"/>
      <c r="BT106" s="205"/>
      <c r="BU106" s="66"/>
      <c r="BV106" s="66"/>
      <c r="BW106" s="205"/>
      <c r="BX106" s="205"/>
      <c r="BY106" s="66"/>
      <c r="BZ106" s="66"/>
      <c r="CA106" s="205"/>
      <c r="CB106" s="205"/>
      <c r="CC106" s="66"/>
      <c r="CD106" s="66"/>
      <c r="CE106" s="205"/>
      <c r="CF106" s="205"/>
      <c r="CG106" s="66"/>
      <c r="CH106" s="66"/>
      <c r="CI106" s="205"/>
      <c r="CJ106" s="205"/>
      <c r="CK106" s="66"/>
      <c r="CL106" s="66"/>
      <c r="CM106" s="205"/>
      <c r="CN106" s="205"/>
      <c r="CO106" s="66"/>
      <c r="CP106" s="66"/>
      <c r="CQ106" s="66">
        <v>10000</v>
      </c>
      <c r="CR106" s="66">
        <v>10000</v>
      </c>
      <c r="CS106" s="66">
        <f t="shared" si="1705"/>
        <v>100</v>
      </c>
      <c r="CT106" s="66"/>
      <c r="CU106" s="66"/>
      <c r="CV106" s="66"/>
      <c r="CW106" s="66"/>
      <c r="CX106" s="66"/>
      <c r="CY106" s="66"/>
      <c r="CZ106" s="66"/>
      <c r="DA106" s="66"/>
      <c r="DB106" s="66"/>
      <c r="DC106" s="207"/>
      <c r="DD106" s="207"/>
      <c r="DE106" s="207"/>
      <c r="DF106" s="207"/>
      <c r="DG106" s="207"/>
      <c r="DH106" s="207"/>
      <c r="DI106" s="207"/>
      <c r="DJ106" s="207"/>
      <c r="DK106" s="207"/>
      <c r="DL106" s="207"/>
      <c r="DM106" s="207"/>
      <c r="DN106" s="207"/>
      <c r="DO106" s="66"/>
      <c r="DP106" s="66"/>
      <c r="DQ106" s="66"/>
      <c r="DR106" s="66"/>
      <c r="DS106" s="66"/>
      <c r="DT106" s="207"/>
      <c r="DU106" s="66"/>
      <c r="DV106" s="66"/>
      <c r="DW106" s="205"/>
      <c r="DX106" s="205"/>
      <c r="DY106" s="66"/>
      <c r="DZ106" s="66"/>
      <c r="EA106" s="205"/>
      <c r="EB106" s="205"/>
      <c r="EC106" s="66"/>
      <c r="ED106" s="66"/>
      <c r="EE106" s="205"/>
      <c r="EF106" s="205"/>
      <c r="EG106" s="66"/>
      <c r="EH106" s="66"/>
      <c r="EI106" s="205"/>
      <c r="EJ106" s="205"/>
      <c r="EK106" s="66"/>
      <c r="EL106" s="66"/>
      <c r="EM106" s="205"/>
      <c r="EN106" s="205"/>
      <c r="EO106" s="66"/>
      <c r="EP106" s="66"/>
      <c r="EQ106" s="205"/>
      <c r="ER106" s="205"/>
      <c r="ES106" s="66"/>
      <c r="ET106" s="66"/>
      <c r="EU106" s="205"/>
      <c r="EV106" s="205"/>
      <c r="EW106" s="66"/>
      <c r="EX106" s="66"/>
      <c r="EY106" s="205"/>
      <c r="EZ106" s="205"/>
      <c r="FA106" s="66"/>
      <c r="FB106" s="66"/>
      <c r="FC106" s="205"/>
      <c r="FD106" s="205"/>
      <c r="FE106" s="66"/>
      <c r="FF106" s="66"/>
      <c r="FG106" s="205"/>
      <c r="FH106" s="205"/>
      <c r="FI106" s="66"/>
      <c r="FJ106" s="66"/>
      <c r="FK106" s="205"/>
      <c r="FL106" s="205"/>
      <c r="FM106" s="66"/>
      <c r="FN106" s="66"/>
      <c r="FO106" s="205"/>
      <c r="FP106" s="205"/>
      <c r="FQ106" s="66"/>
      <c r="FR106" s="66"/>
      <c r="FS106" s="205"/>
      <c r="FT106" s="205"/>
      <c r="FU106" s="66"/>
      <c r="FV106" s="66"/>
      <c r="FW106" s="205"/>
      <c r="FX106" s="205"/>
      <c r="FY106" s="66"/>
      <c r="FZ106" s="66"/>
      <c r="GA106" s="205"/>
      <c r="GB106" s="205"/>
      <c r="GC106" s="66"/>
      <c r="GD106" s="66"/>
      <c r="GE106" s="205"/>
      <c r="GF106" s="205"/>
      <c r="GG106" s="66"/>
      <c r="GH106" s="66"/>
      <c r="GI106" s="205"/>
      <c r="GJ106" s="205"/>
      <c r="GK106" s="66"/>
      <c r="GL106" s="66"/>
      <c r="GM106" s="205"/>
      <c r="GN106" s="205"/>
      <c r="GO106" s="66"/>
      <c r="GP106" s="66"/>
      <c r="GQ106" s="205"/>
      <c r="GR106" s="205"/>
      <c r="GS106" s="66"/>
      <c r="GT106" s="66"/>
      <c r="GU106" s="205"/>
      <c r="GV106" s="205"/>
      <c r="GW106" s="66"/>
      <c r="GX106" s="66"/>
      <c r="GY106" s="205"/>
      <c r="GZ106" s="205"/>
      <c r="HA106" s="66"/>
      <c r="HB106" s="66"/>
      <c r="HC106" s="205"/>
      <c r="HD106" s="205"/>
      <c r="HE106" s="66"/>
      <c r="HF106" s="66"/>
      <c r="HG106" s="205"/>
      <c r="HH106" s="205"/>
      <c r="HI106" s="66"/>
      <c r="HJ106" s="66"/>
      <c r="HK106" s="205"/>
      <c r="HL106" s="205"/>
      <c r="HM106" s="66"/>
      <c r="HN106" s="66"/>
      <c r="HO106" s="205"/>
      <c r="HP106" s="205"/>
      <c r="HQ106" s="66"/>
      <c r="HR106" s="66"/>
      <c r="HS106" s="205"/>
      <c r="HT106" s="205"/>
      <c r="HU106" s="66"/>
      <c r="HV106" s="66"/>
      <c r="HW106" s="205"/>
      <c r="HX106" s="205"/>
      <c r="HY106" s="66"/>
      <c r="HZ106" s="66"/>
      <c r="IA106" s="205"/>
      <c r="IB106" s="205"/>
      <c r="IC106" s="66"/>
      <c r="ID106" s="66"/>
      <c r="IE106" s="205"/>
      <c r="IF106" s="205"/>
      <c r="IG106" s="66"/>
      <c r="IH106" s="66"/>
      <c r="II106" s="205"/>
      <c r="IJ106" s="205"/>
      <c r="IK106" s="66"/>
      <c r="IL106" s="66"/>
      <c r="IM106" s="205"/>
      <c r="IN106" s="205"/>
      <c r="IO106" s="66"/>
    </row>
    <row r="107" spans="1:249" s="29" customFormat="1" ht="15.75" x14ac:dyDescent="0.25">
      <c r="A107" s="41" t="s">
        <v>310</v>
      </c>
      <c r="B107" s="82">
        <f t="shared" si="1232"/>
        <v>0</v>
      </c>
      <c r="C107" s="82">
        <f t="shared" si="1233"/>
        <v>0</v>
      </c>
      <c r="D107" s="82">
        <f t="shared" si="1234"/>
        <v>0</v>
      </c>
      <c r="E107" s="82"/>
      <c r="F107" s="82"/>
      <c r="G107" s="82"/>
      <c r="H107" s="82"/>
      <c r="I107" s="82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134"/>
      <c r="AA107" s="207"/>
      <c r="AB107" s="207"/>
      <c r="AC107" s="66"/>
      <c r="AD107" s="135"/>
      <c r="AE107" s="205"/>
      <c r="AF107" s="205"/>
      <c r="AG107" s="66"/>
      <c r="AH107" s="205"/>
      <c r="AI107" s="205"/>
      <c r="AJ107" s="205"/>
      <c r="AK107" s="66"/>
      <c r="AL107" s="205"/>
      <c r="AM107" s="205"/>
      <c r="AN107" s="205"/>
      <c r="AO107" s="66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134"/>
      <c r="BC107" s="205"/>
      <c r="BD107" s="205"/>
      <c r="BE107" s="66"/>
      <c r="BF107" s="66"/>
      <c r="BG107" s="205"/>
      <c r="BH107" s="205"/>
      <c r="BI107" s="66"/>
      <c r="BJ107" s="66"/>
      <c r="BK107" s="205"/>
      <c r="BL107" s="205"/>
      <c r="BM107" s="66"/>
      <c r="BN107" s="66"/>
      <c r="BO107" s="205"/>
      <c r="BP107" s="205"/>
      <c r="BQ107" s="66"/>
      <c r="BR107" s="66"/>
      <c r="BS107" s="205"/>
      <c r="BT107" s="205"/>
      <c r="BU107" s="66"/>
      <c r="BV107" s="66"/>
      <c r="BW107" s="205"/>
      <c r="BX107" s="205"/>
      <c r="BY107" s="66"/>
      <c r="BZ107" s="66"/>
      <c r="CA107" s="205"/>
      <c r="CB107" s="205"/>
      <c r="CC107" s="66"/>
      <c r="CD107" s="66"/>
      <c r="CE107" s="205"/>
      <c r="CF107" s="205"/>
      <c r="CG107" s="66"/>
      <c r="CH107" s="66"/>
      <c r="CI107" s="205"/>
      <c r="CJ107" s="205"/>
      <c r="CK107" s="66"/>
      <c r="CL107" s="66"/>
      <c r="CM107" s="205"/>
      <c r="CN107" s="205"/>
      <c r="CO107" s="66"/>
      <c r="CP107" s="66"/>
      <c r="CQ107" s="207"/>
      <c r="CR107" s="207"/>
      <c r="CS107" s="66"/>
      <c r="CT107" s="66"/>
      <c r="CU107" s="207"/>
      <c r="CV107" s="207"/>
      <c r="CW107" s="66"/>
      <c r="CX107" s="66"/>
      <c r="CY107" s="207"/>
      <c r="CZ107" s="207"/>
      <c r="DA107" s="66"/>
      <c r="DB107" s="66"/>
      <c r="DC107" s="207"/>
      <c r="DD107" s="207"/>
      <c r="DE107" s="207"/>
      <c r="DF107" s="207"/>
      <c r="DG107" s="207"/>
      <c r="DH107" s="207"/>
      <c r="DI107" s="207"/>
      <c r="DJ107" s="207"/>
      <c r="DK107" s="207"/>
      <c r="DL107" s="207"/>
      <c r="DM107" s="207"/>
      <c r="DN107" s="207"/>
      <c r="DO107" s="207"/>
      <c r="DP107" s="207"/>
      <c r="DQ107" s="66"/>
      <c r="DR107" s="66"/>
      <c r="DS107" s="207"/>
      <c r="DT107" s="207"/>
      <c r="DU107" s="66"/>
      <c r="DV107" s="66"/>
      <c r="DW107" s="205"/>
      <c r="DX107" s="205"/>
      <c r="DY107" s="66"/>
      <c r="DZ107" s="66"/>
      <c r="EA107" s="205"/>
      <c r="EB107" s="205"/>
      <c r="EC107" s="66"/>
      <c r="ED107" s="66"/>
      <c r="EE107" s="205"/>
      <c r="EF107" s="205"/>
      <c r="EG107" s="66"/>
      <c r="EH107" s="66"/>
      <c r="EI107" s="205"/>
      <c r="EJ107" s="205"/>
      <c r="EK107" s="66"/>
      <c r="EL107" s="66"/>
      <c r="EM107" s="205"/>
      <c r="EN107" s="205"/>
      <c r="EO107" s="66"/>
      <c r="EP107" s="66"/>
      <c r="EQ107" s="205"/>
      <c r="ER107" s="205"/>
      <c r="ES107" s="66"/>
      <c r="ET107" s="66"/>
      <c r="EU107" s="205"/>
      <c r="EV107" s="205"/>
      <c r="EW107" s="66"/>
      <c r="EX107" s="66"/>
      <c r="EY107" s="205"/>
      <c r="EZ107" s="205"/>
      <c r="FA107" s="66"/>
      <c r="FB107" s="66"/>
      <c r="FC107" s="205"/>
      <c r="FD107" s="205"/>
      <c r="FE107" s="66"/>
      <c r="FF107" s="66"/>
      <c r="FG107" s="205"/>
      <c r="FH107" s="205"/>
      <c r="FI107" s="66"/>
      <c r="FJ107" s="66"/>
      <c r="FK107" s="205"/>
      <c r="FL107" s="205"/>
      <c r="FM107" s="66"/>
      <c r="FN107" s="66"/>
      <c r="FO107" s="205"/>
      <c r="FP107" s="205"/>
      <c r="FQ107" s="66"/>
      <c r="FR107" s="66"/>
      <c r="FS107" s="205"/>
      <c r="FT107" s="205"/>
      <c r="FU107" s="66"/>
      <c r="FV107" s="66"/>
      <c r="FW107" s="205"/>
      <c r="FX107" s="205"/>
      <c r="FY107" s="66"/>
      <c r="FZ107" s="66"/>
      <c r="GA107" s="205"/>
      <c r="GB107" s="205"/>
      <c r="GC107" s="66"/>
      <c r="GD107" s="66"/>
      <c r="GE107" s="205"/>
      <c r="GF107" s="205"/>
      <c r="GG107" s="66"/>
      <c r="GH107" s="66"/>
      <c r="GI107" s="205"/>
      <c r="GJ107" s="205"/>
      <c r="GK107" s="66"/>
      <c r="GL107" s="66"/>
      <c r="GM107" s="205"/>
      <c r="GN107" s="205"/>
      <c r="GO107" s="66"/>
      <c r="GP107" s="66"/>
      <c r="GQ107" s="205"/>
      <c r="GR107" s="205"/>
      <c r="GS107" s="66"/>
      <c r="GT107" s="66"/>
      <c r="GU107" s="205"/>
      <c r="GV107" s="205"/>
      <c r="GW107" s="66"/>
      <c r="GX107" s="66"/>
      <c r="GY107" s="205"/>
      <c r="GZ107" s="205"/>
      <c r="HA107" s="66"/>
      <c r="HB107" s="66"/>
      <c r="HC107" s="205"/>
      <c r="HD107" s="205"/>
      <c r="HE107" s="66"/>
      <c r="HF107" s="66"/>
      <c r="HG107" s="205"/>
      <c r="HH107" s="205"/>
      <c r="HI107" s="66"/>
      <c r="HJ107" s="66"/>
      <c r="HK107" s="205"/>
      <c r="HL107" s="205"/>
      <c r="HM107" s="66"/>
      <c r="HN107" s="66"/>
      <c r="HO107" s="205"/>
      <c r="HP107" s="205"/>
      <c r="HQ107" s="66"/>
      <c r="HR107" s="66"/>
      <c r="HS107" s="205"/>
      <c r="HT107" s="205"/>
      <c r="HU107" s="66"/>
      <c r="HV107" s="66"/>
      <c r="HW107" s="205"/>
      <c r="HX107" s="205"/>
      <c r="HY107" s="66"/>
      <c r="HZ107" s="66"/>
      <c r="IA107" s="205"/>
      <c r="IB107" s="205"/>
      <c r="IC107" s="66"/>
      <c r="ID107" s="66"/>
      <c r="IE107" s="205"/>
      <c r="IF107" s="205"/>
      <c r="IG107" s="66"/>
      <c r="IH107" s="66"/>
      <c r="II107" s="205"/>
      <c r="IJ107" s="205"/>
      <c r="IK107" s="66"/>
      <c r="IL107" s="66"/>
      <c r="IM107" s="205"/>
      <c r="IN107" s="205"/>
      <c r="IO107" s="66"/>
    </row>
    <row r="108" spans="1:249" s="30" customFormat="1" ht="31.5" x14ac:dyDescent="0.25">
      <c r="A108" s="98" t="s">
        <v>348</v>
      </c>
      <c r="B108" s="198">
        <f t="shared" si="1232"/>
        <v>9199</v>
      </c>
      <c r="C108" s="198">
        <f t="shared" si="1233"/>
        <v>32374.059849999998</v>
      </c>
      <c r="D108" s="198">
        <f t="shared" si="1234"/>
        <v>32374.031190000002</v>
      </c>
      <c r="E108" s="80">
        <f t="shared" ref="E108" si="1739">D108/C108*100</f>
        <v>99.999911472332698</v>
      </c>
      <c r="F108" s="80">
        <f t="shared" ref="F108" si="1740">F109+F110+F111+F112+F113+F114+F115+F116+F117+F118+F119+F120+F121</f>
        <v>8893</v>
      </c>
      <c r="G108" s="80">
        <f t="shared" ref="G108:AV108" si="1741">G109+G110+G111+G112+G113+G114+G115+G116+G117+G118+G119+G120+G121</f>
        <v>8893</v>
      </c>
      <c r="H108" s="80">
        <f t="shared" ref="H108" si="1742">H109+H110+H111+H112+H113+H114+H115+H116+H117+H118+H119+H120+H121</f>
        <v>8893</v>
      </c>
      <c r="I108" s="80">
        <f>H108/G108*100</f>
        <v>100</v>
      </c>
      <c r="J108" s="80">
        <f t="shared" ref="J108" si="1743">J109+J110+J111+J112+J113+J114+J115+J116+J117+J118+J119+J120+J121</f>
        <v>0</v>
      </c>
      <c r="K108" s="80">
        <f t="shared" si="1741"/>
        <v>0</v>
      </c>
      <c r="L108" s="80">
        <f t="shared" si="1741"/>
        <v>0</v>
      </c>
      <c r="M108" s="80">
        <f t="shared" si="1741"/>
        <v>0</v>
      </c>
      <c r="N108" s="80"/>
      <c r="O108" s="80">
        <f t="shared" si="1741"/>
        <v>0</v>
      </c>
      <c r="P108" s="80">
        <f t="shared" si="1741"/>
        <v>0</v>
      </c>
      <c r="Q108" s="80">
        <f t="shared" si="1741"/>
        <v>0</v>
      </c>
      <c r="R108" s="80">
        <f t="shared" ref="R108" si="1744">R109+R110+R111+R112+R113+R114+R115+R116+R117+R118+R119+R120+R121</f>
        <v>0</v>
      </c>
      <c r="S108" s="80">
        <f t="shared" si="1741"/>
        <v>0</v>
      </c>
      <c r="T108" s="80">
        <f t="shared" si="1741"/>
        <v>0</v>
      </c>
      <c r="U108" s="80">
        <f t="shared" si="1741"/>
        <v>0</v>
      </c>
      <c r="V108" s="80">
        <f t="shared" ref="V108" si="1745">V109+V110+V111+V112+V113+V114+V115+V116+V117+V118+V119+V120+V121</f>
        <v>306</v>
      </c>
      <c r="W108" s="80">
        <f t="shared" si="1741"/>
        <v>653.79999999999995</v>
      </c>
      <c r="X108" s="80">
        <f t="shared" ref="X108" si="1746">X109+X110+X111+X112+X113+X114+X115+X116+X117+X118+X119+X120+X121</f>
        <v>653.79999999999995</v>
      </c>
      <c r="Y108" s="79">
        <f t="shared" si="295"/>
        <v>100</v>
      </c>
      <c r="Z108" s="122"/>
      <c r="AA108" s="80">
        <f t="shared" si="1741"/>
        <v>558</v>
      </c>
      <c r="AB108" s="80">
        <f t="shared" si="1741"/>
        <v>558</v>
      </c>
      <c r="AC108" s="79">
        <f t="shared" si="1243"/>
        <v>100</v>
      </c>
      <c r="AD108" s="122"/>
      <c r="AE108" s="80">
        <f t="shared" ref="AE108:AF108" si="1747">AE109+AE110+AE111+AE112+AE113+AE114+AE115+AE116+AE117+AE118+AE119+AE120+AE121</f>
        <v>1708</v>
      </c>
      <c r="AF108" s="80">
        <f t="shared" si="1747"/>
        <v>1708</v>
      </c>
      <c r="AG108" s="79">
        <f t="shared" ref="AG108:AG109" si="1748">AF108/AE108*100</f>
        <v>100</v>
      </c>
      <c r="AH108" s="80">
        <f t="shared" ref="AH108" si="1749">AH109+AH110+AH111+AH112+AH113+AH114+AH115+AH116+AH117+AH118+AH119+AH120+AH121</f>
        <v>0</v>
      </c>
      <c r="AI108" s="80">
        <f t="shared" ref="AI108" si="1750">AI109+AI110+AI111+AI112+AI113+AI114+AI115+AI116+AI117+AI118+AI119+AI120+AI121</f>
        <v>0</v>
      </c>
      <c r="AJ108" s="80">
        <f t="shared" ref="AJ108" si="1751">AJ109+AJ110+AJ111+AJ112+AJ113+AJ114+AJ115+AJ116+AJ117+AJ118+AJ119+AJ120+AJ121</f>
        <v>0</v>
      </c>
      <c r="AK108" s="79"/>
      <c r="AL108" s="80">
        <f t="shared" ref="AL108" si="1752">AL109+AL110+AL111+AL112+AL113+AL114+AL115+AL116+AL117+AL118+AL119+AL120+AL121</f>
        <v>0</v>
      </c>
      <c r="AM108" s="80">
        <f t="shared" ref="AM108" si="1753">AM109+AM110+AM111+AM112+AM113+AM114+AM115+AM116+AM117+AM118+AM119+AM120+AM121</f>
        <v>87</v>
      </c>
      <c r="AN108" s="80">
        <f t="shared" ref="AN108" si="1754">AN109+AN110+AN111+AN112+AN113+AN114+AN115+AN116+AN117+AN118+AN119+AN120+AN121</f>
        <v>87</v>
      </c>
      <c r="AO108" s="79">
        <f>AN108/AM108*100</f>
        <v>100</v>
      </c>
      <c r="AP108" s="80">
        <f t="shared" ref="AP108" si="1755">AP109+AP110+AP111+AP112+AP113+AP114+AP115+AP116+AP117+AP118+AP119+AP120+AP121</f>
        <v>0</v>
      </c>
      <c r="AQ108" s="80">
        <f t="shared" si="1741"/>
        <v>0</v>
      </c>
      <c r="AR108" s="80">
        <f t="shared" ref="AR108" si="1756">AR109+AR110+AR111+AR112+AR113+AR114+AR115+AR116+AR117+AR118+AR119+AR120+AR121</f>
        <v>0</v>
      </c>
      <c r="AS108" s="80">
        <f t="shared" si="1741"/>
        <v>0</v>
      </c>
      <c r="AT108" s="80"/>
      <c r="AU108" s="80">
        <f t="shared" si="1741"/>
        <v>0</v>
      </c>
      <c r="AV108" s="80">
        <f t="shared" si="1741"/>
        <v>0</v>
      </c>
      <c r="AW108" s="80">
        <f t="shared" ref="AW108:AZ108" si="1757">AW109+AW110+AW111+AW112+AW113+AW114+AW115+AW116+AW117+AW118+AW119+AW120+AW121</f>
        <v>0</v>
      </c>
      <c r="AX108" s="80">
        <f t="shared" ref="AX108" si="1758">AX109+AX110+AX111+AX112+AX113+AX114+AX115+AX116+AX117+AX118+AX119+AX120+AX121</f>
        <v>0</v>
      </c>
      <c r="AY108" s="80">
        <f t="shared" si="1757"/>
        <v>0</v>
      </c>
      <c r="AZ108" s="80">
        <f t="shared" si="1757"/>
        <v>0</v>
      </c>
      <c r="BA108" s="79"/>
      <c r="BB108" s="121"/>
      <c r="BC108" s="80">
        <f t="shared" ref="BC108:BD108" si="1759">BC109+BC110+BC111+BC112+BC113+BC114+BC115+BC116+BC117+BC118+BC119+BC120+BC121</f>
        <v>1000</v>
      </c>
      <c r="BD108" s="80">
        <f t="shared" si="1759"/>
        <v>1000</v>
      </c>
      <c r="BE108" s="79">
        <f t="shared" ref="BE108:BE109" si="1760">BD108/BC108*100</f>
        <v>100</v>
      </c>
      <c r="BF108" s="79"/>
      <c r="BG108" s="80">
        <f t="shared" ref="BG108:BH108" si="1761">BG109+BG110+BG111+BG112+BG113+BG114+BG115+BG116+BG117+BG118+BG119+BG120+BG121</f>
        <v>0</v>
      </c>
      <c r="BH108" s="80">
        <f t="shared" si="1761"/>
        <v>0</v>
      </c>
      <c r="BI108" s="79"/>
      <c r="BJ108" s="79"/>
      <c r="BK108" s="80">
        <f t="shared" ref="BK108:BL108" si="1762">BK109+BK110+BK111+BK112+BK113+BK114+BK115+BK116+BK117+BK118+BK119+BK120+BK121</f>
        <v>0</v>
      </c>
      <c r="BL108" s="80">
        <f t="shared" si="1762"/>
        <v>0</v>
      </c>
      <c r="BM108" s="79"/>
      <c r="BN108" s="79"/>
      <c r="BO108" s="80">
        <f t="shared" ref="BO108:BP108" si="1763">BO109+BO110+BO111+BO112+BO113+BO114+BO115+BO116+BO117+BO118+BO119+BO120+BO121</f>
        <v>0</v>
      </c>
      <c r="BP108" s="80">
        <f t="shared" si="1763"/>
        <v>0</v>
      </c>
      <c r="BQ108" s="79"/>
      <c r="BR108" s="79"/>
      <c r="BS108" s="80">
        <f t="shared" ref="BS108:BT108" si="1764">BS109+BS110+BS111+BS112+BS113+BS114+BS115+BS116+BS117+BS118+BS119+BS120+BS121</f>
        <v>2252.4108000000001</v>
      </c>
      <c r="BT108" s="80">
        <f t="shared" si="1764"/>
        <v>2252.4108000000001</v>
      </c>
      <c r="BU108" s="79">
        <f t="shared" ref="BU108" si="1765">BT108/BS108*100</f>
        <v>100</v>
      </c>
      <c r="BV108" s="79"/>
      <c r="BW108" s="80">
        <f t="shared" ref="BW108:BX108" si="1766">BW109+BW110+BW111+BW112+BW113+BW114+BW115+BW116+BW117+BW118+BW119+BW120+BW121</f>
        <v>0</v>
      </c>
      <c r="BX108" s="80">
        <f t="shared" si="1766"/>
        <v>0</v>
      </c>
      <c r="BY108" s="79"/>
      <c r="BZ108" s="79"/>
      <c r="CA108" s="80">
        <f t="shared" ref="CA108:CB108" si="1767">CA109+CA110+CA111+CA112+CA113+CA114+CA115+CA116+CA117+CA118+CA119+CA120+CA121</f>
        <v>0</v>
      </c>
      <c r="CB108" s="80">
        <f t="shared" si="1767"/>
        <v>0</v>
      </c>
      <c r="CC108" s="79"/>
      <c r="CD108" s="79"/>
      <c r="CE108" s="80">
        <f t="shared" ref="CE108:CF108" si="1768">CE109+CE110+CE111+CE112+CE113+CE114+CE115+CE116+CE117+CE118+CE119+CE120+CE121</f>
        <v>0</v>
      </c>
      <c r="CF108" s="80">
        <f t="shared" si="1768"/>
        <v>0</v>
      </c>
      <c r="CG108" s="79"/>
      <c r="CH108" s="79"/>
      <c r="CI108" s="80">
        <f t="shared" ref="CI108:CJ108" si="1769">CI109+CI110+CI111+CI112+CI113+CI114+CI115+CI116+CI117+CI118+CI119+CI120+CI121</f>
        <v>0</v>
      </c>
      <c r="CJ108" s="80">
        <f t="shared" si="1769"/>
        <v>0</v>
      </c>
      <c r="CK108" s="79"/>
      <c r="CL108" s="79"/>
      <c r="CM108" s="80">
        <f t="shared" ref="CM108:CN108" si="1770">CM109+CM110+CM111+CM112+CM113+CM114+CM115+CM116+CM117+CM118+CM119+CM120+CM121</f>
        <v>0</v>
      </c>
      <c r="CN108" s="80">
        <f t="shared" si="1770"/>
        <v>0</v>
      </c>
      <c r="CO108" s="79"/>
      <c r="CP108" s="79"/>
      <c r="CQ108" s="80">
        <f t="shared" ref="CQ108" si="1771">CQ109+CQ110+CQ111+CQ112+CQ113+CQ114+CQ115+CQ116+CQ117+CQ118+CQ119+CQ120+CQ121</f>
        <v>9489.2999999999993</v>
      </c>
      <c r="CR108" s="80">
        <f t="shared" ref="CR108" si="1772">CR109+CR110+CR111+CR112+CR113+CR114+CR115+CR116+CR117+CR118+CR119+CR120+CR121</f>
        <v>9489.2713399999993</v>
      </c>
      <c r="CS108" s="79">
        <f t="shared" ref="CS108:CS118" si="1773">CR108/CQ108*100</f>
        <v>99.999697975614637</v>
      </c>
      <c r="CT108" s="79"/>
      <c r="CU108" s="80"/>
      <c r="CV108" s="80"/>
      <c r="CW108" s="79"/>
      <c r="CX108" s="79"/>
      <c r="CY108" s="80"/>
      <c r="CZ108" s="80"/>
      <c r="DA108" s="79"/>
      <c r="DB108" s="79"/>
      <c r="DC108" s="80">
        <f t="shared" ref="DC108:DM108" si="1774">DC109+DC110+DC111+DC112+DC113+DC114+DC115+DC116+DC117+DC118+DC119+DC120+DC121</f>
        <v>0</v>
      </c>
      <c r="DD108" s="80">
        <f t="shared" si="1774"/>
        <v>0</v>
      </c>
      <c r="DE108" s="80">
        <f t="shared" si="1774"/>
        <v>0</v>
      </c>
      <c r="DF108" s="80"/>
      <c r="DG108" s="80">
        <f t="shared" si="1774"/>
        <v>0</v>
      </c>
      <c r="DH108" s="80">
        <f t="shared" si="1774"/>
        <v>0</v>
      </c>
      <c r="DI108" s="80">
        <f t="shared" si="1774"/>
        <v>0</v>
      </c>
      <c r="DJ108" s="80"/>
      <c r="DK108" s="80">
        <f t="shared" si="1774"/>
        <v>0</v>
      </c>
      <c r="DL108" s="80">
        <f t="shared" si="1774"/>
        <v>0</v>
      </c>
      <c r="DM108" s="80">
        <f t="shared" si="1774"/>
        <v>0</v>
      </c>
      <c r="DN108" s="80"/>
      <c r="DO108" s="80"/>
      <c r="DP108" s="80"/>
      <c r="DQ108" s="79"/>
      <c r="DR108" s="79"/>
      <c r="DS108" s="80"/>
      <c r="DT108" s="80">
        <f t="shared" ref="DT108" si="1775">DT109+DT110+DT111+DT112+DT113+DT114+DT115+DT116+DT117+DT118+DT119+DT120+DT121</f>
        <v>0</v>
      </c>
      <c r="DU108" s="79"/>
      <c r="DV108" s="79"/>
      <c r="DW108" s="80">
        <f t="shared" ref="DW108:DX108" si="1776">DW109+DW110+DW111+DW112+DW113+DW114+DW115+DW116+DW117+DW118+DW119+DW120+DW121</f>
        <v>0</v>
      </c>
      <c r="DX108" s="80">
        <f t="shared" si="1776"/>
        <v>0</v>
      </c>
      <c r="DY108" s="79"/>
      <c r="DZ108" s="79"/>
      <c r="EA108" s="80">
        <f t="shared" ref="EA108:EB108" si="1777">EA109+EA110+EA111+EA112+EA113+EA114+EA115+EA116+EA117+EA118+EA119+EA120+EA121</f>
        <v>0</v>
      </c>
      <c r="EB108" s="80">
        <f t="shared" si="1777"/>
        <v>0</v>
      </c>
      <c r="EC108" s="79"/>
      <c r="ED108" s="79"/>
      <c r="EE108" s="80">
        <f t="shared" ref="EE108:EF108" si="1778">EE109+EE110+EE111+EE112+EE113+EE114+EE115+EE116+EE117+EE118+EE119+EE120+EE121</f>
        <v>0</v>
      </c>
      <c r="EF108" s="80">
        <f t="shared" si="1778"/>
        <v>0</v>
      </c>
      <c r="EG108" s="79"/>
      <c r="EH108" s="79"/>
      <c r="EI108" s="80">
        <f t="shared" ref="EI108:EJ108" si="1779">EI109+EI110+EI111+EI112+EI113+EI114+EI115+EI116+EI117+EI118+EI119+EI120+EI121</f>
        <v>0</v>
      </c>
      <c r="EJ108" s="80">
        <f t="shared" si="1779"/>
        <v>0</v>
      </c>
      <c r="EK108" s="79"/>
      <c r="EL108" s="79"/>
      <c r="EM108" s="80">
        <f t="shared" ref="EM108:EN108" si="1780">EM109+EM110+EM111+EM112+EM113+EM114+EM115+EM116+EM117+EM118+EM119+EM120+EM121</f>
        <v>0</v>
      </c>
      <c r="EN108" s="80">
        <f t="shared" si="1780"/>
        <v>0</v>
      </c>
      <c r="EO108" s="79"/>
      <c r="EP108" s="79"/>
      <c r="EQ108" s="80">
        <f t="shared" ref="EQ108:ER108" si="1781">EQ109+EQ110+EQ111+EQ112+EQ113+EQ114+EQ115+EQ116+EQ117+EQ118+EQ119+EQ120+EQ121</f>
        <v>0</v>
      </c>
      <c r="ER108" s="80">
        <f t="shared" si="1781"/>
        <v>0</v>
      </c>
      <c r="ES108" s="79"/>
      <c r="ET108" s="79"/>
      <c r="EU108" s="80">
        <f t="shared" ref="EU108" si="1782">EU109+EU110+EU111+EU112+EU113+EU114+EU115+EU116+EU117+EU118+EU119+EU120+EU121</f>
        <v>0</v>
      </c>
      <c r="EV108" s="80">
        <f t="shared" ref="EV108" si="1783">EV109+EV110+EV111+EV112+EV113+EV114+EV115+EV116+EV117+EV118+EV119+EV120+EV121</f>
        <v>0</v>
      </c>
      <c r="EW108" s="79"/>
      <c r="EX108" s="79"/>
      <c r="EY108" s="80">
        <f t="shared" ref="EY108" si="1784">EY109+EY110+EY111+EY112+EY113+EY114+EY115+EY116+EY117+EY118+EY119+EY120+EY121</f>
        <v>0</v>
      </c>
      <c r="EZ108" s="80">
        <f t="shared" ref="EZ108" si="1785">EZ109+EZ110+EZ111+EZ112+EZ113+EZ114+EZ115+EZ116+EZ117+EZ118+EZ119+EZ120+EZ121</f>
        <v>0</v>
      </c>
      <c r="FA108" s="79"/>
      <c r="FB108" s="79"/>
      <c r="FC108" s="80">
        <f t="shared" ref="FC108:FD108" si="1786">FC109+FC110+FC111+FC112+FC113+FC114+FC115+FC116+FC117+FC118+FC119+FC120+FC121</f>
        <v>0</v>
      </c>
      <c r="FD108" s="80">
        <f t="shared" si="1786"/>
        <v>0</v>
      </c>
      <c r="FE108" s="79"/>
      <c r="FF108" s="79"/>
      <c r="FG108" s="80">
        <f t="shared" ref="FG108" si="1787">FG109+FG110+FG111+FG112+FG113+FG114+FG115+FG116+FG117+FG118+FG119+FG120+FG121</f>
        <v>0</v>
      </c>
      <c r="FH108" s="80">
        <f t="shared" ref="FH108" si="1788">FH109+FH110+FH111+FH112+FH113+FH114+FH115+FH116+FH117+FH118+FH119+FH120+FH121</f>
        <v>0</v>
      </c>
      <c r="FI108" s="79"/>
      <c r="FJ108" s="79"/>
      <c r="FK108" s="80">
        <f t="shared" ref="FK108" si="1789">FK109+FK110+FK111+FK112+FK113+FK114+FK115+FK116+FK117+FK118+FK119+FK120+FK121</f>
        <v>0</v>
      </c>
      <c r="FL108" s="80">
        <f t="shared" ref="FL108" si="1790">FL109+FL110+FL111+FL112+FL113+FL114+FL115+FL116+FL117+FL118+FL119+FL120+FL121</f>
        <v>0</v>
      </c>
      <c r="FM108" s="79"/>
      <c r="FN108" s="79"/>
      <c r="FO108" s="80">
        <f t="shared" ref="FO108:FP108" si="1791">FO109+FO110+FO111+FO112+FO113+FO114+FO115+FO116+FO117+FO118+FO119+FO120+FO121</f>
        <v>0</v>
      </c>
      <c r="FP108" s="80">
        <f t="shared" si="1791"/>
        <v>0</v>
      </c>
      <c r="FQ108" s="79"/>
      <c r="FR108" s="79"/>
      <c r="FS108" s="80">
        <f t="shared" ref="FS108:FT108" si="1792">FS109+FS110+FS111+FS112+FS113+FS114+FS115+FS116+FS117+FS118+FS119+FS120+FS121</f>
        <v>0</v>
      </c>
      <c r="FT108" s="80">
        <f t="shared" si="1792"/>
        <v>0</v>
      </c>
      <c r="FU108" s="79"/>
      <c r="FV108" s="79"/>
      <c r="FW108" s="80">
        <f t="shared" ref="FW108:FX108" si="1793">FW109+FW110+FW111+FW112+FW113+FW114+FW115+FW116+FW117+FW118+FW119+FW120+FW121</f>
        <v>0</v>
      </c>
      <c r="FX108" s="80">
        <f t="shared" si="1793"/>
        <v>0</v>
      </c>
      <c r="FY108" s="79"/>
      <c r="FZ108" s="79"/>
      <c r="GA108" s="80">
        <f t="shared" ref="GA108:GB108" si="1794">GA109+GA110+GA111+GA112+GA113+GA114+GA115+GA116+GA117+GA118+GA119+GA120+GA121</f>
        <v>0</v>
      </c>
      <c r="GB108" s="80">
        <f t="shared" si="1794"/>
        <v>0</v>
      </c>
      <c r="GC108" s="79"/>
      <c r="GD108" s="79"/>
      <c r="GE108" s="80">
        <f t="shared" ref="GE108:GF108" si="1795">GE109+GE110+GE111+GE112+GE113+GE114+GE115+GE116+GE117+GE118+GE119+GE120+GE121</f>
        <v>0</v>
      </c>
      <c r="GF108" s="80">
        <f t="shared" si="1795"/>
        <v>0</v>
      </c>
      <c r="GG108" s="79"/>
      <c r="GH108" s="79"/>
      <c r="GI108" s="80">
        <f t="shared" ref="GI108:GJ108" si="1796">GI109+GI110+GI111+GI112+GI113+GI114+GI115+GI116+GI117+GI118+GI119+GI120+GI121</f>
        <v>0</v>
      </c>
      <c r="GJ108" s="80">
        <f t="shared" si="1796"/>
        <v>0</v>
      </c>
      <c r="GK108" s="79"/>
      <c r="GL108" s="79"/>
      <c r="GM108" s="80">
        <f t="shared" ref="GM108:GN108" si="1797">GM109+GM110+GM111+GM112+GM113+GM114+GM115+GM116+GM117+GM118+GM119+GM120+GM121</f>
        <v>0</v>
      </c>
      <c r="GN108" s="80">
        <f t="shared" si="1797"/>
        <v>0</v>
      </c>
      <c r="GO108" s="79"/>
      <c r="GP108" s="79"/>
      <c r="GQ108" s="80">
        <f t="shared" ref="GQ108:GR108" si="1798">GQ109+GQ110+GQ111+GQ112+GQ113+GQ114+GQ115+GQ116+GQ117+GQ118+GQ119+GQ120+GQ121</f>
        <v>0</v>
      </c>
      <c r="GR108" s="80">
        <f t="shared" si="1798"/>
        <v>0</v>
      </c>
      <c r="GS108" s="79"/>
      <c r="GT108" s="79"/>
      <c r="GU108" s="80">
        <f t="shared" ref="GU108:GV108" si="1799">GU109+GU110+GU111+GU112+GU113+GU114+GU115+GU116+GU117+GU118+GU119+GU120+GU121</f>
        <v>5855</v>
      </c>
      <c r="GV108" s="80">
        <f t="shared" si="1799"/>
        <v>5855</v>
      </c>
      <c r="GW108" s="79">
        <f t="shared" si="1593"/>
        <v>100</v>
      </c>
      <c r="GX108" s="79"/>
      <c r="GY108" s="80"/>
      <c r="GZ108" s="80"/>
      <c r="HA108" s="79"/>
      <c r="HB108" s="79"/>
      <c r="HC108" s="80"/>
      <c r="HD108" s="80"/>
      <c r="HE108" s="79"/>
      <c r="HF108" s="79"/>
      <c r="HG108" s="80"/>
      <c r="HH108" s="80"/>
      <c r="HI108" s="79"/>
      <c r="HJ108" s="79"/>
      <c r="HK108" s="80"/>
      <c r="HL108" s="80"/>
      <c r="HM108" s="79"/>
      <c r="HN108" s="79"/>
      <c r="HO108" s="80">
        <f t="shared" ref="HO108:HP108" si="1800">HO109+HO110+HO111+HO112+HO113+HO114+HO115+HO116+HO117+HO118+HO119+HO120+HO121</f>
        <v>700</v>
      </c>
      <c r="HP108" s="80">
        <f t="shared" si="1800"/>
        <v>700</v>
      </c>
      <c r="HQ108" s="79">
        <f t="shared" ref="HQ108:HQ109" si="1801">HP108/HO108*100</f>
        <v>100</v>
      </c>
      <c r="HR108" s="79"/>
      <c r="HS108" s="80"/>
      <c r="HT108" s="80"/>
      <c r="HU108" s="79"/>
      <c r="HV108" s="79"/>
      <c r="HW108" s="80"/>
      <c r="HX108" s="80"/>
      <c r="HY108" s="79"/>
      <c r="HZ108" s="79"/>
      <c r="IA108" s="80"/>
      <c r="IB108" s="80"/>
      <c r="IC108" s="79"/>
      <c r="ID108" s="79"/>
      <c r="IE108" s="80">
        <f t="shared" ref="IE108:IF108" si="1802">IE109+IE110+IE111+IE112+IE113+IE114+IE115+IE116+IE117+IE118+IE119+IE120+IE121</f>
        <v>727.4</v>
      </c>
      <c r="IF108" s="80">
        <f t="shared" si="1802"/>
        <v>727.4</v>
      </c>
      <c r="IG108" s="79">
        <f t="shared" ref="IG108:IG109" si="1803">IF108/IE108*100</f>
        <v>100</v>
      </c>
      <c r="IH108" s="79"/>
      <c r="II108" s="80"/>
      <c r="IJ108" s="80"/>
      <c r="IK108" s="79"/>
      <c r="IL108" s="79"/>
      <c r="IM108" s="80">
        <f t="shared" ref="IM108:IN108" si="1804">IM109+IM110+IM111+IM112+IM113+IM114+IM115+IM116+IM117+IM118+IM119+IM120+IM121</f>
        <v>450.14904999999999</v>
      </c>
      <c r="IN108" s="80">
        <f t="shared" si="1804"/>
        <v>450.14904999999999</v>
      </c>
      <c r="IO108" s="79">
        <f t="shared" ref="IO108:IO109" si="1805">IN108/IM108*100</f>
        <v>100</v>
      </c>
    </row>
    <row r="109" spans="1:249" s="29" customFormat="1" ht="31.5" x14ac:dyDescent="0.25">
      <c r="A109" s="95" t="s">
        <v>309</v>
      </c>
      <c r="B109" s="82">
        <f t="shared" si="1232"/>
        <v>9199</v>
      </c>
      <c r="C109" s="82">
        <f t="shared" si="1233"/>
        <v>20632.349050000001</v>
      </c>
      <c r="D109" s="82">
        <f t="shared" si="1234"/>
        <v>20632.349050000001</v>
      </c>
      <c r="E109" s="70">
        <f t="shared" si="67"/>
        <v>100</v>
      </c>
      <c r="F109" s="70">
        <v>8893</v>
      </c>
      <c r="G109" s="70">
        <v>8893</v>
      </c>
      <c r="H109" s="70">
        <v>8893</v>
      </c>
      <c r="I109" s="70">
        <f>H109/G109*100</f>
        <v>100</v>
      </c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66"/>
      <c r="V109" s="70">
        <v>306</v>
      </c>
      <c r="W109" s="70">
        <v>653.79999999999995</v>
      </c>
      <c r="X109" s="70">
        <v>653.79999999999995</v>
      </c>
      <c r="Y109" s="66">
        <f t="shared" si="295"/>
        <v>100</v>
      </c>
      <c r="Z109" s="124"/>
      <c r="AA109" s="70">
        <v>558</v>
      </c>
      <c r="AB109" s="70">
        <v>558</v>
      </c>
      <c r="AC109" s="66">
        <f t="shared" si="1243"/>
        <v>100</v>
      </c>
      <c r="AD109" s="145"/>
      <c r="AE109" s="280">
        <v>1708</v>
      </c>
      <c r="AF109" s="281">
        <v>1708</v>
      </c>
      <c r="AG109" s="66">
        <f t="shared" si="1748"/>
        <v>100</v>
      </c>
      <c r="AH109" s="70"/>
      <c r="AI109" s="70"/>
      <c r="AJ109" s="70"/>
      <c r="AK109" s="66"/>
      <c r="AL109" s="70"/>
      <c r="AM109" s="70">
        <v>87</v>
      </c>
      <c r="AN109" s="70">
        <v>87</v>
      </c>
      <c r="AO109" s="66">
        <f>AN109/AM109*100</f>
        <v>100</v>
      </c>
      <c r="AP109" s="70"/>
      <c r="AQ109" s="70"/>
      <c r="AR109" s="70"/>
      <c r="AS109" s="66"/>
      <c r="AT109" s="66"/>
      <c r="AU109" s="70"/>
      <c r="AV109" s="70"/>
      <c r="AW109" s="66"/>
      <c r="AX109" s="70"/>
      <c r="AY109" s="70"/>
      <c r="AZ109" s="70"/>
      <c r="BA109" s="66"/>
      <c r="BB109" s="123"/>
      <c r="BC109" s="280">
        <v>1000</v>
      </c>
      <c r="BD109" s="70">
        <v>1000</v>
      </c>
      <c r="BE109" s="66">
        <f t="shared" si="1760"/>
        <v>100</v>
      </c>
      <c r="BF109" s="66"/>
      <c r="BG109" s="280"/>
      <c r="BH109" s="70"/>
      <c r="BI109" s="66"/>
      <c r="BJ109" s="66"/>
      <c r="BK109" s="280"/>
      <c r="BL109" s="70"/>
      <c r="BM109" s="66"/>
      <c r="BN109" s="66"/>
      <c r="BO109" s="280"/>
      <c r="BP109" s="70"/>
      <c r="BQ109" s="66"/>
      <c r="BR109" s="66"/>
      <c r="BS109" s="280"/>
      <c r="BT109" s="70"/>
      <c r="BU109" s="66"/>
      <c r="BV109" s="66"/>
      <c r="BW109" s="280"/>
      <c r="BX109" s="70"/>
      <c r="BY109" s="66"/>
      <c r="BZ109" s="66"/>
      <c r="CA109" s="280"/>
      <c r="CB109" s="70"/>
      <c r="CC109" s="66"/>
      <c r="CD109" s="66"/>
      <c r="CE109" s="280"/>
      <c r="CF109" s="70"/>
      <c r="CG109" s="66"/>
      <c r="CH109" s="66"/>
      <c r="CI109" s="280"/>
      <c r="CJ109" s="70"/>
      <c r="CK109" s="66"/>
      <c r="CL109" s="66"/>
      <c r="CM109" s="280"/>
      <c r="CN109" s="70"/>
      <c r="CO109" s="66"/>
      <c r="CP109" s="66"/>
      <c r="CQ109" s="70"/>
      <c r="CR109" s="70"/>
      <c r="CS109" s="66"/>
      <c r="CT109" s="66"/>
      <c r="CU109" s="70"/>
      <c r="CV109" s="70"/>
      <c r="CW109" s="66"/>
      <c r="CX109" s="66"/>
      <c r="CY109" s="70"/>
      <c r="CZ109" s="70"/>
      <c r="DA109" s="66"/>
      <c r="DB109" s="66"/>
      <c r="DC109" s="70"/>
      <c r="DD109" s="70"/>
      <c r="DE109" s="66"/>
      <c r="DF109" s="66"/>
      <c r="DG109" s="70"/>
      <c r="DH109" s="70"/>
      <c r="DI109" s="66"/>
      <c r="DJ109" s="66"/>
      <c r="DK109" s="70"/>
      <c r="DL109" s="70"/>
      <c r="DM109" s="66"/>
      <c r="DN109" s="66"/>
      <c r="DO109" s="70"/>
      <c r="DP109" s="70"/>
      <c r="DQ109" s="66"/>
      <c r="DR109" s="66"/>
      <c r="DS109" s="70"/>
      <c r="DT109" s="70"/>
      <c r="DU109" s="66"/>
      <c r="DV109" s="66"/>
      <c r="DW109" s="280"/>
      <c r="DX109" s="295"/>
      <c r="DY109" s="66"/>
      <c r="DZ109" s="66"/>
      <c r="EA109" s="280"/>
      <c r="EB109" s="295"/>
      <c r="EC109" s="66"/>
      <c r="ED109" s="66"/>
      <c r="EE109" s="280"/>
      <c r="EF109" s="70"/>
      <c r="EG109" s="66"/>
      <c r="EH109" s="66"/>
      <c r="EI109" s="280"/>
      <c r="EJ109" s="70"/>
      <c r="EK109" s="66"/>
      <c r="EL109" s="66"/>
      <c r="EM109" s="280"/>
      <c r="EN109" s="70"/>
      <c r="EO109" s="66"/>
      <c r="EP109" s="66"/>
      <c r="EQ109" s="280"/>
      <c r="ER109" s="70"/>
      <c r="ES109" s="66"/>
      <c r="ET109" s="66"/>
      <c r="EU109" s="280"/>
      <c r="EV109" s="280"/>
      <c r="EW109" s="66"/>
      <c r="EX109" s="66"/>
      <c r="EY109" s="280"/>
      <c r="EZ109" s="280"/>
      <c r="FA109" s="66"/>
      <c r="FB109" s="66"/>
      <c r="FC109" s="280"/>
      <c r="FD109" s="70"/>
      <c r="FE109" s="66"/>
      <c r="FF109" s="66"/>
      <c r="FG109" s="280"/>
      <c r="FH109" s="280"/>
      <c r="FI109" s="66"/>
      <c r="FJ109" s="66"/>
      <c r="FK109" s="280"/>
      <c r="FL109" s="280"/>
      <c r="FM109" s="66"/>
      <c r="FN109" s="66"/>
      <c r="FO109" s="280"/>
      <c r="FP109" s="70"/>
      <c r="FQ109" s="66"/>
      <c r="FR109" s="66"/>
      <c r="FS109" s="280"/>
      <c r="FT109" s="70"/>
      <c r="FU109" s="66"/>
      <c r="FV109" s="66"/>
      <c r="FW109" s="280"/>
      <c r="FX109" s="70"/>
      <c r="FY109" s="66"/>
      <c r="FZ109" s="66"/>
      <c r="GA109" s="280"/>
      <c r="GB109" s="70"/>
      <c r="GC109" s="66"/>
      <c r="GD109" s="66"/>
      <c r="GE109" s="280"/>
      <c r="GF109" s="70"/>
      <c r="GG109" s="66"/>
      <c r="GH109" s="66"/>
      <c r="GI109" s="280"/>
      <c r="GJ109" s="70"/>
      <c r="GK109" s="66"/>
      <c r="GL109" s="66"/>
      <c r="GM109" s="280"/>
      <c r="GN109" s="70"/>
      <c r="GO109" s="66"/>
      <c r="GP109" s="66"/>
      <c r="GQ109" s="280"/>
      <c r="GR109" s="70"/>
      <c r="GS109" s="66"/>
      <c r="GT109" s="66"/>
      <c r="GU109" s="280">
        <v>5855</v>
      </c>
      <c r="GV109" s="70">
        <v>5855</v>
      </c>
      <c r="GW109" s="66">
        <f t="shared" si="1593"/>
        <v>100</v>
      </c>
      <c r="GX109" s="66"/>
      <c r="GY109" s="280"/>
      <c r="GZ109" s="70"/>
      <c r="HA109" s="66"/>
      <c r="HB109" s="66"/>
      <c r="HC109" s="280"/>
      <c r="HD109" s="70"/>
      <c r="HE109" s="66"/>
      <c r="HF109" s="66"/>
      <c r="HG109" s="280"/>
      <c r="HH109" s="70"/>
      <c r="HI109" s="66"/>
      <c r="HJ109" s="66"/>
      <c r="HK109" s="280"/>
      <c r="HL109" s="70"/>
      <c r="HM109" s="66"/>
      <c r="HN109" s="66"/>
      <c r="HO109" s="280">
        <v>700</v>
      </c>
      <c r="HP109" s="70">
        <v>700</v>
      </c>
      <c r="HQ109" s="66">
        <f t="shared" si="1801"/>
        <v>100</v>
      </c>
      <c r="HR109" s="66"/>
      <c r="HS109" s="280"/>
      <c r="HT109" s="70"/>
      <c r="HU109" s="66"/>
      <c r="HV109" s="66"/>
      <c r="HW109" s="280"/>
      <c r="HX109" s="70"/>
      <c r="HY109" s="66"/>
      <c r="HZ109" s="66"/>
      <c r="IA109" s="280"/>
      <c r="IB109" s="70"/>
      <c r="IC109" s="66"/>
      <c r="ID109" s="66"/>
      <c r="IE109" s="280">
        <v>727.4</v>
      </c>
      <c r="IF109" s="70">
        <v>727.4</v>
      </c>
      <c r="IG109" s="66">
        <f t="shared" si="1803"/>
        <v>100</v>
      </c>
      <c r="IH109" s="66"/>
      <c r="II109" s="280"/>
      <c r="IJ109" s="70"/>
      <c r="IK109" s="66"/>
      <c r="IL109" s="66"/>
      <c r="IM109" s="280">
        <v>450.14904999999999</v>
      </c>
      <c r="IN109" s="70">
        <v>450.14904999999999</v>
      </c>
      <c r="IO109" s="66">
        <f t="shared" si="1805"/>
        <v>100</v>
      </c>
    </row>
    <row r="110" spans="1:249" s="29" customFormat="1" ht="15.75" x14ac:dyDescent="0.25">
      <c r="A110" s="41" t="s">
        <v>337</v>
      </c>
      <c r="B110" s="82">
        <f t="shared" si="1232"/>
        <v>0</v>
      </c>
      <c r="C110" s="82">
        <f t="shared" si="1233"/>
        <v>0</v>
      </c>
      <c r="D110" s="82">
        <f t="shared" si="1234"/>
        <v>0</v>
      </c>
      <c r="E110" s="70"/>
      <c r="F110" s="82"/>
      <c r="G110" s="82"/>
      <c r="H110" s="82"/>
      <c r="I110" s="82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134"/>
      <c r="AA110" s="207"/>
      <c r="AB110" s="207"/>
      <c r="AC110" s="66"/>
      <c r="AD110" s="135"/>
      <c r="AE110" s="205"/>
      <c r="AF110" s="205"/>
      <c r="AG110" s="66"/>
      <c r="AH110" s="205"/>
      <c r="AI110" s="205"/>
      <c r="AJ110" s="205"/>
      <c r="AK110" s="66"/>
      <c r="AL110" s="205"/>
      <c r="AM110" s="205"/>
      <c r="AN110" s="205"/>
      <c r="AO110" s="66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134"/>
      <c r="BC110" s="205"/>
      <c r="BD110" s="205"/>
      <c r="BE110" s="66"/>
      <c r="BF110" s="66"/>
      <c r="BG110" s="205"/>
      <c r="BH110" s="205"/>
      <c r="BI110" s="66"/>
      <c r="BJ110" s="66"/>
      <c r="BK110" s="205"/>
      <c r="BL110" s="205"/>
      <c r="BM110" s="66"/>
      <c r="BN110" s="66"/>
      <c r="BO110" s="205"/>
      <c r="BP110" s="205"/>
      <c r="BQ110" s="66"/>
      <c r="BR110" s="66"/>
      <c r="BS110" s="205"/>
      <c r="BT110" s="205"/>
      <c r="BU110" s="66"/>
      <c r="BV110" s="66"/>
      <c r="BW110" s="205"/>
      <c r="BX110" s="205"/>
      <c r="BY110" s="66"/>
      <c r="BZ110" s="66"/>
      <c r="CA110" s="205"/>
      <c r="CB110" s="205"/>
      <c r="CC110" s="66"/>
      <c r="CD110" s="66"/>
      <c r="CE110" s="205"/>
      <c r="CF110" s="205"/>
      <c r="CG110" s="66"/>
      <c r="CH110" s="66"/>
      <c r="CI110" s="205"/>
      <c r="CJ110" s="205"/>
      <c r="CK110" s="66"/>
      <c r="CL110" s="66"/>
      <c r="CM110" s="205"/>
      <c r="CN110" s="205"/>
      <c r="CO110" s="66"/>
      <c r="CP110" s="66"/>
      <c r="CQ110" s="207"/>
      <c r="CR110" s="207"/>
      <c r="CS110" s="66"/>
      <c r="CT110" s="66"/>
      <c r="CU110" s="207"/>
      <c r="CV110" s="207"/>
      <c r="CW110" s="66"/>
      <c r="CX110" s="66"/>
      <c r="CY110" s="207"/>
      <c r="CZ110" s="207"/>
      <c r="DA110" s="66"/>
      <c r="DB110" s="66"/>
      <c r="DC110" s="207"/>
      <c r="DD110" s="207"/>
      <c r="DE110" s="207"/>
      <c r="DF110" s="207"/>
      <c r="DG110" s="207"/>
      <c r="DH110" s="207"/>
      <c r="DI110" s="207"/>
      <c r="DJ110" s="207"/>
      <c r="DK110" s="207"/>
      <c r="DL110" s="207"/>
      <c r="DM110" s="207"/>
      <c r="DN110" s="207"/>
      <c r="DO110" s="207"/>
      <c r="DP110" s="207"/>
      <c r="DQ110" s="66"/>
      <c r="DR110" s="66"/>
      <c r="DS110" s="207"/>
      <c r="DT110" s="207"/>
      <c r="DU110" s="66"/>
      <c r="DV110" s="66"/>
      <c r="DW110" s="205"/>
      <c r="DX110" s="205"/>
      <c r="DY110" s="66"/>
      <c r="DZ110" s="66"/>
      <c r="EA110" s="205"/>
      <c r="EB110" s="205"/>
      <c r="EC110" s="66"/>
      <c r="ED110" s="66"/>
      <c r="EE110" s="205"/>
      <c r="EF110" s="205"/>
      <c r="EG110" s="66"/>
      <c r="EH110" s="66"/>
      <c r="EI110" s="205"/>
      <c r="EJ110" s="205"/>
      <c r="EK110" s="66"/>
      <c r="EL110" s="66"/>
      <c r="EM110" s="205"/>
      <c r="EN110" s="205"/>
      <c r="EO110" s="66"/>
      <c r="EP110" s="66"/>
      <c r="EQ110" s="205"/>
      <c r="ER110" s="205"/>
      <c r="ES110" s="66"/>
      <c r="ET110" s="66"/>
      <c r="EU110" s="205"/>
      <c r="EV110" s="205"/>
      <c r="EW110" s="66"/>
      <c r="EX110" s="66"/>
      <c r="EY110" s="205"/>
      <c r="EZ110" s="205"/>
      <c r="FA110" s="66"/>
      <c r="FB110" s="66"/>
      <c r="FC110" s="205"/>
      <c r="FD110" s="205"/>
      <c r="FE110" s="66"/>
      <c r="FF110" s="66"/>
      <c r="FG110" s="205"/>
      <c r="FH110" s="205"/>
      <c r="FI110" s="66"/>
      <c r="FJ110" s="66"/>
      <c r="FK110" s="205"/>
      <c r="FL110" s="205"/>
      <c r="FM110" s="66"/>
      <c r="FN110" s="66"/>
      <c r="FO110" s="205"/>
      <c r="FP110" s="205"/>
      <c r="FQ110" s="66"/>
      <c r="FR110" s="66"/>
      <c r="FS110" s="205"/>
      <c r="FT110" s="205"/>
      <c r="FU110" s="66"/>
      <c r="FV110" s="66"/>
      <c r="FW110" s="205"/>
      <c r="FX110" s="205"/>
      <c r="FY110" s="66"/>
      <c r="FZ110" s="66"/>
      <c r="GA110" s="205"/>
      <c r="GB110" s="205"/>
      <c r="GC110" s="66"/>
      <c r="GD110" s="66"/>
      <c r="GE110" s="205"/>
      <c r="GF110" s="205"/>
      <c r="GG110" s="66"/>
      <c r="GH110" s="66"/>
      <c r="GI110" s="205"/>
      <c r="GJ110" s="205"/>
      <c r="GK110" s="66"/>
      <c r="GL110" s="66"/>
      <c r="GM110" s="205"/>
      <c r="GN110" s="205"/>
      <c r="GO110" s="66"/>
      <c r="GP110" s="66"/>
      <c r="GQ110" s="205"/>
      <c r="GR110" s="205"/>
      <c r="GS110" s="66"/>
      <c r="GT110" s="66"/>
      <c r="GU110" s="205"/>
      <c r="GV110" s="205"/>
      <c r="GW110" s="66"/>
      <c r="GX110" s="66"/>
      <c r="GY110" s="205"/>
      <c r="GZ110" s="205"/>
      <c r="HA110" s="66"/>
      <c r="HB110" s="66"/>
      <c r="HC110" s="205"/>
      <c r="HD110" s="205"/>
      <c r="HE110" s="66"/>
      <c r="HF110" s="66"/>
      <c r="HG110" s="205"/>
      <c r="HH110" s="205"/>
      <c r="HI110" s="66"/>
      <c r="HJ110" s="66"/>
      <c r="HK110" s="205"/>
      <c r="HL110" s="205"/>
      <c r="HM110" s="66"/>
      <c r="HN110" s="66"/>
      <c r="HO110" s="205"/>
      <c r="HP110" s="205"/>
      <c r="HQ110" s="66"/>
      <c r="HR110" s="66"/>
      <c r="HS110" s="205"/>
      <c r="HT110" s="205"/>
      <c r="HU110" s="66"/>
      <c r="HV110" s="66"/>
      <c r="HW110" s="205"/>
      <c r="HX110" s="205"/>
      <c r="HY110" s="66"/>
      <c r="HZ110" s="66"/>
      <c r="IA110" s="205"/>
      <c r="IB110" s="205"/>
      <c r="IC110" s="66"/>
      <c r="ID110" s="66"/>
      <c r="IE110" s="205"/>
      <c r="IF110" s="205"/>
      <c r="IG110" s="66"/>
      <c r="IH110" s="66"/>
      <c r="II110" s="205"/>
      <c r="IJ110" s="205"/>
      <c r="IK110" s="66"/>
      <c r="IL110" s="66"/>
      <c r="IM110" s="205"/>
      <c r="IN110" s="205"/>
      <c r="IO110" s="66"/>
    </row>
    <row r="111" spans="1:249" s="29" customFormat="1" ht="15.75" x14ac:dyDescent="0.25">
      <c r="A111" s="41" t="s">
        <v>338</v>
      </c>
      <c r="B111" s="82">
        <f t="shared" si="1232"/>
        <v>0</v>
      </c>
      <c r="C111" s="82">
        <f t="shared" si="1233"/>
        <v>0</v>
      </c>
      <c r="D111" s="82">
        <f t="shared" si="1234"/>
        <v>0</v>
      </c>
      <c r="E111" s="70"/>
      <c r="F111" s="82"/>
      <c r="G111" s="82"/>
      <c r="H111" s="82"/>
      <c r="I111" s="82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134"/>
      <c r="AA111" s="207"/>
      <c r="AB111" s="207"/>
      <c r="AC111" s="66"/>
      <c r="AD111" s="135"/>
      <c r="AE111" s="205"/>
      <c r="AF111" s="205"/>
      <c r="AG111" s="66"/>
      <c r="AH111" s="205"/>
      <c r="AI111" s="205"/>
      <c r="AJ111" s="205"/>
      <c r="AK111" s="66"/>
      <c r="AL111" s="205"/>
      <c r="AM111" s="205"/>
      <c r="AN111" s="205"/>
      <c r="AO111" s="66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134"/>
      <c r="BC111" s="205"/>
      <c r="BD111" s="205"/>
      <c r="BE111" s="66"/>
      <c r="BF111" s="66"/>
      <c r="BG111" s="205"/>
      <c r="BH111" s="205"/>
      <c r="BI111" s="66"/>
      <c r="BJ111" s="66"/>
      <c r="BK111" s="205"/>
      <c r="BL111" s="205"/>
      <c r="BM111" s="66"/>
      <c r="BN111" s="66"/>
      <c r="BO111" s="205"/>
      <c r="BP111" s="205"/>
      <c r="BQ111" s="66"/>
      <c r="BR111" s="66"/>
      <c r="BS111" s="205"/>
      <c r="BT111" s="205"/>
      <c r="BU111" s="66"/>
      <c r="BV111" s="66"/>
      <c r="BW111" s="205"/>
      <c r="BX111" s="205"/>
      <c r="BY111" s="66"/>
      <c r="BZ111" s="66"/>
      <c r="CA111" s="205"/>
      <c r="CB111" s="205"/>
      <c r="CC111" s="66"/>
      <c r="CD111" s="66"/>
      <c r="CE111" s="205"/>
      <c r="CF111" s="205"/>
      <c r="CG111" s="66"/>
      <c r="CH111" s="66"/>
      <c r="CI111" s="205"/>
      <c r="CJ111" s="205"/>
      <c r="CK111" s="66"/>
      <c r="CL111" s="66"/>
      <c r="CM111" s="205"/>
      <c r="CN111" s="205"/>
      <c r="CO111" s="66"/>
      <c r="CP111" s="66"/>
      <c r="CQ111" s="207"/>
      <c r="CR111" s="207"/>
      <c r="CS111" s="66"/>
      <c r="CT111" s="66"/>
      <c r="CU111" s="207"/>
      <c r="CV111" s="207"/>
      <c r="CW111" s="66"/>
      <c r="CX111" s="66"/>
      <c r="CY111" s="207"/>
      <c r="CZ111" s="207"/>
      <c r="DA111" s="66"/>
      <c r="DB111" s="66"/>
      <c r="DC111" s="207"/>
      <c r="DD111" s="207"/>
      <c r="DE111" s="207"/>
      <c r="DF111" s="207"/>
      <c r="DG111" s="207"/>
      <c r="DH111" s="207"/>
      <c r="DI111" s="207"/>
      <c r="DJ111" s="207"/>
      <c r="DK111" s="207"/>
      <c r="DL111" s="207"/>
      <c r="DM111" s="207"/>
      <c r="DN111" s="207"/>
      <c r="DO111" s="207"/>
      <c r="DP111" s="207"/>
      <c r="DQ111" s="66"/>
      <c r="DR111" s="66"/>
      <c r="DS111" s="207"/>
      <c r="DT111" s="207"/>
      <c r="DU111" s="66"/>
      <c r="DV111" s="66"/>
      <c r="DW111" s="205"/>
      <c r="DX111" s="205"/>
      <c r="DY111" s="66"/>
      <c r="DZ111" s="66"/>
      <c r="EA111" s="205"/>
      <c r="EB111" s="205"/>
      <c r="EC111" s="66"/>
      <c r="ED111" s="66"/>
      <c r="EE111" s="205"/>
      <c r="EF111" s="205"/>
      <c r="EG111" s="66"/>
      <c r="EH111" s="66"/>
      <c r="EI111" s="205"/>
      <c r="EJ111" s="205"/>
      <c r="EK111" s="66"/>
      <c r="EL111" s="66"/>
      <c r="EM111" s="205"/>
      <c r="EN111" s="205"/>
      <c r="EO111" s="66"/>
      <c r="EP111" s="66"/>
      <c r="EQ111" s="205"/>
      <c r="ER111" s="205"/>
      <c r="ES111" s="66"/>
      <c r="ET111" s="66"/>
      <c r="EU111" s="205"/>
      <c r="EV111" s="205"/>
      <c r="EW111" s="66"/>
      <c r="EX111" s="66"/>
      <c r="EY111" s="205"/>
      <c r="EZ111" s="205"/>
      <c r="FA111" s="66"/>
      <c r="FB111" s="66"/>
      <c r="FC111" s="205"/>
      <c r="FD111" s="205"/>
      <c r="FE111" s="66"/>
      <c r="FF111" s="66"/>
      <c r="FG111" s="205"/>
      <c r="FH111" s="205"/>
      <c r="FI111" s="66"/>
      <c r="FJ111" s="66"/>
      <c r="FK111" s="205"/>
      <c r="FL111" s="205"/>
      <c r="FM111" s="66"/>
      <c r="FN111" s="66"/>
      <c r="FO111" s="205"/>
      <c r="FP111" s="205"/>
      <c r="FQ111" s="66"/>
      <c r="FR111" s="66"/>
      <c r="FS111" s="205"/>
      <c r="FT111" s="205"/>
      <c r="FU111" s="66"/>
      <c r="FV111" s="66"/>
      <c r="FW111" s="205"/>
      <c r="FX111" s="205"/>
      <c r="FY111" s="66"/>
      <c r="FZ111" s="66"/>
      <c r="GA111" s="205"/>
      <c r="GB111" s="205"/>
      <c r="GC111" s="66"/>
      <c r="GD111" s="66"/>
      <c r="GE111" s="205"/>
      <c r="GF111" s="205"/>
      <c r="GG111" s="66"/>
      <c r="GH111" s="66"/>
      <c r="GI111" s="205"/>
      <c r="GJ111" s="205"/>
      <c r="GK111" s="66"/>
      <c r="GL111" s="66"/>
      <c r="GM111" s="205"/>
      <c r="GN111" s="205"/>
      <c r="GO111" s="66"/>
      <c r="GP111" s="66"/>
      <c r="GQ111" s="205"/>
      <c r="GR111" s="205"/>
      <c r="GS111" s="66"/>
      <c r="GT111" s="66"/>
      <c r="GU111" s="205"/>
      <c r="GV111" s="205"/>
      <c r="GW111" s="66"/>
      <c r="GX111" s="66"/>
      <c r="GY111" s="205"/>
      <c r="GZ111" s="205"/>
      <c r="HA111" s="66"/>
      <c r="HB111" s="66"/>
      <c r="HC111" s="205"/>
      <c r="HD111" s="205"/>
      <c r="HE111" s="66"/>
      <c r="HF111" s="66"/>
      <c r="HG111" s="205"/>
      <c r="HH111" s="205"/>
      <c r="HI111" s="66"/>
      <c r="HJ111" s="66"/>
      <c r="HK111" s="205"/>
      <c r="HL111" s="205"/>
      <c r="HM111" s="66"/>
      <c r="HN111" s="66"/>
      <c r="HO111" s="205"/>
      <c r="HP111" s="205"/>
      <c r="HQ111" s="66"/>
      <c r="HR111" s="66"/>
      <c r="HS111" s="205"/>
      <c r="HT111" s="205"/>
      <c r="HU111" s="66"/>
      <c r="HV111" s="66"/>
      <c r="HW111" s="205"/>
      <c r="HX111" s="205"/>
      <c r="HY111" s="66"/>
      <c r="HZ111" s="66"/>
      <c r="IA111" s="205"/>
      <c r="IB111" s="205"/>
      <c r="IC111" s="66"/>
      <c r="ID111" s="66"/>
      <c r="IE111" s="205"/>
      <c r="IF111" s="205"/>
      <c r="IG111" s="66"/>
      <c r="IH111" s="66"/>
      <c r="II111" s="205"/>
      <c r="IJ111" s="205"/>
      <c r="IK111" s="66"/>
      <c r="IL111" s="66"/>
      <c r="IM111" s="205"/>
      <c r="IN111" s="205"/>
      <c r="IO111" s="66"/>
    </row>
    <row r="112" spans="1:249" s="29" customFormat="1" ht="15.75" x14ac:dyDescent="0.25">
      <c r="A112" s="41" t="s">
        <v>339</v>
      </c>
      <c r="B112" s="82">
        <f t="shared" si="1232"/>
        <v>0</v>
      </c>
      <c r="C112" s="82">
        <f t="shared" si="1233"/>
        <v>0</v>
      </c>
      <c r="D112" s="82">
        <f t="shared" si="1234"/>
        <v>0</v>
      </c>
      <c r="E112" s="70"/>
      <c r="F112" s="82"/>
      <c r="G112" s="82"/>
      <c r="H112" s="82"/>
      <c r="I112" s="82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134"/>
      <c r="AA112" s="207"/>
      <c r="AB112" s="207"/>
      <c r="AC112" s="66"/>
      <c r="AD112" s="135"/>
      <c r="AE112" s="205"/>
      <c r="AF112" s="205"/>
      <c r="AG112" s="66"/>
      <c r="AH112" s="205"/>
      <c r="AI112" s="205"/>
      <c r="AJ112" s="205"/>
      <c r="AK112" s="66"/>
      <c r="AL112" s="205"/>
      <c r="AM112" s="205"/>
      <c r="AN112" s="205"/>
      <c r="AO112" s="66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134"/>
      <c r="BC112" s="205"/>
      <c r="BD112" s="205"/>
      <c r="BE112" s="66"/>
      <c r="BF112" s="66"/>
      <c r="BG112" s="205"/>
      <c r="BH112" s="205"/>
      <c r="BI112" s="66"/>
      <c r="BJ112" s="66"/>
      <c r="BK112" s="205"/>
      <c r="BL112" s="205"/>
      <c r="BM112" s="66"/>
      <c r="BN112" s="66"/>
      <c r="BO112" s="205"/>
      <c r="BP112" s="205"/>
      <c r="BQ112" s="66"/>
      <c r="BR112" s="66"/>
      <c r="BS112" s="205"/>
      <c r="BT112" s="205"/>
      <c r="BU112" s="66"/>
      <c r="BV112" s="66"/>
      <c r="BW112" s="205"/>
      <c r="BX112" s="205"/>
      <c r="BY112" s="66"/>
      <c r="BZ112" s="66"/>
      <c r="CA112" s="205"/>
      <c r="CB112" s="205"/>
      <c r="CC112" s="66"/>
      <c r="CD112" s="66"/>
      <c r="CE112" s="205"/>
      <c r="CF112" s="205"/>
      <c r="CG112" s="66"/>
      <c r="CH112" s="66"/>
      <c r="CI112" s="205"/>
      <c r="CJ112" s="205"/>
      <c r="CK112" s="66"/>
      <c r="CL112" s="66"/>
      <c r="CM112" s="205"/>
      <c r="CN112" s="205"/>
      <c r="CO112" s="66"/>
      <c r="CP112" s="66"/>
      <c r="CQ112" s="207"/>
      <c r="CR112" s="207"/>
      <c r="CS112" s="66"/>
      <c r="CT112" s="66"/>
      <c r="CU112" s="207"/>
      <c r="CV112" s="207"/>
      <c r="CW112" s="66"/>
      <c r="CX112" s="66"/>
      <c r="CY112" s="207"/>
      <c r="CZ112" s="207"/>
      <c r="DA112" s="66"/>
      <c r="DB112" s="66"/>
      <c r="DC112" s="207"/>
      <c r="DD112" s="207"/>
      <c r="DE112" s="207"/>
      <c r="DF112" s="207"/>
      <c r="DG112" s="207"/>
      <c r="DH112" s="207"/>
      <c r="DI112" s="207"/>
      <c r="DJ112" s="207"/>
      <c r="DK112" s="207"/>
      <c r="DL112" s="207"/>
      <c r="DM112" s="207"/>
      <c r="DN112" s="207"/>
      <c r="DO112" s="207"/>
      <c r="DP112" s="207"/>
      <c r="DQ112" s="66"/>
      <c r="DR112" s="66"/>
      <c r="DS112" s="207"/>
      <c r="DT112" s="207"/>
      <c r="DU112" s="66"/>
      <c r="DV112" s="66"/>
      <c r="DW112" s="205"/>
      <c r="DX112" s="205"/>
      <c r="DY112" s="66"/>
      <c r="DZ112" s="66"/>
      <c r="EA112" s="205"/>
      <c r="EB112" s="205"/>
      <c r="EC112" s="66"/>
      <c r="ED112" s="66"/>
      <c r="EE112" s="205"/>
      <c r="EF112" s="205"/>
      <c r="EG112" s="66"/>
      <c r="EH112" s="66"/>
      <c r="EI112" s="205"/>
      <c r="EJ112" s="205"/>
      <c r="EK112" s="66"/>
      <c r="EL112" s="66"/>
      <c r="EM112" s="205"/>
      <c r="EN112" s="205"/>
      <c r="EO112" s="66"/>
      <c r="EP112" s="66"/>
      <c r="EQ112" s="205"/>
      <c r="ER112" s="205"/>
      <c r="ES112" s="66"/>
      <c r="ET112" s="66"/>
      <c r="EU112" s="205"/>
      <c r="EV112" s="205"/>
      <c r="EW112" s="66"/>
      <c r="EX112" s="66"/>
      <c r="EY112" s="205"/>
      <c r="EZ112" s="205"/>
      <c r="FA112" s="66"/>
      <c r="FB112" s="66"/>
      <c r="FC112" s="205"/>
      <c r="FD112" s="205"/>
      <c r="FE112" s="66"/>
      <c r="FF112" s="66"/>
      <c r="FG112" s="205"/>
      <c r="FH112" s="205"/>
      <c r="FI112" s="66"/>
      <c r="FJ112" s="66"/>
      <c r="FK112" s="205"/>
      <c r="FL112" s="205"/>
      <c r="FM112" s="66"/>
      <c r="FN112" s="66"/>
      <c r="FO112" s="205"/>
      <c r="FP112" s="205"/>
      <c r="FQ112" s="66"/>
      <c r="FR112" s="66"/>
      <c r="FS112" s="205"/>
      <c r="FT112" s="205"/>
      <c r="FU112" s="66"/>
      <c r="FV112" s="66"/>
      <c r="FW112" s="205"/>
      <c r="FX112" s="205"/>
      <c r="FY112" s="66"/>
      <c r="FZ112" s="66"/>
      <c r="GA112" s="205"/>
      <c r="GB112" s="205"/>
      <c r="GC112" s="66"/>
      <c r="GD112" s="66"/>
      <c r="GE112" s="205"/>
      <c r="GF112" s="205"/>
      <c r="GG112" s="66"/>
      <c r="GH112" s="66"/>
      <c r="GI112" s="205"/>
      <c r="GJ112" s="205"/>
      <c r="GK112" s="66"/>
      <c r="GL112" s="66"/>
      <c r="GM112" s="205"/>
      <c r="GN112" s="205"/>
      <c r="GO112" s="66"/>
      <c r="GP112" s="66"/>
      <c r="GQ112" s="205"/>
      <c r="GR112" s="205"/>
      <c r="GS112" s="66"/>
      <c r="GT112" s="66"/>
      <c r="GU112" s="205"/>
      <c r="GV112" s="205"/>
      <c r="GW112" s="66"/>
      <c r="GX112" s="66"/>
      <c r="GY112" s="205"/>
      <c r="GZ112" s="205"/>
      <c r="HA112" s="66"/>
      <c r="HB112" s="66"/>
      <c r="HC112" s="205"/>
      <c r="HD112" s="205"/>
      <c r="HE112" s="66"/>
      <c r="HF112" s="66"/>
      <c r="HG112" s="205"/>
      <c r="HH112" s="205"/>
      <c r="HI112" s="66"/>
      <c r="HJ112" s="66"/>
      <c r="HK112" s="205"/>
      <c r="HL112" s="205"/>
      <c r="HM112" s="66"/>
      <c r="HN112" s="66"/>
      <c r="HO112" s="205"/>
      <c r="HP112" s="205"/>
      <c r="HQ112" s="66"/>
      <c r="HR112" s="66"/>
      <c r="HS112" s="205"/>
      <c r="HT112" s="205"/>
      <c r="HU112" s="66"/>
      <c r="HV112" s="66"/>
      <c r="HW112" s="205"/>
      <c r="HX112" s="205"/>
      <c r="HY112" s="66"/>
      <c r="HZ112" s="66"/>
      <c r="IA112" s="205"/>
      <c r="IB112" s="205"/>
      <c r="IC112" s="66"/>
      <c r="ID112" s="66"/>
      <c r="IE112" s="205"/>
      <c r="IF112" s="205"/>
      <c r="IG112" s="66"/>
      <c r="IH112" s="66"/>
      <c r="II112" s="205"/>
      <c r="IJ112" s="205"/>
      <c r="IK112" s="66"/>
      <c r="IL112" s="66"/>
      <c r="IM112" s="205"/>
      <c r="IN112" s="205"/>
      <c r="IO112" s="66"/>
    </row>
    <row r="113" spans="1:249" s="29" customFormat="1" ht="15.75" x14ac:dyDescent="0.25">
      <c r="A113" s="41" t="s">
        <v>340</v>
      </c>
      <c r="B113" s="82">
        <f t="shared" si="1232"/>
        <v>0</v>
      </c>
      <c r="C113" s="82">
        <f t="shared" si="1233"/>
        <v>0</v>
      </c>
      <c r="D113" s="82">
        <f t="shared" si="1234"/>
        <v>0</v>
      </c>
      <c r="E113" s="70"/>
      <c r="F113" s="82"/>
      <c r="G113" s="82"/>
      <c r="H113" s="82"/>
      <c r="I113" s="82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134"/>
      <c r="AA113" s="207"/>
      <c r="AB113" s="207"/>
      <c r="AC113" s="66"/>
      <c r="AD113" s="135"/>
      <c r="AE113" s="205"/>
      <c r="AF113" s="205"/>
      <c r="AG113" s="66"/>
      <c r="AH113" s="205"/>
      <c r="AI113" s="205"/>
      <c r="AJ113" s="205"/>
      <c r="AK113" s="66"/>
      <c r="AL113" s="205"/>
      <c r="AM113" s="205"/>
      <c r="AN113" s="205"/>
      <c r="AO113" s="66"/>
      <c r="AP113" s="207"/>
      <c r="AQ113" s="207"/>
      <c r="AR113" s="207"/>
      <c r="AS113" s="207"/>
      <c r="AT113" s="207"/>
      <c r="AU113" s="207"/>
      <c r="AV113" s="207"/>
      <c r="AW113" s="207"/>
      <c r="AX113" s="207"/>
      <c r="AY113" s="207"/>
      <c r="AZ113" s="207"/>
      <c r="BA113" s="207"/>
      <c r="BB113" s="134"/>
      <c r="BC113" s="205"/>
      <c r="BD113" s="205"/>
      <c r="BE113" s="66"/>
      <c r="BF113" s="66"/>
      <c r="BG113" s="205"/>
      <c r="BH113" s="205"/>
      <c r="BI113" s="66"/>
      <c r="BJ113" s="66"/>
      <c r="BK113" s="205"/>
      <c r="BL113" s="205"/>
      <c r="BM113" s="66"/>
      <c r="BN113" s="66"/>
      <c r="BO113" s="205"/>
      <c r="BP113" s="205"/>
      <c r="BQ113" s="66"/>
      <c r="BR113" s="66"/>
      <c r="BS113" s="205"/>
      <c r="BT113" s="205"/>
      <c r="BU113" s="66"/>
      <c r="BV113" s="66"/>
      <c r="BW113" s="205"/>
      <c r="BX113" s="205"/>
      <c r="BY113" s="66"/>
      <c r="BZ113" s="66"/>
      <c r="CA113" s="205"/>
      <c r="CB113" s="205"/>
      <c r="CC113" s="66"/>
      <c r="CD113" s="66"/>
      <c r="CE113" s="205"/>
      <c r="CF113" s="205"/>
      <c r="CG113" s="66"/>
      <c r="CH113" s="66"/>
      <c r="CI113" s="205"/>
      <c r="CJ113" s="205"/>
      <c r="CK113" s="66"/>
      <c r="CL113" s="66"/>
      <c r="CM113" s="205"/>
      <c r="CN113" s="205"/>
      <c r="CO113" s="66"/>
      <c r="CP113" s="66"/>
      <c r="CQ113" s="207"/>
      <c r="CR113" s="207"/>
      <c r="CS113" s="66"/>
      <c r="CT113" s="66"/>
      <c r="CU113" s="207"/>
      <c r="CV113" s="207"/>
      <c r="CW113" s="66"/>
      <c r="CX113" s="66"/>
      <c r="CY113" s="207"/>
      <c r="CZ113" s="207"/>
      <c r="DA113" s="66"/>
      <c r="DB113" s="66"/>
      <c r="DC113" s="207"/>
      <c r="DD113" s="207"/>
      <c r="DE113" s="207"/>
      <c r="DF113" s="207"/>
      <c r="DG113" s="207"/>
      <c r="DH113" s="207"/>
      <c r="DI113" s="207"/>
      <c r="DJ113" s="207"/>
      <c r="DK113" s="207"/>
      <c r="DL113" s="207"/>
      <c r="DM113" s="207"/>
      <c r="DN113" s="207"/>
      <c r="DO113" s="207"/>
      <c r="DP113" s="207"/>
      <c r="DQ113" s="66"/>
      <c r="DR113" s="66"/>
      <c r="DS113" s="207"/>
      <c r="DT113" s="207"/>
      <c r="DU113" s="66"/>
      <c r="DV113" s="66"/>
      <c r="DW113" s="205"/>
      <c r="DX113" s="205"/>
      <c r="DY113" s="66"/>
      <c r="DZ113" s="66"/>
      <c r="EA113" s="205"/>
      <c r="EB113" s="205"/>
      <c r="EC113" s="66"/>
      <c r="ED113" s="66"/>
      <c r="EE113" s="205"/>
      <c r="EF113" s="205"/>
      <c r="EG113" s="66"/>
      <c r="EH113" s="66"/>
      <c r="EI113" s="205"/>
      <c r="EJ113" s="205"/>
      <c r="EK113" s="66"/>
      <c r="EL113" s="66"/>
      <c r="EM113" s="205"/>
      <c r="EN113" s="205"/>
      <c r="EO113" s="66"/>
      <c r="EP113" s="66"/>
      <c r="EQ113" s="205"/>
      <c r="ER113" s="205"/>
      <c r="ES113" s="66"/>
      <c r="ET113" s="66"/>
      <c r="EU113" s="205"/>
      <c r="EV113" s="205"/>
      <c r="EW113" s="66"/>
      <c r="EX113" s="66"/>
      <c r="EY113" s="205"/>
      <c r="EZ113" s="205"/>
      <c r="FA113" s="66"/>
      <c r="FB113" s="66"/>
      <c r="FC113" s="205"/>
      <c r="FD113" s="205"/>
      <c r="FE113" s="66"/>
      <c r="FF113" s="66"/>
      <c r="FG113" s="205"/>
      <c r="FH113" s="205"/>
      <c r="FI113" s="66"/>
      <c r="FJ113" s="66"/>
      <c r="FK113" s="205"/>
      <c r="FL113" s="205"/>
      <c r="FM113" s="66"/>
      <c r="FN113" s="66"/>
      <c r="FO113" s="205"/>
      <c r="FP113" s="205"/>
      <c r="FQ113" s="66"/>
      <c r="FR113" s="66"/>
      <c r="FS113" s="205"/>
      <c r="FT113" s="205"/>
      <c r="FU113" s="66"/>
      <c r="FV113" s="66"/>
      <c r="FW113" s="205"/>
      <c r="FX113" s="205"/>
      <c r="FY113" s="66"/>
      <c r="FZ113" s="66"/>
      <c r="GA113" s="205"/>
      <c r="GB113" s="205"/>
      <c r="GC113" s="66"/>
      <c r="GD113" s="66"/>
      <c r="GE113" s="205"/>
      <c r="GF113" s="205"/>
      <c r="GG113" s="66"/>
      <c r="GH113" s="66"/>
      <c r="GI113" s="205"/>
      <c r="GJ113" s="205"/>
      <c r="GK113" s="66"/>
      <c r="GL113" s="66"/>
      <c r="GM113" s="205"/>
      <c r="GN113" s="205"/>
      <c r="GO113" s="66"/>
      <c r="GP113" s="66"/>
      <c r="GQ113" s="205"/>
      <c r="GR113" s="205"/>
      <c r="GS113" s="66"/>
      <c r="GT113" s="66"/>
      <c r="GU113" s="205"/>
      <c r="GV113" s="205"/>
      <c r="GW113" s="66"/>
      <c r="GX113" s="66"/>
      <c r="GY113" s="205"/>
      <c r="GZ113" s="205"/>
      <c r="HA113" s="66"/>
      <c r="HB113" s="66"/>
      <c r="HC113" s="205"/>
      <c r="HD113" s="205"/>
      <c r="HE113" s="66"/>
      <c r="HF113" s="66"/>
      <c r="HG113" s="205"/>
      <c r="HH113" s="205"/>
      <c r="HI113" s="66"/>
      <c r="HJ113" s="66"/>
      <c r="HK113" s="205"/>
      <c r="HL113" s="205"/>
      <c r="HM113" s="66"/>
      <c r="HN113" s="66"/>
      <c r="HO113" s="205"/>
      <c r="HP113" s="205"/>
      <c r="HQ113" s="66"/>
      <c r="HR113" s="66"/>
      <c r="HS113" s="205"/>
      <c r="HT113" s="205"/>
      <c r="HU113" s="66"/>
      <c r="HV113" s="66"/>
      <c r="HW113" s="205"/>
      <c r="HX113" s="205"/>
      <c r="HY113" s="66"/>
      <c r="HZ113" s="66"/>
      <c r="IA113" s="205"/>
      <c r="IB113" s="205"/>
      <c r="IC113" s="66"/>
      <c r="ID113" s="66"/>
      <c r="IE113" s="205"/>
      <c r="IF113" s="205"/>
      <c r="IG113" s="66"/>
      <c r="IH113" s="66"/>
      <c r="II113" s="205"/>
      <c r="IJ113" s="205"/>
      <c r="IK113" s="66"/>
      <c r="IL113" s="66"/>
      <c r="IM113" s="205"/>
      <c r="IN113" s="205"/>
      <c r="IO113" s="66"/>
    </row>
    <row r="114" spans="1:249" s="29" customFormat="1" ht="15.75" x14ac:dyDescent="0.25">
      <c r="A114" s="41" t="s">
        <v>341</v>
      </c>
      <c r="B114" s="82">
        <f t="shared" si="1232"/>
        <v>0</v>
      </c>
      <c r="C114" s="82">
        <f t="shared" si="1233"/>
        <v>0</v>
      </c>
      <c r="D114" s="82">
        <f t="shared" si="1234"/>
        <v>0</v>
      </c>
      <c r="E114" s="70"/>
      <c r="F114" s="82"/>
      <c r="G114" s="82"/>
      <c r="H114" s="82"/>
      <c r="I114" s="82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  <c r="U114" s="207"/>
      <c r="V114" s="207"/>
      <c r="W114" s="207"/>
      <c r="X114" s="207"/>
      <c r="Y114" s="207"/>
      <c r="Z114" s="134"/>
      <c r="AA114" s="207"/>
      <c r="AB114" s="207"/>
      <c r="AC114" s="66"/>
      <c r="AD114" s="135"/>
      <c r="AE114" s="205"/>
      <c r="AF114" s="205"/>
      <c r="AG114" s="66"/>
      <c r="AH114" s="205"/>
      <c r="AI114" s="205"/>
      <c r="AJ114" s="205"/>
      <c r="AK114" s="66"/>
      <c r="AL114" s="205"/>
      <c r="AM114" s="205"/>
      <c r="AN114" s="205"/>
      <c r="AO114" s="66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134"/>
      <c r="BC114" s="205"/>
      <c r="BD114" s="205"/>
      <c r="BE114" s="66"/>
      <c r="BF114" s="66"/>
      <c r="BG114" s="205"/>
      <c r="BH114" s="205"/>
      <c r="BI114" s="66"/>
      <c r="BJ114" s="66"/>
      <c r="BK114" s="205"/>
      <c r="BL114" s="205"/>
      <c r="BM114" s="66"/>
      <c r="BN114" s="66"/>
      <c r="BO114" s="205"/>
      <c r="BP114" s="205"/>
      <c r="BQ114" s="66"/>
      <c r="BR114" s="66"/>
      <c r="BS114" s="205"/>
      <c r="BT114" s="205"/>
      <c r="BU114" s="66"/>
      <c r="BV114" s="66"/>
      <c r="BW114" s="205"/>
      <c r="BX114" s="205"/>
      <c r="BY114" s="66"/>
      <c r="BZ114" s="66"/>
      <c r="CA114" s="205"/>
      <c r="CB114" s="205"/>
      <c r="CC114" s="66"/>
      <c r="CD114" s="66"/>
      <c r="CE114" s="205"/>
      <c r="CF114" s="205"/>
      <c r="CG114" s="66"/>
      <c r="CH114" s="66"/>
      <c r="CI114" s="205"/>
      <c r="CJ114" s="205"/>
      <c r="CK114" s="66"/>
      <c r="CL114" s="66"/>
      <c r="CM114" s="205"/>
      <c r="CN114" s="205"/>
      <c r="CO114" s="66"/>
      <c r="CP114" s="66"/>
      <c r="CQ114" s="207"/>
      <c r="CR114" s="207"/>
      <c r="CS114" s="66"/>
      <c r="CT114" s="66"/>
      <c r="CU114" s="207"/>
      <c r="CV114" s="207"/>
      <c r="CW114" s="66"/>
      <c r="CX114" s="66"/>
      <c r="CY114" s="207"/>
      <c r="CZ114" s="207"/>
      <c r="DA114" s="66"/>
      <c r="DB114" s="66"/>
      <c r="DC114" s="207"/>
      <c r="DD114" s="207"/>
      <c r="DE114" s="207"/>
      <c r="DF114" s="207"/>
      <c r="DG114" s="207"/>
      <c r="DH114" s="207"/>
      <c r="DI114" s="207"/>
      <c r="DJ114" s="207"/>
      <c r="DK114" s="207"/>
      <c r="DL114" s="207"/>
      <c r="DM114" s="207"/>
      <c r="DN114" s="207"/>
      <c r="DO114" s="207"/>
      <c r="DP114" s="207"/>
      <c r="DQ114" s="66"/>
      <c r="DR114" s="66"/>
      <c r="DS114" s="207"/>
      <c r="DT114" s="207"/>
      <c r="DU114" s="66"/>
      <c r="DV114" s="66"/>
      <c r="DW114" s="205"/>
      <c r="DX114" s="205"/>
      <c r="DY114" s="66"/>
      <c r="DZ114" s="66"/>
      <c r="EA114" s="205"/>
      <c r="EB114" s="205"/>
      <c r="EC114" s="66"/>
      <c r="ED114" s="66"/>
      <c r="EE114" s="205"/>
      <c r="EF114" s="205"/>
      <c r="EG114" s="66"/>
      <c r="EH114" s="66"/>
      <c r="EI114" s="205"/>
      <c r="EJ114" s="205"/>
      <c r="EK114" s="66"/>
      <c r="EL114" s="66"/>
      <c r="EM114" s="205"/>
      <c r="EN114" s="205"/>
      <c r="EO114" s="66"/>
      <c r="EP114" s="66"/>
      <c r="EQ114" s="205"/>
      <c r="ER114" s="205"/>
      <c r="ES114" s="66"/>
      <c r="ET114" s="66"/>
      <c r="EU114" s="205"/>
      <c r="EV114" s="205"/>
      <c r="EW114" s="66"/>
      <c r="EX114" s="66"/>
      <c r="EY114" s="205"/>
      <c r="EZ114" s="205"/>
      <c r="FA114" s="66"/>
      <c r="FB114" s="66"/>
      <c r="FC114" s="205"/>
      <c r="FD114" s="205"/>
      <c r="FE114" s="66"/>
      <c r="FF114" s="66"/>
      <c r="FG114" s="205"/>
      <c r="FH114" s="205"/>
      <c r="FI114" s="66"/>
      <c r="FJ114" s="66"/>
      <c r="FK114" s="205"/>
      <c r="FL114" s="205"/>
      <c r="FM114" s="66"/>
      <c r="FN114" s="66"/>
      <c r="FO114" s="205"/>
      <c r="FP114" s="205"/>
      <c r="FQ114" s="66"/>
      <c r="FR114" s="66"/>
      <c r="FS114" s="205"/>
      <c r="FT114" s="205"/>
      <c r="FU114" s="66"/>
      <c r="FV114" s="66"/>
      <c r="FW114" s="205"/>
      <c r="FX114" s="205"/>
      <c r="FY114" s="66"/>
      <c r="FZ114" s="66"/>
      <c r="GA114" s="205"/>
      <c r="GB114" s="205"/>
      <c r="GC114" s="66"/>
      <c r="GD114" s="66"/>
      <c r="GE114" s="205"/>
      <c r="GF114" s="205"/>
      <c r="GG114" s="66"/>
      <c r="GH114" s="66"/>
      <c r="GI114" s="205"/>
      <c r="GJ114" s="205"/>
      <c r="GK114" s="66"/>
      <c r="GL114" s="66"/>
      <c r="GM114" s="205"/>
      <c r="GN114" s="205"/>
      <c r="GO114" s="66"/>
      <c r="GP114" s="66"/>
      <c r="GQ114" s="205"/>
      <c r="GR114" s="205"/>
      <c r="GS114" s="66"/>
      <c r="GT114" s="66"/>
      <c r="GU114" s="205"/>
      <c r="GV114" s="205"/>
      <c r="GW114" s="66"/>
      <c r="GX114" s="66"/>
      <c r="GY114" s="205"/>
      <c r="GZ114" s="205"/>
      <c r="HA114" s="66"/>
      <c r="HB114" s="66"/>
      <c r="HC114" s="205"/>
      <c r="HD114" s="205"/>
      <c r="HE114" s="66"/>
      <c r="HF114" s="66"/>
      <c r="HG114" s="205"/>
      <c r="HH114" s="205"/>
      <c r="HI114" s="66"/>
      <c r="HJ114" s="66"/>
      <c r="HK114" s="205"/>
      <c r="HL114" s="205"/>
      <c r="HM114" s="66"/>
      <c r="HN114" s="66"/>
      <c r="HO114" s="205"/>
      <c r="HP114" s="205"/>
      <c r="HQ114" s="66"/>
      <c r="HR114" s="66"/>
      <c r="HS114" s="205"/>
      <c r="HT114" s="205"/>
      <c r="HU114" s="66"/>
      <c r="HV114" s="66"/>
      <c r="HW114" s="205"/>
      <c r="HX114" s="205"/>
      <c r="HY114" s="66"/>
      <c r="HZ114" s="66"/>
      <c r="IA114" s="205"/>
      <c r="IB114" s="205"/>
      <c r="IC114" s="66"/>
      <c r="ID114" s="66"/>
      <c r="IE114" s="205"/>
      <c r="IF114" s="205"/>
      <c r="IG114" s="66"/>
      <c r="IH114" s="66"/>
      <c r="II114" s="205"/>
      <c r="IJ114" s="205"/>
      <c r="IK114" s="66"/>
      <c r="IL114" s="66"/>
      <c r="IM114" s="205"/>
      <c r="IN114" s="205"/>
      <c r="IO114" s="66"/>
    </row>
    <row r="115" spans="1:249" s="29" customFormat="1" ht="15.75" x14ac:dyDescent="0.25">
      <c r="A115" s="41" t="s">
        <v>342</v>
      </c>
      <c r="B115" s="82">
        <f t="shared" si="1232"/>
        <v>0</v>
      </c>
      <c r="C115" s="82">
        <f t="shared" si="1233"/>
        <v>0</v>
      </c>
      <c r="D115" s="82">
        <f t="shared" si="1234"/>
        <v>0</v>
      </c>
      <c r="E115" s="70"/>
      <c r="F115" s="82"/>
      <c r="G115" s="82"/>
      <c r="H115" s="82"/>
      <c r="I115" s="82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  <c r="U115" s="207"/>
      <c r="V115" s="207"/>
      <c r="W115" s="207"/>
      <c r="X115" s="207"/>
      <c r="Y115" s="207"/>
      <c r="Z115" s="134"/>
      <c r="AA115" s="207"/>
      <c r="AB115" s="207"/>
      <c r="AC115" s="66"/>
      <c r="AD115" s="135"/>
      <c r="AE115" s="205"/>
      <c r="AF115" s="205"/>
      <c r="AG115" s="66"/>
      <c r="AH115" s="205"/>
      <c r="AI115" s="205"/>
      <c r="AJ115" s="205"/>
      <c r="AK115" s="66"/>
      <c r="AL115" s="205"/>
      <c r="AM115" s="205"/>
      <c r="AN115" s="205"/>
      <c r="AO115" s="66"/>
      <c r="AP115" s="207"/>
      <c r="AQ115" s="207"/>
      <c r="AR115" s="207"/>
      <c r="AS115" s="207"/>
      <c r="AT115" s="207"/>
      <c r="AU115" s="207"/>
      <c r="AV115" s="207"/>
      <c r="AW115" s="207"/>
      <c r="AX115" s="207"/>
      <c r="AY115" s="207"/>
      <c r="AZ115" s="207"/>
      <c r="BA115" s="207"/>
      <c r="BB115" s="134"/>
      <c r="BC115" s="205"/>
      <c r="BD115" s="205"/>
      <c r="BE115" s="66"/>
      <c r="BF115" s="66"/>
      <c r="BG115" s="205"/>
      <c r="BH115" s="205"/>
      <c r="BI115" s="66"/>
      <c r="BJ115" s="66"/>
      <c r="BK115" s="205"/>
      <c r="BL115" s="205"/>
      <c r="BM115" s="66"/>
      <c r="BN115" s="66"/>
      <c r="BO115" s="205"/>
      <c r="BP115" s="205"/>
      <c r="BQ115" s="66"/>
      <c r="BR115" s="66"/>
      <c r="BS115" s="205"/>
      <c r="BT115" s="205"/>
      <c r="BU115" s="66"/>
      <c r="BV115" s="66"/>
      <c r="BW115" s="205"/>
      <c r="BX115" s="205"/>
      <c r="BY115" s="66"/>
      <c r="BZ115" s="66"/>
      <c r="CA115" s="205"/>
      <c r="CB115" s="205"/>
      <c r="CC115" s="66"/>
      <c r="CD115" s="66"/>
      <c r="CE115" s="205"/>
      <c r="CF115" s="205"/>
      <c r="CG115" s="66"/>
      <c r="CH115" s="66"/>
      <c r="CI115" s="205"/>
      <c r="CJ115" s="205"/>
      <c r="CK115" s="66"/>
      <c r="CL115" s="66"/>
      <c r="CM115" s="205"/>
      <c r="CN115" s="205"/>
      <c r="CO115" s="66"/>
      <c r="CP115" s="66"/>
      <c r="CQ115" s="207"/>
      <c r="CR115" s="207"/>
      <c r="CS115" s="66"/>
      <c r="CT115" s="66"/>
      <c r="CU115" s="207"/>
      <c r="CV115" s="207"/>
      <c r="CW115" s="66"/>
      <c r="CX115" s="66"/>
      <c r="CY115" s="207"/>
      <c r="CZ115" s="207"/>
      <c r="DA115" s="66"/>
      <c r="DB115" s="66"/>
      <c r="DC115" s="207"/>
      <c r="DD115" s="207"/>
      <c r="DE115" s="207"/>
      <c r="DF115" s="207"/>
      <c r="DG115" s="207"/>
      <c r="DH115" s="207"/>
      <c r="DI115" s="207"/>
      <c r="DJ115" s="207"/>
      <c r="DK115" s="207"/>
      <c r="DL115" s="207"/>
      <c r="DM115" s="207"/>
      <c r="DN115" s="207"/>
      <c r="DO115" s="207"/>
      <c r="DP115" s="207"/>
      <c r="DQ115" s="66"/>
      <c r="DR115" s="66"/>
      <c r="DS115" s="207"/>
      <c r="DT115" s="207"/>
      <c r="DU115" s="66"/>
      <c r="DV115" s="66"/>
      <c r="DW115" s="205"/>
      <c r="DX115" s="205"/>
      <c r="DY115" s="66"/>
      <c r="DZ115" s="66"/>
      <c r="EA115" s="205"/>
      <c r="EB115" s="205"/>
      <c r="EC115" s="66"/>
      <c r="ED115" s="66"/>
      <c r="EE115" s="205"/>
      <c r="EF115" s="205"/>
      <c r="EG115" s="66"/>
      <c r="EH115" s="66"/>
      <c r="EI115" s="205"/>
      <c r="EJ115" s="205"/>
      <c r="EK115" s="66"/>
      <c r="EL115" s="66"/>
      <c r="EM115" s="205"/>
      <c r="EN115" s="205"/>
      <c r="EO115" s="66"/>
      <c r="EP115" s="66"/>
      <c r="EQ115" s="205"/>
      <c r="ER115" s="205"/>
      <c r="ES115" s="66"/>
      <c r="ET115" s="66"/>
      <c r="EU115" s="205"/>
      <c r="EV115" s="205"/>
      <c r="EW115" s="66"/>
      <c r="EX115" s="66"/>
      <c r="EY115" s="205"/>
      <c r="EZ115" s="205"/>
      <c r="FA115" s="66"/>
      <c r="FB115" s="66"/>
      <c r="FC115" s="205"/>
      <c r="FD115" s="205"/>
      <c r="FE115" s="66"/>
      <c r="FF115" s="66"/>
      <c r="FG115" s="205"/>
      <c r="FH115" s="205"/>
      <c r="FI115" s="66"/>
      <c r="FJ115" s="66"/>
      <c r="FK115" s="205"/>
      <c r="FL115" s="205"/>
      <c r="FM115" s="66"/>
      <c r="FN115" s="66"/>
      <c r="FO115" s="205"/>
      <c r="FP115" s="205"/>
      <c r="FQ115" s="66"/>
      <c r="FR115" s="66"/>
      <c r="FS115" s="205"/>
      <c r="FT115" s="205"/>
      <c r="FU115" s="66"/>
      <c r="FV115" s="66"/>
      <c r="FW115" s="205"/>
      <c r="FX115" s="205"/>
      <c r="FY115" s="66"/>
      <c r="FZ115" s="66"/>
      <c r="GA115" s="205"/>
      <c r="GB115" s="205"/>
      <c r="GC115" s="66"/>
      <c r="GD115" s="66"/>
      <c r="GE115" s="205"/>
      <c r="GF115" s="205"/>
      <c r="GG115" s="66"/>
      <c r="GH115" s="66"/>
      <c r="GI115" s="205"/>
      <c r="GJ115" s="205"/>
      <c r="GK115" s="66"/>
      <c r="GL115" s="66"/>
      <c r="GM115" s="205"/>
      <c r="GN115" s="205"/>
      <c r="GO115" s="66"/>
      <c r="GP115" s="66"/>
      <c r="GQ115" s="205"/>
      <c r="GR115" s="205"/>
      <c r="GS115" s="66"/>
      <c r="GT115" s="66"/>
      <c r="GU115" s="205"/>
      <c r="GV115" s="205"/>
      <c r="GW115" s="66"/>
      <c r="GX115" s="66"/>
      <c r="GY115" s="205"/>
      <c r="GZ115" s="205"/>
      <c r="HA115" s="66"/>
      <c r="HB115" s="66"/>
      <c r="HC115" s="205"/>
      <c r="HD115" s="205"/>
      <c r="HE115" s="66"/>
      <c r="HF115" s="66"/>
      <c r="HG115" s="205"/>
      <c r="HH115" s="205"/>
      <c r="HI115" s="66"/>
      <c r="HJ115" s="66"/>
      <c r="HK115" s="205"/>
      <c r="HL115" s="205"/>
      <c r="HM115" s="66"/>
      <c r="HN115" s="66"/>
      <c r="HO115" s="205"/>
      <c r="HP115" s="205"/>
      <c r="HQ115" s="66"/>
      <c r="HR115" s="66"/>
      <c r="HS115" s="205"/>
      <c r="HT115" s="205"/>
      <c r="HU115" s="66"/>
      <c r="HV115" s="66"/>
      <c r="HW115" s="205"/>
      <c r="HX115" s="205"/>
      <c r="HY115" s="66"/>
      <c r="HZ115" s="66"/>
      <c r="IA115" s="205"/>
      <c r="IB115" s="205"/>
      <c r="IC115" s="66"/>
      <c r="ID115" s="66"/>
      <c r="IE115" s="205"/>
      <c r="IF115" s="205"/>
      <c r="IG115" s="66"/>
      <c r="IH115" s="66"/>
      <c r="II115" s="205"/>
      <c r="IJ115" s="205"/>
      <c r="IK115" s="66"/>
      <c r="IL115" s="66"/>
      <c r="IM115" s="205"/>
      <c r="IN115" s="205"/>
      <c r="IO115" s="66"/>
    </row>
    <row r="116" spans="1:249" s="29" customFormat="1" ht="15.75" x14ac:dyDescent="0.25">
      <c r="A116" s="41" t="s">
        <v>246</v>
      </c>
      <c r="B116" s="82">
        <f t="shared" si="1232"/>
        <v>0</v>
      </c>
      <c r="C116" s="82">
        <f t="shared" si="1233"/>
        <v>0</v>
      </c>
      <c r="D116" s="82">
        <f t="shared" si="1234"/>
        <v>0</v>
      </c>
      <c r="E116" s="70"/>
      <c r="F116" s="82"/>
      <c r="G116" s="82"/>
      <c r="H116" s="82"/>
      <c r="I116" s="82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  <c r="W116" s="207"/>
      <c r="X116" s="207"/>
      <c r="Y116" s="207"/>
      <c r="Z116" s="134"/>
      <c r="AA116" s="207"/>
      <c r="AB116" s="207"/>
      <c r="AC116" s="66"/>
      <c r="AD116" s="135"/>
      <c r="AE116" s="205"/>
      <c r="AF116" s="205"/>
      <c r="AG116" s="66"/>
      <c r="AH116" s="205"/>
      <c r="AI116" s="205"/>
      <c r="AJ116" s="205"/>
      <c r="AK116" s="66"/>
      <c r="AL116" s="205"/>
      <c r="AM116" s="205"/>
      <c r="AN116" s="205"/>
      <c r="AO116" s="66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134"/>
      <c r="BC116" s="205"/>
      <c r="BD116" s="205"/>
      <c r="BE116" s="66"/>
      <c r="BF116" s="66"/>
      <c r="BG116" s="205"/>
      <c r="BH116" s="205"/>
      <c r="BI116" s="66"/>
      <c r="BJ116" s="66"/>
      <c r="BK116" s="205"/>
      <c r="BL116" s="205"/>
      <c r="BM116" s="66"/>
      <c r="BN116" s="66"/>
      <c r="BO116" s="205"/>
      <c r="BP116" s="205"/>
      <c r="BQ116" s="66"/>
      <c r="BR116" s="66"/>
      <c r="BS116" s="205"/>
      <c r="BT116" s="205"/>
      <c r="BU116" s="66"/>
      <c r="BV116" s="66"/>
      <c r="BW116" s="205"/>
      <c r="BX116" s="205"/>
      <c r="BY116" s="66"/>
      <c r="BZ116" s="66"/>
      <c r="CA116" s="205"/>
      <c r="CB116" s="205"/>
      <c r="CC116" s="66"/>
      <c r="CD116" s="66"/>
      <c r="CE116" s="205"/>
      <c r="CF116" s="205"/>
      <c r="CG116" s="66"/>
      <c r="CH116" s="66"/>
      <c r="CI116" s="205"/>
      <c r="CJ116" s="205"/>
      <c r="CK116" s="66"/>
      <c r="CL116" s="66"/>
      <c r="CM116" s="205"/>
      <c r="CN116" s="205"/>
      <c r="CO116" s="66"/>
      <c r="CP116" s="66"/>
      <c r="CQ116" s="207"/>
      <c r="CR116" s="207"/>
      <c r="CS116" s="66"/>
      <c r="CT116" s="66"/>
      <c r="CU116" s="207"/>
      <c r="CV116" s="207"/>
      <c r="CW116" s="66"/>
      <c r="CX116" s="66"/>
      <c r="CY116" s="207"/>
      <c r="CZ116" s="207"/>
      <c r="DA116" s="66"/>
      <c r="DB116" s="66"/>
      <c r="DC116" s="207"/>
      <c r="DD116" s="207"/>
      <c r="DE116" s="207"/>
      <c r="DF116" s="207"/>
      <c r="DG116" s="207"/>
      <c r="DH116" s="207"/>
      <c r="DI116" s="207"/>
      <c r="DJ116" s="207"/>
      <c r="DK116" s="207"/>
      <c r="DL116" s="207"/>
      <c r="DM116" s="207"/>
      <c r="DN116" s="207"/>
      <c r="DO116" s="207"/>
      <c r="DP116" s="207"/>
      <c r="DQ116" s="66"/>
      <c r="DR116" s="66"/>
      <c r="DS116" s="207"/>
      <c r="DT116" s="207"/>
      <c r="DU116" s="66"/>
      <c r="DV116" s="66"/>
      <c r="DW116" s="205"/>
      <c r="DX116" s="205"/>
      <c r="DY116" s="66"/>
      <c r="DZ116" s="66"/>
      <c r="EA116" s="205"/>
      <c r="EB116" s="205"/>
      <c r="EC116" s="66"/>
      <c r="ED116" s="66"/>
      <c r="EE116" s="205"/>
      <c r="EF116" s="205"/>
      <c r="EG116" s="66"/>
      <c r="EH116" s="66"/>
      <c r="EI116" s="205"/>
      <c r="EJ116" s="205"/>
      <c r="EK116" s="66"/>
      <c r="EL116" s="66"/>
      <c r="EM116" s="205"/>
      <c r="EN116" s="205"/>
      <c r="EO116" s="66"/>
      <c r="EP116" s="66"/>
      <c r="EQ116" s="205"/>
      <c r="ER116" s="205"/>
      <c r="ES116" s="66"/>
      <c r="ET116" s="66"/>
      <c r="EU116" s="205"/>
      <c r="EV116" s="205"/>
      <c r="EW116" s="66"/>
      <c r="EX116" s="66"/>
      <c r="EY116" s="205"/>
      <c r="EZ116" s="205"/>
      <c r="FA116" s="66"/>
      <c r="FB116" s="66"/>
      <c r="FC116" s="205"/>
      <c r="FD116" s="205"/>
      <c r="FE116" s="66"/>
      <c r="FF116" s="66"/>
      <c r="FG116" s="205"/>
      <c r="FH116" s="205"/>
      <c r="FI116" s="66"/>
      <c r="FJ116" s="66"/>
      <c r="FK116" s="205"/>
      <c r="FL116" s="205"/>
      <c r="FM116" s="66"/>
      <c r="FN116" s="66"/>
      <c r="FO116" s="205"/>
      <c r="FP116" s="205"/>
      <c r="FQ116" s="66"/>
      <c r="FR116" s="66"/>
      <c r="FS116" s="205"/>
      <c r="FT116" s="205"/>
      <c r="FU116" s="66"/>
      <c r="FV116" s="66"/>
      <c r="FW116" s="205"/>
      <c r="FX116" s="205"/>
      <c r="FY116" s="66"/>
      <c r="FZ116" s="66"/>
      <c r="GA116" s="205"/>
      <c r="GB116" s="205"/>
      <c r="GC116" s="66"/>
      <c r="GD116" s="66"/>
      <c r="GE116" s="205"/>
      <c r="GF116" s="205"/>
      <c r="GG116" s="66"/>
      <c r="GH116" s="66"/>
      <c r="GI116" s="205"/>
      <c r="GJ116" s="205"/>
      <c r="GK116" s="66"/>
      <c r="GL116" s="66"/>
      <c r="GM116" s="205"/>
      <c r="GN116" s="205"/>
      <c r="GO116" s="66"/>
      <c r="GP116" s="66"/>
      <c r="GQ116" s="205"/>
      <c r="GR116" s="205"/>
      <c r="GS116" s="66"/>
      <c r="GT116" s="66"/>
      <c r="GU116" s="205"/>
      <c r="GV116" s="205"/>
      <c r="GW116" s="66"/>
      <c r="GX116" s="66"/>
      <c r="GY116" s="205"/>
      <c r="GZ116" s="205"/>
      <c r="HA116" s="66"/>
      <c r="HB116" s="66"/>
      <c r="HC116" s="205"/>
      <c r="HD116" s="205"/>
      <c r="HE116" s="66"/>
      <c r="HF116" s="66"/>
      <c r="HG116" s="205"/>
      <c r="HH116" s="205"/>
      <c r="HI116" s="66"/>
      <c r="HJ116" s="66"/>
      <c r="HK116" s="205"/>
      <c r="HL116" s="205"/>
      <c r="HM116" s="66"/>
      <c r="HN116" s="66"/>
      <c r="HO116" s="205"/>
      <c r="HP116" s="205"/>
      <c r="HQ116" s="66"/>
      <c r="HR116" s="66"/>
      <c r="HS116" s="205"/>
      <c r="HT116" s="205"/>
      <c r="HU116" s="66"/>
      <c r="HV116" s="66"/>
      <c r="HW116" s="205"/>
      <c r="HX116" s="205"/>
      <c r="HY116" s="66"/>
      <c r="HZ116" s="66"/>
      <c r="IA116" s="205"/>
      <c r="IB116" s="205"/>
      <c r="IC116" s="66"/>
      <c r="ID116" s="66"/>
      <c r="IE116" s="205"/>
      <c r="IF116" s="205"/>
      <c r="IG116" s="66"/>
      <c r="IH116" s="66"/>
      <c r="II116" s="205"/>
      <c r="IJ116" s="205"/>
      <c r="IK116" s="66"/>
      <c r="IL116" s="66"/>
      <c r="IM116" s="205"/>
      <c r="IN116" s="205"/>
      <c r="IO116" s="66"/>
    </row>
    <row r="117" spans="1:249" s="29" customFormat="1" ht="15.75" x14ac:dyDescent="0.25">
      <c r="A117" s="41" t="s">
        <v>343</v>
      </c>
      <c r="B117" s="82">
        <f t="shared" si="1232"/>
        <v>0</v>
      </c>
      <c r="C117" s="82">
        <f t="shared" si="1233"/>
        <v>0</v>
      </c>
      <c r="D117" s="82">
        <f t="shared" si="1234"/>
        <v>0</v>
      </c>
      <c r="E117" s="70"/>
      <c r="F117" s="82"/>
      <c r="G117" s="82"/>
      <c r="H117" s="82"/>
      <c r="I117" s="82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  <c r="W117" s="207"/>
      <c r="X117" s="207"/>
      <c r="Y117" s="207"/>
      <c r="Z117" s="134"/>
      <c r="AA117" s="207"/>
      <c r="AB117" s="207"/>
      <c r="AC117" s="66"/>
      <c r="AD117" s="135"/>
      <c r="AE117" s="205"/>
      <c r="AF117" s="205"/>
      <c r="AG117" s="66"/>
      <c r="AH117" s="205"/>
      <c r="AI117" s="205"/>
      <c r="AJ117" s="205"/>
      <c r="AK117" s="66"/>
      <c r="AL117" s="205"/>
      <c r="AM117" s="205"/>
      <c r="AN117" s="205"/>
      <c r="AO117" s="66"/>
      <c r="AP117" s="207"/>
      <c r="AQ117" s="207"/>
      <c r="AR117" s="207"/>
      <c r="AS117" s="207"/>
      <c r="AT117" s="207"/>
      <c r="AU117" s="207"/>
      <c r="AV117" s="207"/>
      <c r="AW117" s="207"/>
      <c r="AX117" s="207"/>
      <c r="AY117" s="207"/>
      <c r="AZ117" s="207"/>
      <c r="BA117" s="207"/>
      <c r="BB117" s="134"/>
      <c r="BC117" s="205"/>
      <c r="BD117" s="205"/>
      <c r="BE117" s="66"/>
      <c r="BF117" s="66"/>
      <c r="BG117" s="205"/>
      <c r="BH117" s="205"/>
      <c r="BI117" s="66"/>
      <c r="BJ117" s="66"/>
      <c r="BK117" s="205"/>
      <c r="BL117" s="205"/>
      <c r="BM117" s="66"/>
      <c r="BN117" s="66"/>
      <c r="BO117" s="205"/>
      <c r="BP117" s="205"/>
      <c r="BQ117" s="66"/>
      <c r="BR117" s="66"/>
      <c r="BS117" s="205"/>
      <c r="BT117" s="205"/>
      <c r="BU117" s="66"/>
      <c r="BV117" s="66"/>
      <c r="BW117" s="205"/>
      <c r="BX117" s="205"/>
      <c r="BY117" s="66"/>
      <c r="BZ117" s="66"/>
      <c r="CA117" s="205"/>
      <c r="CB117" s="205"/>
      <c r="CC117" s="66"/>
      <c r="CD117" s="66"/>
      <c r="CE117" s="205"/>
      <c r="CF117" s="205"/>
      <c r="CG117" s="66"/>
      <c r="CH117" s="66"/>
      <c r="CI117" s="205"/>
      <c r="CJ117" s="205"/>
      <c r="CK117" s="66"/>
      <c r="CL117" s="66"/>
      <c r="CM117" s="205"/>
      <c r="CN117" s="205"/>
      <c r="CO117" s="66"/>
      <c r="CP117" s="66"/>
      <c r="CQ117" s="207"/>
      <c r="CR117" s="207"/>
      <c r="CS117" s="66"/>
      <c r="CT117" s="66"/>
      <c r="CU117" s="207"/>
      <c r="CV117" s="207"/>
      <c r="CW117" s="66"/>
      <c r="CX117" s="66"/>
      <c r="CY117" s="207"/>
      <c r="CZ117" s="207"/>
      <c r="DA117" s="66"/>
      <c r="DB117" s="66"/>
      <c r="DC117" s="207"/>
      <c r="DD117" s="207"/>
      <c r="DE117" s="207"/>
      <c r="DF117" s="207"/>
      <c r="DG117" s="207"/>
      <c r="DH117" s="207"/>
      <c r="DI117" s="207"/>
      <c r="DJ117" s="207"/>
      <c r="DK117" s="207"/>
      <c r="DL117" s="207"/>
      <c r="DM117" s="207"/>
      <c r="DN117" s="207"/>
      <c r="DO117" s="207"/>
      <c r="DP117" s="207"/>
      <c r="DQ117" s="66"/>
      <c r="DR117" s="66"/>
      <c r="DS117" s="207"/>
      <c r="DT117" s="207"/>
      <c r="DU117" s="66"/>
      <c r="DV117" s="66"/>
      <c r="DW117" s="205"/>
      <c r="DX117" s="205"/>
      <c r="DY117" s="66"/>
      <c r="DZ117" s="66"/>
      <c r="EA117" s="205"/>
      <c r="EB117" s="205"/>
      <c r="EC117" s="66"/>
      <c r="ED117" s="66"/>
      <c r="EE117" s="205"/>
      <c r="EF117" s="205"/>
      <c r="EG117" s="66"/>
      <c r="EH117" s="66"/>
      <c r="EI117" s="205"/>
      <c r="EJ117" s="205"/>
      <c r="EK117" s="66"/>
      <c r="EL117" s="66"/>
      <c r="EM117" s="205"/>
      <c r="EN117" s="205"/>
      <c r="EO117" s="66"/>
      <c r="EP117" s="66"/>
      <c r="EQ117" s="205"/>
      <c r="ER117" s="205"/>
      <c r="ES117" s="66"/>
      <c r="ET117" s="66"/>
      <c r="EU117" s="205"/>
      <c r="EV117" s="205"/>
      <c r="EW117" s="66"/>
      <c r="EX117" s="66"/>
      <c r="EY117" s="205"/>
      <c r="EZ117" s="205"/>
      <c r="FA117" s="66"/>
      <c r="FB117" s="66"/>
      <c r="FC117" s="205"/>
      <c r="FD117" s="205"/>
      <c r="FE117" s="66"/>
      <c r="FF117" s="66"/>
      <c r="FG117" s="205"/>
      <c r="FH117" s="205"/>
      <c r="FI117" s="66"/>
      <c r="FJ117" s="66"/>
      <c r="FK117" s="205"/>
      <c r="FL117" s="205"/>
      <c r="FM117" s="66"/>
      <c r="FN117" s="66"/>
      <c r="FO117" s="205"/>
      <c r="FP117" s="205"/>
      <c r="FQ117" s="66"/>
      <c r="FR117" s="66"/>
      <c r="FS117" s="205"/>
      <c r="FT117" s="205"/>
      <c r="FU117" s="66"/>
      <c r="FV117" s="66"/>
      <c r="FW117" s="205"/>
      <c r="FX117" s="205"/>
      <c r="FY117" s="66"/>
      <c r="FZ117" s="66"/>
      <c r="GA117" s="205"/>
      <c r="GB117" s="205"/>
      <c r="GC117" s="66"/>
      <c r="GD117" s="66"/>
      <c r="GE117" s="205"/>
      <c r="GF117" s="205"/>
      <c r="GG117" s="66"/>
      <c r="GH117" s="66"/>
      <c r="GI117" s="205"/>
      <c r="GJ117" s="205"/>
      <c r="GK117" s="66"/>
      <c r="GL117" s="66"/>
      <c r="GM117" s="205"/>
      <c r="GN117" s="205"/>
      <c r="GO117" s="66"/>
      <c r="GP117" s="66"/>
      <c r="GQ117" s="205"/>
      <c r="GR117" s="205"/>
      <c r="GS117" s="66"/>
      <c r="GT117" s="66"/>
      <c r="GU117" s="205"/>
      <c r="GV117" s="205"/>
      <c r="GW117" s="66"/>
      <c r="GX117" s="66"/>
      <c r="GY117" s="205"/>
      <c r="GZ117" s="205"/>
      <c r="HA117" s="66"/>
      <c r="HB117" s="66"/>
      <c r="HC117" s="205"/>
      <c r="HD117" s="205"/>
      <c r="HE117" s="66"/>
      <c r="HF117" s="66"/>
      <c r="HG117" s="205"/>
      <c r="HH117" s="205"/>
      <c r="HI117" s="66"/>
      <c r="HJ117" s="66"/>
      <c r="HK117" s="205"/>
      <c r="HL117" s="205"/>
      <c r="HM117" s="66"/>
      <c r="HN117" s="66"/>
      <c r="HO117" s="205"/>
      <c r="HP117" s="205"/>
      <c r="HQ117" s="66"/>
      <c r="HR117" s="66"/>
      <c r="HS117" s="205"/>
      <c r="HT117" s="205"/>
      <c r="HU117" s="66"/>
      <c r="HV117" s="66"/>
      <c r="HW117" s="205"/>
      <c r="HX117" s="205"/>
      <c r="HY117" s="66"/>
      <c r="HZ117" s="66"/>
      <c r="IA117" s="205"/>
      <c r="IB117" s="205"/>
      <c r="IC117" s="66"/>
      <c r="ID117" s="66"/>
      <c r="IE117" s="205"/>
      <c r="IF117" s="205"/>
      <c r="IG117" s="66"/>
      <c r="IH117" s="66"/>
      <c r="II117" s="205"/>
      <c r="IJ117" s="205"/>
      <c r="IK117" s="66"/>
      <c r="IL117" s="66"/>
      <c r="IM117" s="205"/>
      <c r="IN117" s="205"/>
      <c r="IO117" s="66"/>
    </row>
    <row r="118" spans="1:249" s="29" customFormat="1" ht="15.75" x14ac:dyDescent="0.25">
      <c r="A118" s="41" t="s">
        <v>344</v>
      </c>
      <c r="B118" s="82">
        <f t="shared" si="1232"/>
        <v>0</v>
      </c>
      <c r="C118" s="82">
        <f t="shared" si="1233"/>
        <v>9489.2999999999993</v>
      </c>
      <c r="D118" s="82">
        <f t="shared" si="1234"/>
        <v>9489.2713399999993</v>
      </c>
      <c r="E118" s="70">
        <f t="shared" si="67"/>
        <v>99.999697975614637</v>
      </c>
      <c r="F118" s="82"/>
      <c r="G118" s="82"/>
      <c r="H118" s="82"/>
      <c r="I118" s="82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  <c r="W118" s="207"/>
      <c r="X118" s="207"/>
      <c r="Y118" s="207"/>
      <c r="Z118" s="134"/>
      <c r="AA118" s="207"/>
      <c r="AB118" s="207"/>
      <c r="AC118" s="66"/>
      <c r="AD118" s="135"/>
      <c r="AE118" s="205"/>
      <c r="AF118" s="205"/>
      <c r="AG118" s="66"/>
      <c r="AH118" s="205"/>
      <c r="AI118" s="205"/>
      <c r="AJ118" s="205"/>
      <c r="AK118" s="66"/>
      <c r="AL118" s="205"/>
      <c r="AM118" s="205"/>
      <c r="AN118" s="205"/>
      <c r="AO118" s="66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07"/>
      <c r="BB118" s="134"/>
      <c r="BC118" s="205"/>
      <c r="BD118" s="205"/>
      <c r="BE118" s="66"/>
      <c r="BF118" s="66"/>
      <c r="BG118" s="205"/>
      <c r="BH118" s="205"/>
      <c r="BI118" s="66"/>
      <c r="BJ118" s="66"/>
      <c r="BK118" s="205"/>
      <c r="BL118" s="205"/>
      <c r="BM118" s="66"/>
      <c r="BN118" s="66"/>
      <c r="BO118" s="205"/>
      <c r="BP118" s="205"/>
      <c r="BQ118" s="66"/>
      <c r="BR118" s="66"/>
      <c r="BS118" s="205"/>
      <c r="BT118" s="205"/>
      <c r="BU118" s="66"/>
      <c r="BV118" s="66"/>
      <c r="BW118" s="205"/>
      <c r="BX118" s="205"/>
      <c r="BY118" s="66"/>
      <c r="BZ118" s="66"/>
      <c r="CA118" s="205"/>
      <c r="CB118" s="205"/>
      <c r="CC118" s="66"/>
      <c r="CD118" s="66"/>
      <c r="CE118" s="205"/>
      <c r="CF118" s="205"/>
      <c r="CG118" s="66"/>
      <c r="CH118" s="66"/>
      <c r="CI118" s="205"/>
      <c r="CJ118" s="205"/>
      <c r="CK118" s="66"/>
      <c r="CL118" s="66"/>
      <c r="CM118" s="205"/>
      <c r="CN118" s="205"/>
      <c r="CO118" s="66"/>
      <c r="CP118" s="66"/>
      <c r="CQ118" s="66">
        <v>9489.2999999999993</v>
      </c>
      <c r="CR118" s="66">
        <v>9489.2713399999993</v>
      </c>
      <c r="CS118" s="66">
        <f t="shared" si="1773"/>
        <v>99.999697975614637</v>
      </c>
      <c r="CT118" s="66"/>
      <c r="CU118" s="66"/>
      <c r="CV118" s="66"/>
      <c r="CW118" s="66"/>
      <c r="CX118" s="66"/>
      <c r="CY118" s="66"/>
      <c r="CZ118" s="66"/>
      <c r="DA118" s="66"/>
      <c r="DB118" s="66"/>
      <c r="DC118" s="207"/>
      <c r="DD118" s="207"/>
      <c r="DE118" s="207"/>
      <c r="DF118" s="207"/>
      <c r="DG118" s="207"/>
      <c r="DH118" s="207"/>
      <c r="DI118" s="207"/>
      <c r="DJ118" s="207"/>
      <c r="DK118" s="207"/>
      <c r="DL118" s="207"/>
      <c r="DM118" s="207"/>
      <c r="DN118" s="207"/>
      <c r="DO118" s="66"/>
      <c r="DP118" s="66"/>
      <c r="DQ118" s="66"/>
      <c r="DR118" s="66"/>
      <c r="DS118" s="66"/>
      <c r="DT118" s="207"/>
      <c r="DU118" s="66"/>
      <c r="DV118" s="66"/>
      <c r="DW118" s="205"/>
      <c r="DX118" s="205"/>
      <c r="DY118" s="66"/>
      <c r="DZ118" s="66"/>
      <c r="EA118" s="205"/>
      <c r="EB118" s="205"/>
      <c r="EC118" s="66"/>
      <c r="ED118" s="66"/>
      <c r="EE118" s="205"/>
      <c r="EF118" s="205"/>
      <c r="EG118" s="66"/>
      <c r="EH118" s="66"/>
      <c r="EI118" s="205"/>
      <c r="EJ118" s="205"/>
      <c r="EK118" s="66"/>
      <c r="EL118" s="66"/>
      <c r="EM118" s="205"/>
      <c r="EN118" s="205"/>
      <c r="EO118" s="66"/>
      <c r="EP118" s="66"/>
      <c r="EQ118" s="205"/>
      <c r="ER118" s="205"/>
      <c r="ES118" s="66"/>
      <c r="ET118" s="66"/>
      <c r="EU118" s="205"/>
      <c r="EV118" s="205"/>
      <c r="EW118" s="66"/>
      <c r="EX118" s="66"/>
      <c r="EY118" s="205"/>
      <c r="EZ118" s="205"/>
      <c r="FA118" s="66"/>
      <c r="FB118" s="66"/>
      <c r="FC118" s="205"/>
      <c r="FD118" s="205"/>
      <c r="FE118" s="66"/>
      <c r="FF118" s="66"/>
      <c r="FG118" s="205"/>
      <c r="FH118" s="205"/>
      <c r="FI118" s="66"/>
      <c r="FJ118" s="66"/>
      <c r="FK118" s="205"/>
      <c r="FL118" s="205"/>
      <c r="FM118" s="66"/>
      <c r="FN118" s="66"/>
      <c r="FO118" s="205"/>
      <c r="FP118" s="205"/>
      <c r="FQ118" s="66"/>
      <c r="FR118" s="66"/>
      <c r="FS118" s="205"/>
      <c r="FT118" s="205"/>
      <c r="FU118" s="66"/>
      <c r="FV118" s="66"/>
      <c r="FW118" s="205"/>
      <c r="FX118" s="205"/>
      <c r="FY118" s="66"/>
      <c r="FZ118" s="66"/>
      <c r="GA118" s="205"/>
      <c r="GB118" s="205"/>
      <c r="GC118" s="66"/>
      <c r="GD118" s="66"/>
      <c r="GE118" s="205"/>
      <c r="GF118" s="205"/>
      <c r="GG118" s="66"/>
      <c r="GH118" s="66"/>
      <c r="GI118" s="205"/>
      <c r="GJ118" s="205"/>
      <c r="GK118" s="66"/>
      <c r="GL118" s="66"/>
      <c r="GM118" s="205"/>
      <c r="GN118" s="205"/>
      <c r="GO118" s="66"/>
      <c r="GP118" s="66"/>
      <c r="GQ118" s="205"/>
      <c r="GR118" s="205"/>
      <c r="GS118" s="66"/>
      <c r="GT118" s="66"/>
      <c r="GU118" s="205"/>
      <c r="GV118" s="205"/>
      <c r="GW118" s="66"/>
      <c r="GX118" s="66"/>
      <c r="GY118" s="205"/>
      <c r="GZ118" s="205"/>
      <c r="HA118" s="66"/>
      <c r="HB118" s="66"/>
      <c r="HC118" s="205"/>
      <c r="HD118" s="205"/>
      <c r="HE118" s="66"/>
      <c r="HF118" s="66"/>
      <c r="HG118" s="205"/>
      <c r="HH118" s="205"/>
      <c r="HI118" s="66"/>
      <c r="HJ118" s="66"/>
      <c r="HK118" s="205"/>
      <c r="HL118" s="205"/>
      <c r="HM118" s="66"/>
      <c r="HN118" s="66"/>
      <c r="HO118" s="205"/>
      <c r="HP118" s="205"/>
      <c r="HQ118" s="66"/>
      <c r="HR118" s="66"/>
      <c r="HS118" s="205"/>
      <c r="HT118" s="205"/>
      <c r="HU118" s="66"/>
      <c r="HV118" s="66"/>
      <c r="HW118" s="205"/>
      <c r="HX118" s="205"/>
      <c r="HY118" s="66"/>
      <c r="HZ118" s="66"/>
      <c r="IA118" s="205"/>
      <c r="IB118" s="205"/>
      <c r="IC118" s="66"/>
      <c r="ID118" s="66"/>
      <c r="IE118" s="205"/>
      <c r="IF118" s="205"/>
      <c r="IG118" s="66"/>
      <c r="IH118" s="66"/>
      <c r="II118" s="205"/>
      <c r="IJ118" s="205"/>
      <c r="IK118" s="66"/>
      <c r="IL118" s="66"/>
      <c r="IM118" s="205"/>
      <c r="IN118" s="205"/>
      <c r="IO118" s="66"/>
    </row>
    <row r="119" spans="1:249" s="29" customFormat="1" ht="15.75" x14ac:dyDescent="0.25">
      <c r="A119" s="41" t="s">
        <v>345</v>
      </c>
      <c r="B119" s="82">
        <f t="shared" si="1232"/>
        <v>0</v>
      </c>
      <c r="C119" s="82">
        <f t="shared" si="1233"/>
        <v>2252.4108000000001</v>
      </c>
      <c r="D119" s="82">
        <f t="shared" si="1234"/>
        <v>2252.4108000000001</v>
      </c>
      <c r="E119" s="70">
        <f t="shared" si="67"/>
        <v>100</v>
      </c>
      <c r="F119" s="82"/>
      <c r="G119" s="82"/>
      <c r="H119" s="82"/>
      <c r="I119" s="82"/>
      <c r="J119" s="207"/>
      <c r="K119" s="207"/>
      <c r="L119" s="207"/>
      <c r="M119" s="207"/>
      <c r="N119" s="207"/>
      <c r="O119" s="207"/>
      <c r="P119" s="207"/>
      <c r="Q119" s="207"/>
      <c r="R119" s="207"/>
      <c r="S119" s="207"/>
      <c r="T119" s="207"/>
      <c r="U119" s="207"/>
      <c r="V119" s="207"/>
      <c r="W119" s="207"/>
      <c r="X119" s="207"/>
      <c r="Y119" s="207"/>
      <c r="Z119" s="134"/>
      <c r="AA119" s="207"/>
      <c r="AB119" s="207"/>
      <c r="AC119" s="66"/>
      <c r="AD119" s="135"/>
      <c r="AE119" s="205"/>
      <c r="AF119" s="205"/>
      <c r="AG119" s="66"/>
      <c r="AH119" s="205"/>
      <c r="AI119" s="205"/>
      <c r="AJ119" s="205"/>
      <c r="AK119" s="66"/>
      <c r="AL119" s="205"/>
      <c r="AM119" s="205"/>
      <c r="AN119" s="205"/>
      <c r="AO119" s="66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134"/>
      <c r="BC119" s="205"/>
      <c r="BD119" s="205"/>
      <c r="BE119" s="66"/>
      <c r="BF119" s="66"/>
      <c r="BG119" s="205"/>
      <c r="BH119" s="205"/>
      <c r="BI119" s="66"/>
      <c r="BJ119" s="66"/>
      <c r="BK119" s="205"/>
      <c r="BL119" s="205"/>
      <c r="BM119" s="66"/>
      <c r="BN119" s="66"/>
      <c r="BO119" s="205"/>
      <c r="BP119" s="205"/>
      <c r="BQ119" s="66"/>
      <c r="BR119" s="66"/>
      <c r="BS119" s="82">
        <v>2252.4108000000001</v>
      </c>
      <c r="BT119" s="82">
        <v>2252.4108000000001</v>
      </c>
      <c r="BU119" s="66">
        <f>BT119/BS119*100</f>
        <v>100</v>
      </c>
      <c r="BV119" s="66"/>
      <c r="BW119" s="205"/>
      <c r="BX119" s="205"/>
      <c r="BY119" s="66"/>
      <c r="BZ119" s="66"/>
      <c r="CA119" s="205"/>
      <c r="CB119" s="205"/>
      <c r="CC119" s="66"/>
      <c r="CD119" s="66"/>
      <c r="CE119" s="205"/>
      <c r="CF119" s="205"/>
      <c r="CG119" s="66"/>
      <c r="CH119" s="66"/>
      <c r="CI119" s="205"/>
      <c r="CJ119" s="205"/>
      <c r="CK119" s="66"/>
      <c r="CL119" s="66"/>
      <c r="CM119" s="205"/>
      <c r="CN119" s="205"/>
      <c r="CO119" s="66"/>
      <c r="CP119" s="66"/>
      <c r="CQ119" s="207"/>
      <c r="CR119" s="207"/>
      <c r="CS119" s="66"/>
      <c r="CT119" s="66"/>
      <c r="CU119" s="207"/>
      <c r="CV119" s="207"/>
      <c r="CW119" s="66"/>
      <c r="CX119" s="66"/>
      <c r="CY119" s="207"/>
      <c r="CZ119" s="207"/>
      <c r="DA119" s="66"/>
      <c r="DB119" s="66"/>
      <c r="DC119" s="207"/>
      <c r="DD119" s="207"/>
      <c r="DE119" s="207"/>
      <c r="DF119" s="207"/>
      <c r="DG119" s="207"/>
      <c r="DH119" s="207"/>
      <c r="DI119" s="207"/>
      <c r="DJ119" s="207"/>
      <c r="DK119" s="207"/>
      <c r="DL119" s="207"/>
      <c r="DM119" s="207"/>
      <c r="DN119" s="207"/>
      <c r="DO119" s="207"/>
      <c r="DP119" s="207"/>
      <c r="DQ119" s="66"/>
      <c r="DR119" s="66"/>
      <c r="DS119" s="207"/>
      <c r="DT119" s="207"/>
      <c r="DU119" s="66"/>
      <c r="DV119" s="66"/>
      <c r="DW119" s="205"/>
      <c r="DX119" s="205"/>
      <c r="DY119" s="66"/>
      <c r="DZ119" s="66"/>
      <c r="EA119" s="205"/>
      <c r="EB119" s="205"/>
      <c r="EC119" s="66"/>
      <c r="ED119" s="66"/>
      <c r="EE119" s="205"/>
      <c r="EF119" s="205"/>
      <c r="EG119" s="66"/>
      <c r="EH119" s="66"/>
      <c r="EI119" s="205"/>
      <c r="EJ119" s="205"/>
      <c r="EK119" s="66"/>
      <c r="EL119" s="66"/>
      <c r="EM119" s="205"/>
      <c r="EN119" s="205"/>
      <c r="EO119" s="66"/>
      <c r="EP119" s="66"/>
      <c r="EQ119" s="205"/>
      <c r="ER119" s="205"/>
      <c r="ES119" s="66"/>
      <c r="ET119" s="66"/>
      <c r="EU119" s="205"/>
      <c r="EV119" s="205"/>
      <c r="EW119" s="66"/>
      <c r="EX119" s="66"/>
      <c r="EY119" s="205"/>
      <c r="EZ119" s="205"/>
      <c r="FA119" s="66"/>
      <c r="FB119" s="66"/>
      <c r="FC119" s="205"/>
      <c r="FD119" s="205"/>
      <c r="FE119" s="66"/>
      <c r="FF119" s="66"/>
      <c r="FG119" s="205"/>
      <c r="FH119" s="205"/>
      <c r="FI119" s="66"/>
      <c r="FJ119" s="66"/>
      <c r="FK119" s="205"/>
      <c r="FL119" s="205"/>
      <c r="FM119" s="66"/>
      <c r="FN119" s="66"/>
      <c r="FO119" s="205"/>
      <c r="FP119" s="205"/>
      <c r="FQ119" s="66"/>
      <c r="FR119" s="66"/>
      <c r="FS119" s="205"/>
      <c r="FT119" s="205"/>
      <c r="FU119" s="66"/>
      <c r="FV119" s="66"/>
      <c r="FW119" s="205"/>
      <c r="FX119" s="205"/>
      <c r="FY119" s="66"/>
      <c r="FZ119" s="66"/>
      <c r="GA119" s="205"/>
      <c r="GB119" s="205"/>
      <c r="GC119" s="66"/>
      <c r="GD119" s="66"/>
      <c r="GE119" s="205"/>
      <c r="GF119" s="205"/>
      <c r="GG119" s="66"/>
      <c r="GH119" s="66"/>
      <c r="GI119" s="205"/>
      <c r="GJ119" s="205"/>
      <c r="GK119" s="66"/>
      <c r="GL119" s="66"/>
      <c r="GM119" s="205"/>
      <c r="GN119" s="205"/>
      <c r="GO119" s="66"/>
      <c r="GP119" s="66"/>
      <c r="GQ119" s="205"/>
      <c r="GR119" s="205"/>
      <c r="GS119" s="66"/>
      <c r="GT119" s="66"/>
      <c r="GU119" s="205"/>
      <c r="GV119" s="205"/>
      <c r="GW119" s="66"/>
      <c r="GX119" s="66"/>
      <c r="GY119" s="205"/>
      <c r="GZ119" s="205"/>
      <c r="HA119" s="66"/>
      <c r="HB119" s="66"/>
      <c r="HC119" s="205"/>
      <c r="HD119" s="205"/>
      <c r="HE119" s="66"/>
      <c r="HF119" s="66"/>
      <c r="HG119" s="205"/>
      <c r="HH119" s="205"/>
      <c r="HI119" s="66"/>
      <c r="HJ119" s="66"/>
      <c r="HK119" s="205"/>
      <c r="HL119" s="205"/>
      <c r="HM119" s="66"/>
      <c r="HN119" s="66"/>
      <c r="HO119" s="205"/>
      <c r="HP119" s="205"/>
      <c r="HQ119" s="66"/>
      <c r="HR119" s="66"/>
      <c r="HS119" s="205"/>
      <c r="HT119" s="205"/>
      <c r="HU119" s="66"/>
      <c r="HV119" s="66"/>
      <c r="HW119" s="205"/>
      <c r="HX119" s="205"/>
      <c r="HY119" s="66"/>
      <c r="HZ119" s="66"/>
      <c r="IA119" s="205"/>
      <c r="IB119" s="205"/>
      <c r="IC119" s="66"/>
      <c r="ID119" s="66"/>
      <c r="IE119" s="205"/>
      <c r="IF119" s="205"/>
      <c r="IG119" s="66"/>
      <c r="IH119" s="66"/>
      <c r="II119" s="205"/>
      <c r="IJ119" s="205"/>
      <c r="IK119" s="66"/>
      <c r="IL119" s="66"/>
      <c r="IM119" s="205"/>
      <c r="IN119" s="205"/>
      <c r="IO119" s="66"/>
    </row>
    <row r="120" spans="1:249" s="29" customFormat="1" ht="15.75" x14ac:dyDescent="0.25">
      <c r="A120" s="41" t="s">
        <v>346</v>
      </c>
      <c r="B120" s="82">
        <f t="shared" si="1232"/>
        <v>0</v>
      </c>
      <c r="C120" s="82">
        <f t="shared" si="1233"/>
        <v>0</v>
      </c>
      <c r="D120" s="82">
        <f t="shared" si="1234"/>
        <v>0</v>
      </c>
      <c r="E120" s="82"/>
      <c r="F120" s="82"/>
      <c r="G120" s="82"/>
      <c r="H120" s="82"/>
      <c r="I120" s="82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  <c r="W120" s="207"/>
      <c r="X120" s="207"/>
      <c r="Y120" s="207"/>
      <c r="Z120" s="134"/>
      <c r="AA120" s="207"/>
      <c r="AB120" s="207"/>
      <c r="AC120" s="66"/>
      <c r="AD120" s="135"/>
      <c r="AE120" s="205"/>
      <c r="AF120" s="205"/>
      <c r="AG120" s="66"/>
      <c r="AH120" s="205"/>
      <c r="AI120" s="205"/>
      <c r="AJ120" s="205"/>
      <c r="AK120" s="66"/>
      <c r="AL120" s="205"/>
      <c r="AM120" s="205"/>
      <c r="AN120" s="205"/>
      <c r="AO120" s="66"/>
      <c r="AP120" s="207"/>
      <c r="AQ120" s="207"/>
      <c r="AR120" s="207"/>
      <c r="AS120" s="207"/>
      <c r="AT120" s="207"/>
      <c r="AU120" s="207"/>
      <c r="AV120" s="207"/>
      <c r="AW120" s="207"/>
      <c r="AX120" s="207"/>
      <c r="AY120" s="207"/>
      <c r="AZ120" s="207"/>
      <c r="BA120" s="207"/>
      <c r="BB120" s="134"/>
      <c r="BC120" s="205"/>
      <c r="BD120" s="205"/>
      <c r="BE120" s="66"/>
      <c r="BF120" s="66"/>
      <c r="BG120" s="205"/>
      <c r="BH120" s="205"/>
      <c r="BI120" s="66"/>
      <c r="BJ120" s="66"/>
      <c r="BK120" s="205"/>
      <c r="BL120" s="205"/>
      <c r="BM120" s="66"/>
      <c r="BN120" s="66"/>
      <c r="BO120" s="205"/>
      <c r="BP120" s="205"/>
      <c r="BQ120" s="66"/>
      <c r="BR120" s="66"/>
      <c r="BS120" s="205"/>
      <c r="BT120" s="205"/>
      <c r="BU120" s="66"/>
      <c r="BV120" s="66"/>
      <c r="BW120" s="205"/>
      <c r="BX120" s="205"/>
      <c r="BY120" s="66"/>
      <c r="BZ120" s="66"/>
      <c r="CA120" s="205"/>
      <c r="CB120" s="205"/>
      <c r="CC120" s="66"/>
      <c r="CD120" s="66"/>
      <c r="CE120" s="205"/>
      <c r="CF120" s="205"/>
      <c r="CG120" s="66"/>
      <c r="CH120" s="66"/>
      <c r="CI120" s="205"/>
      <c r="CJ120" s="205"/>
      <c r="CK120" s="66"/>
      <c r="CL120" s="66"/>
      <c r="CM120" s="205"/>
      <c r="CN120" s="205"/>
      <c r="CO120" s="66"/>
      <c r="CP120" s="66"/>
      <c r="CQ120" s="207"/>
      <c r="CR120" s="207"/>
      <c r="CS120" s="66"/>
      <c r="CT120" s="66"/>
      <c r="CU120" s="207"/>
      <c r="CV120" s="207"/>
      <c r="CW120" s="66"/>
      <c r="CX120" s="66"/>
      <c r="CY120" s="207"/>
      <c r="CZ120" s="207"/>
      <c r="DA120" s="66"/>
      <c r="DB120" s="66"/>
      <c r="DC120" s="207"/>
      <c r="DD120" s="207"/>
      <c r="DE120" s="207"/>
      <c r="DF120" s="207"/>
      <c r="DG120" s="207"/>
      <c r="DH120" s="207"/>
      <c r="DI120" s="207"/>
      <c r="DJ120" s="207"/>
      <c r="DK120" s="207"/>
      <c r="DL120" s="207"/>
      <c r="DM120" s="207"/>
      <c r="DN120" s="207"/>
      <c r="DO120" s="207"/>
      <c r="DP120" s="207"/>
      <c r="DQ120" s="66"/>
      <c r="DR120" s="66"/>
      <c r="DS120" s="207"/>
      <c r="DT120" s="207"/>
      <c r="DU120" s="66"/>
      <c r="DV120" s="66"/>
      <c r="DW120" s="205"/>
      <c r="DX120" s="205"/>
      <c r="DY120" s="66"/>
      <c r="DZ120" s="66"/>
      <c r="EA120" s="205"/>
      <c r="EB120" s="205"/>
      <c r="EC120" s="66"/>
      <c r="ED120" s="66"/>
      <c r="EE120" s="205"/>
      <c r="EF120" s="205"/>
      <c r="EG120" s="66"/>
      <c r="EH120" s="66"/>
      <c r="EI120" s="205"/>
      <c r="EJ120" s="205"/>
      <c r="EK120" s="66"/>
      <c r="EL120" s="66"/>
      <c r="EM120" s="205"/>
      <c r="EN120" s="205"/>
      <c r="EO120" s="66"/>
      <c r="EP120" s="66"/>
      <c r="EQ120" s="205"/>
      <c r="ER120" s="205"/>
      <c r="ES120" s="66"/>
      <c r="ET120" s="66"/>
      <c r="EU120" s="205"/>
      <c r="EV120" s="205"/>
      <c r="EW120" s="66"/>
      <c r="EX120" s="66"/>
      <c r="EY120" s="205"/>
      <c r="EZ120" s="205"/>
      <c r="FA120" s="66"/>
      <c r="FB120" s="66"/>
      <c r="FC120" s="205"/>
      <c r="FD120" s="205"/>
      <c r="FE120" s="66"/>
      <c r="FF120" s="66"/>
      <c r="FG120" s="205"/>
      <c r="FH120" s="205"/>
      <c r="FI120" s="66"/>
      <c r="FJ120" s="66"/>
      <c r="FK120" s="205"/>
      <c r="FL120" s="205"/>
      <c r="FM120" s="66"/>
      <c r="FN120" s="66"/>
      <c r="FO120" s="205"/>
      <c r="FP120" s="205"/>
      <c r="FQ120" s="66"/>
      <c r="FR120" s="66"/>
      <c r="FS120" s="205"/>
      <c r="FT120" s="205"/>
      <c r="FU120" s="66"/>
      <c r="FV120" s="66"/>
      <c r="FW120" s="205"/>
      <c r="FX120" s="205"/>
      <c r="FY120" s="66"/>
      <c r="FZ120" s="66"/>
      <c r="GA120" s="205"/>
      <c r="GB120" s="205"/>
      <c r="GC120" s="66"/>
      <c r="GD120" s="66"/>
      <c r="GE120" s="205"/>
      <c r="GF120" s="205"/>
      <c r="GG120" s="66"/>
      <c r="GH120" s="66"/>
      <c r="GI120" s="205"/>
      <c r="GJ120" s="205"/>
      <c r="GK120" s="66"/>
      <c r="GL120" s="66"/>
      <c r="GM120" s="205"/>
      <c r="GN120" s="205"/>
      <c r="GO120" s="66"/>
      <c r="GP120" s="66"/>
      <c r="GQ120" s="205"/>
      <c r="GR120" s="205"/>
      <c r="GS120" s="66"/>
      <c r="GT120" s="66"/>
      <c r="GU120" s="205"/>
      <c r="GV120" s="205"/>
      <c r="GW120" s="66"/>
      <c r="GX120" s="66"/>
      <c r="GY120" s="205"/>
      <c r="GZ120" s="205"/>
      <c r="HA120" s="66"/>
      <c r="HB120" s="66"/>
      <c r="HC120" s="205"/>
      <c r="HD120" s="205"/>
      <c r="HE120" s="66"/>
      <c r="HF120" s="66"/>
      <c r="HG120" s="205"/>
      <c r="HH120" s="205"/>
      <c r="HI120" s="66"/>
      <c r="HJ120" s="66"/>
      <c r="HK120" s="205"/>
      <c r="HL120" s="205"/>
      <c r="HM120" s="66"/>
      <c r="HN120" s="66"/>
      <c r="HO120" s="205"/>
      <c r="HP120" s="205"/>
      <c r="HQ120" s="66"/>
      <c r="HR120" s="66"/>
      <c r="HS120" s="205"/>
      <c r="HT120" s="205"/>
      <c r="HU120" s="66"/>
      <c r="HV120" s="66"/>
      <c r="HW120" s="205"/>
      <c r="HX120" s="205"/>
      <c r="HY120" s="66"/>
      <c r="HZ120" s="66"/>
      <c r="IA120" s="205"/>
      <c r="IB120" s="205"/>
      <c r="IC120" s="66"/>
      <c r="ID120" s="66"/>
      <c r="IE120" s="205"/>
      <c r="IF120" s="205"/>
      <c r="IG120" s="66"/>
      <c r="IH120" s="66"/>
      <c r="II120" s="205"/>
      <c r="IJ120" s="205"/>
      <c r="IK120" s="66"/>
      <c r="IL120" s="66"/>
      <c r="IM120" s="205"/>
      <c r="IN120" s="205"/>
      <c r="IO120" s="66"/>
    </row>
    <row r="121" spans="1:249" s="29" customFormat="1" ht="15.75" x14ac:dyDescent="0.25">
      <c r="A121" s="41" t="s">
        <v>347</v>
      </c>
      <c r="B121" s="82">
        <f t="shared" si="1232"/>
        <v>0</v>
      </c>
      <c r="C121" s="82">
        <f t="shared" si="1233"/>
        <v>0</v>
      </c>
      <c r="D121" s="82">
        <f t="shared" si="1234"/>
        <v>0</v>
      </c>
      <c r="E121" s="82"/>
      <c r="F121" s="82"/>
      <c r="G121" s="82"/>
      <c r="H121" s="82"/>
      <c r="I121" s="82"/>
      <c r="J121" s="207"/>
      <c r="K121" s="207"/>
      <c r="L121" s="207"/>
      <c r="M121" s="207"/>
      <c r="N121" s="207"/>
      <c r="O121" s="207"/>
      <c r="P121" s="207"/>
      <c r="Q121" s="207"/>
      <c r="R121" s="207"/>
      <c r="S121" s="207"/>
      <c r="T121" s="207"/>
      <c r="U121" s="207"/>
      <c r="V121" s="207"/>
      <c r="W121" s="207"/>
      <c r="X121" s="207"/>
      <c r="Y121" s="207"/>
      <c r="Z121" s="134"/>
      <c r="AA121" s="207"/>
      <c r="AB121" s="207"/>
      <c r="AC121" s="66"/>
      <c r="AD121" s="135"/>
      <c r="AE121" s="205"/>
      <c r="AF121" s="205"/>
      <c r="AG121" s="66"/>
      <c r="AH121" s="205"/>
      <c r="AI121" s="205"/>
      <c r="AJ121" s="205"/>
      <c r="AK121" s="66"/>
      <c r="AL121" s="205"/>
      <c r="AM121" s="205"/>
      <c r="AN121" s="205"/>
      <c r="AO121" s="66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134"/>
      <c r="BC121" s="205"/>
      <c r="BD121" s="205"/>
      <c r="BE121" s="66"/>
      <c r="BF121" s="66"/>
      <c r="BG121" s="205"/>
      <c r="BH121" s="205"/>
      <c r="BI121" s="66"/>
      <c r="BJ121" s="66"/>
      <c r="BK121" s="205"/>
      <c r="BL121" s="205"/>
      <c r="BM121" s="66"/>
      <c r="BN121" s="66"/>
      <c r="BO121" s="205"/>
      <c r="BP121" s="205"/>
      <c r="BQ121" s="66"/>
      <c r="BR121" s="66"/>
      <c r="BS121" s="205"/>
      <c r="BT121" s="205"/>
      <c r="BU121" s="66"/>
      <c r="BV121" s="66"/>
      <c r="BW121" s="205"/>
      <c r="BX121" s="205"/>
      <c r="BY121" s="66"/>
      <c r="BZ121" s="66"/>
      <c r="CA121" s="205"/>
      <c r="CB121" s="205"/>
      <c r="CC121" s="66"/>
      <c r="CD121" s="66"/>
      <c r="CE121" s="205"/>
      <c r="CF121" s="205"/>
      <c r="CG121" s="66"/>
      <c r="CH121" s="66"/>
      <c r="CI121" s="205"/>
      <c r="CJ121" s="205"/>
      <c r="CK121" s="66"/>
      <c r="CL121" s="66"/>
      <c r="CM121" s="205"/>
      <c r="CN121" s="205"/>
      <c r="CO121" s="66"/>
      <c r="CP121" s="66"/>
      <c r="CQ121" s="207"/>
      <c r="CR121" s="207"/>
      <c r="CS121" s="66"/>
      <c r="CT121" s="66"/>
      <c r="CU121" s="207"/>
      <c r="CV121" s="207"/>
      <c r="CW121" s="66"/>
      <c r="CX121" s="66"/>
      <c r="CY121" s="207"/>
      <c r="CZ121" s="207"/>
      <c r="DA121" s="66"/>
      <c r="DB121" s="66"/>
      <c r="DC121" s="207"/>
      <c r="DD121" s="207"/>
      <c r="DE121" s="207"/>
      <c r="DF121" s="207"/>
      <c r="DG121" s="207"/>
      <c r="DH121" s="207"/>
      <c r="DI121" s="207"/>
      <c r="DJ121" s="207"/>
      <c r="DK121" s="207"/>
      <c r="DL121" s="207"/>
      <c r="DM121" s="207"/>
      <c r="DN121" s="207"/>
      <c r="DO121" s="207"/>
      <c r="DP121" s="207"/>
      <c r="DQ121" s="66"/>
      <c r="DR121" s="66"/>
      <c r="DS121" s="207"/>
      <c r="DT121" s="207"/>
      <c r="DU121" s="66"/>
      <c r="DV121" s="66"/>
      <c r="DW121" s="205"/>
      <c r="DX121" s="205"/>
      <c r="DY121" s="66"/>
      <c r="DZ121" s="66"/>
      <c r="EA121" s="205"/>
      <c r="EB121" s="205"/>
      <c r="EC121" s="66"/>
      <c r="ED121" s="66"/>
      <c r="EE121" s="205"/>
      <c r="EF121" s="205"/>
      <c r="EG121" s="66"/>
      <c r="EH121" s="66"/>
      <c r="EI121" s="205"/>
      <c r="EJ121" s="205"/>
      <c r="EK121" s="66"/>
      <c r="EL121" s="66"/>
      <c r="EM121" s="205"/>
      <c r="EN121" s="205"/>
      <c r="EO121" s="66"/>
      <c r="EP121" s="66"/>
      <c r="EQ121" s="205"/>
      <c r="ER121" s="205"/>
      <c r="ES121" s="66"/>
      <c r="ET121" s="66"/>
      <c r="EU121" s="205"/>
      <c r="EV121" s="205"/>
      <c r="EW121" s="66"/>
      <c r="EX121" s="66"/>
      <c r="EY121" s="205"/>
      <c r="EZ121" s="205"/>
      <c r="FA121" s="66"/>
      <c r="FB121" s="66"/>
      <c r="FC121" s="205"/>
      <c r="FD121" s="205"/>
      <c r="FE121" s="66"/>
      <c r="FF121" s="66"/>
      <c r="FG121" s="205"/>
      <c r="FH121" s="205"/>
      <c r="FI121" s="66"/>
      <c r="FJ121" s="66"/>
      <c r="FK121" s="205"/>
      <c r="FL121" s="205"/>
      <c r="FM121" s="66"/>
      <c r="FN121" s="66"/>
      <c r="FO121" s="205"/>
      <c r="FP121" s="205"/>
      <c r="FQ121" s="66"/>
      <c r="FR121" s="66"/>
      <c r="FS121" s="205"/>
      <c r="FT121" s="205"/>
      <c r="FU121" s="66"/>
      <c r="FV121" s="66"/>
      <c r="FW121" s="205"/>
      <c r="FX121" s="205"/>
      <c r="FY121" s="66"/>
      <c r="FZ121" s="66"/>
      <c r="GA121" s="205"/>
      <c r="GB121" s="205"/>
      <c r="GC121" s="66"/>
      <c r="GD121" s="66"/>
      <c r="GE121" s="205"/>
      <c r="GF121" s="205"/>
      <c r="GG121" s="66"/>
      <c r="GH121" s="66"/>
      <c r="GI121" s="205"/>
      <c r="GJ121" s="205"/>
      <c r="GK121" s="66"/>
      <c r="GL121" s="66"/>
      <c r="GM121" s="205"/>
      <c r="GN121" s="205"/>
      <c r="GO121" s="66"/>
      <c r="GP121" s="66"/>
      <c r="GQ121" s="205"/>
      <c r="GR121" s="205"/>
      <c r="GS121" s="66"/>
      <c r="GT121" s="66"/>
      <c r="GU121" s="205"/>
      <c r="GV121" s="205"/>
      <c r="GW121" s="66"/>
      <c r="GX121" s="66"/>
      <c r="GY121" s="205"/>
      <c r="GZ121" s="205"/>
      <c r="HA121" s="66"/>
      <c r="HB121" s="66"/>
      <c r="HC121" s="205"/>
      <c r="HD121" s="205"/>
      <c r="HE121" s="66"/>
      <c r="HF121" s="66"/>
      <c r="HG121" s="205"/>
      <c r="HH121" s="205"/>
      <c r="HI121" s="66"/>
      <c r="HJ121" s="66"/>
      <c r="HK121" s="205"/>
      <c r="HL121" s="205"/>
      <c r="HM121" s="66"/>
      <c r="HN121" s="66"/>
      <c r="HO121" s="205"/>
      <c r="HP121" s="205"/>
      <c r="HQ121" s="66"/>
      <c r="HR121" s="66"/>
      <c r="HS121" s="205"/>
      <c r="HT121" s="205"/>
      <c r="HU121" s="66"/>
      <c r="HV121" s="66"/>
      <c r="HW121" s="205"/>
      <c r="HX121" s="205"/>
      <c r="HY121" s="66"/>
      <c r="HZ121" s="66"/>
      <c r="IA121" s="205"/>
      <c r="IB121" s="205"/>
      <c r="IC121" s="66"/>
      <c r="ID121" s="66"/>
      <c r="IE121" s="205"/>
      <c r="IF121" s="205"/>
      <c r="IG121" s="66"/>
      <c r="IH121" s="66"/>
      <c r="II121" s="205"/>
      <c r="IJ121" s="205"/>
      <c r="IK121" s="66"/>
      <c r="IL121" s="66"/>
      <c r="IM121" s="205"/>
      <c r="IN121" s="205"/>
      <c r="IO121" s="66"/>
    </row>
    <row r="122" spans="1:249" s="30" customFormat="1" ht="31.5" x14ac:dyDescent="0.25">
      <c r="A122" s="98" t="s">
        <v>336</v>
      </c>
      <c r="B122" s="198">
        <f t="shared" si="1232"/>
        <v>13100.8</v>
      </c>
      <c r="C122" s="198">
        <f t="shared" si="1233"/>
        <v>175483.2</v>
      </c>
      <c r="D122" s="198">
        <f t="shared" si="1234"/>
        <v>175302.66140000001</v>
      </c>
      <c r="E122" s="80">
        <f t="shared" ref="E122" si="1806">D122/C122*100</f>
        <v>99.897119154426179</v>
      </c>
      <c r="F122" s="80">
        <f t="shared" ref="F122" si="1807">F123+F124</f>
        <v>0</v>
      </c>
      <c r="G122" s="80">
        <f t="shared" ref="G122:AV122" si="1808">G123+G124</f>
        <v>0</v>
      </c>
      <c r="H122" s="80">
        <f t="shared" ref="H122" si="1809">H123+H124</f>
        <v>0</v>
      </c>
      <c r="I122" s="80"/>
      <c r="J122" s="80">
        <f t="shared" ref="J122" si="1810">J123+J124</f>
        <v>1000</v>
      </c>
      <c r="K122" s="80">
        <f t="shared" si="1808"/>
        <v>1000</v>
      </c>
      <c r="L122" s="80">
        <f t="shared" si="1808"/>
        <v>1000</v>
      </c>
      <c r="M122" s="80">
        <f>L122/K122*100</f>
        <v>100</v>
      </c>
      <c r="N122" s="80"/>
      <c r="O122" s="80">
        <f t="shared" si="1808"/>
        <v>0</v>
      </c>
      <c r="P122" s="80">
        <f t="shared" si="1808"/>
        <v>0</v>
      </c>
      <c r="Q122" s="80">
        <f t="shared" si="1808"/>
        <v>0</v>
      </c>
      <c r="R122" s="80">
        <f t="shared" ref="R122" si="1811">R123+R124</f>
        <v>0</v>
      </c>
      <c r="S122" s="80">
        <f t="shared" si="1808"/>
        <v>0</v>
      </c>
      <c r="T122" s="80">
        <f t="shared" si="1808"/>
        <v>0</v>
      </c>
      <c r="U122" s="80">
        <f t="shared" si="1808"/>
        <v>0</v>
      </c>
      <c r="V122" s="80">
        <f t="shared" ref="V122" si="1812">V123+V124</f>
        <v>569.79999999999995</v>
      </c>
      <c r="W122" s="80">
        <f t="shared" si="1808"/>
        <v>1535.4</v>
      </c>
      <c r="X122" s="80">
        <f t="shared" ref="X122" si="1813">X123+X124</f>
        <v>1535.4</v>
      </c>
      <c r="Y122" s="79">
        <f t="shared" si="295"/>
        <v>100</v>
      </c>
      <c r="Z122" s="122"/>
      <c r="AA122" s="80">
        <f t="shared" si="1808"/>
        <v>1181</v>
      </c>
      <c r="AB122" s="80">
        <f t="shared" si="1808"/>
        <v>1181</v>
      </c>
      <c r="AC122" s="79">
        <f t="shared" si="1243"/>
        <v>100</v>
      </c>
      <c r="AD122" s="122"/>
      <c r="AE122" s="80">
        <f t="shared" ref="AE122:AF122" si="1814">AE123+AE124</f>
        <v>3259</v>
      </c>
      <c r="AF122" s="80">
        <f t="shared" si="1814"/>
        <v>3259</v>
      </c>
      <c r="AG122" s="79">
        <f t="shared" ref="AG122:AG123" si="1815">AF122/AE122*100</f>
        <v>100</v>
      </c>
      <c r="AH122" s="80">
        <f t="shared" ref="AH122" si="1816">AH123+AH124</f>
        <v>1531</v>
      </c>
      <c r="AI122" s="80">
        <f t="shared" ref="AI122" si="1817">AI123+AI124</f>
        <v>1064</v>
      </c>
      <c r="AJ122" s="80">
        <f t="shared" ref="AJ122" si="1818">AJ123+AJ124</f>
        <v>1064</v>
      </c>
      <c r="AK122" s="79">
        <f t="shared" ref="AK122:AK123" si="1819">AJ122/AI122*100</f>
        <v>100</v>
      </c>
      <c r="AL122" s="80">
        <f t="shared" ref="AL122" si="1820">AL123+AL124</f>
        <v>0</v>
      </c>
      <c r="AM122" s="80">
        <f t="shared" ref="AM122" si="1821">AM123+AM124</f>
        <v>0</v>
      </c>
      <c r="AN122" s="80">
        <f t="shared" ref="AN122" si="1822">AN123+AN124</f>
        <v>0</v>
      </c>
      <c r="AO122" s="79"/>
      <c r="AP122" s="80">
        <f t="shared" ref="AP122" si="1823">AP123+AP124</f>
        <v>0</v>
      </c>
      <c r="AQ122" s="80">
        <f t="shared" si="1808"/>
        <v>0</v>
      </c>
      <c r="AR122" s="80">
        <f t="shared" ref="AR122" si="1824">AR123+AR124</f>
        <v>0</v>
      </c>
      <c r="AS122" s="80">
        <f t="shared" si="1808"/>
        <v>0</v>
      </c>
      <c r="AT122" s="80"/>
      <c r="AU122" s="80">
        <f t="shared" si="1808"/>
        <v>0</v>
      </c>
      <c r="AV122" s="80">
        <f t="shared" si="1808"/>
        <v>0</v>
      </c>
      <c r="AW122" s="80">
        <f t="shared" ref="AW122:AZ122" si="1825">AW123+AW124</f>
        <v>0</v>
      </c>
      <c r="AX122" s="80">
        <f t="shared" ref="AX122" si="1826">AX123+AX124</f>
        <v>10000</v>
      </c>
      <c r="AY122" s="80">
        <f t="shared" si="1825"/>
        <v>10000</v>
      </c>
      <c r="AZ122" s="80">
        <f t="shared" si="1825"/>
        <v>10000</v>
      </c>
      <c r="BA122" s="79">
        <f t="shared" ref="BA122:BA123" si="1827">AZ122/AY122*100</f>
        <v>100</v>
      </c>
      <c r="BB122" s="121"/>
      <c r="BC122" s="80">
        <f t="shared" ref="BC122:BD122" si="1828">BC123+BC124</f>
        <v>2000</v>
      </c>
      <c r="BD122" s="80">
        <f t="shared" si="1828"/>
        <v>2000</v>
      </c>
      <c r="BE122" s="79">
        <f t="shared" ref="BE122:BE123" si="1829">BD122/BC122*100</f>
        <v>100</v>
      </c>
      <c r="BF122" s="79"/>
      <c r="BG122" s="80">
        <f t="shared" ref="BG122:BH122" si="1830">BG123+BG124</f>
        <v>0</v>
      </c>
      <c r="BH122" s="80">
        <f t="shared" si="1830"/>
        <v>0</v>
      </c>
      <c r="BI122" s="79"/>
      <c r="BJ122" s="79"/>
      <c r="BK122" s="80">
        <f t="shared" ref="BK122:BL122" si="1831">BK123+BK124</f>
        <v>0</v>
      </c>
      <c r="BL122" s="80">
        <f t="shared" si="1831"/>
        <v>0</v>
      </c>
      <c r="BM122" s="79"/>
      <c r="BN122" s="79"/>
      <c r="BO122" s="80">
        <f t="shared" ref="BO122:BP122" si="1832">BO123+BO124</f>
        <v>0</v>
      </c>
      <c r="BP122" s="80">
        <f t="shared" si="1832"/>
        <v>0</v>
      </c>
      <c r="BQ122" s="79"/>
      <c r="BR122" s="79"/>
      <c r="BS122" s="80">
        <f t="shared" ref="BS122:BT122" si="1833">BS123+BS124</f>
        <v>0</v>
      </c>
      <c r="BT122" s="80">
        <f t="shared" si="1833"/>
        <v>0</v>
      </c>
      <c r="BU122" s="79"/>
      <c r="BV122" s="79"/>
      <c r="BW122" s="80">
        <f t="shared" ref="BW122:BX122" si="1834">BW123+BW124</f>
        <v>0</v>
      </c>
      <c r="BX122" s="80">
        <f t="shared" si="1834"/>
        <v>0</v>
      </c>
      <c r="BY122" s="79"/>
      <c r="BZ122" s="79"/>
      <c r="CA122" s="80">
        <f t="shared" ref="CA122:CB122" si="1835">CA123+CA124</f>
        <v>0</v>
      </c>
      <c r="CB122" s="80">
        <f t="shared" si="1835"/>
        <v>0</v>
      </c>
      <c r="CC122" s="79"/>
      <c r="CD122" s="79"/>
      <c r="CE122" s="80">
        <f t="shared" ref="CE122:CF122" si="1836">CE123+CE124</f>
        <v>0</v>
      </c>
      <c r="CF122" s="80">
        <f t="shared" si="1836"/>
        <v>0</v>
      </c>
      <c r="CG122" s="79"/>
      <c r="CH122" s="79"/>
      <c r="CI122" s="80">
        <f t="shared" ref="CI122:CJ122" si="1837">CI123+CI124</f>
        <v>0</v>
      </c>
      <c r="CJ122" s="80">
        <f t="shared" si="1837"/>
        <v>0</v>
      </c>
      <c r="CK122" s="79"/>
      <c r="CL122" s="79"/>
      <c r="CM122" s="80">
        <f t="shared" ref="CM122:CN122" si="1838">CM123+CM124</f>
        <v>0</v>
      </c>
      <c r="CN122" s="80">
        <f t="shared" si="1838"/>
        <v>0</v>
      </c>
      <c r="CO122" s="79"/>
      <c r="CP122" s="79"/>
      <c r="CQ122" s="80">
        <f t="shared" ref="CQ122" si="1839">CQ123+CQ124</f>
        <v>0</v>
      </c>
      <c r="CR122" s="80">
        <f t="shared" ref="CR122" si="1840">CR123+CR124</f>
        <v>0</v>
      </c>
      <c r="CS122" s="79"/>
      <c r="CT122" s="79"/>
      <c r="CU122" s="80">
        <f t="shared" ref="CU122" si="1841">CU123+CU124</f>
        <v>20000</v>
      </c>
      <c r="CV122" s="80">
        <f t="shared" ref="CV122" si="1842">CV123+CV124</f>
        <v>20000</v>
      </c>
      <c r="CW122" s="79">
        <f t="shared" ref="CW122" si="1843">CV122/CU122*100</f>
        <v>100</v>
      </c>
      <c r="CX122" s="79"/>
      <c r="CY122" s="80">
        <f t="shared" ref="CY122:CZ122" si="1844">CY123+CY124</f>
        <v>68516.2</v>
      </c>
      <c r="CZ122" s="80">
        <f t="shared" si="1844"/>
        <v>68516.145999999993</v>
      </c>
      <c r="DA122" s="79">
        <f t="shared" ref="DA122" si="1845">CZ122/CY122*100</f>
        <v>99.999921186522315</v>
      </c>
      <c r="DB122" s="79"/>
      <c r="DC122" s="80">
        <f t="shared" ref="DC122:DO122" si="1846">DC123+DC124</f>
        <v>0</v>
      </c>
      <c r="DD122" s="80">
        <f t="shared" si="1846"/>
        <v>0</v>
      </c>
      <c r="DE122" s="80">
        <f t="shared" si="1846"/>
        <v>0</v>
      </c>
      <c r="DF122" s="80"/>
      <c r="DG122" s="80">
        <f t="shared" si="1846"/>
        <v>0</v>
      </c>
      <c r="DH122" s="80">
        <f t="shared" si="1846"/>
        <v>0</v>
      </c>
      <c r="DI122" s="80">
        <f t="shared" si="1846"/>
        <v>0</v>
      </c>
      <c r="DJ122" s="80"/>
      <c r="DK122" s="80">
        <f t="shared" si="1846"/>
        <v>0</v>
      </c>
      <c r="DL122" s="80">
        <f t="shared" si="1846"/>
        <v>0</v>
      </c>
      <c r="DM122" s="80">
        <f t="shared" si="1846"/>
        <v>0</v>
      </c>
      <c r="DN122" s="80"/>
      <c r="DO122" s="80">
        <f t="shared" si="1846"/>
        <v>27500</v>
      </c>
      <c r="DP122" s="80">
        <f t="shared" ref="DP122" si="1847">DP123+DP124</f>
        <v>27497.674999999999</v>
      </c>
      <c r="DQ122" s="79">
        <f t="shared" ref="DQ122" si="1848">DP122/DO122*100</f>
        <v>99.991545454545445</v>
      </c>
      <c r="DR122" s="79"/>
      <c r="DS122" s="80">
        <f t="shared" ref="DS122:DT122" si="1849">DS123+DS124</f>
        <v>2500</v>
      </c>
      <c r="DT122" s="80">
        <f t="shared" si="1849"/>
        <v>2500</v>
      </c>
      <c r="DU122" s="79">
        <f t="shared" ref="DU122" si="1850">DT122/DS122*100</f>
        <v>100</v>
      </c>
      <c r="DV122" s="79"/>
      <c r="DW122" s="80">
        <f t="shared" ref="DW122:DX122" si="1851">DW123+DW124</f>
        <v>27856</v>
      </c>
      <c r="DX122" s="80">
        <f t="shared" si="1851"/>
        <v>27831.475200000001</v>
      </c>
      <c r="DY122" s="79">
        <f t="shared" ref="DY122" si="1852">DX122/DW122*100</f>
        <v>99.911958644457215</v>
      </c>
      <c r="DZ122" s="79"/>
      <c r="EA122" s="80">
        <f t="shared" ref="EA122:EB122" si="1853">EA123+EA124</f>
        <v>0</v>
      </c>
      <c r="EB122" s="80">
        <f t="shared" si="1853"/>
        <v>0</v>
      </c>
      <c r="EC122" s="79"/>
      <c r="ED122" s="79"/>
      <c r="EE122" s="80">
        <f t="shared" ref="EE122:EF122" si="1854">EE123+EE124</f>
        <v>50</v>
      </c>
      <c r="EF122" s="80">
        <f t="shared" si="1854"/>
        <v>50</v>
      </c>
      <c r="EG122" s="79">
        <f t="shared" ref="EG122:EG123" si="1855">EF122/EE122*100</f>
        <v>100</v>
      </c>
      <c r="EH122" s="79"/>
      <c r="EI122" s="80">
        <f t="shared" ref="EI122:EJ122" si="1856">EI123+EI124</f>
        <v>190</v>
      </c>
      <c r="EJ122" s="80">
        <f t="shared" si="1856"/>
        <v>190</v>
      </c>
      <c r="EK122" s="79">
        <f t="shared" ref="EK122:EK123" si="1857">EJ122/EI122*100</f>
        <v>100</v>
      </c>
      <c r="EL122" s="79"/>
      <c r="EM122" s="80">
        <f t="shared" ref="EM122:EN122" si="1858">EM123+EM124</f>
        <v>0</v>
      </c>
      <c r="EN122" s="80">
        <f t="shared" si="1858"/>
        <v>0</v>
      </c>
      <c r="EO122" s="79"/>
      <c r="EP122" s="79"/>
      <c r="EQ122" s="80">
        <f t="shared" ref="EQ122:ER122" si="1859">EQ123+EQ124</f>
        <v>0</v>
      </c>
      <c r="ER122" s="80">
        <f t="shared" si="1859"/>
        <v>0</v>
      </c>
      <c r="ES122" s="79"/>
      <c r="ET122" s="79"/>
      <c r="EU122" s="80">
        <f t="shared" ref="EU122" si="1860">EU123+EU124</f>
        <v>0</v>
      </c>
      <c r="EV122" s="80">
        <f t="shared" ref="EV122" si="1861">EV123+EV124</f>
        <v>0</v>
      </c>
      <c r="EW122" s="79"/>
      <c r="EX122" s="79"/>
      <c r="EY122" s="80">
        <f t="shared" ref="EY122" si="1862">EY123+EY124</f>
        <v>3000</v>
      </c>
      <c r="EZ122" s="80">
        <f t="shared" ref="EZ122" si="1863">EZ123+EZ124</f>
        <v>3000</v>
      </c>
      <c r="FA122" s="79">
        <f>EZ122/EY122*100</f>
        <v>100</v>
      </c>
      <c r="FB122" s="79"/>
      <c r="FC122" s="80">
        <f t="shared" ref="FC122:FD122" si="1864">FC123+FC124</f>
        <v>0</v>
      </c>
      <c r="FD122" s="80">
        <f t="shared" si="1864"/>
        <v>0</v>
      </c>
      <c r="FE122" s="79"/>
      <c r="FF122" s="79"/>
      <c r="FG122" s="80">
        <f t="shared" ref="FG122" si="1865">FG123+FG124</f>
        <v>0</v>
      </c>
      <c r="FH122" s="80">
        <f t="shared" ref="FH122" si="1866">FH123+FH124</f>
        <v>0</v>
      </c>
      <c r="FI122" s="79"/>
      <c r="FJ122" s="79"/>
      <c r="FK122" s="80">
        <f t="shared" ref="FK122" si="1867">FK123+FK124</f>
        <v>0</v>
      </c>
      <c r="FL122" s="80">
        <f t="shared" ref="FL122" si="1868">FL123+FL124</f>
        <v>0</v>
      </c>
      <c r="FM122" s="79"/>
      <c r="FN122" s="79"/>
      <c r="FO122" s="80">
        <f t="shared" ref="FO122:FP122" si="1869">FO123+FO124</f>
        <v>0</v>
      </c>
      <c r="FP122" s="80">
        <f t="shared" si="1869"/>
        <v>0</v>
      </c>
      <c r="FQ122" s="79"/>
      <c r="FR122" s="79"/>
      <c r="FS122" s="80">
        <f t="shared" ref="FS122:FT122" si="1870">FS123+FS124</f>
        <v>0</v>
      </c>
      <c r="FT122" s="80">
        <f t="shared" si="1870"/>
        <v>0</v>
      </c>
      <c r="FU122" s="79"/>
      <c r="FV122" s="79"/>
      <c r="FW122" s="80">
        <f t="shared" ref="FW122:FX122" si="1871">FW123+FW124</f>
        <v>0</v>
      </c>
      <c r="FX122" s="80">
        <f t="shared" si="1871"/>
        <v>0</v>
      </c>
      <c r="FY122" s="79"/>
      <c r="FZ122" s="79"/>
      <c r="GA122" s="80">
        <f t="shared" ref="GA122:GB122" si="1872">GA123+GA124</f>
        <v>0</v>
      </c>
      <c r="GB122" s="80">
        <f t="shared" si="1872"/>
        <v>0</v>
      </c>
      <c r="GC122" s="79"/>
      <c r="GD122" s="79"/>
      <c r="GE122" s="80">
        <f t="shared" ref="GE122:GF122" si="1873">GE123+GE124</f>
        <v>0</v>
      </c>
      <c r="GF122" s="80">
        <f t="shared" si="1873"/>
        <v>0</v>
      </c>
      <c r="GG122" s="79"/>
      <c r="GH122" s="79"/>
      <c r="GI122" s="80">
        <f t="shared" ref="GI122:GJ122" si="1874">GI123+GI124</f>
        <v>0</v>
      </c>
      <c r="GJ122" s="80">
        <f t="shared" si="1874"/>
        <v>0</v>
      </c>
      <c r="GK122" s="79"/>
      <c r="GL122" s="79"/>
      <c r="GM122" s="80">
        <f t="shared" ref="GM122:GN122" si="1875">GM123+GM124</f>
        <v>0</v>
      </c>
      <c r="GN122" s="80">
        <f t="shared" si="1875"/>
        <v>0</v>
      </c>
      <c r="GO122" s="79"/>
      <c r="GP122" s="79"/>
      <c r="GQ122" s="80">
        <f t="shared" ref="GQ122:GR122" si="1876">GQ123+GQ124</f>
        <v>0</v>
      </c>
      <c r="GR122" s="80">
        <f t="shared" si="1876"/>
        <v>0</v>
      </c>
      <c r="GS122" s="79"/>
      <c r="GT122" s="79"/>
      <c r="GU122" s="80">
        <f t="shared" ref="GU122:GV122" si="1877">GU123+GU124</f>
        <v>0</v>
      </c>
      <c r="GV122" s="80">
        <f t="shared" si="1877"/>
        <v>0</v>
      </c>
      <c r="GW122" s="79"/>
      <c r="GX122" s="79"/>
      <c r="GY122" s="80"/>
      <c r="GZ122" s="80"/>
      <c r="HA122" s="79"/>
      <c r="HB122" s="79"/>
      <c r="HC122" s="80"/>
      <c r="HD122" s="80"/>
      <c r="HE122" s="79"/>
      <c r="HF122" s="79"/>
      <c r="HG122" s="80"/>
      <c r="HH122" s="80"/>
      <c r="HI122" s="79"/>
      <c r="HJ122" s="79"/>
      <c r="HK122" s="80">
        <f t="shared" ref="HK122:HL122" si="1878">HK123+HK124</f>
        <v>3000</v>
      </c>
      <c r="HL122" s="80">
        <f t="shared" si="1878"/>
        <v>3000</v>
      </c>
      <c r="HM122" s="79">
        <f t="shared" ref="HM122:HM123" si="1879">HL122/HK122*100</f>
        <v>100</v>
      </c>
      <c r="HN122" s="79"/>
      <c r="HO122" s="80">
        <f t="shared" ref="HO122:HP122" si="1880">HO123+HO124</f>
        <v>1100</v>
      </c>
      <c r="HP122" s="80">
        <f t="shared" si="1880"/>
        <v>1100</v>
      </c>
      <c r="HQ122" s="79">
        <f t="shared" ref="HQ122:HQ125" si="1881">HP122/HO122*100</f>
        <v>100</v>
      </c>
      <c r="HR122" s="79"/>
      <c r="HS122" s="80"/>
      <c r="HT122" s="80"/>
      <c r="HU122" s="79"/>
      <c r="HV122" s="79"/>
      <c r="HW122" s="80">
        <f t="shared" ref="HW122:HX122" si="1882">HW123+HW124</f>
        <v>600</v>
      </c>
      <c r="HX122" s="80">
        <f t="shared" si="1882"/>
        <v>600</v>
      </c>
      <c r="HY122" s="79"/>
      <c r="HZ122" s="79"/>
      <c r="IA122" s="80"/>
      <c r="IB122" s="80"/>
      <c r="IC122" s="79"/>
      <c r="ID122" s="79"/>
      <c r="IE122" s="80">
        <f t="shared" ref="IE122:IF122" si="1883">IE123+IE124</f>
        <v>1131.5999999999999</v>
      </c>
      <c r="IF122" s="80">
        <f t="shared" si="1883"/>
        <v>977.96519999999998</v>
      </c>
      <c r="IG122" s="79">
        <f t="shared" ref="IG122:IG123" si="1884">IF122/IE122*100</f>
        <v>86.423223753976671</v>
      </c>
      <c r="IH122" s="79"/>
      <c r="II122" s="80"/>
      <c r="IJ122" s="80"/>
      <c r="IK122" s="79"/>
      <c r="IL122" s="79"/>
      <c r="IM122" s="80"/>
      <c r="IN122" s="80"/>
      <c r="IO122" s="79"/>
    </row>
    <row r="123" spans="1:249" s="29" customFormat="1" ht="31.5" x14ac:dyDescent="0.25">
      <c r="A123" s="95" t="s">
        <v>308</v>
      </c>
      <c r="B123" s="82">
        <f t="shared" si="1232"/>
        <v>13100.8</v>
      </c>
      <c r="C123" s="82">
        <f t="shared" si="1233"/>
        <v>31011</v>
      </c>
      <c r="D123" s="82">
        <f t="shared" si="1234"/>
        <v>30857.3652</v>
      </c>
      <c r="E123" s="70">
        <f t="shared" si="67"/>
        <v>99.504579665280062</v>
      </c>
      <c r="F123" s="70"/>
      <c r="G123" s="70"/>
      <c r="H123" s="70"/>
      <c r="I123" s="70"/>
      <c r="J123" s="70">
        <v>1000</v>
      </c>
      <c r="K123" s="70">
        <v>1000</v>
      </c>
      <c r="L123" s="70">
        <v>1000</v>
      </c>
      <c r="M123" s="70">
        <f>L123/K123*100</f>
        <v>100</v>
      </c>
      <c r="N123" s="70"/>
      <c r="O123" s="70"/>
      <c r="P123" s="70"/>
      <c r="Q123" s="70"/>
      <c r="R123" s="70"/>
      <c r="S123" s="70"/>
      <c r="T123" s="70"/>
      <c r="U123" s="66"/>
      <c r="V123" s="70">
        <v>569.79999999999995</v>
      </c>
      <c r="W123" s="70">
        <v>1535.4</v>
      </c>
      <c r="X123" s="70">
        <v>1535.4</v>
      </c>
      <c r="Y123" s="66">
        <f t="shared" si="295"/>
        <v>100</v>
      </c>
      <c r="Z123" s="124"/>
      <c r="AA123" s="70">
        <v>1181</v>
      </c>
      <c r="AB123" s="70">
        <v>1181</v>
      </c>
      <c r="AC123" s="66">
        <f t="shared" si="1243"/>
        <v>100</v>
      </c>
      <c r="AD123" s="145"/>
      <c r="AE123" s="280">
        <v>3259</v>
      </c>
      <c r="AF123" s="281">
        <v>3259</v>
      </c>
      <c r="AG123" s="66">
        <f t="shared" si="1815"/>
        <v>100</v>
      </c>
      <c r="AH123" s="280">
        <v>1531</v>
      </c>
      <c r="AI123" s="280">
        <v>1064</v>
      </c>
      <c r="AJ123" s="280">
        <v>1064</v>
      </c>
      <c r="AK123" s="66">
        <f t="shared" si="1819"/>
        <v>100</v>
      </c>
      <c r="AL123" s="280"/>
      <c r="AM123" s="280"/>
      <c r="AN123" s="280"/>
      <c r="AO123" s="66"/>
      <c r="AP123" s="70"/>
      <c r="AQ123" s="70"/>
      <c r="AR123" s="70"/>
      <c r="AS123" s="66"/>
      <c r="AT123" s="66"/>
      <c r="AU123" s="70"/>
      <c r="AV123" s="70"/>
      <c r="AW123" s="66"/>
      <c r="AX123" s="70">
        <v>10000</v>
      </c>
      <c r="AY123" s="70">
        <v>10000</v>
      </c>
      <c r="AZ123" s="70">
        <v>10000</v>
      </c>
      <c r="BA123" s="66">
        <f t="shared" si="1827"/>
        <v>100</v>
      </c>
      <c r="BB123" s="123"/>
      <c r="BC123" s="280">
        <v>2000</v>
      </c>
      <c r="BD123" s="280">
        <v>2000</v>
      </c>
      <c r="BE123" s="66">
        <f t="shared" si="1829"/>
        <v>100</v>
      </c>
      <c r="BF123" s="66"/>
      <c r="BG123" s="280"/>
      <c r="BH123" s="280"/>
      <c r="BI123" s="66"/>
      <c r="BJ123" s="66"/>
      <c r="BK123" s="280"/>
      <c r="BL123" s="280"/>
      <c r="BM123" s="66"/>
      <c r="BN123" s="66"/>
      <c r="BO123" s="280"/>
      <c r="BP123" s="280"/>
      <c r="BQ123" s="66"/>
      <c r="BR123" s="66"/>
      <c r="BS123" s="280"/>
      <c r="BT123" s="280"/>
      <c r="BU123" s="66"/>
      <c r="BV123" s="66"/>
      <c r="BW123" s="280"/>
      <c r="BX123" s="280"/>
      <c r="BY123" s="66"/>
      <c r="BZ123" s="66"/>
      <c r="CA123" s="280"/>
      <c r="CB123" s="280"/>
      <c r="CC123" s="66"/>
      <c r="CD123" s="66"/>
      <c r="CE123" s="280"/>
      <c r="CF123" s="280"/>
      <c r="CG123" s="66"/>
      <c r="CH123" s="66"/>
      <c r="CI123" s="280"/>
      <c r="CJ123" s="280"/>
      <c r="CK123" s="66"/>
      <c r="CL123" s="66"/>
      <c r="CM123" s="280"/>
      <c r="CN123" s="280"/>
      <c r="CO123" s="66"/>
      <c r="CP123" s="66"/>
      <c r="CQ123" s="70"/>
      <c r="CR123" s="70"/>
      <c r="CS123" s="66"/>
      <c r="CT123" s="66"/>
      <c r="CU123" s="70"/>
      <c r="CV123" s="70"/>
      <c r="CW123" s="66"/>
      <c r="CX123" s="66"/>
      <c r="CY123" s="70"/>
      <c r="CZ123" s="70"/>
      <c r="DA123" s="66"/>
      <c r="DB123" s="66"/>
      <c r="DC123" s="70"/>
      <c r="DD123" s="70"/>
      <c r="DE123" s="66"/>
      <c r="DF123" s="66"/>
      <c r="DG123" s="70"/>
      <c r="DH123" s="70"/>
      <c r="DI123" s="66"/>
      <c r="DJ123" s="66"/>
      <c r="DK123" s="70"/>
      <c r="DL123" s="70"/>
      <c r="DM123" s="66"/>
      <c r="DN123" s="66"/>
      <c r="DO123" s="70"/>
      <c r="DP123" s="70"/>
      <c r="DQ123" s="66"/>
      <c r="DR123" s="66"/>
      <c r="DS123" s="70">
        <v>2500</v>
      </c>
      <c r="DT123" s="70">
        <v>2500</v>
      </c>
      <c r="DU123" s="66">
        <f>DT123/DS123*100</f>
        <v>100</v>
      </c>
      <c r="DV123" s="66"/>
      <c r="DW123" s="280"/>
      <c r="DX123" s="295"/>
      <c r="DY123" s="66"/>
      <c r="DZ123" s="66"/>
      <c r="EA123" s="280"/>
      <c r="EB123" s="295"/>
      <c r="EC123" s="66"/>
      <c r="ED123" s="66"/>
      <c r="EE123" s="280">
        <v>50</v>
      </c>
      <c r="EF123" s="280">
        <v>50</v>
      </c>
      <c r="EG123" s="66">
        <f t="shared" si="1855"/>
        <v>100</v>
      </c>
      <c r="EH123" s="66"/>
      <c r="EI123" s="280">
        <v>190</v>
      </c>
      <c r="EJ123" s="280">
        <v>190</v>
      </c>
      <c r="EK123" s="66">
        <f t="shared" si="1857"/>
        <v>100</v>
      </c>
      <c r="EL123" s="66"/>
      <c r="EM123" s="280"/>
      <c r="EN123" s="280"/>
      <c r="EO123" s="66"/>
      <c r="EP123" s="66"/>
      <c r="EQ123" s="280"/>
      <c r="ER123" s="280"/>
      <c r="ES123" s="66"/>
      <c r="ET123" s="66"/>
      <c r="EU123" s="280"/>
      <c r="EV123" s="280"/>
      <c r="EW123" s="66"/>
      <c r="EX123" s="66"/>
      <c r="EY123" s="280">
        <v>3000</v>
      </c>
      <c r="EZ123" s="280">
        <v>3000</v>
      </c>
      <c r="FA123" s="66">
        <f>EZ123/EY123*100</f>
        <v>100</v>
      </c>
      <c r="FB123" s="66"/>
      <c r="FC123" s="280"/>
      <c r="FD123" s="280"/>
      <c r="FE123" s="66"/>
      <c r="FF123" s="66"/>
      <c r="FG123" s="280"/>
      <c r="FH123" s="280"/>
      <c r="FI123" s="66"/>
      <c r="FJ123" s="66"/>
      <c r="FK123" s="280"/>
      <c r="FL123" s="280"/>
      <c r="FM123" s="66"/>
      <c r="FN123" s="66"/>
      <c r="FO123" s="280"/>
      <c r="FP123" s="280"/>
      <c r="FQ123" s="66"/>
      <c r="FR123" s="66"/>
      <c r="FS123" s="280"/>
      <c r="FT123" s="280"/>
      <c r="FU123" s="66"/>
      <c r="FV123" s="66"/>
      <c r="FW123" s="280"/>
      <c r="FX123" s="280"/>
      <c r="FY123" s="66"/>
      <c r="FZ123" s="66"/>
      <c r="GA123" s="280"/>
      <c r="GB123" s="280"/>
      <c r="GC123" s="66"/>
      <c r="GD123" s="66"/>
      <c r="GE123" s="280"/>
      <c r="GF123" s="280"/>
      <c r="GG123" s="66"/>
      <c r="GH123" s="66"/>
      <c r="GI123" s="280"/>
      <c r="GJ123" s="280"/>
      <c r="GK123" s="66"/>
      <c r="GL123" s="66"/>
      <c r="GM123" s="280"/>
      <c r="GN123" s="280"/>
      <c r="GO123" s="66"/>
      <c r="GP123" s="66"/>
      <c r="GQ123" s="280"/>
      <c r="GR123" s="280"/>
      <c r="GS123" s="66"/>
      <c r="GT123" s="66"/>
      <c r="GU123" s="280"/>
      <c r="GV123" s="280"/>
      <c r="GW123" s="66"/>
      <c r="GX123" s="66"/>
      <c r="GY123" s="280"/>
      <c r="GZ123" s="280"/>
      <c r="HA123" s="66"/>
      <c r="HB123" s="66"/>
      <c r="HC123" s="280"/>
      <c r="HD123" s="280"/>
      <c r="HE123" s="66"/>
      <c r="HF123" s="66"/>
      <c r="HG123" s="280"/>
      <c r="HH123" s="280"/>
      <c r="HI123" s="66"/>
      <c r="HJ123" s="66"/>
      <c r="HK123" s="280">
        <v>3000</v>
      </c>
      <c r="HL123" s="280">
        <v>3000</v>
      </c>
      <c r="HM123" s="66">
        <f t="shared" si="1879"/>
        <v>100</v>
      </c>
      <c r="HN123" s="66"/>
      <c r="HO123" s="280">
        <v>1100</v>
      </c>
      <c r="HP123" s="280">
        <v>1100</v>
      </c>
      <c r="HQ123" s="66">
        <f t="shared" si="1881"/>
        <v>100</v>
      </c>
      <c r="HR123" s="66"/>
      <c r="HS123" s="280"/>
      <c r="HT123" s="280"/>
      <c r="HU123" s="66"/>
      <c r="HV123" s="66"/>
      <c r="HW123" s="280"/>
      <c r="HX123" s="280"/>
      <c r="HY123" s="66"/>
      <c r="HZ123" s="66"/>
      <c r="IA123" s="280"/>
      <c r="IB123" s="280"/>
      <c r="IC123" s="66"/>
      <c r="ID123" s="66"/>
      <c r="IE123" s="280">
        <v>1131.5999999999999</v>
      </c>
      <c r="IF123" s="280">
        <v>977.96519999999998</v>
      </c>
      <c r="IG123" s="66">
        <f t="shared" si="1884"/>
        <v>86.423223753976671</v>
      </c>
      <c r="IH123" s="66"/>
      <c r="II123" s="280"/>
      <c r="IJ123" s="280"/>
      <c r="IK123" s="66"/>
      <c r="IL123" s="66"/>
      <c r="IM123" s="280"/>
      <c r="IN123" s="280"/>
      <c r="IO123" s="66"/>
    </row>
    <row r="124" spans="1:249" s="29" customFormat="1" ht="15.75" x14ac:dyDescent="0.25">
      <c r="A124" s="41" t="s">
        <v>335</v>
      </c>
      <c r="B124" s="82">
        <f t="shared" si="1232"/>
        <v>0</v>
      </c>
      <c r="C124" s="82">
        <f t="shared" si="1233"/>
        <v>144472.20000000001</v>
      </c>
      <c r="D124" s="82">
        <f t="shared" si="1234"/>
        <v>144445.29619999998</v>
      </c>
      <c r="E124" s="70">
        <f t="shared" si="67"/>
        <v>99.981377870621458</v>
      </c>
      <c r="F124" s="82"/>
      <c r="G124" s="82"/>
      <c r="H124" s="82"/>
      <c r="I124" s="82"/>
      <c r="J124" s="207"/>
      <c r="K124" s="207"/>
      <c r="L124" s="207"/>
      <c r="M124" s="207"/>
      <c r="N124" s="207"/>
      <c r="O124" s="207"/>
      <c r="P124" s="207"/>
      <c r="Q124" s="207"/>
      <c r="R124" s="70"/>
      <c r="S124" s="70"/>
      <c r="T124" s="207"/>
      <c r="U124" s="207"/>
      <c r="V124" s="207"/>
      <c r="W124" s="207"/>
      <c r="X124" s="207"/>
      <c r="Y124" s="207"/>
      <c r="Z124" s="134"/>
      <c r="AA124" s="207"/>
      <c r="AB124" s="207"/>
      <c r="AC124" s="66"/>
      <c r="AD124" s="135"/>
      <c r="AE124" s="205"/>
      <c r="AF124" s="205"/>
      <c r="AG124" s="66"/>
      <c r="AH124" s="205"/>
      <c r="AI124" s="205"/>
      <c r="AJ124" s="205"/>
      <c r="AK124" s="66"/>
      <c r="AL124" s="205"/>
      <c r="AM124" s="205"/>
      <c r="AN124" s="205"/>
      <c r="AO124" s="66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134"/>
      <c r="BC124" s="205"/>
      <c r="BD124" s="205"/>
      <c r="BE124" s="66"/>
      <c r="BF124" s="66"/>
      <c r="BG124" s="205"/>
      <c r="BH124" s="205"/>
      <c r="BI124" s="66"/>
      <c r="BJ124" s="66"/>
      <c r="BK124" s="205"/>
      <c r="BL124" s="205"/>
      <c r="BM124" s="66"/>
      <c r="BN124" s="66"/>
      <c r="BO124" s="205"/>
      <c r="BP124" s="205"/>
      <c r="BQ124" s="66"/>
      <c r="BR124" s="66"/>
      <c r="BS124" s="205"/>
      <c r="BT124" s="205"/>
      <c r="BU124" s="66"/>
      <c r="BV124" s="66"/>
      <c r="BW124" s="205"/>
      <c r="BX124" s="205"/>
      <c r="BY124" s="66"/>
      <c r="BZ124" s="66"/>
      <c r="CA124" s="205"/>
      <c r="CB124" s="205"/>
      <c r="CC124" s="66"/>
      <c r="CD124" s="66"/>
      <c r="CE124" s="205"/>
      <c r="CF124" s="205"/>
      <c r="CG124" s="66"/>
      <c r="CH124" s="66"/>
      <c r="CI124" s="205"/>
      <c r="CJ124" s="205"/>
      <c r="CK124" s="66"/>
      <c r="CL124" s="66"/>
      <c r="CM124" s="205"/>
      <c r="CN124" s="205"/>
      <c r="CO124" s="66"/>
      <c r="CP124" s="66"/>
      <c r="CQ124" s="207"/>
      <c r="CR124" s="207"/>
      <c r="CS124" s="66"/>
      <c r="CT124" s="66"/>
      <c r="CU124" s="66">
        <v>20000</v>
      </c>
      <c r="CV124" s="66">
        <v>20000</v>
      </c>
      <c r="CW124" s="66">
        <f>CV124/CU124*100</f>
        <v>100</v>
      </c>
      <c r="CX124" s="66"/>
      <c r="CY124" s="66">
        <v>68516.2</v>
      </c>
      <c r="CZ124" s="66">
        <v>68516.145999999993</v>
      </c>
      <c r="DA124" s="66">
        <f>CZ124/CY124*100</f>
        <v>99.999921186522315</v>
      </c>
      <c r="DB124" s="66"/>
      <c r="DC124" s="207"/>
      <c r="DD124" s="207"/>
      <c r="DE124" s="207"/>
      <c r="DF124" s="207"/>
      <c r="DG124" s="207"/>
      <c r="DH124" s="207"/>
      <c r="DI124" s="207"/>
      <c r="DJ124" s="207"/>
      <c r="DK124" s="207"/>
      <c r="DL124" s="207"/>
      <c r="DM124" s="207"/>
      <c r="DN124" s="207"/>
      <c r="DO124" s="70">
        <v>27500</v>
      </c>
      <c r="DP124" s="70">
        <v>27497.674999999999</v>
      </c>
      <c r="DQ124" s="66">
        <f>DP124/DO124*100</f>
        <v>99.991545454545445</v>
      </c>
      <c r="DR124" s="66"/>
      <c r="DS124" s="70"/>
      <c r="DT124" s="207"/>
      <c r="DU124" s="66"/>
      <c r="DV124" s="66"/>
      <c r="DW124" s="70">
        <v>27856</v>
      </c>
      <c r="DX124" s="70">
        <v>27831.475200000001</v>
      </c>
      <c r="DY124" s="66">
        <f>DX124/DW124*100</f>
        <v>99.911958644457215</v>
      </c>
      <c r="DZ124" s="66"/>
      <c r="EA124" s="70"/>
      <c r="EB124" s="205"/>
      <c r="EC124" s="66"/>
      <c r="ED124" s="66"/>
      <c r="EE124" s="205"/>
      <c r="EF124" s="205"/>
      <c r="EG124" s="66"/>
      <c r="EH124" s="66"/>
      <c r="EI124" s="205"/>
      <c r="EJ124" s="205"/>
      <c r="EK124" s="66"/>
      <c r="EL124" s="66"/>
      <c r="EM124" s="205"/>
      <c r="EN124" s="205"/>
      <c r="EO124" s="66"/>
      <c r="EP124" s="66"/>
      <c r="EQ124" s="205"/>
      <c r="ER124" s="205"/>
      <c r="ES124" s="66"/>
      <c r="ET124" s="66"/>
      <c r="EU124" s="205"/>
      <c r="EV124" s="205"/>
      <c r="EW124" s="66"/>
      <c r="EX124" s="66"/>
      <c r="EY124" s="205"/>
      <c r="EZ124" s="205"/>
      <c r="FA124" s="66"/>
      <c r="FB124" s="66"/>
      <c r="FC124" s="205"/>
      <c r="FD124" s="205"/>
      <c r="FE124" s="66"/>
      <c r="FF124" s="66"/>
      <c r="FG124" s="205"/>
      <c r="FH124" s="205"/>
      <c r="FI124" s="66"/>
      <c r="FJ124" s="66"/>
      <c r="FK124" s="205"/>
      <c r="FL124" s="205"/>
      <c r="FM124" s="66"/>
      <c r="FN124" s="66"/>
      <c r="FO124" s="205"/>
      <c r="FP124" s="205"/>
      <c r="FQ124" s="66"/>
      <c r="FR124" s="66"/>
      <c r="FS124" s="205"/>
      <c r="FT124" s="205"/>
      <c r="FU124" s="66"/>
      <c r="FV124" s="66"/>
      <c r="FW124" s="205"/>
      <c r="FX124" s="205"/>
      <c r="FY124" s="66"/>
      <c r="FZ124" s="66"/>
      <c r="GA124" s="205"/>
      <c r="GB124" s="205"/>
      <c r="GC124" s="66"/>
      <c r="GD124" s="66"/>
      <c r="GE124" s="205"/>
      <c r="GF124" s="205"/>
      <c r="GG124" s="66"/>
      <c r="GH124" s="66"/>
      <c r="GI124" s="205"/>
      <c r="GJ124" s="205"/>
      <c r="GK124" s="66"/>
      <c r="GL124" s="66"/>
      <c r="GM124" s="205"/>
      <c r="GN124" s="205"/>
      <c r="GO124" s="66"/>
      <c r="GP124" s="66"/>
      <c r="GQ124" s="205"/>
      <c r="GR124" s="205"/>
      <c r="GS124" s="66"/>
      <c r="GT124" s="66"/>
      <c r="GU124" s="205"/>
      <c r="GV124" s="205"/>
      <c r="GW124" s="66"/>
      <c r="GX124" s="66"/>
      <c r="GY124" s="205"/>
      <c r="GZ124" s="205"/>
      <c r="HA124" s="66"/>
      <c r="HB124" s="66"/>
      <c r="HC124" s="205"/>
      <c r="HD124" s="205"/>
      <c r="HE124" s="66"/>
      <c r="HF124" s="66"/>
      <c r="HG124" s="205"/>
      <c r="HH124" s="205"/>
      <c r="HI124" s="66"/>
      <c r="HJ124" s="66"/>
      <c r="HK124" s="205"/>
      <c r="HL124" s="205"/>
      <c r="HM124" s="79"/>
      <c r="HN124" s="66"/>
      <c r="HO124" s="205"/>
      <c r="HP124" s="205"/>
      <c r="HQ124" s="66"/>
      <c r="HR124" s="66"/>
      <c r="HS124" s="205"/>
      <c r="HT124" s="205"/>
      <c r="HU124" s="66"/>
      <c r="HV124" s="66"/>
      <c r="HW124" s="280">
        <v>600</v>
      </c>
      <c r="HX124" s="280">
        <v>600</v>
      </c>
      <c r="HY124" s="66"/>
      <c r="HZ124" s="66"/>
      <c r="IA124" s="280"/>
      <c r="IB124" s="280"/>
      <c r="IC124" s="66"/>
      <c r="ID124" s="66"/>
      <c r="IE124" s="205"/>
      <c r="IF124" s="205"/>
      <c r="IG124" s="66"/>
      <c r="IH124" s="66"/>
      <c r="II124" s="205"/>
      <c r="IJ124" s="205"/>
      <c r="IK124" s="66"/>
      <c r="IL124" s="66"/>
      <c r="IM124" s="205"/>
      <c r="IN124" s="205"/>
      <c r="IO124" s="66"/>
    </row>
    <row r="125" spans="1:249" s="30" customFormat="1" ht="31.5" x14ac:dyDescent="0.25">
      <c r="A125" s="116" t="s">
        <v>372</v>
      </c>
      <c r="B125" s="198">
        <f t="shared" si="1232"/>
        <v>824.9</v>
      </c>
      <c r="C125" s="198">
        <f t="shared" si="1233"/>
        <v>35770.287999999993</v>
      </c>
      <c r="D125" s="198">
        <f t="shared" si="1234"/>
        <v>35705.177879999996</v>
      </c>
      <c r="E125" s="80">
        <f t="shared" ref="E125" si="1885">D125/C125*100</f>
        <v>99.817977087576153</v>
      </c>
      <c r="F125" s="198">
        <f t="shared" ref="F125" si="1886">F126+F127</f>
        <v>0</v>
      </c>
      <c r="G125" s="198">
        <f t="shared" ref="G125:AV125" si="1887">G126+G127</f>
        <v>0</v>
      </c>
      <c r="H125" s="198">
        <f t="shared" ref="H125" si="1888">H126+H127</f>
        <v>0</v>
      </c>
      <c r="I125" s="198">
        <f t="shared" si="1887"/>
        <v>0</v>
      </c>
      <c r="J125" s="198">
        <f t="shared" ref="J125" si="1889">J126+J127</f>
        <v>0</v>
      </c>
      <c r="K125" s="198">
        <f t="shared" si="1887"/>
        <v>0</v>
      </c>
      <c r="L125" s="198">
        <f t="shared" si="1887"/>
        <v>0</v>
      </c>
      <c r="M125" s="198">
        <f t="shared" si="1887"/>
        <v>0</v>
      </c>
      <c r="N125" s="198"/>
      <c r="O125" s="198">
        <f t="shared" si="1887"/>
        <v>0</v>
      </c>
      <c r="P125" s="198">
        <f t="shared" si="1887"/>
        <v>0</v>
      </c>
      <c r="Q125" s="198">
        <f t="shared" si="1887"/>
        <v>0</v>
      </c>
      <c r="R125" s="198">
        <f t="shared" ref="R125" si="1890">R126+R127</f>
        <v>0</v>
      </c>
      <c r="S125" s="198">
        <f t="shared" si="1887"/>
        <v>0</v>
      </c>
      <c r="T125" s="198">
        <f t="shared" si="1887"/>
        <v>0</v>
      </c>
      <c r="U125" s="198">
        <f t="shared" si="1887"/>
        <v>0</v>
      </c>
      <c r="V125" s="198">
        <f t="shared" ref="V125" si="1891">V126+V127</f>
        <v>485.9</v>
      </c>
      <c r="W125" s="198">
        <f t="shared" si="1887"/>
        <v>1311.2</v>
      </c>
      <c r="X125" s="198">
        <f t="shared" ref="X125" si="1892">X126+X127</f>
        <v>1311.2</v>
      </c>
      <c r="Y125" s="79">
        <f t="shared" si="295"/>
        <v>100</v>
      </c>
      <c r="Z125" s="131"/>
      <c r="AA125" s="198">
        <f t="shared" si="1887"/>
        <v>528</v>
      </c>
      <c r="AB125" s="198">
        <f t="shared" si="1887"/>
        <v>528</v>
      </c>
      <c r="AC125" s="79">
        <f t="shared" si="1243"/>
        <v>100</v>
      </c>
      <c r="AD125" s="131"/>
      <c r="AE125" s="198">
        <f t="shared" ref="AE125:AF125" si="1893">AE126+AE127</f>
        <v>1038</v>
      </c>
      <c r="AF125" s="198">
        <f t="shared" si="1893"/>
        <v>1038</v>
      </c>
      <c r="AG125" s="79">
        <f t="shared" ref="AG125:AG126" si="1894">AF125/AE125*100</f>
        <v>100</v>
      </c>
      <c r="AH125" s="198">
        <f t="shared" ref="AH125" si="1895">AH126+AH127</f>
        <v>339</v>
      </c>
      <c r="AI125" s="198">
        <f t="shared" ref="AI125" si="1896">AI126+AI127</f>
        <v>262</v>
      </c>
      <c r="AJ125" s="198">
        <f t="shared" ref="AJ125" si="1897">AJ126+AJ127</f>
        <v>262</v>
      </c>
      <c r="AK125" s="79">
        <f t="shared" ref="AK125:AK126" si="1898">AJ125/AI125*100</f>
        <v>100</v>
      </c>
      <c r="AL125" s="198">
        <f t="shared" ref="AL125" si="1899">AL126+AL127</f>
        <v>0</v>
      </c>
      <c r="AM125" s="198">
        <f t="shared" ref="AM125" si="1900">AM126+AM127</f>
        <v>100</v>
      </c>
      <c r="AN125" s="198">
        <f t="shared" ref="AN125" si="1901">AN126+AN127</f>
        <v>100</v>
      </c>
      <c r="AO125" s="79">
        <f t="shared" ref="AO125:AO126" si="1902">AN125/AM125*100</f>
        <v>100</v>
      </c>
      <c r="AP125" s="198">
        <f t="shared" ref="AP125" si="1903">AP126+AP127</f>
        <v>0</v>
      </c>
      <c r="AQ125" s="198">
        <f t="shared" si="1887"/>
        <v>0</v>
      </c>
      <c r="AR125" s="198">
        <f t="shared" ref="AR125" si="1904">AR126+AR127</f>
        <v>0</v>
      </c>
      <c r="AS125" s="198">
        <f t="shared" si="1887"/>
        <v>0</v>
      </c>
      <c r="AT125" s="198"/>
      <c r="AU125" s="198">
        <f t="shared" si="1887"/>
        <v>0</v>
      </c>
      <c r="AV125" s="198">
        <f t="shared" si="1887"/>
        <v>0</v>
      </c>
      <c r="AW125" s="198">
        <f t="shared" ref="AW125:AZ125" si="1905">AW126+AW127</f>
        <v>0</v>
      </c>
      <c r="AX125" s="198">
        <f t="shared" ref="AX125" si="1906">AX126+AX127</f>
        <v>0</v>
      </c>
      <c r="AY125" s="198">
        <f t="shared" si="1905"/>
        <v>0</v>
      </c>
      <c r="AZ125" s="198">
        <f t="shared" si="1905"/>
        <v>0</v>
      </c>
      <c r="BA125" s="79"/>
      <c r="BB125" s="121"/>
      <c r="BC125" s="198">
        <f t="shared" ref="BC125:BD125" si="1907">BC126+BC127</f>
        <v>1000</v>
      </c>
      <c r="BD125" s="198">
        <f t="shared" si="1907"/>
        <v>1000</v>
      </c>
      <c r="BE125" s="79">
        <f t="shared" ref="BE125:BE126" si="1908">BD125/BC125*100</f>
        <v>100</v>
      </c>
      <c r="BF125" s="79"/>
      <c r="BG125" s="198">
        <f t="shared" ref="BG125:BH125" si="1909">BG126+BG127</f>
        <v>0</v>
      </c>
      <c r="BH125" s="198">
        <f t="shared" si="1909"/>
        <v>0</v>
      </c>
      <c r="BI125" s="79"/>
      <c r="BJ125" s="79"/>
      <c r="BK125" s="198">
        <f t="shared" ref="BK125:BL125" si="1910">BK126+BK127</f>
        <v>0</v>
      </c>
      <c r="BL125" s="198">
        <f t="shared" si="1910"/>
        <v>0</v>
      </c>
      <c r="BM125" s="79"/>
      <c r="BN125" s="79"/>
      <c r="BO125" s="198">
        <f t="shared" ref="BO125:BP125" si="1911">BO126+BO127</f>
        <v>0</v>
      </c>
      <c r="BP125" s="198">
        <f t="shared" si="1911"/>
        <v>0</v>
      </c>
      <c r="BQ125" s="79"/>
      <c r="BR125" s="79"/>
      <c r="BS125" s="198">
        <f t="shared" ref="BS125:BT125" si="1912">BS126+BS127</f>
        <v>0</v>
      </c>
      <c r="BT125" s="198">
        <f t="shared" si="1912"/>
        <v>0</v>
      </c>
      <c r="BU125" s="79"/>
      <c r="BV125" s="79"/>
      <c r="BW125" s="198">
        <f t="shared" ref="BW125:BX125" si="1913">BW126+BW127</f>
        <v>0</v>
      </c>
      <c r="BX125" s="198">
        <f t="shared" si="1913"/>
        <v>0</v>
      </c>
      <c r="BY125" s="79"/>
      <c r="BZ125" s="79"/>
      <c r="CA125" s="198">
        <f t="shared" ref="CA125:CB125" si="1914">CA126+CA127</f>
        <v>2343.9580000000001</v>
      </c>
      <c r="CB125" s="198">
        <f t="shared" si="1914"/>
        <v>2343.9580000000001</v>
      </c>
      <c r="CC125" s="79">
        <f>CB125/CA125*100</f>
        <v>100</v>
      </c>
      <c r="CD125" s="79"/>
      <c r="CE125" s="198">
        <f t="shared" ref="CE125:CF125" si="1915">CE126+CE127</f>
        <v>0</v>
      </c>
      <c r="CF125" s="198">
        <f t="shared" si="1915"/>
        <v>0</v>
      </c>
      <c r="CG125" s="79"/>
      <c r="CH125" s="79"/>
      <c r="CI125" s="198">
        <f t="shared" ref="CI125:CJ125" si="1916">CI126+CI127</f>
        <v>0</v>
      </c>
      <c r="CJ125" s="198">
        <f t="shared" si="1916"/>
        <v>0</v>
      </c>
      <c r="CK125" s="79"/>
      <c r="CL125" s="79"/>
      <c r="CM125" s="198">
        <f t="shared" ref="CM125:CN125" si="1917">CM126+CM127</f>
        <v>0</v>
      </c>
      <c r="CN125" s="198">
        <f t="shared" si="1917"/>
        <v>0</v>
      </c>
      <c r="CO125" s="79"/>
      <c r="CP125" s="79"/>
      <c r="CQ125" s="198">
        <f>CQ126+CQ127+CQ128</f>
        <v>10000</v>
      </c>
      <c r="CR125" s="198">
        <f>CR126+CR127+CR128</f>
        <v>10000</v>
      </c>
      <c r="CS125" s="79">
        <f t="shared" ref="CS125:CS128" si="1918">CR125/CQ125*100</f>
        <v>100</v>
      </c>
      <c r="CT125" s="79"/>
      <c r="CU125" s="198">
        <f>CU126+CU127+CU128</f>
        <v>0</v>
      </c>
      <c r="CV125" s="198">
        <f>CV126+CV127+CV128</f>
        <v>0</v>
      </c>
      <c r="CW125" s="79"/>
      <c r="CX125" s="79"/>
      <c r="CY125" s="198">
        <f>CY126+CY127+CY128</f>
        <v>0</v>
      </c>
      <c r="CZ125" s="198">
        <f>CZ126+CZ127+CZ128</f>
        <v>0</v>
      </c>
      <c r="DA125" s="79"/>
      <c r="DB125" s="79"/>
      <c r="DC125" s="198">
        <f t="shared" ref="DC125:DM125" si="1919">DC126+DC127</f>
        <v>0</v>
      </c>
      <c r="DD125" s="198">
        <f t="shared" si="1919"/>
        <v>0</v>
      </c>
      <c r="DE125" s="198">
        <f t="shared" si="1919"/>
        <v>0</v>
      </c>
      <c r="DF125" s="198"/>
      <c r="DG125" s="198">
        <f t="shared" si="1919"/>
        <v>0</v>
      </c>
      <c r="DH125" s="198">
        <f t="shared" si="1919"/>
        <v>0</v>
      </c>
      <c r="DI125" s="198">
        <f t="shared" si="1919"/>
        <v>0</v>
      </c>
      <c r="DJ125" s="198"/>
      <c r="DK125" s="198">
        <f t="shared" si="1919"/>
        <v>0</v>
      </c>
      <c r="DL125" s="198">
        <f t="shared" si="1919"/>
        <v>0</v>
      </c>
      <c r="DM125" s="198">
        <f t="shared" si="1919"/>
        <v>0</v>
      </c>
      <c r="DN125" s="198"/>
      <c r="DO125" s="198">
        <f>DO126+DO127+DO128</f>
        <v>0</v>
      </c>
      <c r="DP125" s="198">
        <f>DP126+DP127+DP128</f>
        <v>0</v>
      </c>
      <c r="DQ125" s="79"/>
      <c r="DR125" s="79"/>
      <c r="DS125" s="198">
        <f>DS126+DS127+DS128</f>
        <v>0</v>
      </c>
      <c r="DT125" s="198">
        <f>DT126+DT127+DT128</f>
        <v>0</v>
      </c>
      <c r="DU125" s="79"/>
      <c r="DV125" s="79"/>
      <c r="DW125" s="198">
        <f t="shared" ref="DW125:DX125" si="1920">DW126+DW127</f>
        <v>0</v>
      </c>
      <c r="DX125" s="198">
        <f t="shared" si="1920"/>
        <v>0</v>
      </c>
      <c r="DY125" s="79"/>
      <c r="DZ125" s="79"/>
      <c r="EA125" s="198">
        <f t="shared" ref="EA125:EB125" si="1921">EA126+EA127</f>
        <v>0</v>
      </c>
      <c r="EB125" s="198">
        <f t="shared" si="1921"/>
        <v>0</v>
      </c>
      <c r="EC125" s="79"/>
      <c r="ED125" s="79"/>
      <c r="EE125" s="198">
        <f t="shared" ref="EE125:EF125" si="1922">EE126+EE127</f>
        <v>570</v>
      </c>
      <c r="EF125" s="198">
        <f t="shared" si="1922"/>
        <v>570</v>
      </c>
      <c r="EG125" s="79">
        <f t="shared" ref="EG125:EG126" si="1923">EF125/EE125*100</f>
        <v>100</v>
      </c>
      <c r="EH125" s="79"/>
      <c r="EI125" s="198">
        <f t="shared" ref="EI125:EJ125" si="1924">EI126+EI127</f>
        <v>260</v>
      </c>
      <c r="EJ125" s="198">
        <f t="shared" si="1924"/>
        <v>260</v>
      </c>
      <c r="EK125" s="79">
        <f t="shared" ref="EK125:EK126" si="1925">EJ125/EI125*100</f>
        <v>100</v>
      </c>
      <c r="EL125" s="79"/>
      <c r="EM125" s="198">
        <f t="shared" ref="EM125:EN125" si="1926">EM126+EM127</f>
        <v>0</v>
      </c>
      <c r="EN125" s="198">
        <f t="shared" si="1926"/>
        <v>0</v>
      </c>
      <c r="EO125" s="79"/>
      <c r="EP125" s="79"/>
      <c r="EQ125" s="198">
        <f t="shared" ref="EQ125:ER125" si="1927">EQ126+EQ127</f>
        <v>0</v>
      </c>
      <c r="ER125" s="198">
        <f t="shared" si="1927"/>
        <v>0</v>
      </c>
      <c r="ES125" s="79"/>
      <c r="ET125" s="79"/>
      <c r="EU125" s="198">
        <f t="shared" ref="EU125" si="1928">EU126+EU127</f>
        <v>0</v>
      </c>
      <c r="EV125" s="198">
        <f t="shared" ref="EV125" si="1929">EV126+EV127</f>
        <v>0</v>
      </c>
      <c r="EW125" s="79"/>
      <c r="EX125" s="79"/>
      <c r="EY125" s="198">
        <f t="shared" ref="EY125" si="1930">EY126+EY127</f>
        <v>0</v>
      </c>
      <c r="EZ125" s="198">
        <f t="shared" ref="EZ125" si="1931">EZ126+EZ127</f>
        <v>0</v>
      </c>
      <c r="FA125" s="79"/>
      <c r="FB125" s="79"/>
      <c r="FC125" s="198">
        <f t="shared" ref="FC125:FD125" si="1932">FC126+FC127</f>
        <v>0</v>
      </c>
      <c r="FD125" s="198">
        <f t="shared" si="1932"/>
        <v>0</v>
      </c>
      <c r="FE125" s="79"/>
      <c r="FF125" s="79"/>
      <c r="FG125" s="198">
        <f t="shared" ref="FG125" si="1933">FG126+FG127</f>
        <v>0</v>
      </c>
      <c r="FH125" s="198">
        <f t="shared" ref="FH125" si="1934">FH126+FH127</f>
        <v>0</v>
      </c>
      <c r="FI125" s="79"/>
      <c r="FJ125" s="79"/>
      <c r="FK125" s="198">
        <f t="shared" ref="FK125" si="1935">FK126+FK127</f>
        <v>0</v>
      </c>
      <c r="FL125" s="198">
        <f t="shared" ref="FL125" si="1936">FL126+FL127</f>
        <v>0</v>
      </c>
      <c r="FM125" s="79"/>
      <c r="FN125" s="79"/>
      <c r="FO125" s="198">
        <f t="shared" ref="FO125:FP125" si="1937">FO126+FO127</f>
        <v>0</v>
      </c>
      <c r="FP125" s="198">
        <f t="shared" si="1937"/>
        <v>0</v>
      </c>
      <c r="FQ125" s="79"/>
      <c r="FR125" s="79"/>
      <c r="FS125" s="198">
        <f t="shared" ref="FS125:FT125" si="1938">FS126+FS127</f>
        <v>0</v>
      </c>
      <c r="FT125" s="198">
        <f t="shared" si="1938"/>
        <v>0</v>
      </c>
      <c r="FU125" s="79"/>
      <c r="FV125" s="79"/>
      <c r="FW125" s="198">
        <f t="shared" ref="FW125:FX125" si="1939">FW126+FW127</f>
        <v>0</v>
      </c>
      <c r="FX125" s="198">
        <f t="shared" si="1939"/>
        <v>0</v>
      </c>
      <c r="FY125" s="79"/>
      <c r="FZ125" s="79"/>
      <c r="GA125" s="198">
        <f t="shared" ref="GA125:GB125" si="1940">GA126+GA127</f>
        <v>2075.23</v>
      </c>
      <c r="GB125" s="198">
        <f t="shared" si="1940"/>
        <v>2075.23</v>
      </c>
      <c r="GC125" s="79">
        <f t="shared" si="1365"/>
        <v>100</v>
      </c>
      <c r="GD125" s="79"/>
      <c r="GE125" s="198">
        <f t="shared" ref="GE125:GF125" si="1941">GE126+GE127</f>
        <v>400</v>
      </c>
      <c r="GF125" s="198">
        <f t="shared" si="1941"/>
        <v>400</v>
      </c>
      <c r="GG125" s="79">
        <f>GF125/GE125*100</f>
        <v>100</v>
      </c>
      <c r="GH125" s="79"/>
      <c r="GI125" s="198">
        <f t="shared" ref="GI125:GJ125" si="1942">GI126+GI127</f>
        <v>3100</v>
      </c>
      <c r="GJ125" s="198">
        <f t="shared" si="1942"/>
        <v>3100</v>
      </c>
      <c r="GK125" s="79">
        <f>GJ125/GI125*100</f>
        <v>100</v>
      </c>
      <c r="GL125" s="79"/>
      <c r="GM125" s="198"/>
      <c r="GN125" s="198"/>
      <c r="GO125" s="79"/>
      <c r="GP125" s="79"/>
      <c r="GQ125" s="198"/>
      <c r="GR125" s="198"/>
      <c r="GS125" s="79"/>
      <c r="GT125" s="79"/>
      <c r="GU125" s="198">
        <f t="shared" ref="GU125:GV125" si="1943">GU126+GU127</f>
        <v>11535.3</v>
      </c>
      <c r="GV125" s="198">
        <f t="shared" si="1943"/>
        <v>11535.3</v>
      </c>
      <c r="GW125" s="79">
        <f t="shared" ref="GW125:GW130" si="1944">GV125/GU125*100</f>
        <v>100</v>
      </c>
      <c r="GX125" s="79"/>
      <c r="GY125" s="198"/>
      <c r="GZ125" s="198"/>
      <c r="HA125" s="79"/>
      <c r="HB125" s="79"/>
      <c r="HC125" s="198"/>
      <c r="HD125" s="198"/>
      <c r="HE125" s="79"/>
      <c r="HF125" s="79"/>
      <c r="HG125" s="198"/>
      <c r="HH125" s="198"/>
      <c r="HI125" s="79"/>
      <c r="HJ125" s="79"/>
      <c r="HK125" s="198"/>
      <c r="HL125" s="198"/>
      <c r="HM125" s="79"/>
      <c r="HN125" s="79"/>
      <c r="HO125" s="198">
        <f t="shared" ref="HO125:HP125" si="1945">HO126+HO127</f>
        <v>600</v>
      </c>
      <c r="HP125" s="198">
        <f t="shared" si="1945"/>
        <v>600</v>
      </c>
      <c r="HQ125" s="79">
        <f t="shared" si="1881"/>
        <v>100</v>
      </c>
      <c r="HR125" s="79"/>
      <c r="HS125" s="198"/>
      <c r="HT125" s="198"/>
      <c r="HU125" s="79"/>
      <c r="HV125" s="79"/>
      <c r="HW125" s="198"/>
      <c r="HX125" s="198"/>
      <c r="HY125" s="79"/>
      <c r="HZ125" s="79"/>
      <c r="IA125" s="198"/>
      <c r="IB125" s="198"/>
      <c r="IC125" s="79"/>
      <c r="ID125" s="79"/>
      <c r="IE125" s="198">
        <f t="shared" ref="IE125:IF125" si="1946">IE126+IE127</f>
        <v>646.6</v>
      </c>
      <c r="IF125" s="198">
        <f t="shared" si="1946"/>
        <v>581.48987999999997</v>
      </c>
      <c r="IG125" s="79">
        <f t="shared" ref="IG125:IG126" si="1947">IF125/IE125*100</f>
        <v>89.930386637797696</v>
      </c>
      <c r="IH125" s="79"/>
      <c r="II125" s="198"/>
      <c r="IJ125" s="198"/>
      <c r="IK125" s="79"/>
      <c r="IL125" s="79"/>
      <c r="IM125" s="198"/>
      <c r="IN125" s="198"/>
      <c r="IO125" s="79"/>
    </row>
    <row r="126" spans="1:249" s="29" customFormat="1" ht="31.5" x14ac:dyDescent="0.25">
      <c r="A126" s="95" t="s">
        <v>307</v>
      </c>
      <c r="B126" s="82">
        <f t="shared" si="1232"/>
        <v>824.9</v>
      </c>
      <c r="C126" s="82">
        <f t="shared" si="1233"/>
        <v>25770.287999999997</v>
      </c>
      <c r="D126" s="82">
        <f t="shared" si="1234"/>
        <v>25705.177879999999</v>
      </c>
      <c r="E126" s="70">
        <f t="shared" si="67"/>
        <v>99.747344228360973</v>
      </c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6"/>
      <c r="V126" s="70">
        <v>485.9</v>
      </c>
      <c r="W126" s="70">
        <v>1311.2</v>
      </c>
      <c r="X126" s="70">
        <v>1311.2</v>
      </c>
      <c r="Y126" s="66">
        <f t="shared" si="295"/>
        <v>100</v>
      </c>
      <c r="Z126" s="124"/>
      <c r="AA126" s="70">
        <v>528</v>
      </c>
      <c r="AB126" s="70">
        <v>528</v>
      </c>
      <c r="AC126" s="66">
        <f t="shared" si="1243"/>
        <v>100</v>
      </c>
      <c r="AD126" s="145"/>
      <c r="AE126" s="280">
        <v>1038</v>
      </c>
      <c r="AF126" s="281">
        <v>1038</v>
      </c>
      <c r="AG126" s="66">
        <f t="shared" si="1894"/>
        <v>100</v>
      </c>
      <c r="AH126" s="280">
        <v>339</v>
      </c>
      <c r="AI126" s="280">
        <v>262</v>
      </c>
      <c r="AJ126" s="280">
        <v>262</v>
      </c>
      <c r="AK126" s="66">
        <f t="shared" si="1898"/>
        <v>100</v>
      </c>
      <c r="AL126" s="280"/>
      <c r="AM126" s="280">
        <v>100</v>
      </c>
      <c r="AN126" s="280">
        <v>100</v>
      </c>
      <c r="AO126" s="66">
        <f t="shared" si="1902"/>
        <v>100</v>
      </c>
      <c r="AP126" s="70"/>
      <c r="AQ126" s="70"/>
      <c r="AR126" s="70"/>
      <c r="AS126" s="66"/>
      <c r="AT126" s="66"/>
      <c r="AU126" s="70"/>
      <c r="AV126" s="70"/>
      <c r="AW126" s="66"/>
      <c r="AX126" s="70"/>
      <c r="AY126" s="70"/>
      <c r="AZ126" s="70"/>
      <c r="BA126" s="66"/>
      <c r="BB126" s="123"/>
      <c r="BC126" s="280">
        <v>1000</v>
      </c>
      <c r="BD126" s="70">
        <v>1000</v>
      </c>
      <c r="BE126" s="66">
        <f t="shared" si="1908"/>
        <v>100</v>
      </c>
      <c r="BF126" s="66"/>
      <c r="BG126" s="280"/>
      <c r="BH126" s="70"/>
      <c r="BI126" s="66"/>
      <c r="BJ126" s="66"/>
      <c r="BK126" s="280"/>
      <c r="BL126" s="70"/>
      <c r="BM126" s="66"/>
      <c r="BN126" s="66"/>
      <c r="BO126" s="280"/>
      <c r="BP126" s="70"/>
      <c r="BQ126" s="66"/>
      <c r="BR126" s="66"/>
      <c r="BS126" s="280"/>
      <c r="BT126" s="70"/>
      <c r="BU126" s="66"/>
      <c r="BV126" s="66"/>
      <c r="BW126" s="280"/>
      <c r="BX126" s="70"/>
      <c r="BY126" s="66"/>
      <c r="BZ126" s="66"/>
      <c r="CA126" s="280">
        <v>2343.9580000000001</v>
      </c>
      <c r="CB126" s="70">
        <v>2343.9580000000001</v>
      </c>
      <c r="CC126" s="66">
        <f>CB126/CA126*100</f>
        <v>100</v>
      </c>
      <c r="CD126" s="66"/>
      <c r="CE126" s="280"/>
      <c r="CF126" s="70"/>
      <c r="CG126" s="66"/>
      <c r="CH126" s="66"/>
      <c r="CI126" s="280"/>
      <c r="CJ126" s="70"/>
      <c r="CK126" s="66"/>
      <c r="CL126" s="66"/>
      <c r="CM126" s="280"/>
      <c r="CN126" s="70"/>
      <c r="CO126" s="66"/>
      <c r="CP126" s="66"/>
      <c r="CQ126" s="70"/>
      <c r="CR126" s="70"/>
      <c r="CS126" s="66"/>
      <c r="CT126" s="66"/>
      <c r="CU126" s="70"/>
      <c r="CV126" s="70"/>
      <c r="CW126" s="66"/>
      <c r="CX126" s="66"/>
      <c r="CY126" s="70"/>
      <c r="CZ126" s="70"/>
      <c r="DA126" s="66"/>
      <c r="DB126" s="66"/>
      <c r="DC126" s="70"/>
      <c r="DD126" s="70"/>
      <c r="DE126" s="66"/>
      <c r="DF126" s="66"/>
      <c r="DG126" s="70"/>
      <c r="DH126" s="70"/>
      <c r="DI126" s="66"/>
      <c r="DJ126" s="66"/>
      <c r="DK126" s="70"/>
      <c r="DL126" s="70"/>
      <c r="DM126" s="66"/>
      <c r="DN126" s="66"/>
      <c r="DO126" s="70"/>
      <c r="DP126" s="70"/>
      <c r="DQ126" s="66"/>
      <c r="DR126" s="66"/>
      <c r="DS126" s="70"/>
      <c r="DT126" s="70"/>
      <c r="DU126" s="66"/>
      <c r="DV126" s="66"/>
      <c r="DW126" s="280"/>
      <c r="DX126" s="295"/>
      <c r="DY126" s="66"/>
      <c r="DZ126" s="66"/>
      <c r="EA126" s="280"/>
      <c r="EB126" s="295"/>
      <c r="EC126" s="66"/>
      <c r="ED126" s="66"/>
      <c r="EE126" s="280">
        <v>570</v>
      </c>
      <c r="EF126" s="70">
        <v>570</v>
      </c>
      <c r="EG126" s="66">
        <f t="shared" si="1923"/>
        <v>100</v>
      </c>
      <c r="EH126" s="66"/>
      <c r="EI126" s="280">
        <v>260</v>
      </c>
      <c r="EJ126" s="70">
        <v>260</v>
      </c>
      <c r="EK126" s="66">
        <f t="shared" si="1925"/>
        <v>100</v>
      </c>
      <c r="EL126" s="66"/>
      <c r="EM126" s="280"/>
      <c r="EN126" s="70"/>
      <c r="EO126" s="66"/>
      <c r="EP126" s="66"/>
      <c r="EQ126" s="280"/>
      <c r="ER126" s="70"/>
      <c r="ES126" s="66"/>
      <c r="ET126" s="66"/>
      <c r="EU126" s="280"/>
      <c r="EV126" s="280"/>
      <c r="EW126" s="66"/>
      <c r="EX126" s="66"/>
      <c r="EY126" s="280"/>
      <c r="EZ126" s="280"/>
      <c r="FA126" s="66"/>
      <c r="FB126" s="66"/>
      <c r="FC126" s="280"/>
      <c r="FD126" s="70"/>
      <c r="FE126" s="66"/>
      <c r="FF126" s="66"/>
      <c r="FG126" s="280"/>
      <c r="FH126" s="280"/>
      <c r="FI126" s="66"/>
      <c r="FJ126" s="66"/>
      <c r="FK126" s="280"/>
      <c r="FL126" s="280"/>
      <c r="FM126" s="66"/>
      <c r="FN126" s="66"/>
      <c r="FO126" s="280"/>
      <c r="FP126" s="70"/>
      <c r="FQ126" s="66"/>
      <c r="FR126" s="66"/>
      <c r="FS126" s="280"/>
      <c r="FT126" s="70"/>
      <c r="FU126" s="66"/>
      <c r="FV126" s="66"/>
      <c r="FW126" s="280"/>
      <c r="FX126" s="70"/>
      <c r="FY126" s="66"/>
      <c r="FZ126" s="66"/>
      <c r="GA126" s="280">
        <v>2075.23</v>
      </c>
      <c r="GB126" s="70">
        <v>2075.23</v>
      </c>
      <c r="GC126" s="66">
        <f t="shared" si="1365"/>
        <v>100</v>
      </c>
      <c r="GD126" s="66"/>
      <c r="GE126" s="280">
        <v>400</v>
      </c>
      <c r="GF126" s="70">
        <v>400</v>
      </c>
      <c r="GG126" s="66">
        <f>GF126/GE126*100</f>
        <v>100</v>
      </c>
      <c r="GH126" s="66"/>
      <c r="GI126" s="280">
        <v>3100</v>
      </c>
      <c r="GJ126" s="70">
        <v>3100</v>
      </c>
      <c r="GK126" s="66">
        <f>GJ126/GI126*100</f>
        <v>100</v>
      </c>
      <c r="GL126" s="66"/>
      <c r="GM126" s="280"/>
      <c r="GN126" s="70"/>
      <c r="GO126" s="66"/>
      <c r="GP126" s="66"/>
      <c r="GQ126" s="280"/>
      <c r="GR126" s="70"/>
      <c r="GS126" s="66"/>
      <c r="GT126" s="66"/>
      <c r="GU126" s="280">
        <v>11535.3</v>
      </c>
      <c r="GV126" s="70">
        <v>11535.3</v>
      </c>
      <c r="GW126" s="66">
        <f t="shared" si="1944"/>
        <v>100</v>
      </c>
      <c r="GX126" s="66"/>
      <c r="GY126" s="280"/>
      <c r="GZ126" s="70"/>
      <c r="HA126" s="66"/>
      <c r="HB126" s="66"/>
      <c r="HC126" s="280"/>
      <c r="HD126" s="70"/>
      <c r="HE126" s="66"/>
      <c r="HF126" s="66"/>
      <c r="HG126" s="280"/>
      <c r="HH126" s="70"/>
      <c r="HI126" s="66"/>
      <c r="HJ126" s="66"/>
      <c r="HK126" s="280"/>
      <c r="HL126" s="70"/>
      <c r="HM126" s="66"/>
      <c r="HN126" s="66"/>
      <c r="HO126" s="280">
        <v>600</v>
      </c>
      <c r="HP126" s="70">
        <v>600</v>
      </c>
      <c r="HQ126" s="66">
        <f t="shared" ref="HQ126" si="1948">HP126/HO126*100</f>
        <v>100</v>
      </c>
      <c r="HR126" s="66"/>
      <c r="HS126" s="280"/>
      <c r="HT126" s="70"/>
      <c r="HU126" s="66"/>
      <c r="HV126" s="66"/>
      <c r="HW126" s="280"/>
      <c r="HX126" s="70"/>
      <c r="HY126" s="66"/>
      <c r="HZ126" s="66"/>
      <c r="IA126" s="280"/>
      <c r="IB126" s="70"/>
      <c r="IC126" s="66"/>
      <c r="ID126" s="66"/>
      <c r="IE126" s="280">
        <v>646.6</v>
      </c>
      <c r="IF126" s="70">
        <v>581.48987999999997</v>
      </c>
      <c r="IG126" s="66">
        <f t="shared" si="1947"/>
        <v>89.930386637797696</v>
      </c>
      <c r="IH126" s="66"/>
      <c r="II126" s="280"/>
      <c r="IJ126" s="70"/>
      <c r="IK126" s="66"/>
      <c r="IL126" s="66"/>
      <c r="IM126" s="280"/>
      <c r="IN126" s="70"/>
      <c r="IO126" s="66"/>
    </row>
    <row r="127" spans="1:249" s="29" customFormat="1" ht="15.75" x14ac:dyDescent="0.25">
      <c r="A127" s="41" t="s">
        <v>371</v>
      </c>
      <c r="B127" s="82">
        <f t="shared" si="1232"/>
        <v>0</v>
      </c>
      <c r="C127" s="82">
        <f t="shared" si="1233"/>
        <v>0</v>
      </c>
      <c r="D127" s="82">
        <f t="shared" si="1234"/>
        <v>0</v>
      </c>
      <c r="E127" s="70"/>
      <c r="F127" s="82"/>
      <c r="G127" s="82"/>
      <c r="H127" s="82"/>
      <c r="I127" s="82"/>
      <c r="J127" s="207"/>
      <c r="K127" s="207"/>
      <c r="L127" s="207"/>
      <c r="M127" s="207"/>
      <c r="N127" s="207"/>
      <c r="O127" s="207"/>
      <c r="P127" s="207"/>
      <c r="Q127" s="207"/>
      <c r="R127" s="207"/>
      <c r="S127" s="207"/>
      <c r="T127" s="207"/>
      <c r="U127" s="207"/>
      <c r="V127" s="207"/>
      <c r="W127" s="207"/>
      <c r="X127" s="207"/>
      <c r="Y127" s="207"/>
      <c r="Z127" s="134"/>
      <c r="AA127" s="207"/>
      <c r="AB127" s="207"/>
      <c r="AC127" s="66"/>
      <c r="AD127" s="135"/>
      <c r="AE127" s="205"/>
      <c r="AF127" s="205"/>
      <c r="AG127" s="66"/>
      <c r="AH127" s="205"/>
      <c r="AI127" s="205"/>
      <c r="AJ127" s="205"/>
      <c r="AK127" s="66"/>
      <c r="AL127" s="205"/>
      <c r="AM127" s="205"/>
      <c r="AN127" s="205"/>
      <c r="AO127" s="66"/>
      <c r="AP127" s="207"/>
      <c r="AQ127" s="207"/>
      <c r="AR127" s="207"/>
      <c r="AS127" s="207"/>
      <c r="AT127" s="207"/>
      <c r="AU127" s="207"/>
      <c r="AV127" s="207"/>
      <c r="AW127" s="207"/>
      <c r="AX127" s="207"/>
      <c r="AY127" s="207"/>
      <c r="AZ127" s="207"/>
      <c r="BA127" s="207"/>
      <c r="BB127" s="134"/>
      <c r="BC127" s="205"/>
      <c r="BD127" s="205"/>
      <c r="BE127" s="66"/>
      <c r="BF127" s="66"/>
      <c r="BG127" s="205"/>
      <c r="BH127" s="205"/>
      <c r="BI127" s="66"/>
      <c r="BJ127" s="66"/>
      <c r="BK127" s="205"/>
      <c r="BL127" s="205"/>
      <c r="BM127" s="66"/>
      <c r="BN127" s="66"/>
      <c r="BO127" s="205"/>
      <c r="BP127" s="205"/>
      <c r="BQ127" s="66"/>
      <c r="BR127" s="66"/>
      <c r="BS127" s="205"/>
      <c r="BT127" s="205"/>
      <c r="BU127" s="66"/>
      <c r="BV127" s="66"/>
      <c r="BW127" s="205"/>
      <c r="BX127" s="205"/>
      <c r="BY127" s="66"/>
      <c r="BZ127" s="66"/>
      <c r="CA127" s="205"/>
      <c r="CB127" s="205"/>
      <c r="CC127" s="66"/>
      <c r="CD127" s="66"/>
      <c r="CE127" s="205"/>
      <c r="CF127" s="205"/>
      <c r="CG127" s="66"/>
      <c r="CH127" s="66"/>
      <c r="CI127" s="205"/>
      <c r="CJ127" s="205"/>
      <c r="CK127" s="66"/>
      <c r="CL127" s="66"/>
      <c r="CM127" s="205"/>
      <c r="CN127" s="205"/>
      <c r="CO127" s="66"/>
      <c r="CP127" s="66"/>
      <c r="CQ127" s="207"/>
      <c r="CR127" s="207"/>
      <c r="CS127" s="66"/>
      <c r="CT127" s="66"/>
      <c r="CU127" s="207"/>
      <c r="CV127" s="207"/>
      <c r="CW127" s="66"/>
      <c r="CX127" s="66"/>
      <c r="CY127" s="207"/>
      <c r="CZ127" s="207"/>
      <c r="DA127" s="66"/>
      <c r="DB127" s="66"/>
      <c r="DC127" s="207"/>
      <c r="DD127" s="207"/>
      <c r="DE127" s="207"/>
      <c r="DF127" s="207"/>
      <c r="DG127" s="207"/>
      <c r="DH127" s="207"/>
      <c r="DI127" s="207"/>
      <c r="DJ127" s="207"/>
      <c r="DK127" s="207"/>
      <c r="DL127" s="207"/>
      <c r="DM127" s="207"/>
      <c r="DN127" s="207"/>
      <c r="DO127" s="207"/>
      <c r="DP127" s="207"/>
      <c r="DQ127" s="66"/>
      <c r="DR127" s="66"/>
      <c r="DS127" s="207"/>
      <c r="DT127" s="207"/>
      <c r="DU127" s="66"/>
      <c r="DV127" s="66"/>
      <c r="DW127" s="205"/>
      <c r="DX127" s="205"/>
      <c r="DY127" s="66"/>
      <c r="DZ127" s="66"/>
      <c r="EA127" s="205"/>
      <c r="EB127" s="205"/>
      <c r="EC127" s="66"/>
      <c r="ED127" s="66"/>
      <c r="EE127" s="205"/>
      <c r="EF127" s="205"/>
      <c r="EG127" s="66"/>
      <c r="EH127" s="66"/>
      <c r="EI127" s="205"/>
      <c r="EJ127" s="205"/>
      <c r="EK127" s="66"/>
      <c r="EL127" s="66"/>
      <c r="EM127" s="205"/>
      <c r="EN127" s="205"/>
      <c r="EO127" s="66"/>
      <c r="EP127" s="66"/>
      <c r="EQ127" s="205"/>
      <c r="ER127" s="205"/>
      <c r="ES127" s="66"/>
      <c r="ET127" s="66"/>
      <c r="EU127" s="205"/>
      <c r="EV127" s="205"/>
      <c r="EW127" s="66"/>
      <c r="EX127" s="66"/>
      <c r="EY127" s="205"/>
      <c r="EZ127" s="205"/>
      <c r="FA127" s="66"/>
      <c r="FB127" s="66"/>
      <c r="FC127" s="205"/>
      <c r="FD127" s="205"/>
      <c r="FE127" s="66"/>
      <c r="FF127" s="66"/>
      <c r="FG127" s="205"/>
      <c r="FH127" s="205"/>
      <c r="FI127" s="66"/>
      <c r="FJ127" s="66"/>
      <c r="FK127" s="205"/>
      <c r="FL127" s="205"/>
      <c r="FM127" s="66"/>
      <c r="FN127" s="66"/>
      <c r="FO127" s="205"/>
      <c r="FP127" s="205"/>
      <c r="FQ127" s="66"/>
      <c r="FR127" s="66"/>
      <c r="FS127" s="205"/>
      <c r="FT127" s="205"/>
      <c r="FU127" s="66"/>
      <c r="FV127" s="66"/>
      <c r="FW127" s="205"/>
      <c r="FX127" s="205"/>
      <c r="FY127" s="66"/>
      <c r="FZ127" s="66"/>
      <c r="GA127" s="205"/>
      <c r="GB127" s="205"/>
      <c r="GC127" s="66"/>
      <c r="GD127" s="66"/>
      <c r="GE127" s="205"/>
      <c r="GF127" s="205"/>
      <c r="GG127" s="66"/>
      <c r="GH127" s="66"/>
      <c r="GI127" s="205"/>
      <c r="GJ127" s="205"/>
      <c r="GK127" s="66"/>
      <c r="GL127" s="66"/>
      <c r="GM127" s="205"/>
      <c r="GN127" s="205"/>
      <c r="GO127" s="66"/>
      <c r="GP127" s="66"/>
      <c r="GQ127" s="205"/>
      <c r="GR127" s="205"/>
      <c r="GS127" s="66"/>
      <c r="GT127" s="66"/>
      <c r="GU127" s="205"/>
      <c r="GV127" s="205"/>
      <c r="GW127" s="66"/>
      <c r="GX127" s="66"/>
      <c r="GY127" s="205"/>
      <c r="GZ127" s="205"/>
      <c r="HA127" s="66"/>
      <c r="HB127" s="66"/>
      <c r="HC127" s="205"/>
      <c r="HD127" s="205"/>
      <c r="HE127" s="66"/>
      <c r="HF127" s="66"/>
      <c r="HG127" s="205"/>
      <c r="HH127" s="205"/>
      <c r="HI127" s="66"/>
      <c r="HJ127" s="66"/>
      <c r="HK127" s="205"/>
      <c r="HL127" s="205"/>
      <c r="HM127" s="66"/>
      <c r="HN127" s="66"/>
      <c r="HO127" s="205"/>
      <c r="HP127" s="205"/>
      <c r="HQ127" s="66"/>
      <c r="HR127" s="66"/>
      <c r="HS127" s="205"/>
      <c r="HT127" s="205"/>
      <c r="HU127" s="66"/>
      <c r="HV127" s="66"/>
      <c r="HW127" s="205"/>
      <c r="HX127" s="205"/>
      <c r="HY127" s="66"/>
      <c r="HZ127" s="66"/>
      <c r="IA127" s="205"/>
      <c r="IB127" s="205"/>
      <c r="IC127" s="66"/>
      <c r="ID127" s="66"/>
      <c r="IE127" s="205"/>
      <c r="IF127" s="205"/>
      <c r="IG127" s="66"/>
      <c r="IH127" s="66"/>
      <c r="II127" s="205"/>
      <c r="IJ127" s="205"/>
      <c r="IK127" s="66"/>
      <c r="IL127" s="66"/>
      <c r="IM127" s="205"/>
      <c r="IN127" s="205"/>
      <c r="IO127" s="66"/>
    </row>
    <row r="128" spans="1:249" s="29" customFormat="1" ht="15.75" x14ac:dyDescent="0.25">
      <c r="A128" s="41" t="s">
        <v>532</v>
      </c>
      <c r="B128" s="82">
        <f t="shared" si="1232"/>
        <v>0</v>
      </c>
      <c r="C128" s="82">
        <f t="shared" si="1233"/>
        <v>10000</v>
      </c>
      <c r="D128" s="82">
        <f t="shared" si="1234"/>
        <v>10000</v>
      </c>
      <c r="E128" s="70">
        <f t="shared" si="67"/>
        <v>100</v>
      </c>
      <c r="F128" s="82"/>
      <c r="G128" s="82"/>
      <c r="H128" s="82"/>
      <c r="I128" s="70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134"/>
      <c r="AA128" s="207"/>
      <c r="AB128" s="207"/>
      <c r="AC128" s="66"/>
      <c r="AD128" s="135"/>
      <c r="AE128" s="205"/>
      <c r="AF128" s="205"/>
      <c r="AG128" s="66"/>
      <c r="AH128" s="205"/>
      <c r="AI128" s="205"/>
      <c r="AJ128" s="205"/>
      <c r="AK128" s="66"/>
      <c r="AL128" s="205"/>
      <c r="AM128" s="205"/>
      <c r="AN128" s="205"/>
      <c r="AO128" s="66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134"/>
      <c r="BC128" s="205"/>
      <c r="BD128" s="205"/>
      <c r="BE128" s="66"/>
      <c r="BF128" s="66"/>
      <c r="BG128" s="205"/>
      <c r="BH128" s="205"/>
      <c r="BI128" s="66"/>
      <c r="BJ128" s="66"/>
      <c r="BK128" s="205"/>
      <c r="BL128" s="205"/>
      <c r="BM128" s="66"/>
      <c r="BN128" s="66"/>
      <c r="BO128" s="205"/>
      <c r="BP128" s="205"/>
      <c r="BQ128" s="66"/>
      <c r="BR128" s="66"/>
      <c r="BS128" s="205"/>
      <c r="BT128" s="205"/>
      <c r="BU128" s="66"/>
      <c r="BV128" s="66"/>
      <c r="BW128" s="205"/>
      <c r="BX128" s="205"/>
      <c r="BY128" s="66"/>
      <c r="BZ128" s="66"/>
      <c r="CA128" s="205"/>
      <c r="CB128" s="205"/>
      <c r="CC128" s="66"/>
      <c r="CD128" s="66"/>
      <c r="CE128" s="205"/>
      <c r="CF128" s="205"/>
      <c r="CG128" s="66"/>
      <c r="CH128" s="66"/>
      <c r="CI128" s="205"/>
      <c r="CJ128" s="205"/>
      <c r="CK128" s="66"/>
      <c r="CL128" s="66"/>
      <c r="CM128" s="205"/>
      <c r="CN128" s="205"/>
      <c r="CO128" s="66"/>
      <c r="CP128" s="66"/>
      <c r="CQ128" s="66">
        <v>10000</v>
      </c>
      <c r="CR128" s="66">
        <v>10000</v>
      </c>
      <c r="CS128" s="66">
        <f t="shared" si="1918"/>
        <v>100</v>
      </c>
      <c r="CT128" s="66"/>
      <c r="CU128" s="66"/>
      <c r="CV128" s="66"/>
      <c r="CW128" s="66"/>
      <c r="CX128" s="66"/>
      <c r="CY128" s="66"/>
      <c r="CZ128" s="66"/>
      <c r="DA128" s="66"/>
      <c r="DB128" s="66"/>
      <c r="DC128" s="207"/>
      <c r="DD128" s="207"/>
      <c r="DE128" s="207"/>
      <c r="DF128" s="207"/>
      <c r="DG128" s="207"/>
      <c r="DH128" s="207"/>
      <c r="DI128" s="207"/>
      <c r="DJ128" s="207"/>
      <c r="DK128" s="207"/>
      <c r="DL128" s="207"/>
      <c r="DM128" s="207"/>
      <c r="DN128" s="207"/>
      <c r="DO128" s="66"/>
      <c r="DP128" s="66"/>
      <c r="DQ128" s="66"/>
      <c r="DR128" s="66"/>
      <c r="DS128" s="66"/>
      <c r="DT128" s="207"/>
      <c r="DU128" s="66"/>
      <c r="DV128" s="66"/>
      <c r="DW128" s="205"/>
      <c r="DX128" s="205"/>
      <c r="DY128" s="66"/>
      <c r="DZ128" s="66"/>
      <c r="EA128" s="205"/>
      <c r="EB128" s="205"/>
      <c r="EC128" s="66"/>
      <c r="ED128" s="66"/>
      <c r="EE128" s="205"/>
      <c r="EF128" s="205"/>
      <c r="EG128" s="66"/>
      <c r="EH128" s="66"/>
      <c r="EI128" s="205"/>
      <c r="EJ128" s="205"/>
      <c r="EK128" s="66"/>
      <c r="EL128" s="66"/>
      <c r="EM128" s="205"/>
      <c r="EN128" s="205"/>
      <c r="EO128" s="66"/>
      <c r="EP128" s="66"/>
      <c r="EQ128" s="205"/>
      <c r="ER128" s="205"/>
      <c r="ES128" s="66"/>
      <c r="ET128" s="66"/>
      <c r="EU128" s="205"/>
      <c r="EV128" s="205"/>
      <c r="EW128" s="66"/>
      <c r="EX128" s="66"/>
      <c r="EY128" s="205"/>
      <c r="EZ128" s="205"/>
      <c r="FA128" s="66"/>
      <c r="FB128" s="66"/>
      <c r="FC128" s="205"/>
      <c r="FD128" s="205"/>
      <c r="FE128" s="66"/>
      <c r="FF128" s="66"/>
      <c r="FG128" s="205"/>
      <c r="FH128" s="205"/>
      <c r="FI128" s="66"/>
      <c r="FJ128" s="66"/>
      <c r="FK128" s="205"/>
      <c r="FL128" s="205"/>
      <c r="FM128" s="66"/>
      <c r="FN128" s="66"/>
      <c r="FO128" s="205"/>
      <c r="FP128" s="205"/>
      <c r="FQ128" s="66"/>
      <c r="FR128" s="66"/>
      <c r="FS128" s="205"/>
      <c r="FT128" s="205"/>
      <c r="FU128" s="66"/>
      <c r="FV128" s="66"/>
      <c r="FW128" s="205"/>
      <c r="FX128" s="205"/>
      <c r="FY128" s="66"/>
      <c r="FZ128" s="66"/>
      <c r="GA128" s="205"/>
      <c r="GB128" s="205"/>
      <c r="GC128" s="66"/>
      <c r="GD128" s="66"/>
      <c r="GE128" s="205"/>
      <c r="GF128" s="205"/>
      <c r="GG128" s="66"/>
      <c r="GH128" s="66"/>
      <c r="GI128" s="205"/>
      <c r="GJ128" s="205"/>
      <c r="GK128" s="66"/>
      <c r="GL128" s="66"/>
      <c r="GM128" s="205"/>
      <c r="GN128" s="205"/>
      <c r="GO128" s="66"/>
      <c r="GP128" s="66"/>
      <c r="GQ128" s="205"/>
      <c r="GR128" s="205"/>
      <c r="GS128" s="66"/>
      <c r="GT128" s="66"/>
      <c r="GU128" s="205"/>
      <c r="GV128" s="205"/>
      <c r="GW128" s="66"/>
      <c r="GX128" s="66"/>
      <c r="GY128" s="205"/>
      <c r="GZ128" s="205"/>
      <c r="HA128" s="66"/>
      <c r="HB128" s="66"/>
      <c r="HC128" s="205"/>
      <c r="HD128" s="205"/>
      <c r="HE128" s="66"/>
      <c r="HF128" s="66"/>
      <c r="HG128" s="205"/>
      <c r="HH128" s="205"/>
      <c r="HI128" s="66"/>
      <c r="HJ128" s="66"/>
      <c r="HK128" s="205"/>
      <c r="HL128" s="205"/>
      <c r="HM128" s="66"/>
      <c r="HN128" s="66"/>
      <c r="HO128" s="205"/>
      <c r="HP128" s="205"/>
      <c r="HQ128" s="66"/>
      <c r="HR128" s="66"/>
      <c r="HS128" s="205"/>
      <c r="HT128" s="205"/>
      <c r="HU128" s="66"/>
      <c r="HV128" s="66"/>
      <c r="HW128" s="205"/>
      <c r="HX128" s="205"/>
      <c r="HY128" s="66"/>
      <c r="HZ128" s="66"/>
      <c r="IA128" s="205"/>
      <c r="IB128" s="205"/>
      <c r="IC128" s="66"/>
      <c r="ID128" s="66"/>
      <c r="IE128" s="205"/>
      <c r="IF128" s="205"/>
      <c r="IG128" s="66"/>
      <c r="IH128" s="66"/>
      <c r="II128" s="205"/>
      <c r="IJ128" s="205"/>
      <c r="IK128" s="66"/>
      <c r="IL128" s="66"/>
      <c r="IM128" s="205"/>
      <c r="IN128" s="205"/>
      <c r="IO128" s="66"/>
    </row>
    <row r="129" spans="1:249" s="30" customFormat="1" ht="31.5" x14ac:dyDescent="0.25">
      <c r="A129" s="98" t="s">
        <v>364</v>
      </c>
      <c r="B129" s="198">
        <f t="shared" si="1232"/>
        <v>7612.9</v>
      </c>
      <c r="C129" s="198">
        <f t="shared" si="1233"/>
        <v>59388.5</v>
      </c>
      <c r="D129" s="198">
        <f t="shared" si="1234"/>
        <v>59346.445089999994</v>
      </c>
      <c r="E129" s="80">
        <f t="shared" ref="E129" si="1949">D129/C129*100</f>
        <v>99.929186778585063</v>
      </c>
      <c r="F129" s="80">
        <f t="shared" ref="F129" si="1950">F130+F131+F132+F133+F134</f>
        <v>0</v>
      </c>
      <c r="G129" s="80">
        <f t="shared" ref="G129:AV129" si="1951">G130+G131+G132+G133+G134</f>
        <v>3980</v>
      </c>
      <c r="H129" s="80">
        <f t="shared" ref="H129" si="1952">H130+H131+H132+H133+H134</f>
        <v>3980</v>
      </c>
      <c r="I129" s="80">
        <f t="shared" ref="I129" si="1953">H129/G129*100</f>
        <v>100</v>
      </c>
      <c r="J129" s="80">
        <f t="shared" ref="J129" si="1954">J130+J131+J132+J133+J134</f>
        <v>0</v>
      </c>
      <c r="K129" s="80">
        <f t="shared" si="1951"/>
        <v>0</v>
      </c>
      <c r="L129" s="80">
        <f t="shared" si="1951"/>
        <v>0</v>
      </c>
      <c r="M129" s="80">
        <f t="shared" si="1951"/>
        <v>0</v>
      </c>
      <c r="N129" s="80"/>
      <c r="O129" s="80">
        <f t="shared" si="1951"/>
        <v>0</v>
      </c>
      <c r="P129" s="80">
        <f t="shared" si="1951"/>
        <v>0</v>
      </c>
      <c r="Q129" s="80">
        <f t="shared" si="1951"/>
        <v>0</v>
      </c>
      <c r="R129" s="80">
        <f t="shared" ref="R129" si="1955">R130+R131+R132+R133+R134</f>
        <v>0</v>
      </c>
      <c r="S129" s="80">
        <f t="shared" si="1951"/>
        <v>0</v>
      </c>
      <c r="T129" s="80">
        <f t="shared" si="1951"/>
        <v>0</v>
      </c>
      <c r="U129" s="80"/>
      <c r="V129" s="80">
        <f t="shared" ref="V129" si="1956">V130+V131+V132+V133+V134</f>
        <v>612.9</v>
      </c>
      <c r="W129" s="80">
        <f t="shared" si="1951"/>
        <v>1653.9</v>
      </c>
      <c r="X129" s="80">
        <f t="shared" ref="X129" si="1957">X130+X131+X132+X133+X134</f>
        <v>1653.9</v>
      </c>
      <c r="Y129" s="79">
        <f t="shared" si="295"/>
        <v>100</v>
      </c>
      <c r="Z129" s="122"/>
      <c r="AA129" s="80">
        <f t="shared" si="1951"/>
        <v>1791</v>
      </c>
      <c r="AB129" s="80">
        <f t="shared" si="1951"/>
        <v>1791</v>
      </c>
      <c r="AC129" s="79">
        <f t="shared" si="1243"/>
        <v>100</v>
      </c>
      <c r="AD129" s="122"/>
      <c r="AE129" s="80">
        <f t="shared" ref="AE129:AF129" si="1958">AE130+AE131+AE132+AE133+AE134</f>
        <v>6111</v>
      </c>
      <c r="AF129" s="80">
        <f t="shared" si="1958"/>
        <v>6111</v>
      </c>
      <c r="AG129" s="79">
        <f t="shared" ref="AG129:AG130" si="1959">AF129/AE129*100</f>
        <v>100</v>
      </c>
      <c r="AH129" s="80">
        <f t="shared" ref="AH129" si="1960">AH130+AH131+AH132+AH133+AH134</f>
        <v>2000</v>
      </c>
      <c r="AI129" s="80">
        <f t="shared" ref="AI129" si="1961">AI130+AI131+AI132+AI133+AI134</f>
        <v>1929</v>
      </c>
      <c r="AJ129" s="80">
        <f t="shared" ref="AJ129" si="1962">AJ130+AJ131+AJ132+AJ133+AJ134</f>
        <v>1929</v>
      </c>
      <c r="AK129" s="79">
        <f t="shared" ref="AK129:AK130" si="1963">AJ129/AI129*100</f>
        <v>100</v>
      </c>
      <c r="AL129" s="80">
        <f t="shared" ref="AL129" si="1964">AL130+AL131+AL132+AL133+AL134</f>
        <v>0</v>
      </c>
      <c r="AM129" s="80">
        <f t="shared" ref="AM129" si="1965">AM130+AM131+AM132+AM133+AM134</f>
        <v>0</v>
      </c>
      <c r="AN129" s="80">
        <f t="shared" ref="AN129" si="1966">AN130+AN131+AN132+AN133+AN134</f>
        <v>0</v>
      </c>
      <c r="AO129" s="79"/>
      <c r="AP129" s="80">
        <f t="shared" ref="AP129" si="1967">AP130+AP131+AP132+AP133+AP134</f>
        <v>0</v>
      </c>
      <c r="AQ129" s="80">
        <f t="shared" si="1951"/>
        <v>0</v>
      </c>
      <c r="AR129" s="80">
        <f t="shared" ref="AR129" si="1968">AR130+AR131+AR132+AR133+AR134</f>
        <v>0</v>
      </c>
      <c r="AS129" s="80">
        <f t="shared" si="1951"/>
        <v>0</v>
      </c>
      <c r="AT129" s="80"/>
      <c r="AU129" s="80">
        <f t="shared" si="1951"/>
        <v>0</v>
      </c>
      <c r="AV129" s="80">
        <f t="shared" si="1951"/>
        <v>0</v>
      </c>
      <c r="AW129" s="80">
        <f t="shared" ref="AW129:BD129" si="1969">AW130+AW131+AW132+AW133+AW134</f>
        <v>0</v>
      </c>
      <c r="AX129" s="80">
        <f t="shared" ref="AX129" si="1970">AX130+AX131+AX132+AX133+AX134</f>
        <v>5000</v>
      </c>
      <c r="AY129" s="80">
        <f t="shared" si="1969"/>
        <v>5000</v>
      </c>
      <c r="AZ129" s="80">
        <f t="shared" si="1969"/>
        <v>5000</v>
      </c>
      <c r="BA129" s="80">
        <f t="shared" si="1969"/>
        <v>100</v>
      </c>
      <c r="BB129" s="122"/>
      <c r="BC129" s="80">
        <f t="shared" si="1969"/>
        <v>1000</v>
      </c>
      <c r="BD129" s="80">
        <f t="shared" si="1969"/>
        <v>1000</v>
      </c>
      <c r="BE129" s="79">
        <f t="shared" ref="BE129:BE130" si="1971">BD129/BC129*100</f>
        <v>100</v>
      </c>
      <c r="BF129" s="79"/>
      <c r="BG129" s="80">
        <f t="shared" ref="BG129:BH129" si="1972">BG130+BG131+BG132+BG133+BG134</f>
        <v>0</v>
      </c>
      <c r="BH129" s="80">
        <f t="shared" si="1972"/>
        <v>0</v>
      </c>
      <c r="BI129" s="79"/>
      <c r="BJ129" s="79"/>
      <c r="BK129" s="80">
        <f t="shared" ref="BK129:BL129" si="1973">BK130+BK131+BK132+BK133+BK134</f>
        <v>0</v>
      </c>
      <c r="BL129" s="80">
        <f t="shared" si="1973"/>
        <v>0</v>
      </c>
      <c r="BM129" s="79"/>
      <c r="BN129" s="79"/>
      <c r="BO129" s="80">
        <f t="shared" ref="BO129:BP129" si="1974">BO130+BO131+BO132+BO133+BO134</f>
        <v>0</v>
      </c>
      <c r="BP129" s="80">
        <f t="shared" si="1974"/>
        <v>0</v>
      </c>
      <c r="BQ129" s="79"/>
      <c r="BR129" s="79"/>
      <c r="BS129" s="80">
        <f t="shared" ref="BS129:BT129" si="1975">BS130+BS131+BS132+BS133+BS134</f>
        <v>0</v>
      </c>
      <c r="BT129" s="80">
        <f t="shared" si="1975"/>
        <v>0</v>
      </c>
      <c r="BU129" s="79"/>
      <c r="BV129" s="79"/>
      <c r="BW129" s="80">
        <f t="shared" ref="BW129:BX129" si="1976">BW130+BW131+BW132+BW133+BW134</f>
        <v>0</v>
      </c>
      <c r="BX129" s="80">
        <f t="shared" si="1976"/>
        <v>0</v>
      </c>
      <c r="BY129" s="79"/>
      <c r="BZ129" s="79"/>
      <c r="CA129" s="80">
        <f t="shared" ref="CA129:CB129" si="1977">CA130+CA131+CA132+CA133+CA134</f>
        <v>0</v>
      </c>
      <c r="CB129" s="80">
        <f t="shared" si="1977"/>
        <v>0</v>
      </c>
      <c r="CC129" s="79"/>
      <c r="CD129" s="79"/>
      <c r="CE129" s="80">
        <f t="shared" ref="CE129:CF129" si="1978">CE130+CE131+CE132+CE133+CE134</f>
        <v>0</v>
      </c>
      <c r="CF129" s="80">
        <f t="shared" si="1978"/>
        <v>0</v>
      </c>
      <c r="CG129" s="79"/>
      <c r="CH129" s="79"/>
      <c r="CI129" s="80">
        <f t="shared" ref="CI129:CJ129" si="1979">CI130+CI131+CI132+CI133+CI134</f>
        <v>0</v>
      </c>
      <c r="CJ129" s="80">
        <f t="shared" si="1979"/>
        <v>0</v>
      </c>
      <c r="CK129" s="79"/>
      <c r="CL129" s="79"/>
      <c r="CM129" s="80">
        <f t="shared" ref="CM129:CN129" si="1980">CM130+CM131+CM132+CM133+CM134</f>
        <v>0</v>
      </c>
      <c r="CN129" s="80">
        <f t="shared" si="1980"/>
        <v>0</v>
      </c>
      <c r="CO129" s="79"/>
      <c r="CP129" s="79"/>
      <c r="CQ129" s="80">
        <f t="shared" ref="CQ129" si="1981">CQ130+CQ131+CQ132+CQ133+CQ134</f>
        <v>20000</v>
      </c>
      <c r="CR129" s="80">
        <f t="shared" ref="CR129" si="1982">CR130+CR131+CR132+CR133+CR134</f>
        <v>20000</v>
      </c>
      <c r="CS129" s="79">
        <f t="shared" ref="CS129:CS131" si="1983">CR129/CQ129*100</f>
        <v>100</v>
      </c>
      <c r="CT129" s="79"/>
      <c r="CU129" s="80">
        <f t="shared" ref="CU129" si="1984">CU130+CU131+CU132+CU133+CU134</f>
        <v>0</v>
      </c>
      <c r="CV129" s="80">
        <f t="shared" ref="CV129" si="1985">CV130+CV131+CV132+CV133+CV134</f>
        <v>0</v>
      </c>
      <c r="CW129" s="79"/>
      <c r="CX129" s="79"/>
      <c r="CY129" s="80">
        <f t="shared" ref="CY129:CZ129" si="1986">CY130+CY131+CY132+CY133+CY134</f>
        <v>0</v>
      </c>
      <c r="CZ129" s="80">
        <f t="shared" si="1986"/>
        <v>0</v>
      </c>
      <c r="DA129" s="79"/>
      <c r="DB129" s="79"/>
      <c r="DC129" s="80">
        <f t="shared" ref="DC129:DO129" si="1987">DC130+DC131+DC132+DC133+DC134</f>
        <v>0</v>
      </c>
      <c r="DD129" s="80">
        <f t="shared" si="1987"/>
        <v>0</v>
      </c>
      <c r="DE129" s="80">
        <f t="shared" si="1987"/>
        <v>0</v>
      </c>
      <c r="DF129" s="80"/>
      <c r="DG129" s="80">
        <f t="shared" si="1987"/>
        <v>0</v>
      </c>
      <c r="DH129" s="80">
        <f t="shared" si="1987"/>
        <v>0</v>
      </c>
      <c r="DI129" s="80">
        <f t="shared" si="1987"/>
        <v>0</v>
      </c>
      <c r="DJ129" s="80"/>
      <c r="DK129" s="80">
        <f t="shared" si="1987"/>
        <v>0</v>
      </c>
      <c r="DL129" s="80">
        <f t="shared" si="1987"/>
        <v>0</v>
      </c>
      <c r="DM129" s="80">
        <f t="shared" si="1987"/>
        <v>0</v>
      </c>
      <c r="DN129" s="80"/>
      <c r="DO129" s="80">
        <f t="shared" si="1987"/>
        <v>0</v>
      </c>
      <c r="DP129" s="80">
        <f t="shared" ref="DP129" si="1988">DP130+DP131+DP132+DP133+DP134</f>
        <v>0</v>
      </c>
      <c r="DQ129" s="79"/>
      <c r="DR129" s="79"/>
      <c r="DS129" s="80">
        <f t="shared" ref="DS129:DT129" si="1989">DS130+DS131+DS132+DS133+DS134</f>
        <v>0</v>
      </c>
      <c r="DT129" s="80">
        <f t="shared" si="1989"/>
        <v>0</v>
      </c>
      <c r="DU129" s="79"/>
      <c r="DV129" s="79"/>
      <c r="DW129" s="80">
        <f t="shared" ref="DW129:DX129" si="1990">DW130+DW131+DW132+DW133+DW134</f>
        <v>0</v>
      </c>
      <c r="DX129" s="80">
        <f t="shared" si="1990"/>
        <v>0</v>
      </c>
      <c r="DY129" s="79"/>
      <c r="DZ129" s="79"/>
      <c r="EA129" s="80">
        <f t="shared" ref="EA129:EB129" si="1991">EA130+EA131+EA132+EA133+EA134</f>
        <v>0</v>
      </c>
      <c r="EB129" s="80">
        <f t="shared" si="1991"/>
        <v>0</v>
      </c>
      <c r="EC129" s="79"/>
      <c r="ED129" s="79"/>
      <c r="EE129" s="80">
        <f t="shared" ref="EE129:EF129" si="1992">EE130+EE131+EE132+EE133+EE134</f>
        <v>200</v>
      </c>
      <c r="EF129" s="80">
        <f t="shared" si="1992"/>
        <v>200</v>
      </c>
      <c r="EG129" s="79">
        <f t="shared" ref="EG129:EG130" si="1993">EF129/EE129*100</f>
        <v>100</v>
      </c>
      <c r="EH129" s="79"/>
      <c r="EI129" s="80">
        <f t="shared" ref="EI129:EJ129" si="1994">EI130+EI131+EI132+EI133+EI134</f>
        <v>0</v>
      </c>
      <c r="EJ129" s="80">
        <f t="shared" si="1994"/>
        <v>0</v>
      </c>
      <c r="EK129" s="79"/>
      <c r="EL129" s="79"/>
      <c r="EM129" s="80">
        <f t="shared" ref="EM129:EN129" si="1995">EM130+EM131+EM132+EM133+EM134</f>
        <v>0</v>
      </c>
      <c r="EN129" s="80">
        <f t="shared" si="1995"/>
        <v>0</v>
      </c>
      <c r="EO129" s="79"/>
      <c r="EP129" s="79"/>
      <c r="EQ129" s="80">
        <f t="shared" ref="EQ129:ER129" si="1996">EQ130+EQ131+EQ132+EQ133+EQ134</f>
        <v>0</v>
      </c>
      <c r="ER129" s="80">
        <f t="shared" si="1996"/>
        <v>0</v>
      </c>
      <c r="ES129" s="79"/>
      <c r="ET129" s="79"/>
      <c r="EU129" s="80">
        <f t="shared" ref="EU129" si="1997">EU130+EU131+EU132+EU133+EU134</f>
        <v>0</v>
      </c>
      <c r="EV129" s="80">
        <f t="shared" ref="EV129" si="1998">EV130+EV131+EV132+EV133+EV134</f>
        <v>0</v>
      </c>
      <c r="EW129" s="79"/>
      <c r="EX129" s="79"/>
      <c r="EY129" s="80">
        <f t="shared" ref="EY129" si="1999">EY130+EY131+EY132+EY133+EY134</f>
        <v>0</v>
      </c>
      <c r="EZ129" s="80">
        <f t="shared" ref="EZ129" si="2000">EZ130+EZ131+EZ132+EZ133+EZ134</f>
        <v>0</v>
      </c>
      <c r="FA129" s="79"/>
      <c r="FB129" s="79"/>
      <c r="FC129" s="80">
        <f t="shared" ref="FC129:FD129" si="2001">FC130+FC131+FC132+FC133+FC134</f>
        <v>0</v>
      </c>
      <c r="FD129" s="80">
        <f t="shared" si="2001"/>
        <v>0</v>
      </c>
      <c r="FE129" s="79"/>
      <c r="FF129" s="79"/>
      <c r="FG129" s="80">
        <f t="shared" ref="FG129" si="2002">FG130+FG131+FG132+FG133+FG134</f>
        <v>0</v>
      </c>
      <c r="FH129" s="80">
        <f t="shared" ref="FH129" si="2003">FH130+FH131+FH132+FH133+FH134</f>
        <v>0</v>
      </c>
      <c r="FI129" s="79"/>
      <c r="FJ129" s="79"/>
      <c r="FK129" s="80">
        <f t="shared" ref="FK129" si="2004">FK130+FK131+FK132+FK133+FK134</f>
        <v>0</v>
      </c>
      <c r="FL129" s="80">
        <f t="shared" ref="FL129" si="2005">FL130+FL131+FL132+FL133+FL134</f>
        <v>0</v>
      </c>
      <c r="FM129" s="79"/>
      <c r="FN129" s="79"/>
      <c r="FO129" s="80">
        <f t="shared" ref="FO129:FP129" si="2006">FO130+FO131+FO132+FO133+FO134</f>
        <v>0</v>
      </c>
      <c r="FP129" s="80">
        <f t="shared" si="2006"/>
        <v>0</v>
      </c>
      <c r="FQ129" s="79"/>
      <c r="FR129" s="79"/>
      <c r="FS129" s="80">
        <f t="shared" ref="FS129:FT129" si="2007">FS130+FS131+FS132+FS133+FS134</f>
        <v>0</v>
      </c>
      <c r="FT129" s="80">
        <f t="shared" si="2007"/>
        <v>0</v>
      </c>
      <c r="FU129" s="79"/>
      <c r="FV129" s="79"/>
      <c r="FW129" s="80">
        <f t="shared" ref="FW129:FX129" si="2008">FW130+FW131+FW132+FW133+FW134</f>
        <v>0</v>
      </c>
      <c r="FX129" s="80">
        <f t="shared" si="2008"/>
        <v>0</v>
      </c>
      <c r="FY129" s="79"/>
      <c r="FZ129" s="79"/>
      <c r="GA129" s="80">
        <f t="shared" ref="GA129:GB129" si="2009">GA130+GA131+GA132+GA133+GA134</f>
        <v>0</v>
      </c>
      <c r="GB129" s="80">
        <f t="shared" si="2009"/>
        <v>0</v>
      </c>
      <c r="GC129" s="79"/>
      <c r="GD129" s="79"/>
      <c r="GE129" s="80">
        <f t="shared" ref="GE129:GF129" si="2010">GE130+GE131+GE132+GE133+GE134</f>
        <v>0</v>
      </c>
      <c r="GF129" s="80">
        <f t="shared" si="2010"/>
        <v>0</v>
      </c>
      <c r="GG129" s="79"/>
      <c r="GH129" s="79"/>
      <c r="GI129" s="80">
        <f t="shared" ref="GI129:GJ129" si="2011">GI130+GI131+GI132+GI133+GI134</f>
        <v>0</v>
      </c>
      <c r="GJ129" s="80">
        <f t="shared" si="2011"/>
        <v>0</v>
      </c>
      <c r="GK129" s="79"/>
      <c r="GL129" s="79"/>
      <c r="GM129" s="80">
        <f t="shared" ref="GM129:GN129" si="2012">GM130+GM131+GM132+GM133+GM134</f>
        <v>0</v>
      </c>
      <c r="GN129" s="80">
        <f t="shared" si="2012"/>
        <v>0</v>
      </c>
      <c r="GO129" s="79"/>
      <c r="GP129" s="79"/>
      <c r="GQ129" s="80">
        <f t="shared" ref="GQ129:GR129" si="2013">GQ130+GQ131+GQ132+GQ133+GQ134</f>
        <v>0</v>
      </c>
      <c r="GR129" s="80">
        <f t="shared" si="2013"/>
        <v>0</v>
      </c>
      <c r="GS129" s="79"/>
      <c r="GT129" s="79"/>
      <c r="GU129" s="80">
        <f t="shared" ref="GU129:GV129" si="2014">GU130+GU131+GU132+GU133+GU134</f>
        <v>14735.8</v>
      </c>
      <c r="GV129" s="80">
        <f t="shared" si="2014"/>
        <v>14735.8</v>
      </c>
      <c r="GW129" s="79">
        <f t="shared" si="1944"/>
        <v>100</v>
      </c>
      <c r="GX129" s="79"/>
      <c r="GY129" s="80"/>
      <c r="GZ129" s="80"/>
      <c r="HA129" s="79"/>
      <c r="HB129" s="79"/>
      <c r="HC129" s="80"/>
      <c r="HD129" s="80"/>
      <c r="HE129" s="79"/>
      <c r="HF129" s="79"/>
      <c r="HG129" s="80"/>
      <c r="HH129" s="80"/>
      <c r="HI129" s="79"/>
      <c r="HJ129" s="79"/>
      <c r="HK129" s="80"/>
      <c r="HL129" s="80"/>
      <c r="HM129" s="79"/>
      <c r="HN129" s="79"/>
      <c r="HO129" s="80">
        <f t="shared" ref="HO129:HP129" si="2015">HO130+HO131+HO132+HO133+HO134</f>
        <v>1250</v>
      </c>
      <c r="HP129" s="80">
        <f t="shared" si="2015"/>
        <v>1250</v>
      </c>
      <c r="HQ129" s="79">
        <f t="shared" ref="HQ129:HQ136" si="2016">HP129/HO129*100</f>
        <v>100</v>
      </c>
      <c r="HR129" s="79"/>
      <c r="HS129" s="80"/>
      <c r="HT129" s="80"/>
      <c r="HU129" s="79"/>
      <c r="HV129" s="79"/>
      <c r="HW129" s="80"/>
      <c r="HX129" s="80"/>
      <c r="HY129" s="79"/>
      <c r="HZ129" s="79"/>
      <c r="IA129" s="80"/>
      <c r="IB129" s="80"/>
      <c r="IC129" s="79"/>
      <c r="ID129" s="79"/>
      <c r="IE129" s="80">
        <f t="shared" ref="IE129:IF129" si="2017">IE130+IE131+IE132+IE133+IE134</f>
        <v>1737.8</v>
      </c>
      <c r="IF129" s="80">
        <f t="shared" si="2017"/>
        <v>1695.7450900000001</v>
      </c>
      <c r="IG129" s="79">
        <f t="shared" ref="IG129:IG130" si="2018">IF129/IE129*100</f>
        <v>97.579991368396833</v>
      </c>
      <c r="IH129" s="79"/>
      <c r="II129" s="80"/>
      <c r="IJ129" s="80"/>
      <c r="IK129" s="79"/>
      <c r="IL129" s="79"/>
      <c r="IM129" s="80"/>
      <c r="IN129" s="80"/>
      <c r="IO129" s="79"/>
    </row>
    <row r="130" spans="1:249" s="29" customFormat="1" ht="31.5" x14ac:dyDescent="0.25">
      <c r="A130" s="95" t="s">
        <v>306</v>
      </c>
      <c r="B130" s="82">
        <f t="shared" si="1232"/>
        <v>7612.9</v>
      </c>
      <c r="C130" s="82">
        <f t="shared" si="1233"/>
        <v>39388.5</v>
      </c>
      <c r="D130" s="82">
        <f t="shared" si="1234"/>
        <v>39346.445089999994</v>
      </c>
      <c r="E130" s="70">
        <f t="shared" si="67"/>
        <v>99.893230486055558</v>
      </c>
      <c r="F130" s="70"/>
      <c r="G130" s="70">
        <v>3980</v>
      </c>
      <c r="H130" s="70">
        <v>3980</v>
      </c>
      <c r="I130" s="70">
        <f>H130/G130*100</f>
        <v>100</v>
      </c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>
        <v>612.9</v>
      </c>
      <c r="W130" s="70">
        <v>1653.9</v>
      </c>
      <c r="X130" s="70">
        <v>1653.9</v>
      </c>
      <c r="Y130" s="66">
        <f t="shared" si="295"/>
        <v>100</v>
      </c>
      <c r="Z130" s="124"/>
      <c r="AA130" s="70">
        <v>1791</v>
      </c>
      <c r="AB130" s="70">
        <v>1791</v>
      </c>
      <c r="AC130" s="66">
        <f t="shared" si="1243"/>
        <v>100</v>
      </c>
      <c r="AD130" s="145"/>
      <c r="AE130" s="280">
        <v>6111</v>
      </c>
      <c r="AF130" s="281">
        <v>6111</v>
      </c>
      <c r="AG130" s="66">
        <f t="shared" si="1959"/>
        <v>100</v>
      </c>
      <c r="AH130" s="280">
        <v>2000</v>
      </c>
      <c r="AI130" s="280">
        <v>1929</v>
      </c>
      <c r="AJ130" s="280">
        <v>1929</v>
      </c>
      <c r="AK130" s="66">
        <f t="shared" si="1963"/>
        <v>100</v>
      </c>
      <c r="AL130" s="280"/>
      <c r="AM130" s="280"/>
      <c r="AN130" s="280"/>
      <c r="AO130" s="66"/>
      <c r="AP130" s="70"/>
      <c r="AQ130" s="70"/>
      <c r="AR130" s="70"/>
      <c r="AS130" s="66"/>
      <c r="AT130" s="66"/>
      <c r="AU130" s="70"/>
      <c r="AV130" s="70"/>
      <c r="AW130" s="66"/>
      <c r="AX130" s="70">
        <v>5000</v>
      </c>
      <c r="AY130" s="70">
        <v>5000</v>
      </c>
      <c r="AZ130" s="70">
        <v>5000</v>
      </c>
      <c r="BA130" s="66">
        <f t="shared" ref="BA130" si="2019">AZ130/AY130*100</f>
        <v>100</v>
      </c>
      <c r="BB130" s="123"/>
      <c r="BC130" s="280">
        <v>1000</v>
      </c>
      <c r="BD130" s="280">
        <v>1000</v>
      </c>
      <c r="BE130" s="66">
        <f t="shared" si="1971"/>
        <v>100</v>
      </c>
      <c r="BF130" s="66"/>
      <c r="BG130" s="280"/>
      <c r="BH130" s="280"/>
      <c r="BI130" s="66"/>
      <c r="BJ130" s="66"/>
      <c r="BK130" s="280"/>
      <c r="BL130" s="280"/>
      <c r="BM130" s="66"/>
      <c r="BN130" s="66"/>
      <c r="BO130" s="280"/>
      <c r="BP130" s="280"/>
      <c r="BQ130" s="66"/>
      <c r="BR130" s="66"/>
      <c r="BS130" s="280"/>
      <c r="BT130" s="280"/>
      <c r="BU130" s="66"/>
      <c r="BV130" s="66"/>
      <c r="BW130" s="280"/>
      <c r="BX130" s="280"/>
      <c r="BY130" s="66"/>
      <c r="BZ130" s="66"/>
      <c r="CA130" s="280"/>
      <c r="CB130" s="280"/>
      <c r="CC130" s="66"/>
      <c r="CD130" s="66"/>
      <c r="CE130" s="280"/>
      <c r="CF130" s="280"/>
      <c r="CG130" s="66"/>
      <c r="CH130" s="66"/>
      <c r="CI130" s="280"/>
      <c r="CJ130" s="280"/>
      <c r="CK130" s="66"/>
      <c r="CL130" s="66"/>
      <c r="CM130" s="280"/>
      <c r="CN130" s="280"/>
      <c r="CO130" s="66"/>
      <c r="CP130" s="66"/>
      <c r="CQ130" s="70"/>
      <c r="CR130" s="70"/>
      <c r="CS130" s="66"/>
      <c r="CT130" s="66"/>
      <c r="CU130" s="70"/>
      <c r="CV130" s="70"/>
      <c r="CW130" s="66"/>
      <c r="CX130" s="66"/>
      <c r="CY130" s="70"/>
      <c r="CZ130" s="70"/>
      <c r="DA130" s="66"/>
      <c r="DB130" s="66"/>
      <c r="DC130" s="70"/>
      <c r="DD130" s="70"/>
      <c r="DE130" s="66"/>
      <c r="DF130" s="66"/>
      <c r="DG130" s="70"/>
      <c r="DH130" s="70"/>
      <c r="DI130" s="66"/>
      <c r="DJ130" s="66"/>
      <c r="DK130" s="70"/>
      <c r="DL130" s="70"/>
      <c r="DM130" s="66"/>
      <c r="DN130" s="66"/>
      <c r="DO130" s="70"/>
      <c r="DP130" s="70"/>
      <c r="DQ130" s="66"/>
      <c r="DR130" s="66"/>
      <c r="DS130" s="70"/>
      <c r="DT130" s="70"/>
      <c r="DU130" s="66"/>
      <c r="DV130" s="66"/>
      <c r="DW130" s="280"/>
      <c r="DX130" s="295"/>
      <c r="DY130" s="66"/>
      <c r="DZ130" s="66"/>
      <c r="EA130" s="280"/>
      <c r="EB130" s="295"/>
      <c r="EC130" s="66"/>
      <c r="ED130" s="66"/>
      <c r="EE130" s="280">
        <v>200</v>
      </c>
      <c r="EF130" s="280">
        <v>200</v>
      </c>
      <c r="EG130" s="66">
        <f t="shared" si="1993"/>
        <v>100</v>
      </c>
      <c r="EH130" s="66"/>
      <c r="EI130" s="280"/>
      <c r="EJ130" s="280"/>
      <c r="EK130" s="66"/>
      <c r="EL130" s="66"/>
      <c r="EM130" s="280"/>
      <c r="EN130" s="280"/>
      <c r="EO130" s="66"/>
      <c r="EP130" s="66"/>
      <c r="EQ130" s="280"/>
      <c r="ER130" s="280"/>
      <c r="ES130" s="66"/>
      <c r="ET130" s="66"/>
      <c r="EU130" s="280"/>
      <c r="EV130" s="280"/>
      <c r="EW130" s="66"/>
      <c r="EX130" s="66"/>
      <c r="EY130" s="280"/>
      <c r="EZ130" s="280"/>
      <c r="FA130" s="66"/>
      <c r="FB130" s="66"/>
      <c r="FC130" s="280"/>
      <c r="FD130" s="280"/>
      <c r="FE130" s="66"/>
      <c r="FF130" s="66"/>
      <c r="FG130" s="280"/>
      <c r="FH130" s="280"/>
      <c r="FI130" s="66"/>
      <c r="FJ130" s="66"/>
      <c r="FK130" s="280"/>
      <c r="FL130" s="280"/>
      <c r="FM130" s="66"/>
      <c r="FN130" s="66"/>
      <c r="FO130" s="280"/>
      <c r="FP130" s="280"/>
      <c r="FQ130" s="66"/>
      <c r="FR130" s="66"/>
      <c r="FS130" s="280"/>
      <c r="FT130" s="280"/>
      <c r="FU130" s="66"/>
      <c r="FV130" s="66"/>
      <c r="FW130" s="280"/>
      <c r="FX130" s="280"/>
      <c r="FY130" s="66"/>
      <c r="FZ130" s="66"/>
      <c r="GA130" s="280"/>
      <c r="GB130" s="280"/>
      <c r="GC130" s="66"/>
      <c r="GD130" s="66"/>
      <c r="GE130" s="280"/>
      <c r="GF130" s="280"/>
      <c r="GG130" s="66"/>
      <c r="GH130" s="66"/>
      <c r="GI130" s="280"/>
      <c r="GJ130" s="280"/>
      <c r="GK130" s="66"/>
      <c r="GL130" s="66"/>
      <c r="GM130" s="280"/>
      <c r="GN130" s="280"/>
      <c r="GO130" s="66"/>
      <c r="GP130" s="66"/>
      <c r="GQ130" s="280"/>
      <c r="GR130" s="280"/>
      <c r="GS130" s="66"/>
      <c r="GT130" s="66"/>
      <c r="GU130" s="280">
        <v>14735.8</v>
      </c>
      <c r="GV130" s="280">
        <v>14735.8</v>
      </c>
      <c r="GW130" s="66">
        <f t="shared" si="1944"/>
        <v>100</v>
      </c>
      <c r="GX130" s="66"/>
      <c r="GY130" s="280"/>
      <c r="GZ130" s="280"/>
      <c r="HA130" s="66"/>
      <c r="HB130" s="66"/>
      <c r="HC130" s="280"/>
      <c r="HD130" s="280"/>
      <c r="HE130" s="66"/>
      <c r="HF130" s="66"/>
      <c r="HG130" s="280"/>
      <c r="HH130" s="280"/>
      <c r="HI130" s="66"/>
      <c r="HJ130" s="66"/>
      <c r="HK130" s="280"/>
      <c r="HL130" s="280"/>
      <c r="HM130" s="66"/>
      <c r="HN130" s="66"/>
      <c r="HO130" s="280">
        <v>1250</v>
      </c>
      <c r="HP130" s="280">
        <v>1250</v>
      </c>
      <c r="HQ130" s="66">
        <f t="shared" si="2016"/>
        <v>100</v>
      </c>
      <c r="HR130" s="66"/>
      <c r="HS130" s="280"/>
      <c r="HT130" s="280"/>
      <c r="HU130" s="66"/>
      <c r="HV130" s="66"/>
      <c r="HW130" s="280"/>
      <c r="HX130" s="280"/>
      <c r="HY130" s="66"/>
      <c r="HZ130" s="66"/>
      <c r="IA130" s="280"/>
      <c r="IB130" s="280"/>
      <c r="IC130" s="66"/>
      <c r="ID130" s="66"/>
      <c r="IE130" s="280">
        <v>1737.8</v>
      </c>
      <c r="IF130" s="280">
        <v>1695.7450900000001</v>
      </c>
      <c r="IG130" s="66">
        <f t="shared" si="2018"/>
        <v>97.579991368396833</v>
      </c>
      <c r="IH130" s="66"/>
      <c r="II130" s="280"/>
      <c r="IJ130" s="280"/>
      <c r="IK130" s="66"/>
      <c r="IL130" s="66"/>
      <c r="IM130" s="280"/>
      <c r="IN130" s="280"/>
      <c r="IO130" s="66"/>
    </row>
    <row r="131" spans="1:249" s="29" customFormat="1" ht="15.75" x14ac:dyDescent="0.25">
      <c r="A131" s="41" t="s">
        <v>360</v>
      </c>
      <c r="B131" s="82">
        <f t="shared" si="1232"/>
        <v>0</v>
      </c>
      <c r="C131" s="82">
        <f t="shared" si="1233"/>
        <v>20000</v>
      </c>
      <c r="D131" s="82">
        <f t="shared" si="1234"/>
        <v>20000</v>
      </c>
      <c r="E131" s="70">
        <f t="shared" si="67"/>
        <v>100</v>
      </c>
      <c r="F131" s="82"/>
      <c r="G131" s="82"/>
      <c r="H131" s="82"/>
      <c r="I131" s="82"/>
      <c r="J131" s="207"/>
      <c r="K131" s="207"/>
      <c r="L131" s="207"/>
      <c r="M131" s="207"/>
      <c r="N131" s="207"/>
      <c r="O131" s="207"/>
      <c r="P131" s="207"/>
      <c r="Q131" s="207"/>
      <c r="R131" s="70"/>
      <c r="S131" s="70"/>
      <c r="T131" s="70"/>
      <c r="U131" s="70"/>
      <c r="V131" s="70"/>
      <c r="W131" s="70"/>
      <c r="X131" s="70"/>
      <c r="Y131" s="207"/>
      <c r="Z131" s="124"/>
      <c r="AA131" s="70"/>
      <c r="AB131" s="70"/>
      <c r="AC131" s="66"/>
      <c r="AD131" s="124"/>
      <c r="AE131" s="70"/>
      <c r="AF131" s="70"/>
      <c r="AG131" s="66"/>
      <c r="AH131" s="70"/>
      <c r="AI131" s="70"/>
      <c r="AJ131" s="70"/>
      <c r="AK131" s="66"/>
      <c r="AL131" s="70"/>
      <c r="AM131" s="70"/>
      <c r="AN131" s="70"/>
      <c r="AO131" s="66"/>
      <c r="AP131" s="70"/>
      <c r="AQ131" s="70"/>
      <c r="AR131" s="70"/>
      <c r="AS131" s="207"/>
      <c r="AT131" s="207"/>
      <c r="AU131" s="70"/>
      <c r="AV131" s="70"/>
      <c r="AW131" s="207"/>
      <c r="AX131" s="70"/>
      <c r="AY131" s="70"/>
      <c r="AZ131" s="70"/>
      <c r="BA131" s="207"/>
      <c r="BB131" s="134"/>
      <c r="BC131" s="70"/>
      <c r="BD131" s="70"/>
      <c r="BE131" s="66"/>
      <c r="BF131" s="66"/>
      <c r="BG131" s="70"/>
      <c r="BH131" s="70"/>
      <c r="BI131" s="66"/>
      <c r="BJ131" s="66"/>
      <c r="BK131" s="70"/>
      <c r="BL131" s="70"/>
      <c r="BM131" s="66"/>
      <c r="BN131" s="66"/>
      <c r="BO131" s="70"/>
      <c r="BP131" s="70"/>
      <c r="BQ131" s="66"/>
      <c r="BR131" s="66"/>
      <c r="BS131" s="70"/>
      <c r="BT131" s="70"/>
      <c r="BU131" s="66"/>
      <c r="BV131" s="66"/>
      <c r="BW131" s="70"/>
      <c r="BX131" s="70"/>
      <c r="BY131" s="66"/>
      <c r="BZ131" s="66"/>
      <c r="CA131" s="70"/>
      <c r="CB131" s="70"/>
      <c r="CC131" s="66"/>
      <c r="CD131" s="66"/>
      <c r="CE131" s="70"/>
      <c r="CF131" s="70"/>
      <c r="CG131" s="66"/>
      <c r="CH131" s="66"/>
      <c r="CI131" s="70"/>
      <c r="CJ131" s="70"/>
      <c r="CK131" s="66"/>
      <c r="CL131" s="66"/>
      <c r="CM131" s="70"/>
      <c r="CN131" s="70"/>
      <c r="CO131" s="66"/>
      <c r="CP131" s="66"/>
      <c r="CQ131" s="70">
        <v>20000</v>
      </c>
      <c r="CR131" s="70">
        <v>20000</v>
      </c>
      <c r="CS131" s="66">
        <f t="shared" si="1983"/>
        <v>100</v>
      </c>
      <c r="CT131" s="66"/>
      <c r="CU131" s="70"/>
      <c r="CV131" s="70"/>
      <c r="CW131" s="66"/>
      <c r="CX131" s="66"/>
      <c r="CY131" s="70"/>
      <c r="CZ131" s="70"/>
      <c r="DA131" s="66"/>
      <c r="DB131" s="66"/>
      <c r="DC131" s="70"/>
      <c r="DD131" s="70"/>
      <c r="DE131" s="207"/>
      <c r="DF131" s="207"/>
      <c r="DG131" s="70"/>
      <c r="DH131" s="70"/>
      <c r="DI131" s="207"/>
      <c r="DJ131" s="207"/>
      <c r="DK131" s="70"/>
      <c r="DL131" s="70"/>
      <c r="DM131" s="207"/>
      <c r="DN131" s="207"/>
      <c r="DO131" s="70"/>
      <c r="DP131" s="70"/>
      <c r="DQ131" s="66"/>
      <c r="DR131" s="66"/>
      <c r="DS131" s="70"/>
      <c r="DT131" s="70"/>
      <c r="DU131" s="66"/>
      <c r="DV131" s="66"/>
      <c r="DW131" s="70"/>
      <c r="DX131" s="70"/>
      <c r="DY131" s="66"/>
      <c r="DZ131" s="66"/>
      <c r="EA131" s="70"/>
      <c r="EB131" s="70"/>
      <c r="EC131" s="66"/>
      <c r="ED131" s="66"/>
      <c r="EE131" s="70"/>
      <c r="EF131" s="70"/>
      <c r="EG131" s="66"/>
      <c r="EH131" s="66"/>
      <c r="EI131" s="70"/>
      <c r="EJ131" s="70"/>
      <c r="EK131" s="66"/>
      <c r="EL131" s="66"/>
      <c r="EM131" s="70"/>
      <c r="EN131" s="70"/>
      <c r="EO131" s="66"/>
      <c r="EP131" s="66"/>
      <c r="EQ131" s="70"/>
      <c r="ER131" s="70"/>
      <c r="ES131" s="66"/>
      <c r="ET131" s="66"/>
      <c r="EU131" s="70"/>
      <c r="EV131" s="70"/>
      <c r="EW131" s="66"/>
      <c r="EX131" s="66"/>
      <c r="EY131" s="70"/>
      <c r="EZ131" s="70"/>
      <c r="FA131" s="66"/>
      <c r="FB131" s="66"/>
      <c r="FC131" s="70"/>
      <c r="FD131" s="70"/>
      <c r="FE131" s="66"/>
      <c r="FF131" s="66"/>
      <c r="FG131" s="70"/>
      <c r="FH131" s="70"/>
      <c r="FI131" s="66"/>
      <c r="FJ131" s="66"/>
      <c r="FK131" s="70"/>
      <c r="FL131" s="70"/>
      <c r="FM131" s="66"/>
      <c r="FN131" s="66"/>
      <c r="FO131" s="70"/>
      <c r="FP131" s="70"/>
      <c r="FQ131" s="66"/>
      <c r="FR131" s="66"/>
      <c r="FS131" s="70"/>
      <c r="FT131" s="70"/>
      <c r="FU131" s="66"/>
      <c r="FV131" s="66"/>
      <c r="FW131" s="70"/>
      <c r="FX131" s="70"/>
      <c r="FY131" s="66"/>
      <c r="FZ131" s="66"/>
      <c r="GA131" s="70"/>
      <c r="GB131" s="70"/>
      <c r="GC131" s="66"/>
      <c r="GD131" s="66"/>
      <c r="GE131" s="70"/>
      <c r="GF131" s="70"/>
      <c r="GG131" s="66"/>
      <c r="GH131" s="66"/>
      <c r="GI131" s="70"/>
      <c r="GJ131" s="70"/>
      <c r="GK131" s="66"/>
      <c r="GL131" s="66"/>
      <c r="GM131" s="70"/>
      <c r="GN131" s="70"/>
      <c r="GO131" s="66"/>
      <c r="GP131" s="66"/>
      <c r="GQ131" s="70"/>
      <c r="GR131" s="70"/>
      <c r="GS131" s="66"/>
      <c r="GT131" s="66"/>
      <c r="GU131" s="70"/>
      <c r="GV131" s="70"/>
      <c r="GW131" s="66"/>
      <c r="GX131" s="66"/>
      <c r="GY131" s="70"/>
      <c r="GZ131" s="70"/>
      <c r="HA131" s="66"/>
      <c r="HB131" s="66"/>
      <c r="HC131" s="70"/>
      <c r="HD131" s="70"/>
      <c r="HE131" s="66"/>
      <c r="HF131" s="66"/>
      <c r="HG131" s="70"/>
      <c r="HH131" s="70"/>
      <c r="HI131" s="66"/>
      <c r="HJ131" s="66"/>
      <c r="HK131" s="70"/>
      <c r="HL131" s="70"/>
      <c r="HM131" s="66"/>
      <c r="HN131" s="66"/>
      <c r="HO131" s="70"/>
      <c r="HP131" s="70"/>
      <c r="HQ131" s="66"/>
      <c r="HR131" s="66"/>
      <c r="HS131" s="70"/>
      <c r="HT131" s="70"/>
      <c r="HU131" s="66"/>
      <c r="HV131" s="66"/>
      <c r="HW131" s="70"/>
      <c r="HX131" s="70"/>
      <c r="HY131" s="66"/>
      <c r="HZ131" s="66"/>
      <c r="IA131" s="70"/>
      <c r="IB131" s="70"/>
      <c r="IC131" s="66"/>
      <c r="ID131" s="66"/>
      <c r="IE131" s="70"/>
      <c r="IF131" s="70"/>
      <c r="IG131" s="66"/>
      <c r="IH131" s="66"/>
      <c r="II131" s="70"/>
      <c r="IJ131" s="70"/>
      <c r="IK131" s="66"/>
      <c r="IL131" s="66"/>
      <c r="IM131" s="70"/>
      <c r="IN131" s="70"/>
      <c r="IO131" s="66"/>
    </row>
    <row r="132" spans="1:249" s="29" customFormat="1" ht="15.75" x14ac:dyDescent="0.25">
      <c r="A132" s="41" t="s">
        <v>361</v>
      </c>
      <c r="B132" s="82">
        <f t="shared" si="1232"/>
        <v>0</v>
      </c>
      <c r="C132" s="82">
        <f t="shared" si="1233"/>
        <v>0</v>
      </c>
      <c r="D132" s="82">
        <f t="shared" si="1234"/>
        <v>0</v>
      </c>
      <c r="E132" s="82"/>
      <c r="F132" s="82"/>
      <c r="G132" s="82"/>
      <c r="H132" s="82"/>
      <c r="I132" s="82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7"/>
      <c r="U132" s="207"/>
      <c r="V132" s="207"/>
      <c r="W132" s="207"/>
      <c r="X132" s="207"/>
      <c r="Y132" s="207"/>
      <c r="Z132" s="134"/>
      <c r="AA132" s="207"/>
      <c r="AB132" s="207"/>
      <c r="AC132" s="66"/>
      <c r="AD132" s="135"/>
      <c r="AE132" s="205"/>
      <c r="AF132" s="205"/>
      <c r="AG132" s="66"/>
      <c r="AH132" s="205"/>
      <c r="AI132" s="205"/>
      <c r="AJ132" s="205"/>
      <c r="AK132" s="66"/>
      <c r="AL132" s="205"/>
      <c r="AM132" s="205"/>
      <c r="AN132" s="205"/>
      <c r="AO132" s="66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134"/>
      <c r="BC132" s="205"/>
      <c r="BD132" s="205"/>
      <c r="BE132" s="66"/>
      <c r="BF132" s="66"/>
      <c r="BG132" s="205"/>
      <c r="BH132" s="205"/>
      <c r="BI132" s="66"/>
      <c r="BJ132" s="66"/>
      <c r="BK132" s="205"/>
      <c r="BL132" s="205"/>
      <c r="BM132" s="66"/>
      <c r="BN132" s="66"/>
      <c r="BO132" s="205"/>
      <c r="BP132" s="205"/>
      <c r="BQ132" s="66"/>
      <c r="BR132" s="66"/>
      <c r="BS132" s="205"/>
      <c r="BT132" s="205"/>
      <c r="BU132" s="66"/>
      <c r="BV132" s="66"/>
      <c r="BW132" s="205"/>
      <c r="BX132" s="205"/>
      <c r="BY132" s="66"/>
      <c r="BZ132" s="66"/>
      <c r="CA132" s="205"/>
      <c r="CB132" s="205"/>
      <c r="CC132" s="66"/>
      <c r="CD132" s="66"/>
      <c r="CE132" s="205"/>
      <c r="CF132" s="205"/>
      <c r="CG132" s="66"/>
      <c r="CH132" s="66"/>
      <c r="CI132" s="205"/>
      <c r="CJ132" s="205"/>
      <c r="CK132" s="66"/>
      <c r="CL132" s="66"/>
      <c r="CM132" s="205"/>
      <c r="CN132" s="205"/>
      <c r="CO132" s="66"/>
      <c r="CP132" s="66"/>
      <c r="CQ132" s="207"/>
      <c r="CR132" s="207"/>
      <c r="CS132" s="66"/>
      <c r="CT132" s="66"/>
      <c r="CU132" s="207"/>
      <c r="CV132" s="207"/>
      <c r="CW132" s="66"/>
      <c r="CX132" s="66"/>
      <c r="CY132" s="207"/>
      <c r="CZ132" s="207"/>
      <c r="DA132" s="66"/>
      <c r="DB132" s="66"/>
      <c r="DC132" s="207"/>
      <c r="DD132" s="207"/>
      <c r="DE132" s="207"/>
      <c r="DF132" s="207"/>
      <c r="DG132" s="207"/>
      <c r="DH132" s="207"/>
      <c r="DI132" s="207"/>
      <c r="DJ132" s="207"/>
      <c r="DK132" s="207"/>
      <c r="DL132" s="207"/>
      <c r="DM132" s="207"/>
      <c r="DN132" s="207"/>
      <c r="DO132" s="207"/>
      <c r="DP132" s="207"/>
      <c r="DQ132" s="66"/>
      <c r="DR132" s="66"/>
      <c r="DS132" s="207"/>
      <c r="DT132" s="207"/>
      <c r="DU132" s="66"/>
      <c r="DV132" s="66"/>
      <c r="DW132" s="205"/>
      <c r="DX132" s="205"/>
      <c r="DY132" s="66"/>
      <c r="DZ132" s="66"/>
      <c r="EA132" s="205"/>
      <c r="EB132" s="205"/>
      <c r="EC132" s="66"/>
      <c r="ED132" s="66"/>
      <c r="EE132" s="205"/>
      <c r="EF132" s="205"/>
      <c r="EG132" s="66"/>
      <c r="EH132" s="66"/>
      <c r="EI132" s="205"/>
      <c r="EJ132" s="205"/>
      <c r="EK132" s="66"/>
      <c r="EL132" s="66"/>
      <c r="EM132" s="205"/>
      <c r="EN132" s="205"/>
      <c r="EO132" s="66"/>
      <c r="EP132" s="66"/>
      <c r="EQ132" s="205"/>
      <c r="ER132" s="205"/>
      <c r="ES132" s="66"/>
      <c r="ET132" s="66"/>
      <c r="EU132" s="205"/>
      <c r="EV132" s="205"/>
      <c r="EW132" s="66"/>
      <c r="EX132" s="66"/>
      <c r="EY132" s="205"/>
      <c r="EZ132" s="205"/>
      <c r="FA132" s="66"/>
      <c r="FB132" s="66"/>
      <c r="FC132" s="205"/>
      <c r="FD132" s="205"/>
      <c r="FE132" s="66"/>
      <c r="FF132" s="66"/>
      <c r="FG132" s="205"/>
      <c r="FH132" s="205"/>
      <c r="FI132" s="66"/>
      <c r="FJ132" s="66"/>
      <c r="FK132" s="205"/>
      <c r="FL132" s="205"/>
      <c r="FM132" s="66"/>
      <c r="FN132" s="66"/>
      <c r="FO132" s="205"/>
      <c r="FP132" s="205"/>
      <c r="FQ132" s="66"/>
      <c r="FR132" s="66"/>
      <c r="FS132" s="205"/>
      <c r="FT132" s="205"/>
      <c r="FU132" s="66"/>
      <c r="FV132" s="66"/>
      <c r="FW132" s="205"/>
      <c r="FX132" s="205"/>
      <c r="FY132" s="66"/>
      <c r="FZ132" s="66"/>
      <c r="GA132" s="205"/>
      <c r="GB132" s="205"/>
      <c r="GC132" s="66"/>
      <c r="GD132" s="66"/>
      <c r="GE132" s="205"/>
      <c r="GF132" s="205"/>
      <c r="GG132" s="66"/>
      <c r="GH132" s="66"/>
      <c r="GI132" s="205"/>
      <c r="GJ132" s="205"/>
      <c r="GK132" s="66"/>
      <c r="GL132" s="66"/>
      <c r="GM132" s="205"/>
      <c r="GN132" s="205"/>
      <c r="GO132" s="66"/>
      <c r="GP132" s="66"/>
      <c r="GQ132" s="205"/>
      <c r="GR132" s="205"/>
      <c r="GS132" s="66"/>
      <c r="GT132" s="66"/>
      <c r="GU132" s="205"/>
      <c r="GV132" s="205"/>
      <c r="GW132" s="66"/>
      <c r="GX132" s="66"/>
      <c r="GY132" s="205"/>
      <c r="GZ132" s="205"/>
      <c r="HA132" s="66"/>
      <c r="HB132" s="66"/>
      <c r="HC132" s="205"/>
      <c r="HD132" s="205"/>
      <c r="HE132" s="66"/>
      <c r="HF132" s="66"/>
      <c r="HG132" s="205"/>
      <c r="HH132" s="205"/>
      <c r="HI132" s="66"/>
      <c r="HJ132" s="66"/>
      <c r="HK132" s="205"/>
      <c r="HL132" s="205"/>
      <c r="HM132" s="66"/>
      <c r="HN132" s="66"/>
      <c r="HO132" s="205"/>
      <c r="HP132" s="205"/>
      <c r="HQ132" s="66"/>
      <c r="HR132" s="66"/>
      <c r="HS132" s="205"/>
      <c r="HT132" s="205"/>
      <c r="HU132" s="66"/>
      <c r="HV132" s="66"/>
      <c r="HW132" s="205"/>
      <c r="HX132" s="205"/>
      <c r="HY132" s="66"/>
      <c r="HZ132" s="66"/>
      <c r="IA132" s="205"/>
      <c r="IB132" s="205"/>
      <c r="IC132" s="66"/>
      <c r="ID132" s="66"/>
      <c r="IE132" s="205"/>
      <c r="IF132" s="205"/>
      <c r="IG132" s="66"/>
      <c r="IH132" s="66"/>
      <c r="II132" s="205"/>
      <c r="IJ132" s="205"/>
      <c r="IK132" s="66"/>
      <c r="IL132" s="66"/>
      <c r="IM132" s="205"/>
      <c r="IN132" s="205"/>
      <c r="IO132" s="66"/>
    </row>
    <row r="133" spans="1:249" s="29" customFormat="1" ht="15.75" x14ac:dyDescent="0.25">
      <c r="A133" s="41" t="s">
        <v>362</v>
      </c>
      <c r="B133" s="82">
        <f t="shared" si="1232"/>
        <v>0</v>
      </c>
      <c r="C133" s="82">
        <f t="shared" si="1233"/>
        <v>0</v>
      </c>
      <c r="D133" s="82">
        <f t="shared" si="1234"/>
        <v>0</v>
      </c>
      <c r="E133" s="82"/>
      <c r="F133" s="82"/>
      <c r="G133" s="82"/>
      <c r="H133" s="82"/>
      <c r="I133" s="82"/>
      <c r="J133" s="207"/>
      <c r="K133" s="207"/>
      <c r="L133" s="207"/>
      <c r="M133" s="207"/>
      <c r="N133" s="207"/>
      <c r="O133" s="207"/>
      <c r="P133" s="207"/>
      <c r="Q133" s="207"/>
      <c r="R133" s="207"/>
      <c r="S133" s="207"/>
      <c r="T133" s="207"/>
      <c r="U133" s="207"/>
      <c r="V133" s="207"/>
      <c r="W133" s="207"/>
      <c r="X133" s="207"/>
      <c r="Y133" s="207"/>
      <c r="Z133" s="134"/>
      <c r="AA133" s="207"/>
      <c r="AB133" s="207"/>
      <c r="AC133" s="66"/>
      <c r="AD133" s="135"/>
      <c r="AE133" s="205"/>
      <c r="AF133" s="205"/>
      <c r="AG133" s="66"/>
      <c r="AH133" s="205"/>
      <c r="AI133" s="205"/>
      <c r="AJ133" s="205"/>
      <c r="AK133" s="66"/>
      <c r="AL133" s="205"/>
      <c r="AM133" s="205"/>
      <c r="AN133" s="205"/>
      <c r="AO133" s="66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134"/>
      <c r="BC133" s="205"/>
      <c r="BD133" s="205"/>
      <c r="BE133" s="66"/>
      <c r="BF133" s="66"/>
      <c r="BG133" s="205"/>
      <c r="BH133" s="205"/>
      <c r="BI133" s="66"/>
      <c r="BJ133" s="66"/>
      <c r="BK133" s="205"/>
      <c r="BL133" s="205"/>
      <c r="BM133" s="66"/>
      <c r="BN133" s="66"/>
      <c r="BO133" s="205"/>
      <c r="BP133" s="205"/>
      <c r="BQ133" s="66"/>
      <c r="BR133" s="66"/>
      <c r="BS133" s="205"/>
      <c r="BT133" s="205"/>
      <c r="BU133" s="66"/>
      <c r="BV133" s="66"/>
      <c r="BW133" s="205"/>
      <c r="BX133" s="205"/>
      <c r="BY133" s="66"/>
      <c r="BZ133" s="66"/>
      <c r="CA133" s="205"/>
      <c r="CB133" s="205"/>
      <c r="CC133" s="66"/>
      <c r="CD133" s="66"/>
      <c r="CE133" s="205"/>
      <c r="CF133" s="205"/>
      <c r="CG133" s="66"/>
      <c r="CH133" s="66"/>
      <c r="CI133" s="205"/>
      <c r="CJ133" s="205"/>
      <c r="CK133" s="66"/>
      <c r="CL133" s="66"/>
      <c r="CM133" s="205"/>
      <c r="CN133" s="205"/>
      <c r="CO133" s="66"/>
      <c r="CP133" s="66"/>
      <c r="CQ133" s="207"/>
      <c r="CR133" s="207"/>
      <c r="CS133" s="66"/>
      <c r="CT133" s="66"/>
      <c r="CU133" s="207"/>
      <c r="CV133" s="207"/>
      <c r="CW133" s="66"/>
      <c r="CX133" s="66"/>
      <c r="CY133" s="207"/>
      <c r="CZ133" s="207"/>
      <c r="DA133" s="66"/>
      <c r="DB133" s="66"/>
      <c r="DC133" s="207"/>
      <c r="DD133" s="207"/>
      <c r="DE133" s="207"/>
      <c r="DF133" s="207"/>
      <c r="DG133" s="207"/>
      <c r="DH133" s="207"/>
      <c r="DI133" s="207"/>
      <c r="DJ133" s="207"/>
      <c r="DK133" s="207"/>
      <c r="DL133" s="207"/>
      <c r="DM133" s="207"/>
      <c r="DN133" s="207"/>
      <c r="DO133" s="207"/>
      <c r="DP133" s="207"/>
      <c r="DQ133" s="66"/>
      <c r="DR133" s="66"/>
      <c r="DS133" s="207"/>
      <c r="DT133" s="207"/>
      <c r="DU133" s="66"/>
      <c r="DV133" s="66"/>
      <c r="DW133" s="205"/>
      <c r="DX133" s="205"/>
      <c r="DY133" s="66"/>
      <c r="DZ133" s="66"/>
      <c r="EA133" s="205"/>
      <c r="EB133" s="205"/>
      <c r="EC133" s="66"/>
      <c r="ED133" s="66"/>
      <c r="EE133" s="205"/>
      <c r="EF133" s="205"/>
      <c r="EG133" s="66"/>
      <c r="EH133" s="66"/>
      <c r="EI133" s="205"/>
      <c r="EJ133" s="205"/>
      <c r="EK133" s="66"/>
      <c r="EL133" s="66"/>
      <c r="EM133" s="205"/>
      <c r="EN133" s="205"/>
      <c r="EO133" s="66"/>
      <c r="EP133" s="66"/>
      <c r="EQ133" s="205"/>
      <c r="ER133" s="205"/>
      <c r="ES133" s="66"/>
      <c r="ET133" s="66"/>
      <c r="EU133" s="205"/>
      <c r="EV133" s="205"/>
      <c r="EW133" s="66"/>
      <c r="EX133" s="66"/>
      <c r="EY133" s="205"/>
      <c r="EZ133" s="205"/>
      <c r="FA133" s="66"/>
      <c r="FB133" s="66"/>
      <c r="FC133" s="205"/>
      <c r="FD133" s="205"/>
      <c r="FE133" s="66"/>
      <c r="FF133" s="66"/>
      <c r="FG133" s="205"/>
      <c r="FH133" s="205"/>
      <c r="FI133" s="66"/>
      <c r="FJ133" s="66"/>
      <c r="FK133" s="205"/>
      <c r="FL133" s="205"/>
      <c r="FM133" s="66"/>
      <c r="FN133" s="66"/>
      <c r="FO133" s="205"/>
      <c r="FP133" s="205"/>
      <c r="FQ133" s="66"/>
      <c r="FR133" s="66"/>
      <c r="FS133" s="205"/>
      <c r="FT133" s="205"/>
      <c r="FU133" s="66"/>
      <c r="FV133" s="66"/>
      <c r="FW133" s="205"/>
      <c r="FX133" s="205"/>
      <c r="FY133" s="66"/>
      <c r="FZ133" s="66"/>
      <c r="GA133" s="205"/>
      <c r="GB133" s="205"/>
      <c r="GC133" s="66"/>
      <c r="GD133" s="66"/>
      <c r="GE133" s="205"/>
      <c r="GF133" s="205"/>
      <c r="GG133" s="66"/>
      <c r="GH133" s="66"/>
      <c r="GI133" s="205"/>
      <c r="GJ133" s="205"/>
      <c r="GK133" s="66"/>
      <c r="GL133" s="66"/>
      <c r="GM133" s="205"/>
      <c r="GN133" s="205"/>
      <c r="GO133" s="66"/>
      <c r="GP133" s="66"/>
      <c r="GQ133" s="205"/>
      <c r="GR133" s="205"/>
      <c r="GS133" s="66"/>
      <c r="GT133" s="66"/>
      <c r="GU133" s="205"/>
      <c r="GV133" s="205"/>
      <c r="GW133" s="66"/>
      <c r="GX133" s="66"/>
      <c r="GY133" s="205"/>
      <c r="GZ133" s="205"/>
      <c r="HA133" s="66"/>
      <c r="HB133" s="66"/>
      <c r="HC133" s="205"/>
      <c r="HD133" s="205"/>
      <c r="HE133" s="66"/>
      <c r="HF133" s="66"/>
      <c r="HG133" s="205"/>
      <c r="HH133" s="205"/>
      <c r="HI133" s="66"/>
      <c r="HJ133" s="66"/>
      <c r="HK133" s="205"/>
      <c r="HL133" s="205"/>
      <c r="HM133" s="66"/>
      <c r="HN133" s="66"/>
      <c r="HO133" s="205"/>
      <c r="HP133" s="205"/>
      <c r="HQ133" s="66"/>
      <c r="HR133" s="66"/>
      <c r="HS133" s="205"/>
      <c r="HT133" s="205"/>
      <c r="HU133" s="66"/>
      <c r="HV133" s="66"/>
      <c r="HW133" s="205"/>
      <c r="HX133" s="205"/>
      <c r="HY133" s="66"/>
      <c r="HZ133" s="66"/>
      <c r="IA133" s="205"/>
      <c r="IB133" s="205"/>
      <c r="IC133" s="66"/>
      <c r="ID133" s="66"/>
      <c r="IE133" s="205"/>
      <c r="IF133" s="205"/>
      <c r="IG133" s="66"/>
      <c r="IH133" s="66"/>
      <c r="II133" s="205"/>
      <c r="IJ133" s="205"/>
      <c r="IK133" s="66"/>
      <c r="IL133" s="66"/>
      <c r="IM133" s="205"/>
      <c r="IN133" s="205"/>
      <c r="IO133" s="66"/>
    </row>
    <row r="134" spans="1:249" s="29" customFormat="1" ht="15.75" x14ac:dyDescent="0.25">
      <c r="A134" s="41" t="s">
        <v>363</v>
      </c>
      <c r="B134" s="82">
        <f t="shared" si="1232"/>
        <v>0</v>
      </c>
      <c r="C134" s="82">
        <f t="shared" si="1233"/>
        <v>0</v>
      </c>
      <c r="D134" s="82">
        <f t="shared" si="1234"/>
        <v>0</v>
      </c>
      <c r="E134" s="82"/>
      <c r="F134" s="82"/>
      <c r="G134" s="82"/>
      <c r="H134" s="82"/>
      <c r="I134" s="82"/>
      <c r="J134" s="207"/>
      <c r="K134" s="207"/>
      <c r="L134" s="207"/>
      <c r="M134" s="207"/>
      <c r="N134" s="207"/>
      <c r="O134" s="207"/>
      <c r="P134" s="207"/>
      <c r="Q134" s="207"/>
      <c r="R134" s="207"/>
      <c r="S134" s="207"/>
      <c r="T134" s="207"/>
      <c r="U134" s="207"/>
      <c r="V134" s="207"/>
      <c r="W134" s="207"/>
      <c r="X134" s="207"/>
      <c r="Y134" s="207"/>
      <c r="Z134" s="134"/>
      <c r="AA134" s="207"/>
      <c r="AB134" s="207"/>
      <c r="AC134" s="66"/>
      <c r="AD134" s="135"/>
      <c r="AE134" s="205"/>
      <c r="AF134" s="205"/>
      <c r="AG134" s="66"/>
      <c r="AH134" s="205"/>
      <c r="AI134" s="205"/>
      <c r="AJ134" s="205"/>
      <c r="AK134" s="66"/>
      <c r="AL134" s="205"/>
      <c r="AM134" s="205"/>
      <c r="AN134" s="205"/>
      <c r="AO134" s="66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134"/>
      <c r="BC134" s="205"/>
      <c r="BD134" s="205"/>
      <c r="BE134" s="66"/>
      <c r="BF134" s="66"/>
      <c r="BG134" s="205"/>
      <c r="BH134" s="205"/>
      <c r="BI134" s="66"/>
      <c r="BJ134" s="66"/>
      <c r="BK134" s="205"/>
      <c r="BL134" s="205"/>
      <c r="BM134" s="66"/>
      <c r="BN134" s="66"/>
      <c r="BO134" s="205"/>
      <c r="BP134" s="205"/>
      <c r="BQ134" s="66"/>
      <c r="BR134" s="66"/>
      <c r="BS134" s="205"/>
      <c r="BT134" s="205"/>
      <c r="BU134" s="66"/>
      <c r="BV134" s="66"/>
      <c r="BW134" s="205"/>
      <c r="BX134" s="205"/>
      <c r="BY134" s="66"/>
      <c r="BZ134" s="66"/>
      <c r="CA134" s="205"/>
      <c r="CB134" s="205"/>
      <c r="CC134" s="66"/>
      <c r="CD134" s="66"/>
      <c r="CE134" s="205"/>
      <c r="CF134" s="205"/>
      <c r="CG134" s="66"/>
      <c r="CH134" s="66"/>
      <c r="CI134" s="205"/>
      <c r="CJ134" s="205"/>
      <c r="CK134" s="66"/>
      <c r="CL134" s="66"/>
      <c r="CM134" s="205"/>
      <c r="CN134" s="205"/>
      <c r="CO134" s="66"/>
      <c r="CP134" s="66"/>
      <c r="CQ134" s="207"/>
      <c r="CR134" s="207"/>
      <c r="CS134" s="66"/>
      <c r="CT134" s="66"/>
      <c r="CU134" s="207"/>
      <c r="CV134" s="207"/>
      <c r="CW134" s="66"/>
      <c r="CX134" s="66"/>
      <c r="CY134" s="207"/>
      <c r="CZ134" s="207"/>
      <c r="DA134" s="66"/>
      <c r="DB134" s="66"/>
      <c r="DC134" s="207"/>
      <c r="DD134" s="207"/>
      <c r="DE134" s="207"/>
      <c r="DF134" s="207"/>
      <c r="DG134" s="207"/>
      <c r="DH134" s="207"/>
      <c r="DI134" s="207"/>
      <c r="DJ134" s="207"/>
      <c r="DK134" s="207"/>
      <c r="DL134" s="207"/>
      <c r="DM134" s="207"/>
      <c r="DN134" s="207"/>
      <c r="DO134" s="207"/>
      <c r="DP134" s="207"/>
      <c r="DQ134" s="66"/>
      <c r="DR134" s="66"/>
      <c r="DS134" s="207"/>
      <c r="DT134" s="207"/>
      <c r="DU134" s="66"/>
      <c r="DV134" s="66"/>
      <c r="DW134" s="205"/>
      <c r="DX134" s="205"/>
      <c r="DY134" s="66"/>
      <c r="DZ134" s="66"/>
      <c r="EA134" s="205"/>
      <c r="EB134" s="205"/>
      <c r="EC134" s="66"/>
      <c r="ED134" s="66"/>
      <c r="EE134" s="205"/>
      <c r="EF134" s="205"/>
      <c r="EG134" s="66"/>
      <c r="EH134" s="66"/>
      <c r="EI134" s="205"/>
      <c r="EJ134" s="205"/>
      <c r="EK134" s="66"/>
      <c r="EL134" s="66"/>
      <c r="EM134" s="205"/>
      <c r="EN134" s="205"/>
      <c r="EO134" s="66"/>
      <c r="EP134" s="66"/>
      <c r="EQ134" s="205"/>
      <c r="ER134" s="205"/>
      <c r="ES134" s="66"/>
      <c r="ET134" s="66"/>
      <c r="EU134" s="205"/>
      <c r="EV134" s="205"/>
      <c r="EW134" s="66"/>
      <c r="EX134" s="66"/>
      <c r="EY134" s="205"/>
      <c r="EZ134" s="205"/>
      <c r="FA134" s="66"/>
      <c r="FB134" s="66"/>
      <c r="FC134" s="205"/>
      <c r="FD134" s="205"/>
      <c r="FE134" s="66"/>
      <c r="FF134" s="66"/>
      <c r="FG134" s="205"/>
      <c r="FH134" s="205"/>
      <c r="FI134" s="66"/>
      <c r="FJ134" s="66"/>
      <c r="FK134" s="205"/>
      <c r="FL134" s="205"/>
      <c r="FM134" s="66"/>
      <c r="FN134" s="66"/>
      <c r="FO134" s="205"/>
      <c r="FP134" s="205"/>
      <c r="FQ134" s="66"/>
      <c r="FR134" s="66"/>
      <c r="FS134" s="205"/>
      <c r="FT134" s="205"/>
      <c r="FU134" s="66"/>
      <c r="FV134" s="66"/>
      <c r="FW134" s="205"/>
      <c r="FX134" s="205"/>
      <c r="FY134" s="66"/>
      <c r="FZ134" s="66"/>
      <c r="GA134" s="205"/>
      <c r="GB134" s="205"/>
      <c r="GC134" s="66"/>
      <c r="GD134" s="66"/>
      <c r="GE134" s="205"/>
      <c r="GF134" s="205"/>
      <c r="GG134" s="66"/>
      <c r="GH134" s="66"/>
      <c r="GI134" s="205"/>
      <c r="GJ134" s="205"/>
      <c r="GK134" s="66"/>
      <c r="GL134" s="66"/>
      <c r="GM134" s="205"/>
      <c r="GN134" s="205"/>
      <c r="GO134" s="66"/>
      <c r="GP134" s="66"/>
      <c r="GQ134" s="205"/>
      <c r="GR134" s="205"/>
      <c r="GS134" s="66"/>
      <c r="GT134" s="66"/>
      <c r="GU134" s="205"/>
      <c r="GV134" s="205"/>
      <c r="GW134" s="66"/>
      <c r="GX134" s="66"/>
      <c r="GY134" s="205"/>
      <c r="GZ134" s="205"/>
      <c r="HA134" s="66"/>
      <c r="HB134" s="66"/>
      <c r="HC134" s="205"/>
      <c r="HD134" s="205"/>
      <c r="HE134" s="66"/>
      <c r="HF134" s="66"/>
      <c r="HG134" s="205"/>
      <c r="HH134" s="205"/>
      <c r="HI134" s="66"/>
      <c r="HJ134" s="66"/>
      <c r="HK134" s="205"/>
      <c r="HL134" s="205"/>
      <c r="HM134" s="66"/>
      <c r="HN134" s="66"/>
      <c r="HO134" s="205"/>
      <c r="HP134" s="205"/>
      <c r="HQ134" s="66"/>
      <c r="HR134" s="66"/>
      <c r="HS134" s="205"/>
      <c r="HT134" s="205"/>
      <c r="HU134" s="66"/>
      <c r="HV134" s="66"/>
      <c r="HW134" s="205"/>
      <c r="HX134" s="205"/>
      <c r="HY134" s="66"/>
      <c r="HZ134" s="66"/>
      <c r="IA134" s="205"/>
      <c r="IB134" s="205"/>
      <c r="IC134" s="66"/>
      <c r="ID134" s="66"/>
      <c r="IE134" s="205"/>
      <c r="IF134" s="205"/>
      <c r="IG134" s="66"/>
      <c r="IH134" s="66"/>
      <c r="II134" s="205"/>
      <c r="IJ134" s="205"/>
      <c r="IK134" s="66"/>
      <c r="IL134" s="66"/>
      <c r="IM134" s="205"/>
      <c r="IN134" s="205"/>
      <c r="IO134" s="66"/>
    </row>
    <row r="135" spans="1:249" s="30" customFormat="1" ht="31.5" x14ac:dyDescent="0.25">
      <c r="A135" s="98" t="s">
        <v>374</v>
      </c>
      <c r="B135" s="198">
        <f t="shared" si="1232"/>
        <v>411</v>
      </c>
      <c r="C135" s="198">
        <f t="shared" si="1233"/>
        <v>19575.421200000001</v>
      </c>
      <c r="D135" s="198">
        <f t="shared" si="1234"/>
        <v>19363.216240000002</v>
      </c>
      <c r="E135" s="80">
        <f t="shared" ref="E135" si="2020">D135/C135*100</f>
        <v>98.915962227162709</v>
      </c>
      <c r="F135" s="80">
        <f t="shared" ref="F135" si="2021">F136+F137</f>
        <v>0</v>
      </c>
      <c r="G135" s="80">
        <f t="shared" ref="G135:AV135" si="2022">G136+G137</f>
        <v>0</v>
      </c>
      <c r="H135" s="80">
        <f t="shared" ref="H135" si="2023">H136+H137</f>
        <v>0</v>
      </c>
      <c r="I135" s="80">
        <f t="shared" si="2022"/>
        <v>0</v>
      </c>
      <c r="J135" s="80">
        <f t="shared" ref="J135" si="2024">J136+J137</f>
        <v>0</v>
      </c>
      <c r="K135" s="80">
        <f t="shared" si="2022"/>
        <v>0</v>
      </c>
      <c r="L135" s="80">
        <f t="shared" si="2022"/>
        <v>0</v>
      </c>
      <c r="M135" s="80">
        <f t="shared" si="2022"/>
        <v>0</v>
      </c>
      <c r="N135" s="80"/>
      <c r="O135" s="80">
        <f t="shared" si="2022"/>
        <v>0</v>
      </c>
      <c r="P135" s="80">
        <f t="shared" si="2022"/>
        <v>0</v>
      </c>
      <c r="Q135" s="80">
        <f t="shared" si="2022"/>
        <v>0</v>
      </c>
      <c r="R135" s="80">
        <f t="shared" ref="R135" si="2025">R136+R137</f>
        <v>0</v>
      </c>
      <c r="S135" s="80">
        <f t="shared" si="2022"/>
        <v>0</v>
      </c>
      <c r="T135" s="80">
        <f t="shared" si="2022"/>
        <v>0</v>
      </c>
      <c r="U135" s="80">
        <f t="shared" si="2022"/>
        <v>0</v>
      </c>
      <c r="V135" s="80">
        <f t="shared" ref="V135" si="2026">V136+V137</f>
        <v>306</v>
      </c>
      <c r="W135" s="80">
        <f t="shared" si="2022"/>
        <v>653.79999999999995</v>
      </c>
      <c r="X135" s="80">
        <f t="shared" ref="X135" si="2027">X136+X137</f>
        <v>653.79999999999995</v>
      </c>
      <c r="Y135" s="79">
        <f t="shared" si="295"/>
        <v>100</v>
      </c>
      <c r="Z135" s="122"/>
      <c r="AA135" s="80">
        <f t="shared" si="2022"/>
        <v>492</v>
      </c>
      <c r="AB135" s="80">
        <f t="shared" si="2022"/>
        <v>492</v>
      </c>
      <c r="AC135" s="79">
        <f t="shared" si="1243"/>
        <v>100</v>
      </c>
      <c r="AD135" s="122"/>
      <c r="AE135" s="80">
        <f t="shared" ref="AE135:AF135" si="2028">AE136+AE137</f>
        <v>1985</v>
      </c>
      <c r="AF135" s="80">
        <f t="shared" si="2028"/>
        <v>1985</v>
      </c>
      <c r="AG135" s="79">
        <f t="shared" ref="AG135:AG136" si="2029">AF135/AE135*100</f>
        <v>100</v>
      </c>
      <c r="AH135" s="80">
        <f t="shared" ref="AH135" si="2030">AH136+AH137</f>
        <v>105</v>
      </c>
      <c r="AI135" s="80">
        <f t="shared" ref="AI135" si="2031">AI136+AI137</f>
        <v>105</v>
      </c>
      <c r="AJ135" s="80">
        <f t="shared" ref="AJ135" si="2032">AJ136+AJ137</f>
        <v>105</v>
      </c>
      <c r="AK135" s="79">
        <f t="shared" ref="AK135:AK136" si="2033">AJ135/AI135*100</f>
        <v>100</v>
      </c>
      <c r="AL135" s="80">
        <f t="shared" ref="AL135" si="2034">AL136+AL137</f>
        <v>0</v>
      </c>
      <c r="AM135" s="80">
        <f t="shared" ref="AM135" si="2035">AM136+AM137</f>
        <v>0</v>
      </c>
      <c r="AN135" s="80">
        <f t="shared" ref="AN135" si="2036">AN136+AN137</f>
        <v>0</v>
      </c>
      <c r="AO135" s="79"/>
      <c r="AP135" s="80">
        <f t="shared" ref="AP135" si="2037">AP136+AP137</f>
        <v>0</v>
      </c>
      <c r="AQ135" s="80">
        <f t="shared" si="2022"/>
        <v>0</v>
      </c>
      <c r="AR135" s="80">
        <f t="shared" ref="AR135" si="2038">AR136+AR137</f>
        <v>0</v>
      </c>
      <c r="AS135" s="80">
        <f t="shared" si="2022"/>
        <v>0</v>
      </c>
      <c r="AT135" s="80"/>
      <c r="AU135" s="80">
        <f t="shared" si="2022"/>
        <v>0</v>
      </c>
      <c r="AV135" s="80">
        <f t="shared" si="2022"/>
        <v>0</v>
      </c>
      <c r="AW135" s="80">
        <f t="shared" ref="AW135:AZ135" si="2039">AW136+AW137</f>
        <v>0</v>
      </c>
      <c r="AX135" s="80">
        <f t="shared" ref="AX135" si="2040">AX136+AX137</f>
        <v>0</v>
      </c>
      <c r="AY135" s="80">
        <f t="shared" si="2039"/>
        <v>0</v>
      </c>
      <c r="AZ135" s="80">
        <f t="shared" si="2039"/>
        <v>0</v>
      </c>
      <c r="BA135" s="79"/>
      <c r="BB135" s="121"/>
      <c r="BC135" s="80">
        <f t="shared" ref="BC135:BD135" si="2041">BC136+BC137</f>
        <v>1470</v>
      </c>
      <c r="BD135" s="80">
        <f t="shared" si="2041"/>
        <v>1470</v>
      </c>
      <c r="BE135" s="79">
        <f t="shared" ref="BE135:BE136" si="2042">BD135/BC135*100</f>
        <v>100</v>
      </c>
      <c r="BF135" s="79"/>
      <c r="BG135" s="80">
        <f t="shared" ref="BG135:BH135" si="2043">BG136+BG137</f>
        <v>0</v>
      </c>
      <c r="BH135" s="80">
        <f t="shared" si="2043"/>
        <v>0</v>
      </c>
      <c r="BI135" s="79"/>
      <c r="BJ135" s="79"/>
      <c r="BK135" s="80">
        <f t="shared" ref="BK135:BL135" si="2044">BK136+BK137</f>
        <v>0</v>
      </c>
      <c r="BL135" s="80">
        <f t="shared" si="2044"/>
        <v>0</v>
      </c>
      <c r="BM135" s="79"/>
      <c r="BN135" s="79"/>
      <c r="BO135" s="80">
        <f t="shared" ref="BO135:BP135" si="2045">BO136+BO137</f>
        <v>0</v>
      </c>
      <c r="BP135" s="80">
        <f t="shared" si="2045"/>
        <v>0</v>
      </c>
      <c r="BQ135" s="79"/>
      <c r="BR135" s="79"/>
      <c r="BS135" s="80">
        <f>BS136+BS137+BS138</f>
        <v>3394.6212</v>
      </c>
      <c r="BT135" s="80">
        <f>BT136+BT137+BT138</f>
        <v>3394.6212</v>
      </c>
      <c r="BU135" s="79">
        <f t="shared" ref="BU135" si="2046">BT135/BS135*100</f>
        <v>100</v>
      </c>
      <c r="BV135" s="79"/>
      <c r="BW135" s="80">
        <f t="shared" ref="BW135:BX135" si="2047">BW136+BW137</f>
        <v>0</v>
      </c>
      <c r="BX135" s="80">
        <f t="shared" si="2047"/>
        <v>0</v>
      </c>
      <c r="BY135" s="79"/>
      <c r="BZ135" s="79"/>
      <c r="CA135" s="80">
        <f t="shared" ref="CA135:CB135" si="2048">CA136+CA137</f>
        <v>0</v>
      </c>
      <c r="CB135" s="80">
        <f t="shared" si="2048"/>
        <v>0</v>
      </c>
      <c r="CC135" s="79"/>
      <c r="CD135" s="79"/>
      <c r="CE135" s="80">
        <f t="shared" ref="CE135:CF135" si="2049">CE136+CE137</f>
        <v>0</v>
      </c>
      <c r="CF135" s="80">
        <f t="shared" si="2049"/>
        <v>0</v>
      </c>
      <c r="CG135" s="79"/>
      <c r="CH135" s="79"/>
      <c r="CI135" s="80">
        <f t="shared" ref="CI135:CJ135" si="2050">CI136+CI137</f>
        <v>0</v>
      </c>
      <c r="CJ135" s="80">
        <f t="shared" si="2050"/>
        <v>0</v>
      </c>
      <c r="CK135" s="79"/>
      <c r="CL135" s="79"/>
      <c r="CM135" s="80">
        <f t="shared" ref="CM135:CN135" si="2051">CM136+CM137</f>
        <v>0</v>
      </c>
      <c r="CN135" s="80">
        <f t="shared" si="2051"/>
        <v>0</v>
      </c>
      <c r="CO135" s="79"/>
      <c r="CP135" s="79"/>
      <c r="CQ135" s="80">
        <f t="shared" ref="CQ135" si="2052">CQ136+CQ137</f>
        <v>10000</v>
      </c>
      <c r="CR135" s="80">
        <f t="shared" ref="CR135" si="2053">CR136+CR137</f>
        <v>10000</v>
      </c>
      <c r="CS135" s="79">
        <f t="shared" ref="CS135:CS137" si="2054">CR135/CQ135*100</f>
        <v>100</v>
      </c>
      <c r="CT135" s="79"/>
      <c r="CU135" s="80">
        <f t="shared" ref="CU135" si="2055">CU136+CU137</f>
        <v>0</v>
      </c>
      <c r="CV135" s="80">
        <f t="shared" ref="CV135" si="2056">CV136+CV137</f>
        <v>0</v>
      </c>
      <c r="CW135" s="79"/>
      <c r="CX135" s="79"/>
      <c r="CY135" s="80">
        <f t="shared" ref="CY135:CZ135" si="2057">CY136+CY137</f>
        <v>0</v>
      </c>
      <c r="CZ135" s="80">
        <f t="shared" si="2057"/>
        <v>0</v>
      </c>
      <c r="DA135" s="79"/>
      <c r="DB135" s="79"/>
      <c r="DC135" s="80">
        <f t="shared" ref="DC135:DO135" si="2058">DC136+DC137</f>
        <v>0</v>
      </c>
      <c r="DD135" s="80">
        <f t="shared" si="2058"/>
        <v>0</v>
      </c>
      <c r="DE135" s="80">
        <f t="shared" si="2058"/>
        <v>0</v>
      </c>
      <c r="DF135" s="80"/>
      <c r="DG135" s="80">
        <f t="shared" si="2058"/>
        <v>0</v>
      </c>
      <c r="DH135" s="80">
        <f t="shared" si="2058"/>
        <v>0</v>
      </c>
      <c r="DI135" s="80">
        <f t="shared" si="2058"/>
        <v>0</v>
      </c>
      <c r="DJ135" s="80"/>
      <c r="DK135" s="80">
        <f t="shared" si="2058"/>
        <v>0</v>
      </c>
      <c r="DL135" s="80">
        <f t="shared" si="2058"/>
        <v>0</v>
      </c>
      <c r="DM135" s="80">
        <f t="shared" si="2058"/>
        <v>0</v>
      </c>
      <c r="DN135" s="80"/>
      <c r="DO135" s="80">
        <f t="shared" si="2058"/>
        <v>0</v>
      </c>
      <c r="DP135" s="80">
        <f t="shared" ref="DP135" si="2059">DP136+DP137</f>
        <v>0</v>
      </c>
      <c r="DQ135" s="79"/>
      <c r="DR135" s="79"/>
      <c r="DS135" s="80">
        <f t="shared" ref="DS135:DT135" si="2060">DS136+DS137</f>
        <v>0</v>
      </c>
      <c r="DT135" s="80">
        <f t="shared" si="2060"/>
        <v>0</v>
      </c>
      <c r="DU135" s="79"/>
      <c r="DV135" s="79"/>
      <c r="DW135" s="80">
        <f t="shared" ref="DW135:DX135" si="2061">DW136+DW137</f>
        <v>0</v>
      </c>
      <c r="DX135" s="80">
        <f t="shared" si="2061"/>
        <v>0</v>
      </c>
      <c r="DY135" s="79"/>
      <c r="DZ135" s="79"/>
      <c r="EA135" s="80">
        <f t="shared" ref="EA135:EB135" si="2062">EA136+EA137</f>
        <v>0</v>
      </c>
      <c r="EB135" s="80">
        <f t="shared" si="2062"/>
        <v>0</v>
      </c>
      <c r="EC135" s="79"/>
      <c r="ED135" s="79"/>
      <c r="EE135" s="80">
        <f t="shared" ref="EE135:EF135" si="2063">EE136+EE137</f>
        <v>130</v>
      </c>
      <c r="EF135" s="80">
        <f t="shared" si="2063"/>
        <v>130</v>
      </c>
      <c r="EG135" s="79">
        <f t="shared" ref="EG135:EG136" si="2064">EF135/EE135*100</f>
        <v>100</v>
      </c>
      <c r="EH135" s="79"/>
      <c r="EI135" s="80">
        <f t="shared" ref="EI135:EJ135" si="2065">EI136+EI137</f>
        <v>210</v>
      </c>
      <c r="EJ135" s="80">
        <f t="shared" si="2065"/>
        <v>210</v>
      </c>
      <c r="EK135" s="79">
        <f t="shared" ref="EK135:EK136" si="2066">EJ135/EI135*100</f>
        <v>100</v>
      </c>
      <c r="EL135" s="79"/>
      <c r="EM135" s="80">
        <f t="shared" ref="EM135:EN135" si="2067">EM136+EM137</f>
        <v>0</v>
      </c>
      <c r="EN135" s="80">
        <f t="shared" si="2067"/>
        <v>0</v>
      </c>
      <c r="EO135" s="79"/>
      <c r="EP135" s="79"/>
      <c r="EQ135" s="80">
        <f t="shared" ref="EQ135:ER135" si="2068">EQ136+EQ137</f>
        <v>0</v>
      </c>
      <c r="ER135" s="80">
        <f t="shared" si="2068"/>
        <v>0</v>
      </c>
      <c r="ES135" s="79"/>
      <c r="ET135" s="79"/>
      <c r="EU135" s="80">
        <f t="shared" ref="EU135" si="2069">EU136+EU137</f>
        <v>0</v>
      </c>
      <c r="EV135" s="80">
        <f t="shared" ref="EV135" si="2070">EV136+EV137</f>
        <v>0</v>
      </c>
      <c r="EW135" s="79"/>
      <c r="EX135" s="79"/>
      <c r="EY135" s="80">
        <f t="shared" ref="EY135" si="2071">EY136+EY137</f>
        <v>0</v>
      </c>
      <c r="EZ135" s="80">
        <f t="shared" ref="EZ135" si="2072">EZ136+EZ137</f>
        <v>0</v>
      </c>
      <c r="FA135" s="79"/>
      <c r="FB135" s="79"/>
      <c r="FC135" s="80">
        <f t="shared" ref="FC135:FD135" si="2073">FC136+FC137</f>
        <v>0</v>
      </c>
      <c r="FD135" s="80">
        <f t="shared" si="2073"/>
        <v>0</v>
      </c>
      <c r="FE135" s="79"/>
      <c r="FF135" s="79"/>
      <c r="FG135" s="80">
        <f t="shared" ref="FG135" si="2074">FG136+FG137</f>
        <v>0</v>
      </c>
      <c r="FH135" s="80">
        <f t="shared" ref="FH135" si="2075">FH136+FH137</f>
        <v>0</v>
      </c>
      <c r="FI135" s="79"/>
      <c r="FJ135" s="79"/>
      <c r="FK135" s="80">
        <f t="shared" ref="FK135" si="2076">FK136+FK137</f>
        <v>0</v>
      </c>
      <c r="FL135" s="80">
        <f t="shared" ref="FL135" si="2077">FL136+FL137</f>
        <v>0</v>
      </c>
      <c r="FM135" s="79"/>
      <c r="FN135" s="79"/>
      <c r="FO135" s="80">
        <f t="shared" ref="FO135:FP135" si="2078">FO136+FO137</f>
        <v>0</v>
      </c>
      <c r="FP135" s="80">
        <f t="shared" si="2078"/>
        <v>0</v>
      </c>
      <c r="FQ135" s="79"/>
      <c r="FR135" s="79"/>
      <c r="FS135" s="80">
        <f t="shared" ref="FS135:FT135" si="2079">FS136+FS137</f>
        <v>0</v>
      </c>
      <c r="FT135" s="80">
        <f t="shared" si="2079"/>
        <v>0</v>
      </c>
      <c r="FU135" s="79"/>
      <c r="FV135" s="79"/>
      <c r="FW135" s="80">
        <f t="shared" ref="FW135:FX135" si="2080">FW136+FW137</f>
        <v>0</v>
      </c>
      <c r="FX135" s="80">
        <f t="shared" si="2080"/>
        <v>0</v>
      </c>
      <c r="FY135" s="79"/>
      <c r="FZ135" s="79"/>
      <c r="GA135" s="80">
        <f t="shared" ref="GA135:GB135" si="2081">GA136+GA137</f>
        <v>0</v>
      </c>
      <c r="GB135" s="80">
        <f t="shared" si="2081"/>
        <v>0</v>
      </c>
      <c r="GC135" s="79"/>
      <c r="GD135" s="79"/>
      <c r="GE135" s="80">
        <f t="shared" ref="GE135:GF135" si="2082">GE136+GE137</f>
        <v>0</v>
      </c>
      <c r="GF135" s="80">
        <f t="shared" si="2082"/>
        <v>0</v>
      </c>
      <c r="GG135" s="79"/>
      <c r="GH135" s="79"/>
      <c r="GI135" s="80">
        <f t="shared" ref="GI135:GJ135" si="2083">GI136+GI137</f>
        <v>0</v>
      </c>
      <c r="GJ135" s="80">
        <f t="shared" si="2083"/>
        <v>0</v>
      </c>
      <c r="GK135" s="79"/>
      <c r="GL135" s="79"/>
      <c r="GM135" s="80">
        <f t="shared" ref="GM135:GN135" si="2084">GM136+GM137</f>
        <v>0</v>
      </c>
      <c r="GN135" s="80">
        <f t="shared" si="2084"/>
        <v>0</v>
      </c>
      <c r="GO135" s="79"/>
      <c r="GP135" s="79"/>
      <c r="GQ135" s="80">
        <f t="shared" ref="GQ135:GR135" si="2085">GQ136+GQ137</f>
        <v>0</v>
      </c>
      <c r="GR135" s="80">
        <f t="shared" si="2085"/>
        <v>0</v>
      </c>
      <c r="GS135" s="79"/>
      <c r="GT135" s="79"/>
      <c r="GU135" s="80">
        <f t="shared" ref="GU135:GV135" si="2086">GU136+GU137</f>
        <v>0</v>
      </c>
      <c r="GV135" s="80">
        <f t="shared" si="2086"/>
        <v>0</v>
      </c>
      <c r="GW135" s="79"/>
      <c r="GX135" s="79"/>
      <c r="GY135" s="80"/>
      <c r="GZ135" s="80"/>
      <c r="HA135" s="79"/>
      <c r="HB135" s="79"/>
      <c r="HC135" s="80"/>
      <c r="HD135" s="80"/>
      <c r="HE135" s="79"/>
      <c r="HF135" s="79"/>
      <c r="HG135" s="80"/>
      <c r="HH135" s="80"/>
      <c r="HI135" s="79"/>
      <c r="HJ135" s="79"/>
      <c r="HK135" s="80"/>
      <c r="HL135" s="80"/>
      <c r="HM135" s="79"/>
      <c r="HN135" s="79"/>
      <c r="HO135" s="80">
        <f t="shared" ref="HO135:HP135" si="2087">HO136+HO137</f>
        <v>650</v>
      </c>
      <c r="HP135" s="80">
        <f t="shared" si="2087"/>
        <v>650</v>
      </c>
      <c r="HQ135" s="79">
        <f t="shared" si="2016"/>
        <v>100</v>
      </c>
      <c r="HR135" s="79"/>
      <c r="HS135" s="80"/>
      <c r="HT135" s="80"/>
      <c r="HU135" s="79"/>
      <c r="HV135" s="79"/>
      <c r="HW135" s="80"/>
      <c r="HX135" s="80"/>
      <c r="HY135" s="79"/>
      <c r="HZ135" s="79"/>
      <c r="IA135" s="80"/>
      <c r="IB135" s="80"/>
      <c r="IC135" s="79"/>
      <c r="ID135" s="79"/>
      <c r="IE135" s="80">
        <f t="shared" ref="IE135:IF135" si="2088">IE136+IE137</f>
        <v>485</v>
      </c>
      <c r="IF135" s="80">
        <f t="shared" si="2088"/>
        <v>272.79503999999997</v>
      </c>
      <c r="IG135" s="79">
        <f t="shared" ref="IG135:IG136" si="2089">IF135/IE135*100</f>
        <v>56.246399999999994</v>
      </c>
      <c r="IH135" s="79"/>
      <c r="II135" s="80"/>
      <c r="IJ135" s="80"/>
      <c r="IK135" s="79"/>
      <c r="IL135" s="79"/>
      <c r="IM135" s="80"/>
      <c r="IN135" s="80"/>
      <c r="IO135" s="79"/>
    </row>
    <row r="136" spans="1:249" s="29" customFormat="1" ht="31.5" x14ac:dyDescent="0.25">
      <c r="A136" s="95" t="s">
        <v>305</v>
      </c>
      <c r="B136" s="82">
        <f t="shared" si="1232"/>
        <v>411</v>
      </c>
      <c r="C136" s="82">
        <f t="shared" si="1233"/>
        <v>6180.8</v>
      </c>
      <c r="D136" s="82">
        <f t="shared" si="1234"/>
        <v>5968.5950400000002</v>
      </c>
      <c r="E136" s="70">
        <f t="shared" si="67"/>
        <v>96.566707222366034</v>
      </c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66"/>
      <c r="V136" s="70">
        <v>306</v>
      </c>
      <c r="W136" s="70">
        <v>653.79999999999995</v>
      </c>
      <c r="X136" s="70">
        <v>653.79999999999995</v>
      </c>
      <c r="Y136" s="66">
        <f t="shared" si="295"/>
        <v>100</v>
      </c>
      <c r="Z136" s="124"/>
      <c r="AA136" s="70">
        <v>492</v>
      </c>
      <c r="AB136" s="70">
        <v>492</v>
      </c>
      <c r="AC136" s="66">
        <f t="shared" si="1243"/>
        <v>100</v>
      </c>
      <c r="AD136" s="145"/>
      <c r="AE136" s="280">
        <v>1985</v>
      </c>
      <c r="AF136" s="281">
        <v>1985</v>
      </c>
      <c r="AG136" s="66">
        <f t="shared" si="2029"/>
        <v>100</v>
      </c>
      <c r="AH136" s="280">
        <v>105</v>
      </c>
      <c r="AI136" s="280">
        <v>105</v>
      </c>
      <c r="AJ136" s="280">
        <v>105</v>
      </c>
      <c r="AK136" s="66">
        <f t="shared" si="2033"/>
        <v>100</v>
      </c>
      <c r="AL136" s="280"/>
      <c r="AM136" s="280"/>
      <c r="AN136" s="280"/>
      <c r="AO136" s="66"/>
      <c r="AP136" s="70"/>
      <c r="AQ136" s="70"/>
      <c r="AR136" s="70"/>
      <c r="AS136" s="66"/>
      <c r="AT136" s="66"/>
      <c r="AU136" s="70"/>
      <c r="AV136" s="70"/>
      <c r="AW136" s="66"/>
      <c r="AX136" s="70"/>
      <c r="AY136" s="70"/>
      <c r="AZ136" s="70"/>
      <c r="BA136" s="66"/>
      <c r="BB136" s="123"/>
      <c r="BC136" s="280">
        <v>1470</v>
      </c>
      <c r="BD136" s="280">
        <v>1470</v>
      </c>
      <c r="BE136" s="66">
        <f t="shared" si="2042"/>
        <v>100</v>
      </c>
      <c r="BF136" s="66"/>
      <c r="BG136" s="280"/>
      <c r="BH136" s="280"/>
      <c r="BI136" s="66"/>
      <c r="BJ136" s="66"/>
      <c r="BK136" s="280"/>
      <c r="BL136" s="280"/>
      <c r="BM136" s="66"/>
      <c r="BN136" s="66"/>
      <c r="BO136" s="280"/>
      <c r="BP136" s="280"/>
      <c r="BQ136" s="66"/>
      <c r="BR136" s="66"/>
      <c r="BS136" s="280"/>
      <c r="BT136" s="280"/>
      <c r="BU136" s="66"/>
      <c r="BV136" s="66"/>
      <c r="BW136" s="280"/>
      <c r="BX136" s="280"/>
      <c r="BY136" s="66"/>
      <c r="BZ136" s="66"/>
      <c r="CA136" s="280"/>
      <c r="CB136" s="280"/>
      <c r="CC136" s="66"/>
      <c r="CD136" s="66"/>
      <c r="CE136" s="280"/>
      <c r="CF136" s="280"/>
      <c r="CG136" s="66"/>
      <c r="CH136" s="66"/>
      <c r="CI136" s="280"/>
      <c r="CJ136" s="280"/>
      <c r="CK136" s="66"/>
      <c r="CL136" s="66"/>
      <c r="CM136" s="280"/>
      <c r="CN136" s="280"/>
      <c r="CO136" s="66"/>
      <c r="CP136" s="66"/>
      <c r="CQ136" s="70"/>
      <c r="CR136" s="70"/>
      <c r="CS136" s="66"/>
      <c r="CT136" s="66"/>
      <c r="CU136" s="70"/>
      <c r="CV136" s="70"/>
      <c r="CW136" s="66"/>
      <c r="CX136" s="66"/>
      <c r="CY136" s="70"/>
      <c r="CZ136" s="70"/>
      <c r="DA136" s="66"/>
      <c r="DB136" s="66"/>
      <c r="DC136" s="70"/>
      <c r="DD136" s="70"/>
      <c r="DE136" s="66"/>
      <c r="DF136" s="66"/>
      <c r="DG136" s="70"/>
      <c r="DH136" s="70"/>
      <c r="DI136" s="66"/>
      <c r="DJ136" s="66"/>
      <c r="DK136" s="70"/>
      <c r="DL136" s="70"/>
      <c r="DM136" s="66"/>
      <c r="DN136" s="66"/>
      <c r="DO136" s="70"/>
      <c r="DP136" s="70"/>
      <c r="DQ136" s="66"/>
      <c r="DR136" s="66"/>
      <c r="DS136" s="70"/>
      <c r="DT136" s="70"/>
      <c r="DU136" s="66"/>
      <c r="DV136" s="66"/>
      <c r="DW136" s="280"/>
      <c r="DX136" s="295"/>
      <c r="DY136" s="66"/>
      <c r="DZ136" s="66"/>
      <c r="EA136" s="280"/>
      <c r="EB136" s="295"/>
      <c r="EC136" s="66"/>
      <c r="ED136" s="66"/>
      <c r="EE136" s="280">
        <v>130</v>
      </c>
      <c r="EF136" s="280">
        <v>130</v>
      </c>
      <c r="EG136" s="66">
        <f t="shared" si="2064"/>
        <v>100</v>
      </c>
      <c r="EH136" s="66"/>
      <c r="EI136" s="280">
        <v>210</v>
      </c>
      <c r="EJ136" s="280">
        <v>210</v>
      </c>
      <c r="EK136" s="66">
        <f t="shared" si="2066"/>
        <v>100</v>
      </c>
      <c r="EL136" s="66"/>
      <c r="EM136" s="280"/>
      <c r="EN136" s="280"/>
      <c r="EO136" s="66"/>
      <c r="EP136" s="66"/>
      <c r="EQ136" s="280"/>
      <c r="ER136" s="280"/>
      <c r="ES136" s="66"/>
      <c r="ET136" s="66"/>
      <c r="EU136" s="280"/>
      <c r="EV136" s="280"/>
      <c r="EW136" s="66"/>
      <c r="EX136" s="66"/>
      <c r="EY136" s="280"/>
      <c r="EZ136" s="280"/>
      <c r="FA136" s="66"/>
      <c r="FB136" s="66"/>
      <c r="FC136" s="280"/>
      <c r="FD136" s="280"/>
      <c r="FE136" s="66"/>
      <c r="FF136" s="66"/>
      <c r="FG136" s="280"/>
      <c r="FH136" s="280"/>
      <c r="FI136" s="66"/>
      <c r="FJ136" s="66"/>
      <c r="FK136" s="280"/>
      <c r="FL136" s="280"/>
      <c r="FM136" s="66"/>
      <c r="FN136" s="66"/>
      <c r="FO136" s="280"/>
      <c r="FP136" s="280"/>
      <c r="FQ136" s="66"/>
      <c r="FR136" s="66"/>
      <c r="FS136" s="280"/>
      <c r="FT136" s="280"/>
      <c r="FU136" s="66"/>
      <c r="FV136" s="66"/>
      <c r="FW136" s="280"/>
      <c r="FX136" s="280"/>
      <c r="FY136" s="66"/>
      <c r="FZ136" s="66"/>
      <c r="GA136" s="280"/>
      <c r="GB136" s="280"/>
      <c r="GC136" s="66"/>
      <c r="GD136" s="66"/>
      <c r="GE136" s="280"/>
      <c r="GF136" s="280"/>
      <c r="GG136" s="66"/>
      <c r="GH136" s="66"/>
      <c r="GI136" s="280"/>
      <c r="GJ136" s="280"/>
      <c r="GK136" s="66"/>
      <c r="GL136" s="66"/>
      <c r="GM136" s="280"/>
      <c r="GN136" s="280"/>
      <c r="GO136" s="66"/>
      <c r="GP136" s="66"/>
      <c r="GQ136" s="280"/>
      <c r="GR136" s="280"/>
      <c r="GS136" s="66"/>
      <c r="GT136" s="66"/>
      <c r="GU136" s="280"/>
      <c r="GV136" s="280"/>
      <c r="GW136" s="66"/>
      <c r="GX136" s="66"/>
      <c r="GY136" s="280"/>
      <c r="GZ136" s="280"/>
      <c r="HA136" s="66"/>
      <c r="HB136" s="66"/>
      <c r="HC136" s="280"/>
      <c r="HD136" s="280"/>
      <c r="HE136" s="66"/>
      <c r="HF136" s="66"/>
      <c r="HG136" s="280"/>
      <c r="HH136" s="280"/>
      <c r="HI136" s="66"/>
      <c r="HJ136" s="66"/>
      <c r="HK136" s="280"/>
      <c r="HL136" s="280"/>
      <c r="HM136" s="66"/>
      <c r="HN136" s="66"/>
      <c r="HO136" s="280">
        <v>650</v>
      </c>
      <c r="HP136" s="280">
        <v>650</v>
      </c>
      <c r="HQ136" s="66">
        <f t="shared" si="2016"/>
        <v>100</v>
      </c>
      <c r="HR136" s="66"/>
      <c r="HS136" s="280"/>
      <c r="HT136" s="280"/>
      <c r="HU136" s="66"/>
      <c r="HV136" s="66"/>
      <c r="HW136" s="280"/>
      <c r="HX136" s="280"/>
      <c r="HY136" s="66"/>
      <c r="HZ136" s="66"/>
      <c r="IA136" s="280"/>
      <c r="IB136" s="280"/>
      <c r="IC136" s="66"/>
      <c r="ID136" s="66"/>
      <c r="IE136" s="280">
        <v>485</v>
      </c>
      <c r="IF136" s="280">
        <v>272.79503999999997</v>
      </c>
      <c r="IG136" s="66">
        <f t="shared" si="2089"/>
        <v>56.246399999999994</v>
      </c>
      <c r="IH136" s="66"/>
      <c r="II136" s="280"/>
      <c r="IJ136" s="280"/>
      <c r="IK136" s="66"/>
      <c r="IL136" s="66"/>
      <c r="IM136" s="280"/>
      <c r="IN136" s="280"/>
      <c r="IO136" s="66"/>
    </row>
    <row r="137" spans="1:249" s="29" customFormat="1" ht="15.75" x14ac:dyDescent="0.25">
      <c r="A137" s="41" t="s">
        <v>373</v>
      </c>
      <c r="B137" s="82">
        <f t="shared" si="1232"/>
        <v>0</v>
      </c>
      <c r="C137" s="82">
        <f t="shared" si="1233"/>
        <v>10000</v>
      </c>
      <c r="D137" s="82">
        <f t="shared" si="1234"/>
        <v>10000</v>
      </c>
      <c r="E137" s="70">
        <f t="shared" si="67"/>
        <v>100</v>
      </c>
      <c r="F137" s="82"/>
      <c r="G137" s="82"/>
      <c r="H137" s="82"/>
      <c r="I137" s="82"/>
      <c r="J137" s="207"/>
      <c r="K137" s="207"/>
      <c r="L137" s="207"/>
      <c r="M137" s="207"/>
      <c r="N137" s="207"/>
      <c r="O137" s="207"/>
      <c r="P137" s="207"/>
      <c r="Q137" s="207"/>
      <c r="R137" s="207"/>
      <c r="S137" s="207"/>
      <c r="T137" s="207"/>
      <c r="U137" s="207"/>
      <c r="V137" s="207"/>
      <c r="W137" s="207"/>
      <c r="X137" s="207"/>
      <c r="Y137" s="207"/>
      <c r="Z137" s="134"/>
      <c r="AA137" s="207"/>
      <c r="AB137" s="207"/>
      <c r="AC137" s="66"/>
      <c r="AD137" s="135"/>
      <c r="AE137" s="205"/>
      <c r="AF137" s="205"/>
      <c r="AG137" s="66"/>
      <c r="AH137" s="205"/>
      <c r="AI137" s="205"/>
      <c r="AJ137" s="205"/>
      <c r="AK137" s="66"/>
      <c r="AL137" s="205"/>
      <c r="AM137" s="205"/>
      <c r="AN137" s="205"/>
      <c r="AO137" s="66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134"/>
      <c r="BC137" s="205"/>
      <c r="BD137" s="205"/>
      <c r="BE137" s="66"/>
      <c r="BF137" s="66"/>
      <c r="BG137" s="205"/>
      <c r="BH137" s="205"/>
      <c r="BI137" s="66"/>
      <c r="BJ137" s="66"/>
      <c r="BK137" s="205"/>
      <c r="BL137" s="205"/>
      <c r="BM137" s="66"/>
      <c r="BN137" s="66"/>
      <c r="BO137" s="205"/>
      <c r="BP137" s="205"/>
      <c r="BQ137" s="66"/>
      <c r="BR137" s="66"/>
      <c r="BS137" s="205"/>
      <c r="BT137" s="205"/>
      <c r="BU137" s="66"/>
      <c r="BV137" s="66"/>
      <c r="BW137" s="205"/>
      <c r="BX137" s="205"/>
      <c r="BY137" s="66"/>
      <c r="BZ137" s="66"/>
      <c r="CA137" s="205"/>
      <c r="CB137" s="205"/>
      <c r="CC137" s="66"/>
      <c r="CD137" s="66"/>
      <c r="CE137" s="205"/>
      <c r="CF137" s="205"/>
      <c r="CG137" s="66"/>
      <c r="CH137" s="66"/>
      <c r="CI137" s="205"/>
      <c r="CJ137" s="205"/>
      <c r="CK137" s="66"/>
      <c r="CL137" s="66"/>
      <c r="CM137" s="205"/>
      <c r="CN137" s="205"/>
      <c r="CO137" s="66"/>
      <c r="CP137" s="66"/>
      <c r="CQ137" s="66">
        <v>10000</v>
      </c>
      <c r="CR137" s="66">
        <v>10000</v>
      </c>
      <c r="CS137" s="66">
        <f t="shared" si="2054"/>
        <v>100</v>
      </c>
      <c r="CT137" s="66"/>
      <c r="CU137" s="66"/>
      <c r="CV137" s="66"/>
      <c r="CW137" s="66"/>
      <c r="CX137" s="66"/>
      <c r="CY137" s="66"/>
      <c r="CZ137" s="66"/>
      <c r="DA137" s="66"/>
      <c r="DB137" s="66"/>
      <c r="DC137" s="207"/>
      <c r="DD137" s="207"/>
      <c r="DE137" s="207"/>
      <c r="DF137" s="207"/>
      <c r="DG137" s="207"/>
      <c r="DH137" s="207"/>
      <c r="DI137" s="207"/>
      <c r="DJ137" s="207"/>
      <c r="DK137" s="207"/>
      <c r="DL137" s="207"/>
      <c r="DM137" s="207"/>
      <c r="DN137" s="207"/>
      <c r="DO137" s="66"/>
      <c r="DP137" s="66"/>
      <c r="DQ137" s="66"/>
      <c r="DR137" s="66"/>
      <c r="DS137" s="66"/>
      <c r="DT137" s="207"/>
      <c r="DU137" s="66"/>
      <c r="DV137" s="66"/>
      <c r="DW137" s="205"/>
      <c r="DX137" s="205"/>
      <c r="DY137" s="66"/>
      <c r="DZ137" s="66"/>
      <c r="EA137" s="205"/>
      <c r="EB137" s="205"/>
      <c r="EC137" s="66"/>
      <c r="ED137" s="66"/>
      <c r="EE137" s="205"/>
      <c r="EF137" s="205"/>
      <c r="EG137" s="66"/>
      <c r="EH137" s="66"/>
      <c r="EI137" s="205"/>
      <c r="EJ137" s="205"/>
      <c r="EK137" s="66"/>
      <c r="EL137" s="66"/>
      <c r="EM137" s="205"/>
      <c r="EN137" s="205"/>
      <c r="EO137" s="66"/>
      <c r="EP137" s="66"/>
      <c r="EQ137" s="205"/>
      <c r="ER137" s="205"/>
      <c r="ES137" s="66"/>
      <c r="ET137" s="66"/>
      <c r="EU137" s="205"/>
      <c r="EV137" s="205"/>
      <c r="EW137" s="66"/>
      <c r="EX137" s="66"/>
      <c r="EY137" s="205"/>
      <c r="EZ137" s="205"/>
      <c r="FA137" s="66"/>
      <c r="FB137" s="66"/>
      <c r="FC137" s="205"/>
      <c r="FD137" s="205"/>
      <c r="FE137" s="66"/>
      <c r="FF137" s="66"/>
      <c r="FG137" s="205"/>
      <c r="FH137" s="205"/>
      <c r="FI137" s="66"/>
      <c r="FJ137" s="66"/>
      <c r="FK137" s="205"/>
      <c r="FL137" s="205"/>
      <c r="FM137" s="66"/>
      <c r="FN137" s="66"/>
      <c r="FO137" s="205"/>
      <c r="FP137" s="205"/>
      <c r="FQ137" s="66"/>
      <c r="FR137" s="66"/>
      <c r="FS137" s="205"/>
      <c r="FT137" s="205"/>
      <c r="FU137" s="66"/>
      <c r="FV137" s="66"/>
      <c r="FW137" s="205"/>
      <c r="FX137" s="205"/>
      <c r="FY137" s="66"/>
      <c r="FZ137" s="66"/>
      <c r="GA137" s="205"/>
      <c r="GB137" s="205"/>
      <c r="GC137" s="66"/>
      <c r="GD137" s="66"/>
      <c r="GE137" s="205"/>
      <c r="GF137" s="205"/>
      <c r="GG137" s="66"/>
      <c r="GH137" s="66"/>
      <c r="GI137" s="205"/>
      <c r="GJ137" s="205"/>
      <c r="GK137" s="66"/>
      <c r="GL137" s="66"/>
      <c r="GM137" s="205"/>
      <c r="GN137" s="205"/>
      <c r="GO137" s="66"/>
      <c r="GP137" s="66"/>
      <c r="GQ137" s="205"/>
      <c r="GR137" s="205"/>
      <c r="GS137" s="66"/>
      <c r="GT137" s="66"/>
      <c r="GU137" s="205"/>
      <c r="GV137" s="205"/>
      <c r="GW137" s="66"/>
      <c r="GX137" s="66"/>
      <c r="GY137" s="205"/>
      <c r="GZ137" s="205"/>
      <c r="HA137" s="66"/>
      <c r="HB137" s="66"/>
      <c r="HC137" s="205"/>
      <c r="HD137" s="205"/>
      <c r="HE137" s="66"/>
      <c r="HF137" s="66"/>
      <c r="HG137" s="205"/>
      <c r="HH137" s="205"/>
      <c r="HI137" s="66"/>
      <c r="HJ137" s="66"/>
      <c r="HK137" s="205"/>
      <c r="HL137" s="205"/>
      <c r="HM137" s="66"/>
      <c r="HN137" s="66"/>
      <c r="HO137" s="205"/>
      <c r="HP137" s="205"/>
      <c r="HQ137" s="66"/>
      <c r="HR137" s="66"/>
      <c r="HS137" s="205"/>
      <c r="HT137" s="205"/>
      <c r="HU137" s="66"/>
      <c r="HV137" s="66"/>
      <c r="HW137" s="205"/>
      <c r="HX137" s="205"/>
      <c r="HY137" s="66"/>
      <c r="HZ137" s="66"/>
      <c r="IA137" s="205"/>
      <c r="IB137" s="205"/>
      <c r="IC137" s="66"/>
      <c r="ID137" s="66"/>
      <c r="IE137" s="205"/>
      <c r="IF137" s="205"/>
      <c r="IG137" s="66"/>
      <c r="IH137" s="66"/>
      <c r="II137" s="205"/>
      <c r="IJ137" s="205"/>
      <c r="IK137" s="66"/>
      <c r="IL137" s="66"/>
      <c r="IM137" s="205"/>
      <c r="IN137" s="205"/>
      <c r="IO137" s="66"/>
    </row>
    <row r="138" spans="1:249" s="29" customFormat="1" ht="15.75" x14ac:dyDescent="0.25">
      <c r="A138" s="41" t="s">
        <v>543</v>
      </c>
      <c r="B138" s="82">
        <f t="shared" si="1232"/>
        <v>0</v>
      </c>
      <c r="C138" s="82">
        <f t="shared" si="1233"/>
        <v>3394.6212</v>
      </c>
      <c r="D138" s="82">
        <f t="shared" si="1234"/>
        <v>3394.6212</v>
      </c>
      <c r="E138" s="70">
        <f t="shared" si="67"/>
        <v>100</v>
      </c>
      <c r="F138" s="82"/>
      <c r="G138" s="82"/>
      <c r="H138" s="82"/>
      <c r="I138" s="82"/>
      <c r="J138" s="207"/>
      <c r="K138" s="207"/>
      <c r="L138" s="207"/>
      <c r="M138" s="207"/>
      <c r="N138" s="207"/>
      <c r="O138" s="207"/>
      <c r="P138" s="207"/>
      <c r="Q138" s="207"/>
      <c r="R138" s="207"/>
      <c r="S138" s="207"/>
      <c r="T138" s="207"/>
      <c r="U138" s="207"/>
      <c r="V138" s="207"/>
      <c r="W138" s="207"/>
      <c r="X138" s="207"/>
      <c r="Y138" s="207"/>
      <c r="Z138" s="134"/>
      <c r="AA138" s="207"/>
      <c r="AB138" s="207"/>
      <c r="AC138" s="66"/>
      <c r="AD138" s="135"/>
      <c r="AE138" s="205"/>
      <c r="AF138" s="205"/>
      <c r="AG138" s="66"/>
      <c r="AH138" s="205"/>
      <c r="AI138" s="205"/>
      <c r="AJ138" s="205"/>
      <c r="AK138" s="66"/>
      <c r="AL138" s="205"/>
      <c r="AM138" s="205"/>
      <c r="AN138" s="205"/>
      <c r="AO138" s="66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07"/>
      <c r="BB138" s="134"/>
      <c r="BC138" s="205"/>
      <c r="BD138" s="205"/>
      <c r="BE138" s="66"/>
      <c r="BF138" s="66"/>
      <c r="BG138" s="205"/>
      <c r="BH138" s="205"/>
      <c r="BI138" s="66"/>
      <c r="BJ138" s="66"/>
      <c r="BK138" s="205"/>
      <c r="BL138" s="205"/>
      <c r="BM138" s="66"/>
      <c r="BN138" s="66"/>
      <c r="BO138" s="205"/>
      <c r="BP138" s="205"/>
      <c r="BQ138" s="66"/>
      <c r="BR138" s="66"/>
      <c r="BS138" s="82">
        <v>3394.6212</v>
      </c>
      <c r="BT138" s="82">
        <v>3394.6212</v>
      </c>
      <c r="BU138" s="66">
        <f>BT138/BS138*100</f>
        <v>100</v>
      </c>
      <c r="BV138" s="66"/>
      <c r="BW138" s="205"/>
      <c r="BX138" s="205"/>
      <c r="BY138" s="66"/>
      <c r="BZ138" s="66"/>
      <c r="CA138" s="205"/>
      <c r="CB138" s="205"/>
      <c r="CC138" s="66"/>
      <c r="CD138" s="66"/>
      <c r="CE138" s="205"/>
      <c r="CF138" s="205"/>
      <c r="CG138" s="66"/>
      <c r="CH138" s="66"/>
      <c r="CI138" s="205"/>
      <c r="CJ138" s="205"/>
      <c r="CK138" s="66"/>
      <c r="CL138" s="66"/>
      <c r="CM138" s="205"/>
      <c r="CN138" s="205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207"/>
      <c r="DD138" s="207"/>
      <c r="DE138" s="207"/>
      <c r="DF138" s="207"/>
      <c r="DG138" s="207"/>
      <c r="DH138" s="207"/>
      <c r="DI138" s="207"/>
      <c r="DJ138" s="207"/>
      <c r="DK138" s="207"/>
      <c r="DL138" s="207"/>
      <c r="DM138" s="207"/>
      <c r="DN138" s="207"/>
      <c r="DO138" s="66"/>
      <c r="DP138" s="66"/>
      <c r="DQ138" s="66"/>
      <c r="DR138" s="66"/>
      <c r="DS138" s="66"/>
      <c r="DT138" s="207"/>
      <c r="DU138" s="66"/>
      <c r="DV138" s="66"/>
      <c r="DW138" s="205"/>
      <c r="DX138" s="205"/>
      <c r="DY138" s="66"/>
      <c r="DZ138" s="66"/>
      <c r="EA138" s="205"/>
      <c r="EB138" s="205"/>
      <c r="EC138" s="66"/>
      <c r="ED138" s="66"/>
      <c r="EE138" s="205"/>
      <c r="EF138" s="205"/>
      <c r="EG138" s="66"/>
      <c r="EH138" s="66"/>
      <c r="EI138" s="205"/>
      <c r="EJ138" s="205"/>
      <c r="EK138" s="66"/>
      <c r="EL138" s="66"/>
      <c r="EM138" s="205"/>
      <c r="EN138" s="205"/>
      <c r="EO138" s="66"/>
      <c r="EP138" s="66"/>
      <c r="EQ138" s="205"/>
      <c r="ER138" s="205"/>
      <c r="ES138" s="66"/>
      <c r="ET138" s="66"/>
      <c r="EU138" s="205"/>
      <c r="EV138" s="205"/>
      <c r="EW138" s="66"/>
      <c r="EX138" s="66"/>
      <c r="EY138" s="205"/>
      <c r="EZ138" s="205"/>
      <c r="FA138" s="66"/>
      <c r="FB138" s="66"/>
      <c r="FC138" s="205"/>
      <c r="FD138" s="205"/>
      <c r="FE138" s="66"/>
      <c r="FF138" s="66"/>
      <c r="FG138" s="205"/>
      <c r="FH138" s="205"/>
      <c r="FI138" s="66"/>
      <c r="FJ138" s="66"/>
      <c r="FK138" s="205"/>
      <c r="FL138" s="205"/>
      <c r="FM138" s="66"/>
      <c r="FN138" s="66"/>
      <c r="FO138" s="205"/>
      <c r="FP138" s="205"/>
      <c r="FQ138" s="66"/>
      <c r="FR138" s="66"/>
      <c r="FS138" s="205"/>
      <c r="FT138" s="205"/>
      <c r="FU138" s="66"/>
      <c r="FV138" s="66"/>
      <c r="FW138" s="205"/>
      <c r="FX138" s="205"/>
      <c r="FY138" s="66"/>
      <c r="FZ138" s="66"/>
      <c r="GA138" s="205"/>
      <c r="GB138" s="205"/>
      <c r="GC138" s="66"/>
      <c r="GD138" s="66"/>
      <c r="GE138" s="205"/>
      <c r="GF138" s="205"/>
      <c r="GG138" s="66"/>
      <c r="GH138" s="66"/>
      <c r="GI138" s="205"/>
      <c r="GJ138" s="205"/>
      <c r="GK138" s="66"/>
      <c r="GL138" s="66"/>
      <c r="GM138" s="205"/>
      <c r="GN138" s="205"/>
      <c r="GO138" s="66"/>
      <c r="GP138" s="66"/>
      <c r="GQ138" s="205"/>
      <c r="GR138" s="205"/>
      <c r="GS138" s="66"/>
      <c r="GT138" s="66"/>
      <c r="GU138" s="205"/>
      <c r="GV138" s="205"/>
      <c r="GW138" s="66"/>
      <c r="GX138" s="66"/>
      <c r="GY138" s="205"/>
      <c r="GZ138" s="205"/>
      <c r="HA138" s="66"/>
      <c r="HB138" s="66"/>
      <c r="HC138" s="205"/>
      <c r="HD138" s="205"/>
      <c r="HE138" s="66"/>
      <c r="HF138" s="66"/>
      <c r="HG138" s="205"/>
      <c r="HH138" s="205"/>
      <c r="HI138" s="66"/>
      <c r="HJ138" s="66"/>
      <c r="HK138" s="205"/>
      <c r="HL138" s="205"/>
      <c r="HM138" s="66"/>
      <c r="HN138" s="66"/>
      <c r="HO138" s="205"/>
      <c r="HP138" s="205"/>
      <c r="HQ138" s="66"/>
      <c r="HR138" s="66"/>
      <c r="HS138" s="205"/>
      <c r="HT138" s="205"/>
      <c r="HU138" s="66"/>
      <c r="HV138" s="66"/>
      <c r="HW138" s="205"/>
      <c r="HX138" s="205"/>
      <c r="HY138" s="66"/>
      <c r="HZ138" s="66"/>
      <c r="IA138" s="205"/>
      <c r="IB138" s="205"/>
      <c r="IC138" s="66"/>
      <c r="ID138" s="66"/>
      <c r="IE138" s="205"/>
      <c r="IF138" s="205"/>
      <c r="IG138" s="66"/>
      <c r="IH138" s="66"/>
      <c r="II138" s="205"/>
      <c r="IJ138" s="205"/>
      <c r="IK138" s="66"/>
      <c r="IL138" s="66"/>
      <c r="IM138" s="205"/>
      <c r="IN138" s="205"/>
      <c r="IO138" s="66"/>
    </row>
    <row r="139" spans="1:249" s="30" customFormat="1" ht="31.5" x14ac:dyDescent="0.25">
      <c r="A139" s="98" t="s">
        <v>378</v>
      </c>
      <c r="B139" s="198">
        <f t="shared" si="1232"/>
        <v>1062.0999999999999</v>
      </c>
      <c r="C139" s="198">
        <f t="shared" si="1233"/>
        <v>23540.1</v>
      </c>
      <c r="D139" s="198">
        <f t="shared" si="1234"/>
        <v>23540.09361</v>
      </c>
      <c r="E139" s="80">
        <f t="shared" ref="E139" si="2090">D139/C139*100</f>
        <v>99.999972854830702</v>
      </c>
      <c r="F139" s="80">
        <f t="shared" ref="F139" si="2091">F140+F141</f>
        <v>0</v>
      </c>
      <c r="G139" s="80">
        <f t="shared" ref="G139:AV139" si="2092">G140+G141</f>
        <v>0</v>
      </c>
      <c r="H139" s="80">
        <f t="shared" ref="H139" si="2093">H140+H141</f>
        <v>0</v>
      </c>
      <c r="I139" s="80">
        <f t="shared" si="2092"/>
        <v>0</v>
      </c>
      <c r="J139" s="80">
        <f t="shared" ref="J139" si="2094">J140+J141</f>
        <v>0</v>
      </c>
      <c r="K139" s="80">
        <f t="shared" si="2092"/>
        <v>0</v>
      </c>
      <c r="L139" s="80">
        <f t="shared" si="2092"/>
        <v>0</v>
      </c>
      <c r="M139" s="80">
        <f t="shared" si="2092"/>
        <v>0</v>
      </c>
      <c r="N139" s="80"/>
      <c r="O139" s="80">
        <f t="shared" si="2092"/>
        <v>0</v>
      </c>
      <c r="P139" s="80">
        <f t="shared" si="2092"/>
        <v>0</v>
      </c>
      <c r="Q139" s="80">
        <f t="shared" si="2092"/>
        <v>0</v>
      </c>
      <c r="R139" s="80">
        <f t="shared" ref="R139" si="2095">R140+R141</f>
        <v>0</v>
      </c>
      <c r="S139" s="80">
        <f t="shared" si="2092"/>
        <v>0</v>
      </c>
      <c r="T139" s="80">
        <f t="shared" si="2092"/>
        <v>0</v>
      </c>
      <c r="U139" s="80">
        <f t="shared" si="2092"/>
        <v>0</v>
      </c>
      <c r="V139" s="80">
        <f t="shared" ref="V139" si="2096">V140+V141</f>
        <v>647.1</v>
      </c>
      <c r="W139" s="80">
        <f t="shared" si="2092"/>
        <v>1747</v>
      </c>
      <c r="X139" s="80">
        <f t="shared" ref="X139" si="2097">X140+X141</f>
        <v>1747</v>
      </c>
      <c r="Y139" s="79">
        <f t="shared" si="295"/>
        <v>100</v>
      </c>
      <c r="Z139" s="122"/>
      <c r="AA139" s="80">
        <f t="shared" si="2092"/>
        <v>282</v>
      </c>
      <c r="AB139" s="80">
        <f t="shared" si="2092"/>
        <v>282</v>
      </c>
      <c r="AC139" s="79">
        <f t="shared" si="1243"/>
        <v>100</v>
      </c>
      <c r="AD139" s="122"/>
      <c r="AE139" s="80">
        <f t="shared" ref="AE139:AF139" si="2098">AE140+AE141</f>
        <v>1023</v>
      </c>
      <c r="AF139" s="80">
        <f t="shared" si="2098"/>
        <v>1023</v>
      </c>
      <c r="AG139" s="79">
        <f t="shared" ref="AG139:AG140" si="2099">AF139/AE139*100</f>
        <v>100</v>
      </c>
      <c r="AH139" s="80">
        <f t="shared" ref="AH139" si="2100">AH140+AH141</f>
        <v>415</v>
      </c>
      <c r="AI139" s="80">
        <f t="shared" ref="AI139" si="2101">AI140+AI141</f>
        <v>600</v>
      </c>
      <c r="AJ139" s="80">
        <f t="shared" ref="AJ139" si="2102">AJ140+AJ141</f>
        <v>600</v>
      </c>
      <c r="AK139" s="79">
        <f t="shared" ref="AK139:AK140" si="2103">AJ139/AI139*100</f>
        <v>100</v>
      </c>
      <c r="AL139" s="80">
        <f t="shared" ref="AL139" si="2104">AL140+AL141</f>
        <v>0</v>
      </c>
      <c r="AM139" s="80">
        <f t="shared" ref="AM139" si="2105">AM140+AM141</f>
        <v>0</v>
      </c>
      <c r="AN139" s="80">
        <f t="shared" ref="AN139" si="2106">AN140+AN141</f>
        <v>0</v>
      </c>
      <c r="AO139" s="79"/>
      <c r="AP139" s="80">
        <f t="shared" ref="AP139" si="2107">AP140+AP141</f>
        <v>0</v>
      </c>
      <c r="AQ139" s="80">
        <f t="shared" si="2092"/>
        <v>0</v>
      </c>
      <c r="AR139" s="80">
        <f t="shared" ref="AR139" si="2108">AR140+AR141</f>
        <v>0</v>
      </c>
      <c r="AS139" s="80">
        <f t="shared" si="2092"/>
        <v>0</v>
      </c>
      <c r="AT139" s="80"/>
      <c r="AU139" s="80">
        <f t="shared" si="2092"/>
        <v>0</v>
      </c>
      <c r="AV139" s="80">
        <f t="shared" si="2092"/>
        <v>0</v>
      </c>
      <c r="AW139" s="80">
        <f t="shared" ref="AW139:AZ139" si="2109">AW140+AW141</f>
        <v>0</v>
      </c>
      <c r="AX139" s="80">
        <f t="shared" ref="AX139" si="2110">AX140+AX141</f>
        <v>0</v>
      </c>
      <c r="AY139" s="80">
        <f t="shared" si="2109"/>
        <v>0</v>
      </c>
      <c r="AZ139" s="80">
        <f t="shared" si="2109"/>
        <v>0</v>
      </c>
      <c r="BA139" s="79"/>
      <c r="BB139" s="121"/>
      <c r="BC139" s="80">
        <f t="shared" ref="BC139:BD139" si="2111">BC140+BC141</f>
        <v>1800</v>
      </c>
      <c r="BD139" s="80">
        <f t="shared" si="2111"/>
        <v>1800</v>
      </c>
      <c r="BE139" s="79">
        <f t="shared" ref="BE139:BE140" si="2112">BD139/BC139*100</f>
        <v>100</v>
      </c>
      <c r="BF139" s="79"/>
      <c r="BG139" s="80">
        <f t="shared" ref="BG139:BH139" si="2113">BG140+BG141</f>
        <v>0</v>
      </c>
      <c r="BH139" s="80">
        <f t="shared" si="2113"/>
        <v>0</v>
      </c>
      <c r="BI139" s="79"/>
      <c r="BJ139" s="79"/>
      <c r="BK139" s="80">
        <f t="shared" ref="BK139:BL139" si="2114">BK140+BK141</f>
        <v>0</v>
      </c>
      <c r="BL139" s="80">
        <f t="shared" si="2114"/>
        <v>0</v>
      </c>
      <c r="BM139" s="79"/>
      <c r="BN139" s="79"/>
      <c r="BO139" s="80">
        <f t="shared" ref="BO139:BP139" si="2115">BO140+BO141</f>
        <v>0</v>
      </c>
      <c r="BP139" s="80">
        <f t="shared" si="2115"/>
        <v>0</v>
      </c>
      <c r="BQ139" s="79"/>
      <c r="BR139" s="79"/>
      <c r="BS139" s="80">
        <f t="shared" ref="BS139:BT139" si="2116">BS140+BS141</f>
        <v>0</v>
      </c>
      <c r="BT139" s="80">
        <f t="shared" si="2116"/>
        <v>0</v>
      </c>
      <c r="BU139" s="79"/>
      <c r="BV139" s="79"/>
      <c r="BW139" s="80">
        <f t="shared" ref="BW139:BX139" si="2117">BW140+BW141</f>
        <v>0</v>
      </c>
      <c r="BX139" s="80">
        <f t="shared" si="2117"/>
        <v>0</v>
      </c>
      <c r="BY139" s="79"/>
      <c r="BZ139" s="79"/>
      <c r="CA139" s="80">
        <f t="shared" ref="CA139:CB139" si="2118">CA140+CA141</f>
        <v>0</v>
      </c>
      <c r="CB139" s="80">
        <f t="shared" si="2118"/>
        <v>0</v>
      </c>
      <c r="CC139" s="79"/>
      <c r="CD139" s="79"/>
      <c r="CE139" s="80">
        <f t="shared" ref="CE139:CF139" si="2119">CE140+CE141</f>
        <v>0</v>
      </c>
      <c r="CF139" s="80">
        <f t="shared" si="2119"/>
        <v>0</v>
      </c>
      <c r="CG139" s="79"/>
      <c r="CH139" s="79"/>
      <c r="CI139" s="80">
        <f t="shared" ref="CI139:CJ139" si="2120">CI140+CI141</f>
        <v>0</v>
      </c>
      <c r="CJ139" s="80">
        <f t="shared" si="2120"/>
        <v>0</v>
      </c>
      <c r="CK139" s="79"/>
      <c r="CL139" s="79"/>
      <c r="CM139" s="80">
        <f t="shared" ref="CM139:CN139" si="2121">CM140+CM141</f>
        <v>0</v>
      </c>
      <c r="CN139" s="80">
        <f t="shared" si="2121"/>
        <v>0</v>
      </c>
      <c r="CO139" s="79"/>
      <c r="CP139" s="79"/>
      <c r="CQ139" s="80">
        <f t="shared" ref="CQ139" si="2122">CQ140+CQ141</f>
        <v>10000</v>
      </c>
      <c r="CR139" s="80">
        <f t="shared" ref="CR139" si="2123">CR140+CR141</f>
        <v>10000</v>
      </c>
      <c r="CS139" s="79">
        <f t="shared" ref="CS139:CS141" si="2124">CR139/CQ139*100</f>
        <v>100</v>
      </c>
      <c r="CT139" s="79"/>
      <c r="CU139" s="80">
        <f t="shared" ref="CU139" si="2125">CU140+CU141</f>
        <v>0</v>
      </c>
      <c r="CV139" s="80">
        <f t="shared" ref="CV139" si="2126">CV140+CV141</f>
        <v>0</v>
      </c>
      <c r="CW139" s="79"/>
      <c r="CX139" s="79"/>
      <c r="CY139" s="80">
        <f t="shared" ref="CY139:CZ139" si="2127">CY140+CY141</f>
        <v>0</v>
      </c>
      <c r="CZ139" s="80">
        <f t="shared" si="2127"/>
        <v>0</v>
      </c>
      <c r="DA139" s="79"/>
      <c r="DB139" s="79"/>
      <c r="DC139" s="80">
        <f t="shared" ref="DC139:DO139" si="2128">DC140+DC141</f>
        <v>0</v>
      </c>
      <c r="DD139" s="80">
        <f t="shared" si="2128"/>
        <v>0</v>
      </c>
      <c r="DE139" s="80">
        <f t="shared" si="2128"/>
        <v>0</v>
      </c>
      <c r="DF139" s="80"/>
      <c r="DG139" s="80">
        <f t="shared" si="2128"/>
        <v>0</v>
      </c>
      <c r="DH139" s="80">
        <f t="shared" si="2128"/>
        <v>0</v>
      </c>
      <c r="DI139" s="80">
        <f t="shared" si="2128"/>
        <v>0</v>
      </c>
      <c r="DJ139" s="80"/>
      <c r="DK139" s="80">
        <f t="shared" si="2128"/>
        <v>0</v>
      </c>
      <c r="DL139" s="80">
        <f t="shared" si="2128"/>
        <v>0</v>
      </c>
      <c r="DM139" s="80">
        <f t="shared" si="2128"/>
        <v>0</v>
      </c>
      <c r="DN139" s="80"/>
      <c r="DO139" s="80">
        <f t="shared" si="2128"/>
        <v>0</v>
      </c>
      <c r="DP139" s="80">
        <f t="shared" ref="DP139" si="2129">DP140+DP141</f>
        <v>0</v>
      </c>
      <c r="DQ139" s="79"/>
      <c r="DR139" s="79"/>
      <c r="DS139" s="80">
        <f t="shared" ref="DS139:DT139" si="2130">DS140+DS141</f>
        <v>0</v>
      </c>
      <c r="DT139" s="80">
        <f t="shared" si="2130"/>
        <v>0</v>
      </c>
      <c r="DU139" s="79"/>
      <c r="DV139" s="79"/>
      <c r="DW139" s="80">
        <f t="shared" ref="DW139:DX139" si="2131">DW140+DW141</f>
        <v>0</v>
      </c>
      <c r="DX139" s="80">
        <f t="shared" si="2131"/>
        <v>0</v>
      </c>
      <c r="DY139" s="79"/>
      <c r="DZ139" s="79"/>
      <c r="EA139" s="80">
        <f t="shared" ref="EA139:EB139" si="2132">EA140+EA141</f>
        <v>0</v>
      </c>
      <c r="EB139" s="80">
        <f t="shared" si="2132"/>
        <v>0</v>
      </c>
      <c r="EC139" s="79"/>
      <c r="ED139" s="79"/>
      <c r="EE139" s="80">
        <f t="shared" ref="EE139:EF139" si="2133">EE140+EE141</f>
        <v>90</v>
      </c>
      <c r="EF139" s="80">
        <f t="shared" si="2133"/>
        <v>90</v>
      </c>
      <c r="EG139" s="79">
        <f t="shared" ref="EG139:EG140" si="2134">EF139/EE139*100</f>
        <v>100</v>
      </c>
      <c r="EH139" s="79"/>
      <c r="EI139" s="80">
        <f t="shared" ref="EI139:EJ139" si="2135">EI140+EI141</f>
        <v>230</v>
      </c>
      <c r="EJ139" s="80">
        <f t="shared" si="2135"/>
        <v>230</v>
      </c>
      <c r="EK139" s="79">
        <f t="shared" ref="EK139:EK140" si="2136">EJ139/EI139*100</f>
        <v>100</v>
      </c>
      <c r="EL139" s="79"/>
      <c r="EM139" s="80">
        <f t="shared" ref="EM139:EN139" si="2137">EM140+EM141</f>
        <v>0</v>
      </c>
      <c r="EN139" s="80">
        <f t="shared" si="2137"/>
        <v>0</v>
      </c>
      <c r="EO139" s="79"/>
      <c r="EP139" s="79"/>
      <c r="EQ139" s="80">
        <f t="shared" ref="EQ139:ER139" si="2138">EQ140+EQ141</f>
        <v>0</v>
      </c>
      <c r="ER139" s="80">
        <f t="shared" si="2138"/>
        <v>0</v>
      </c>
      <c r="ES139" s="79"/>
      <c r="ET139" s="79"/>
      <c r="EU139" s="80">
        <f t="shared" ref="EU139" si="2139">EU140+EU141</f>
        <v>0</v>
      </c>
      <c r="EV139" s="80">
        <f t="shared" ref="EV139" si="2140">EV140+EV141</f>
        <v>0</v>
      </c>
      <c r="EW139" s="79"/>
      <c r="EX139" s="79"/>
      <c r="EY139" s="80">
        <f t="shared" ref="EY139" si="2141">EY140+EY141</f>
        <v>0</v>
      </c>
      <c r="EZ139" s="80">
        <f t="shared" ref="EZ139" si="2142">EZ140+EZ141</f>
        <v>0</v>
      </c>
      <c r="FA139" s="79"/>
      <c r="FB139" s="79"/>
      <c r="FC139" s="80">
        <f t="shared" ref="FC139:FD139" si="2143">FC140+FC141</f>
        <v>0</v>
      </c>
      <c r="FD139" s="80">
        <f t="shared" si="2143"/>
        <v>0</v>
      </c>
      <c r="FE139" s="79"/>
      <c r="FF139" s="79"/>
      <c r="FG139" s="80">
        <f t="shared" ref="FG139" si="2144">FG140+FG141</f>
        <v>0</v>
      </c>
      <c r="FH139" s="80">
        <f t="shared" ref="FH139" si="2145">FH140+FH141</f>
        <v>0</v>
      </c>
      <c r="FI139" s="79"/>
      <c r="FJ139" s="79"/>
      <c r="FK139" s="80">
        <f t="shared" ref="FK139" si="2146">FK140+FK141</f>
        <v>0</v>
      </c>
      <c r="FL139" s="80">
        <f t="shared" ref="FL139" si="2147">FL140+FL141</f>
        <v>0</v>
      </c>
      <c r="FM139" s="79"/>
      <c r="FN139" s="79"/>
      <c r="FO139" s="80">
        <f t="shared" ref="FO139:FP139" si="2148">FO140+FO141</f>
        <v>0</v>
      </c>
      <c r="FP139" s="80">
        <f t="shared" si="2148"/>
        <v>0</v>
      </c>
      <c r="FQ139" s="79"/>
      <c r="FR139" s="79"/>
      <c r="FS139" s="80">
        <f t="shared" ref="FS139:FT139" si="2149">FS140+FS141</f>
        <v>0</v>
      </c>
      <c r="FT139" s="80">
        <f t="shared" si="2149"/>
        <v>0</v>
      </c>
      <c r="FU139" s="79"/>
      <c r="FV139" s="79"/>
      <c r="FW139" s="80">
        <f t="shared" ref="FW139:FX139" si="2150">FW140+FW141</f>
        <v>0</v>
      </c>
      <c r="FX139" s="80">
        <f t="shared" si="2150"/>
        <v>0</v>
      </c>
      <c r="FY139" s="79"/>
      <c r="FZ139" s="79"/>
      <c r="GA139" s="80">
        <f t="shared" ref="GA139:GB139" si="2151">GA140+GA141</f>
        <v>0</v>
      </c>
      <c r="GB139" s="80">
        <f t="shared" si="2151"/>
        <v>0</v>
      </c>
      <c r="GC139" s="79"/>
      <c r="GD139" s="79"/>
      <c r="GE139" s="80">
        <f t="shared" ref="GE139:GF139" si="2152">GE140+GE141</f>
        <v>0</v>
      </c>
      <c r="GF139" s="80">
        <f t="shared" si="2152"/>
        <v>0</v>
      </c>
      <c r="GG139" s="79"/>
      <c r="GH139" s="79"/>
      <c r="GI139" s="80">
        <f t="shared" ref="GI139:GJ139" si="2153">GI140+GI141</f>
        <v>0</v>
      </c>
      <c r="GJ139" s="80">
        <f t="shared" si="2153"/>
        <v>0</v>
      </c>
      <c r="GK139" s="79"/>
      <c r="GL139" s="79"/>
      <c r="GM139" s="80">
        <f t="shared" ref="GM139:GN139" si="2154">GM140+GM141</f>
        <v>0</v>
      </c>
      <c r="GN139" s="80">
        <f t="shared" si="2154"/>
        <v>0</v>
      </c>
      <c r="GO139" s="79"/>
      <c r="GP139" s="79"/>
      <c r="GQ139" s="80">
        <f t="shared" ref="GQ139:GR139" si="2155">GQ140+GQ141</f>
        <v>0</v>
      </c>
      <c r="GR139" s="80">
        <f t="shared" si="2155"/>
        <v>0</v>
      </c>
      <c r="GS139" s="79"/>
      <c r="GT139" s="79"/>
      <c r="GU139" s="80">
        <f t="shared" ref="GU139:GV139" si="2156">GU140+GU141</f>
        <v>7066</v>
      </c>
      <c r="GV139" s="80">
        <f t="shared" si="2156"/>
        <v>7066</v>
      </c>
      <c r="GW139" s="79">
        <f t="shared" ref="GW139:GW140" si="2157">GV139/GU139*100</f>
        <v>100</v>
      </c>
      <c r="GX139" s="79"/>
      <c r="GY139" s="80"/>
      <c r="GZ139" s="80"/>
      <c r="HA139" s="79"/>
      <c r="HB139" s="79"/>
      <c r="HC139" s="80"/>
      <c r="HD139" s="80"/>
      <c r="HE139" s="79"/>
      <c r="HF139" s="79"/>
      <c r="HG139" s="80"/>
      <c r="HH139" s="80"/>
      <c r="HI139" s="79"/>
      <c r="HJ139" s="79"/>
      <c r="HK139" s="80"/>
      <c r="HL139" s="80"/>
      <c r="HM139" s="79"/>
      <c r="HN139" s="79"/>
      <c r="HO139" s="80">
        <f t="shared" ref="HO139:HP139" si="2158">HO140+HO141</f>
        <v>500</v>
      </c>
      <c r="HP139" s="80">
        <f t="shared" si="2158"/>
        <v>500</v>
      </c>
      <c r="HQ139" s="79">
        <f t="shared" ref="HQ139:HQ140" si="2159">HP139/HO139*100</f>
        <v>100</v>
      </c>
      <c r="HR139" s="79"/>
      <c r="HS139" s="80"/>
      <c r="HT139" s="80"/>
      <c r="HU139" s="79"/>
      <c r="HV139" s="79"/>
      <c r="HW139" s="80"/>
      <c r="HX139" s="80"/>
      <c r="HY139" s="79"/>
      <c r="HZ139" s="79"/>
      <c r="IA139" s="80"/>
      <c r="IB139" s="80"/>
      <c r="IC139" s="79"/>
      <c r="ID139" s="79"/>
      <c r="IE139" s="80">
        <f t="shared" ref="IE139:IF139" si="2160">IE140+IE141</f>
        <v>202.1</v>
      </c>
      <c r="IF139" s="80">
        <f t="shared" si="2160"/>
        <v>202.09360999999998</v>
      </c>
      <c r="IG139" s="79">
        <f t="shared" ref="IG139:IG140" si="2161">IF139/IE139*100</f>
        <v>99.996838198911419</v>
      </c>
      <c r="IH139" s="79"/>
      <c r="II139" s="80"/>
      <c r="IJ139" s="80"/>
      <c r="IK139" s="79"/>
      <c r="IL139" s="79"/>
      <c r="IM139" s="80"/>
      <c r="IN139" s="80"/>
      <c r="IO139" s="79"/>
    </row>
    <row r="140" spans="1:249" s="29" customFormat="1" ht="31.5" x14ac:dyDescent="0.25">
      <c r="A140" s="95" t="s">
        <v>304</v>
      </c>
      <c r="B140" s="82">
        <f t="shared" si="1232"/>
        <v>1062.0999999999999</v>
      </c>
      <c r="C140" s="82">
        <f t="shared" si="1233"/>
        <v>13540.1</v>
      </c>
      <c r="D140" s="82">
        <f t="shared" si="1234"/>
        <v>13540.09361</v>
      </c>
      <c r="E140" s="70">
        <f t="shared" si="67"/>
        <v>99.999952806847801</v>
      </c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66"/>
      <c r="V140" s="70">
        <v>647.1</v>
      </c>
      <c r="W140" s="70">
        <v>1747</v>
      </c>
      <c r="X140" s="70">
        <v>1747</v>
      </c>
      <c r="Y140" s="66">
        <f t="shared" si="295"/>
        <v>100</v>
      </c>
      <c r="Z140" s="124"/>
      <c r="AA140" s="70">
        <v>282</v>
      </c>
      <c r="AB140" s="70">
        <v>282</v>
      </c>
      <c r="AC140" s="66">
        <f t="shared" si="1243"/>
        <v>100</v>
      </c>
      <c r="AD140" s="145"/>
      <c r="AE140" s="280">
        <v>1023</v>
      </c>
      <c r="AF140" s="281">
        <v>1023</v>
      </c>
      <c r="AG140" s="66">
        <f t="shared" si="2099"/>
        <v>100</v>
      </c>
      <c r="AH140" s="280">
        <v>415</v>
      </c>
      <c r="AI140" s="280">
        <v>600</v>
      </c>
      <c r="AJ140" s="280">
        <v>600</v>
      </c>
      <c r="AK140" s="66">
        <f t="shared" si="2103"/>
        <v>100</v>
      </c>
      <c r="AL140" s="280"/>
      <c r="AM140" s="280"/>
      <c r="AN140" s="280"/>
      <c r="AO140" s="66"/>
      <c r="AP140" s="70"/>
      <c r="AQ140" s="70"/>
      <c r="AR140" s="70"/>
      <c r="AS140" s="66"/>
      <c r="AT140" s="66"/>
      <c r="AU140" s="70"/>
      <c r="AV140" s="70"/>
      <c r="AW140" s="66"/>
      <c r="AX140" s="70"/>
      <c r="AY140" s="70"/>
      <c r="AZ140" s="70"/>
      <c r="BA140" s="66"/>
      <c r="BB140" s="123"/>
      <c r="BC140" s="280">
        <v>1800</v>
      </c>
      <c r="BD140" s="280">
        <v>1800</v>
      </c>
      <c r="BE140" s="66">
        <f t="shared" si="2112"/>
        <v>100</v>
      </c>
      <c r="BF140" s="66"/>
      <c r="BG140" s="280"/>
      <c r="BH140" s="280"/>
      <c r="BI140" s="66"/>
      <c r="BJ140" s="66"/>
      <c r="BK140" s="280"/>
      <c r="BL140" s="280"/>
      <c r="BM140" s="66"/>
      <c r="BN140" s="66"/>
      <c r="BO140" s="280"/>
      <c r="BP140" s="280"/>
      <c r="BQ140" s="66"/>
      <c r="BR140" s="66"/>
      <c r="BS140" s="280"/>
      <c r="BT140" s="280"/>
      <c r="BU140" s="66"/>
      <c r="BV140" s="66"/>
      <c r="BW140" s="280"/>
      <c r="BX140" s="280"/>
      <c r="BY140" s="66"/>
      <c r="BZ140" s="66"/>
      <c r="CA140" s="280"/>
      <c r="CB140" s="280"/>
      <c r="CC140" s="66"/>
      <c r="CD140" s="66"/>
      <c r="CE140" s="280"/>
      <c r="CF140" s="280"/>
      <c r="CG140" s="66"/>
      <c r="CH140" s="66"/>
      <c r="CI140" s="280"/>
      <c r="CJ140" s="280"/>
      <c r="CK140" s="66"/>
      <c r="CL140" s="66"/>
      <c r="CM140" s="280"/>
      <c r="CN140" s="280"/>
      <c r="CO140" s="66"/>
      <c r="CP140" s="66"/>
      <c r="CQ140" s="70"/>
      <c r="CR140" s="70"/>
      <c r="CS140" s="66"/>
      <c r="CT140" s="66"/>
      <c r="CU140" s="70"/>
      <c r="CV140" s="70"/>
      <c r="CW140" s="66"/>
      <c r="CX140" s="66"/>
      <c r="CY140" s="70"/>
      <c r="CZ140" s="70"/>
      <c r="DA140" s="66"/>
      <c r="DB140" s="66"/>
      <c r="DC140" s="70"/>
      <c r="DD140" s="70"/>
      <c r="DE140" s="66"/>
      <c r="DF140" s="66"/>
      <c r="DG140" s="70"/>
      <c r="DH140" s="70"/>
      <c r="DI140" s="66"/>
      <c r="DJ140" s="66"/>
      <c r="DK140" s="70"/>
      <c r="DL140" s="70"/>
      <c r="DM140" s="66"/>
      <c r="DN140" s="66"/>
      <c r="DO140" s="70"/>
      <c r="DP140" s="70"/>
      <c r="DQ140" s="66"/>
      <c r="DR140" s="66"/>
      <c r="DS140" s="70"/>
      <c r="DT140" s="70"/>
      <c r="DU140" s="66"/>
      <c r="DV140" s="66"/>
      <c r="DW140" s="280"/>
      <c r="DX140" s="295"/>
      <c r="DY140" s="66"/>
      <c r="DZ140" s="66"/>
      <c r="EA140" s="280"/>
      <c r="EB140" s="295"/>
      <c r="EC140" s="66"/>
      <c r="ED140" s="66"/>
      <c r="EE140" s="280">
        <v>90</v>
      </c>
      <c r="EF140" s="280">
        <v>90</v>
      </c>
      <c r="EG140" s="66">
        <f t="shared" si="2134"/>
        <v>100</v>
      </c>
      <c r="EH140" s="66"/>
      <c r="EI140" s="280">
        <v>230</v>
      </c>
      <c r="EJ140" s="280">
        <v>230</v>
      </c>
      <c r="EK140" s="66">
        <f t="shared" si="2136"/>
        <v>100</v>
      </c>
      <c r="EL140" s="66"/>
      <c r="EM140" s="280"/>
      <c r="EN140" s="280"/>
      <c r="EO140" s="66"/>
      <c r="EP140" s="66"/>
      <c r="EQ140" s="280"/>
      <c r="ER140" s="280"/>
      <c r="ES140" s="66"/>
      <c r="ET140" s="66"/>
      <c r="EU140" s="280"/>
      <c r="EV140" s="280"/>
      <c r="EW140" s="66"/>
      <c r="EX140" s="66"/>
      <c r="EY140" s="280"/>
      <c r="EZ140" s="280"/>
      <c r="FA140" s="66"/>
      <c r="FB140" s="66"/>
      <c r="FC140" s="280"/>
      <c r="FD140" s="280"/>
      <c r="FE140" s="66"/>
      <c r="FF140" s="66"/>
      <c r="FG140" s="280"/>
      <c r="FH140" s="280"/>
      <c r="FI140" s="66"/>
      <c r="FJ140" s="66"/>
      <c r="FK140" s="280"/>
      <c r="FL140" s="280"/>
      <c r="FM140" s="66"/>
      <c r="FN140" s="66"/>
      <c r="FO140" s="280"/>
      <c r="FP140" s="280"/>
      <c r="FQ140" s="66"/>
      <c r="FR140" s="66"/>
      <c r="FS140" s="280"/>
      <c r="FT140" s="280"/>
      <c r="FU140" s="66"/>
      <c r="FV140" s="66"/>
      <c r="FW140" s="280"/>
      <c r="FX140" s="280"/>
      <c r="FY140" s="66"/>
      <c r="FZ140" s="66"/>
      <c r="GA140" s="280"/>
      <c r="GB140" s="280"/>
      <c r="GC140" s="66"/>
      <c r="GD140" s="66"/>
      <c r="GE140" s="280"/>
      <c r="GF140" s="280"/>
      <c r="GG140" s="66"/>
      <c r="GH140" s="66"/>
      <c r="GI140" s="280"/>
      <c r="GJ140" s="280"/>
      <c r="GK140" s="66"/>
      <c r="GL140" s="66"/>
      <c r="GM140" s="280"/>
      <c r="GN140" s="280"/>
      <c r="GO140" s="66"/>
      <c r="GP140" s="66"/>
      <c r="GQ140" s="280"/>
      <c r="GR140" s="280"/>
      <c r="GS140" s="66"/>
      <c r="GT140" s="66"/>
      <c r="GU140" s="280">
        <v>7066</v>
      </c>
      <c r="GV140" s="280">
        <v>7066</v>
      </c>
      <c r="GW140" s="66">
        <f t="shared" si="2157"/>
        <v>100</v>
      </c>
      <c r="GX140" s="66"/>
      <c r="GY140" s="280"/>
      <c r="GZ140" s="280"/>
      <c r="HA140" s="66"/>
      <c r="HB140" s="66"/>
      <c r="HC140" s="280"/>
      <c r="HD140" s="280"/>
      <c r="HE140" s="66"/>
      <c r="HF140" s="66"/>
      <c r="HG140" s="280"/>
      <c r="HH140" s="280"/>
      <c r="HI140" s="66"/>
      <c r="HJ140" s="66"/>
      <c r="HK140" s="280"/>
      <c r="HL140" s="280"/>
      <c r="HM140" s="66"/>
      <c r="HN140" s="66"/>
      <c r="HO140" s="280">
        <v>500</v>
      </c>
      <c r="HP140" s="280">
        <v>500</v>
      </c>
      <c r="HQ140" s="66">
        <f t="shared" si="2159"/>
        <v>100</v>
      </c>
      <c r="HR140" s="66"/>
      <c r="HS140" s="280"/>
      <c r="HT140" s="280"/>
      <c r="HU140" s="66"/>
      <c r="HV140" s="66"/>
      <c r="HW140" s="280"/>
      <c r="HX140" s="280"/>
      <c r="HY140" s="66"/>
      <c r="HZ140" s="66"/>
      <c r="IA140" s="280"/>
      <c r="IB140" s="280"/>
      <c r="IC140" s="66"/>
      <c r="ID140" s="66"/>
      <c r="IE140" s="280">
        <v>202.1</v>
      </c>
      <c r="IF140" s="280">
        <v>202.09360999999998</v>
      </c>
      <c r="IG140" s="66">
        <f t="shared" si="2161"/>
        <v>99.996838198911419</v>
      </c>
      <c r="IH140" s="66"/>
      <c r="II140" s="280"/>
      <c r="IJ140" s="280"/>
      <c r="IK140" s="66"/>
      <c r="IL140" s="66"/>
      <c r="IM140" s="280"/>
      <c r="IN140" s="280"/>
      <c r="IO140" s="66"/>
    </row>
    <row r="141" spans="1:249" s="29" customFormat="1" ht="15.75" x14ac:dyDescent="0.25">
      <c r="A141" s="41" t="s">
        <v>377</v>
      </c>
      <c r="B141" s="82">
        <f t="shared" ref="B141:B182" si="2162">F141+J141+N141+R141+V141+Z141+AD141+AH141+AL141+AP141+AT141+AX141+BB141+BF141+BJ141+BN141+BR141+BV141+BZ141+CD141+CH141+CL141+CP141+CT141+CX141+DB141+DF141+DJ141+DN141+DR141+DV141+DZ141+ED141+EH141+EL141+EP141+ET141+EX141+FB141+FF141+FJ141+FN141+FR141+FV141+FZ141+GD141+GH141+GL141+GP141+GT141+GX141+HB141+HF141+HJ141+HN141+HR141+HV141+HZ141+ID141+IH141+IL141</f>
        <v>0</v>
      </c>
      <c r="C141" s="82">
        <f t="shared" ref="C141:C182" si="2163">G141+K141+O141+S141+W141+AA141+AE141+AI141+AM141+AQ141+AU141+AY141+BC141+BG141+BK141+BO141+BS141+BW141+CA141+CE141+CI141+CM141+CQ141+CU141+CY141+DC141+DG141+DK141+DO141+DS141+DW141+EA141+EE141+EI141+EM141+EQ141+EU141+EY141+FC141+FG141+FK141+FO141+FS141+FW141+GA141+GE141+GI141+GM141+GQ141+GU141+GY141+HC141+HG141+HK141+HO141+HS141+HW141+IA141+IE141+II141+IM141</f>
        <v>10000</v>
      </c>
      <c r="D141" s="82">
        <f t="shared" ref="D141:D182" si="2164">H141+L141+P141+T141+X141+AB141+AF141+AJ141+AN141+AR141+AV141+AZ141+BD141+BH141+BL141+BP141+BT141+BX141+CB141+CF141+CJ141+CN141+CR141+CV141+CZ141+DD141+DH141+DL141+DP141+DT141+DX141+EB141+EF141+EJ141+EN141+ER141+EV141+EZ141+FD141+FH141+FL141+FP141+FT141+FX141+GB141+GF141+GJ141+GN141+GR141+GV141+GZ141+HD141+HH141+HL141+HP141+HT141+HX141+IB141+IF141+IJ141+IN141</f>
        <v>10000</v>
      </c>
      <c r="E141" s="70">
        <f t="shared" si="67"/>
        <v>100</v>
      </c>
      <c r="F141" s="82"/>
      <c r="G141" s="82"/>
      <c r="H141" s="82"/>
      <c r="I141" s="82"/>
      <c r="J141" s="207"/>
      <c r="K141" s="207"/>
      <c r="L141" s="207"/>
      <c r="M141" s="207"/>
      <c r="N141" s="207"/>
      <c r="O141" s="207"/>
      <c r="P141" s="207"/>
      <c r="Q141" s="207"/>
      <c r="R141" s="207"/>
      <c r="S141" s="207"/>
      <c r="T141" s="207"/>
      <c r="U141" s="207"/>
      <c r="V141" s="207"/>
      <c r="W141" s="207"/>
      <c r="X141" s="207"/>
      <c r="Y141" s="207"/>
      <c r="Z141" s="134"/>
      <c r="AA141" s="207"/>
      <c r="AB141" s="207"/>
      <c r="AC141" s="66"/>
      <c r="AD141" s="135"/>
      <c r="AE141" s="205"/>
      <c r="AF141" s="205"/>
      <c r="AG141" s="66"/>
      <c r="AH141" s="205"/>
      <c r="AI141" s="205"/>
      <c r="AJ141" s="205"/>
      <c r="AK141" s="66"/>
      <c r="AL141" s="205"/>
      <c r="AM141" s="205"/>
      <c r="AN141" s="205"/>
      <c r="AO141" s="66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134"/>
      <c r="BC141" s="205"/>
      <c r="BD141" s="205"/>
      <c r="BE141" s="66"/>
      <c r="BF141" s="66"/>
      <c r="BG141" s="205"/>
      <c r="BH141" s="205"/>
      <c r="BI141" s="66"/>
      <c r="BJ141" s="66"/>
      <c r="BK141" s="205"/>
      <c r="BL141" s="205"/>
      <c r="BM141" s="66"/>
      <c r="BN141" s="66"/>
      <c r="BO141" s="205"/>
      <c r="BP141" s="205"/>
      <c r="BQ141" s="66"/>
      <c r="BR141" s="66"/>
      <c r="BS141" s="205"/>
      <c r="BT141" s="205"/>
      <c r="BU141" s="66"/>
      <c r="BV141" s="66"/>
      <c r="BW141" s="205"/>
      <c r="BX141" s="205"/>
      <c r="BY141" s="66"/>
      <c r="BZ141" s="66"/>
      <c r="CA141" s="205"/>
      <c r="CB141" s="205"/>
      <c r="CC141" s="66"/>
      <c r="CD141" s="66"/>
      <c r="CE141" s="205"/>
      <c r="CF141" s="205"/>
      <c r="CG141" s="66"/>
      <c r="CH141" s="66"/>
      <c r="CI141" s="205"/>
      <c r="CJ141" s="205"/>
      <c r="CK141" s="66"/>
      <c r="CL141" s="66"/>
      <c r="CM141" s="205"/>
      <c r="CN141" s="205"/>
      <c r="CO141" s="66"/>
      <c r="CP141" s="66"/>
      <c r="CQ141" s="66">
        <v>10000</v>
      </c>
      <c r="CR141" s="66">
        <v>10000</v>
      </c>
      <c r="CS141" s="66">
        <f t="shared" si="2124"/>
        <v>100</v>
      </c>
      <c r="CT141" s="66"/>
      <c r="CU141" s="66"/>
      <c r="CV141" s="66"/>
      <c r="CW141" s="66"/>
      <c r="CX141" s="66"/>
      <c r="CY141" s="66"/>
      <c r="CZ141" s="66"/>
      <c r="DA141" s="66"/>
      <c r="DB141" s="66"/>
      <c r="DC141" s="207"/>
      <c r="DD141" s="207"/>
      <c r="DE141" s="207"/>
      <c r="DF141" s="207"/>
      <c r="DG141" s="207"/>
      <c r="DH141" s="207"/>
      <c r="DI141" s="207"/>
      <c r="DJ141" s="207"/>
      <c r="DK141" s="207"/>
      <c r="DL141" s="207"/>
      <c r="DM141" s="207"/>
      <c r="DN141" s="207"/>
      <c r="DO141" s="66"/>
      <c r="DP141" s="66"/>
      <c r="DQ141" s="66"/>
      <c r="DR141" s="66"/>
      <c r="DS141" s="66"/>
      <c r="DT141" s="207"/>
      <c r="DU141" s="66"/>
      <c r="DV141" s="66"/>
      <c r="DW141" s="205"/>
      <c r="DX141" s="205"/>
      <c r="DY141" s="66"/>
      <c r="DZ141" s="66"/>
      <c r="EA141" s="205"/>
      <c r="EB141" s="205"/>
      <c r="EC141" s="66"/>
      <c r="ED141" s="66"/>
      <c r="EE141" s="205"/>
      <c r="EF141" s="205"/>
      <c r="EG141" s="66"/>
      <c r="EH141" s="66"/>
      <c r="EI141" s="205"/>
      <c r="EJ141" s="205"/>
      <c r="EK141" s="66"/>
      <c r="EL141" s="66"/>
      <c r="EM141" s="205"/>
      <c r="EN141" s="205"/>
      <c r="EO141" s="66"/>
      <c r="EP141" s="66"/>
      <c r="EQ141" s="205"/>
      <c r="ER141" s="205"/>
      <c r="ES141" s="66"/>
      <c r="ET141" s="66"/>
      <c r="EU141" s="205"/>
      <c r="EV141" s="205"/>
      <c r="EW141" s="66"/>
      <c r="EX141" s="66"/>
      <c r="EY141" s="205"/>
      <c r="EZ141" s="205"/>
      <c r="FA141" s="66"/>
      <c r="FB141" s="66"/>
      <c r="FC141" s="205"/>
      <c r="FD141" s="205"/>
      <c r="FE141" s="66"/>
      <c r="FF141" s="66"/>
      <c r="FG141" s="205"/>
      <c r="FH141" s="205"/>
      <c r="FI141" s="66"/>
      <c r="FJ141" s="66"/>
      <c r="FK141" s="205"/>
      <c r="FL141" s="205"/>
      <c r="FM141" s="66"/>
      <c r="FN141" s="66"/>
      <c r="FO141" s="205"/>
      <c r="FP141" s="205"/>
      <c r="FQ141" s="66"/>
      <c r="FR141" s="66"/>
      <c r="FS141" s="205"/>
      <c r="FT141" s="205"/>
      <c r="FU141" s="66"/>
      <c r="FV141" s="66"/>
      <c r="FW141" s="205"/>
      <c r="FX141" s="205"/>
      <c r="FY141" s="66"/>
      <c r="FZ141" s="66"/>
      <c r="GA141" s="205"/>
      <c r="GB141" s="205"/>
      <c r="GC141" s="66"/>
      <c r="GD141" s="66"/>
      <c r="GE141" s="205"/>
      <c r="GF141" s="205"/>
      <c r="GG141" s="66"/>
      <c r="GH141" s="66"/>
      <c r="GI141" s="205"/>
      <c r="GJ141" s="205"/>
      <c r="GK141" s="66"/>
      <c r="GL141" s="66"/>
      <c r="GM141" s="205"/>
      <c r="GN141" s="205"/>
      <c r="GO141" s="66"/>
      <c r="GP141" s="66"/>
      <c r="GQ141" s="205"/>
      <c r="GR141" s="205"/>
      <c r="GS141" s="66"/>
      <c r="GT141" s="66"/>
      <c r="GU141" s="205"/>
      <c r="GV141" s="205"/>
      <c r="GW141" s="66"/>
      <c r="GX141" s="66"/>
      <c r="GY141" s="205"/>
      <c r="GZ141" s="205"/>
      <c r="HA141" s="66"/>
      <c r="HB141" s="66"/>
      <c r="HC141" s="205"/>
      <c r="HD141" s="205"/>
      <c r="HE141" s="66"/>
      <c r="HF141" s="66"/>
      <c r="HG141" s="205"/>
      <c r="HH141" s="205"/>
      <c r="HI141" s="66"/>
      <c r="HJ141" s="66"/>
      <c r="HK141" s="205"/>
      <c r="HL141" s="205"/>
      <c r="HM141" s="66"/>
      <c r="HN141" s="66"/>
      <c r="HO141" s="205"/>
      <c r="HP141" s="205"/>
      <c r="HQ141" s="66"/>
      <c r="HR141" s="66"/>
      <c r="HS141" s="205"/>
      <c r="HT141" s="205"/>
      <c r="HU141" s="66"/>
      <c r="HV141" s="66"/>
      <c r="HW141" s="205"/>
      <c r="HX141" s="205"/>
      <c r="HY141" s="66"/>
      <c r="HZ141" s="66"/>
      <c r="IA141" s="205"/>
      <c r="IB141" s="205"/>
      <c r="IC141" s="66"/>
      <c r="ID141" s="66"/>
      <c r="IE141" s="205"/>
      <c r="IF141" s="205"/>
      <c r="IG141" s="66"/>
      <c r="IH141" s="66"/>
      <c r="II141" s="205"/>
      <c r="IJ141" s="205"/>
      <c r="IK141" s="66"/>
      <c r="IL141" s="66"/>
      <c r="IM141" s="205"/>
      <c r="IN141" s="205"/>
      <c r="IO141" s="66"/>
    </row>
    <row r="142" spans="1:249" s="30" customFormat="1" ht="31.5" x14ac:dyDescent="0.25">
      <c r="A142" s="98" t="s">
        <v>379</v>
      </c>
      <c r="B142" s="198">
        <f t="shared" si="2162"/>
        <v>71767.7</v>
      </c>
      <c r="C142" s="198">
        <f t="shared" si="2163"/>
        <v>134851.19160000002</v>
      </c>
      <c r="D142" s="198">
        <f t="shared" si="2164"/>
        <v>133507.17379</v>
      </c>
      <c r="E142" s="80">
        <f t="shared" ref="E142" si="2165">D142/C142*100</f>
        <v>99.003332640925649</v>
      </c>
      <c r="F142" s="80">
        <f t="shared" ref="F142" si="2166">F143+F144</f>
        <v>0</v>
      </c>
      <c r="G142" s="80">
        <f t="shared" ref="G142:AV142" si="2167">G143+G144</f>
        <v>0</v>
      </c>
      <c r="H142" s="80">
        <f t="shared" ref="H142" si="2168">H143+H144</f>
        <v>0</v>
      </c>
      <c r="I142" s="80">
        <f t="shared" si="2167"/>
        <v>0</v>
      </c>
      <c r="J142" s="80">
        <f t="shared" ref="J142" si="2169">J143+J144</f>
        <v>0</v>
      </c>
      <c r="K142" s="80">
        <f t="shared" si="2167"/>
        <v>0</v>
      </c>
      <c r="L142" s="80">
        <f t="shared" si="2167"/>
        <v>0</v>
      </c>
      <c r="M142" s="80">
        <f t="shared" si="2167"/>
        <v>0</v>
      </c>
      <c r="N142" s="80"/>
      <c r="O142" s="80">
        <f t="shared" si="2167"/>
        <v>0</v>
      </c>
      <c r="P142" s="80">
        <f t="shared" si="2167"/>
        <v>0</v>
      </c>
      <c r="Q142" s="80">
        <f t="shared" si="2167"/>
        <v>0</v>
      </c>
      <c r="R142" s="80">
        <f t="shared" ref="R142" si="2170">R143+R144</f>
        <v>70000</v>
      </c>
      <c r="S142" s="80">
        <f t="shared" si="2167"/>
        <v>70000</v>
      </c>
      <c r="T142" s="80">
        <f t="shared" si="2167"/>
        <v>70000</v>
      </c>
      <c r="U142" s="198">
        <f t="shared" ref="U142" si="2171">T142/S142*100</f>
        <v>100</v>
      </c>
      <c r="V142" s="80">
        <f t="shared" ref="V142" si="2172">V143+V144</f>
        <v>367.7</v>
      </c>
      <c r="W142" s="80">
        <f t="shared" si="2167"/>
        <v>993.8</v>
      </c>
      <c r="X142" s="80">
        <f t="shared" ref="X142" si="2173">X143+X144</f>
        <v>993.8</v>
      </c>
      <c r="Y142" s="79">
        <f t="shared" si="295"/>
        <v>100</v>
      </c>
      <c r="Z142" s="122"/>
      <c r="AA142" s="80">
        <f t="shared" si="2167"/>
        <v>1498</v>
      </c>
      <c r="AB142" s="80">
        <f t="shared" si="2167"/>
        <v>1498</v>
      </c>
      <c r="AC142" s="79">
        <f t="shared" si="1243"/>
        <v>100</v>
      </c>
      <c r="AD142" s="122"/>
      <c r="AE142" s="80">
        <f t="shared" ref="AE142:AF142" si="2174">AE143+AE144</f>
        <v>4705</v>
      </c>
      <c r="AF142" s="80">
        <f t="shared" si="2174"/>
        <v>4705</v>
      </c>
      <c r="AG142" s="79">
        <f t="shared" ref="AG142:AG143" si="2175">AF142/AE142*100</f>
        <v>100</v>
      </c>
      <c r="AH142" s="80">
        <f t="shared" ref="AH142" si="2176">AH143+AH144</f>
        <v>1400</v>
      </c>
      <c r="AI142" s="80">
        <f t="shared" ref="AI142" si="2177">AI143+AI144</f>
        <v>1010</v>
      </c>
      <c r="AJ142" s="80">
        <f t="shared" ref="AJ142" si="2178">AJ143+AJ144</f>
        <v>1010</v>
      </c>
      <c r="AK142" s="79">
        <f t="shared" ref="AK142:AK143" si="2179">AJ142/AI142*100</f>
        <v>100</v>
      </c>
      <c r="AL142" s="80">
        <f t="shared" ref="AL142" si="2180">AL143+AL144</f>
        <v>0</v>
      </c>
      <c r="AM142" s="80">
        <f t="shared" ref="AM142" si="2181">AM143+AM144</f>
        <v>0</v>
      </c>
      <c r="AN142" s="80">
        <f t="shared" ref="AN142" si="2182">AN143+AN144</f>
        <v>0</v>
      </c>
      <c r="AO142" s="79"/>
      <c r="AP142" s="80">
        <f t="shared" ref="AP142" si="2183">AP143+AP144</f>
        <v>0</v>
      </c>
      <c r="AQ142" s="80">
        <f t="shared" si="2167"/>
        <v>0</v>
      </c>
      <c r="AR142" s="80">
        <f t="shared" ref="AR142" si="2184">AR143+AR144</f>
        <v>0</v>
      </c>
      <c r="AS142" s="80">
        <f t="shared" si="2167"/>
        <v>0</v>
      </c>
      <c r="AT142" s="80"/>
      <c r="AU142" s="80">
        <f t="shared" si="2167"/>
        <v>0</v>
      </c>
      <c r="AV142" s="80">
        <f t="shared" si="2167"/>
        <v>0</v>
      </c>
      <c r="AW142" s="80">
        <f t="shared" ref="AW142:AZ142" si="2185">AW143+AW144</f>
        <v>0</v>
      </c>
      <c r="AX142" s="80">
        <f t="shared" ref="AX142" si="2186">AX143+AX144</f>
        <v>0</v>
      </c>
      <c r="AY142" s="80">
        <f t="shared" si="2185"/>
        <v>0</v>
      </c>
      <c r="AZ142" s="80">
        <f t="shared" si="2185"/>
        <v>0</v>
      </c>
      <c r="BA142" s="79"/>
      <c r="BB142" s="121"/>
      <c r="BC142" s="80">
        <f t="shared" ref="BC142" si="2187">BC143+BC144</f>
        <v>1500</v>
      </c>
      <c r="BD142" s="80">
        <f>BD143+BD144</f>
        <v>1500</v>
      </c>
      <c r="BE142" s="79">
        <f t="shared" ref="BE142" si="2188">BD142/BC142*100</f>
        <v>100</v>
      </c>
      <c r="BF142" s="79"/>
      <c r="BG142" s="80">
        <f t="shared" ref="BG142:BH142" si="2189">BG143+BG144</f>
        <v>0</v>
      </c>
      <c r="BH142" s="80">
        <f t="shared" si="2189"/>
        <v>0</v>
      </c>
      <c r="BI142" s="79"/>
      <c r="BJ142" s="79"/>
      <c r="BK142" s="80">
        <f t="shared" ref="BK142:BL142" si="2190">BK143+BK144</f>
        <v>0</v>
      </c>
      <c r="BL142" s="80">
        <f t="shared" si="2190"/>
        <v>0</v>
      </c>
      <c r="BM142" s="79"/>
      <c r="BN142" s="79"/>
      <c r="BO142" s="80">
        <f t="shared" ref="BO142:BP142" si="2191">BO143+BO144</f>
        <v>0</v>
      </c>
      <c r="BP142" s="80">
        <f t="shared" si="2191"/>
        <v>0</v>
      </c>
      <c r="BQ142" s="79"/>
      <c r="BR142" s="79"/>
      <c r="BS142" s="80">
        <f t="shared" ref="BS142:BT142" si="2192">BS143+BS144</f>
        <v>0</v>
      </c>
      <c r="BT142" s="80">
        <f t="shared" si="2192"/>
        <v>0</v>
      </c>
      <c r="BU142" s="79"/>
      <c r="BV142" s="79"/>
      <c r="BW142" s="80">
        <f t="shared" ref="BW142:BX142" si="2193">BW143+BW144</f>
        <v>0</v>
      </c>
      <c r="BX142" s="80">
        <f t="shared" si="2193"/>
        <v>0</v>
      </c>
      <c r="BY142" s="79"/>
      <c r="BZ142" s="79"/>
      <c r="CA142" s="80">
        <f t="shared" ref="CA142:CB142" si="2194">CA143+CA144</f>
        <v>0</v>
      </c>
      <c r="CB142" s="80">
        <f t="shared" si="2194"/>
        <v>0</v>
      </c>
      <c r="CC142" s="79"/>
      <c r="CD142" s="79"/>
      <c r="CE142" s="80">
        <f t="shared" ref="CE142:CF142" si="2195">CE143+CE144</f>
        <v>0</v>
      </c>
      <c r="CF142" s="80">
        <f t="shared" si="2195"/>
        <v>0</v>
      </c>
      <c r="CG142" s="79"/>
      <c r="CH142" s="79"/>
      <c r="CI142" s="80">
        <f t="shared" ref="CI142:CJ142" si="2196">CI143+CI144</f>
        <v>0</v>
      </c>
      <c r="CJ142" s="80">
        <f t="shared" si="2196"/>
        <v>0</v>
      </c>
      <c r="CK142" s="79"/>
      <c r="CL142" s="79"/>
      <c r="CM142" s="80">
        <f t="shared" ref="CM142:CN142" si="2197">CM143+CM144</f>
        <v>0</v>
      </c>
      <c r="CN142" s="80">
        <f t="shared" si="2197"/>
        <v>0</v>
      </c>
      <c r="CO142" s="79"/>
      <c r="CP142" s="79"/>
      <c r="CQ142" s="80">
        <f t="shared" ref="CQ142" si="2198">CQ143+CQ144</f>
        <v>14476</v>
      </c>
      <c r="CR142" s="80">
        <f t="shared" ref="CR142" si="2199">CR143+CR144</f>
        <v>14475.969439999999</v>
      </c>
      <c r="CS142" s="79">
        <f t="shared" ref="CS142:CS144" si="2200">CR142/CQ142*100</f>
        <v>99.999788891959099</v>
      </c>
      <c r="CT142" s="79"/>
      <c r="CU142" s="80">
        <f t="shared" ref="CU142" si="2201">CU143+CU144</f>
        <v>0</v>
      </c>
      <c r="CV142" s="80">
        <f t="shared" ref="CV142" si="2202">CV143+CV144</f>
        <v>0</v>
      </c>
      <c r="CW142" s="79"/>
      <c r="CX142" s="79"/>
      <c r="CY142" s="80">
        <f t="shared" ref="CY142:CZ142" si="2203">CY143+CY144</f>
        <v>0</v>
      </c>
      <c r="CZ142" s="80">
        <f t="shared" si="2203"/>
        <v>0</v>
      </c>
      <c r="DA142" s="79"/>
      <c r="DB142" s="79"/>
      <c r="DC142" s="80">
        <f t="shared" ref="DC142:DO142" si="2204">DC143+DC144</f>
        <v>0</v>
      </c>
      <c r="DD142" s="80">
        <f t="shared" si="2204"/>
        <v>0</v>
      </c>
      <c r="DE142" s="80">
        <f t="shared" si="2204"/>
        <v>0</v>
      </c>
      <c r="DF142" s="80"/>
      <c r="DG142" s="80">
        <f t="shared" si="2204"/>
        <v>0</v>
      </c>
      <c r="DH142" s="80">
        <f t="shared" si="2204"/>
        <v>0</v>
      </c>
      <c r="DI142" s="80">
        <f t="shared" si="2204"/>
        <v>0</v>
      </c>
      <c r="DJ142" s="80"/>
      <c r="DK142" s="80">
        <f t="shared" si="2204"/>
        <v>0</v>
      </c>
      <c r="DL142" s="80">
        <f t="shared" si="2204"/>
        <v>0</v>
      </c>
      <c r="DM142" s="80">
        <f t="shared" si="2204"/>
        <v>0</v>
      </c>
      <c r="DN142" s="80"/>
      <c r="DO142" s="80">
        <f t="shared" si="2204"/>
        <v>0</v>
      </c>
      <c r="DP142" s="80">
        <f t="shared" ref="DP142" si="2205">DP143+DP144</f>
        <v>0</v>
      </c>
      <c r="DQ142" s="79"/>
      <c r="DR142" s="79"/>
      <c r="DS142" s="80">
        <f t="shared" ref="DS142:DT142" si="2206">DS143+DS144</f>
        <v>0</v>
      </c>
      <c r="DT142" s="80">
        <f t="shared" si="2206"/>
        <v>0</v>
      </c>
      <c r="DU142" s="79"/>
      <c r="DV142" s="79"/>
      <c r="DW142" s="80">
        <f t="shared" ref="DW142:DX142" si="2207">DW143+DW144</f>
        <v>0</v>
      </c>
      <c r="DX142" s="80">
        <f t="shared" si="2207"/>
        <v>0</v>
      </c>
      <c r="DY142" s="79"/>
      <c r="DZ142" s="79"/>
      <c r="EA142" s="80">
        <f t="shared" ref="EA142:EB142" si="2208">EA143+EA144</f>
        <v>0</v>
      </c>
      <c r="EB142" s="80">
        <f t="shared" si="2208"/>
        <v>0</v>
      </c>
      <c r="EC142" s="79"/>
      <c r="ED142" s="79"/>
      <c r="EE142" s="80">
        <f t="shared" ref="EE142" si="2209">EE143+EE144</f>
        <v>0</v>
      </c>
      <c r="EF142" s="80">
        <f>EF143+EF144</f>
        <v>0</v>
      </c>
      <c r="EG142" s="79"/>
      <c r="EH142" s="79"/>
      <c r="EI142" s="80">
        <f t="shared" ref="EI142" si="2210">EI143+EI144</f>
        <v>175</v>
      </c>
      <c r="EJ142" s="80">
        <f>EJ143+EJ144</f>
        <v>175</v>
      </c>
      <c r="EK142" s="79">
        <f t="shared" ref="EK142" si="2211">EJ142/EI142*100</f>
        <v>100</v>
      </c>
      <c r="EL142" s="79"/>
      <c r="EM142" s="80">
        <f t="shared" ref="EM142" si="2212">EM143+EM144</f>
        <v>0</v>
      </c>
      <c r="EN142" s="80">
        <f>EN143+EN144</f>
        <v>0</v>
      </c>
      <c r="EO142" s="79"/>
      <c r="EP142" s="79"/>
      <c r="EQ142" s="80">
        <f t="shared" ref="EQ142" si="2213">EQ143+EQ144</f>
        <v>0</v>
      </c>
      <c r="ER142" s="80">
        <f>ER143+ER144</f>
        <v>0</v>
      </c>
      <c r="ES142" s="79"/>
      <c r="ET142" s="79"/>
      <c r="EU142" s="80">
        <f t="shared" ref="EU142:EV142" si="2214">EU143+EU144</f>
        <v>16601.391599999999</v>
      </c>
      <c r="EV142" s="80">
        <f t="shared" si="2214"/>
        <v>15463.537199999999</v>
      </c>
      <c r="EW142" s="79">
        <f>EV142/EU142*100</f>
        <v>93.146029999075495</v>
      </c>
      <c r="EX142" s="79"/>
      <c r="EY142" s="80">
        <f t="shared" ref="EY142:EZ142" si="2215">EY143+EY144</f>
        <v>0</v>
      </c>
      <c r="EZ142" s="80">
        <f t="shared" si="2215"/>
        <v>0</v>
      </c>
      <c r="FA142" s="79"/>
      <c r="FB142" s="79"/>
      <c r="FC142" s="80">
        <f t="shared" ref="FC142" si="2216">FC143+FC144</f>
        <v>0</v>
      </c>
      <c r="FD142" s="80">
        <f>FD143+FD144</f>
        <v>0</v>
      </c>
      <c r="FE142" s="79"/>
      <c r="FF142" s="79"/>
      <c r="FG142" s="80">
        <f t="shared" ref="FG142:FH142" si="2217">FG143+FG144</f>
        <v>0</v>
      </c>
      <c r="FH142" s="80">
        <f t="shared" si="2217"/>
        <v>0</v>
      </c>
      <c r="FI142" s="79"/>
      <c r="FJ142" s="79"/>
      <c r="FK142" s="80">
        <f t="shared" ref="FK142:FL142" si="2218">FK143+FK144</f>
        <v>0</v>
      </c>
      <c r="FL142" s="80">
        <f t="shared" si="2218"/>
        <v>0</v>
      </c>
      <c r="FM142" s="79"/>
      <c r="FN142" s="79"/>
      <c r="FO142" s="80">
        <f t="shared" ref="FO142" si="2219">FO143+FO144</f>
        <v>20000</v>
      </c>
      <c r="FP142" s="80">
        <f>FP143+FP144</f>
        <v>20000</v>
      </c>
      <c r="FQ142" s="79">
        <f t="shared" ref="FQ142" si="2220">FP142/FO142*100</f>
        <v>100</v>
      </c>
      <c r="FR142" s="79"/>
      <c r="FS142" s="80">
        <f t="shared" ref="FS142" si="2221">FS143+FS144</f>
        <v>0</v>
      </c>
      <c r="FT142" s="80">
        <f>FT143+FT144</f>
        <v>0</v>
      </c>
      <c r="FU142" s="79"/>
      <c r="FV142" s="79"/>
      <c r="FW142" s="80">
        <f t="shared" ref="FW142" si="2222">FW143+FW144</f>
        <v>0</v>
      </c>
      <c r="FX142" s="80">
        <f>FX143+FX144</f>
        <v>0</v>
      </c>
      <c r="FY142" s="79"/>
      <c r="FZ142" s="79"/>
      <c r="GA142" s="80">
        <f t="shared" ref="GA142" si="2223">GA143+GA144</f>
        <v>0</v>
      </c>
      <c r="GB142" s="80">
        <f>GB143+GB144</f>
        <v>0</v>
      </c>
      <c r="GC142" s="79"/>
      <c r="GD142" s="79"/>
      <c r="GE142" s="80">
        <f t="shared" ref="GE142" si="2224">GE143+GE144</f>
        <v>0</v>
      </c>
      <c r="GF142" s="80">
        <f>GF143+GF144</f>
        <v>0</v>
      </c>
      <c r="GG142" s="79"/>
      <c r="GH142" s="79"/>
      <c r="GI142" s="80">
        <f t="shared" ref="GI142" si="2225">GI143+GI144</f>
        <v>0</v>
      </c>
      <c r="GJ142" s="80">
        <f>GJ143+GJ144</f>
        <v>0</v>
      </c>
      <c r="GK142" s="79"/>
      <c r="GL142" s="79"/>
      <c r="GM142" s="80">
        <f t="shared" ref="GM142" si="2226">GM143+GM144</f>
        <v>0</v>
      </c>
      <c r="GN142" s="80">
        <f>GN143+GN144</f>
        <v>0</v>
      </c>
      <c r="GO142" s="79"/>
      <c r="GP142" s="79"/>
      <c r="GQ142" s="80">
        <f t="shared" ref="GQ142" si="2227">GQ143+GQ144</f>
        <v>0</v>
      </c>
      <c r="GR142" s="80">
        <f>GR143+GR144</f>
        <v>0</v>
      </c>
      <c r="GS142" s="79"/>
      <c r="GT142" s="79"/>
      <c r="GU142" s="80">
        <f t="shared" ref="GU142" si="2228">GU143+GU144</f>
        <v>115.9</v>
      </c>
      <c r="GV142" s="80">
        <f>GV143+GV144</f>
        <v>115.9</v>
      </c>
      <c r="GW142" s="79">
        <f t="shared" ref="GW142" si="2229">GV142/GU142*100</f>
        <v>100</v>
      </c>
      <c r="GX142" s="79"/>
      <c r="GY142" s="80"/>
      <c r="GZ142" s="80"/>
      <c r="HA142" s="79"/>
      <c r="HB142" s="79"/>
      <c r="HC142" s="80"/>
      <c r="HD142" s="80"/>
      <c r="HE142" s="79"/>
      <c r="HF142" s="79"/>
      <c r="HG142" s="80"/>
      <c r="HH142" s="80"/>
      <c r="HI142" s="79"/>
      <c r="HJ142" s="79"/>
      <c r="HK142" s="80"/>
      <c r="HL142" s="80"/>
      <c r="HM142" s="79"/>
      <c r="HN142" s="79"/>
      <c r="HO142" s="80">
        <f t="shared" ref="HO142" si="2230">HO143+HO144</f>
        <v>1600</v>
      </c>
      <c r="HP142" s="80">
        <f>HP143+HP144</f>
        <v>1600</v>
      </c>
      <c r="HQ142" s="79">
        <f t="shared" ref="HQ142" si="2231">HP142/HO142*100</f>
        <v>100</v>
      </c>
      <c r="HR142" s="79"/>
      <c r="HS142" s="80"/>
      <c r="HT142" s="80"/>
      <c r="HU142" s="79"/>
      <c r="HV142" s="79"/>
      <c r="HW142" s="80">
        <f t="shared" ref="HW142" si="2232">HW143+HW144</f>
        <v>600</v>
      </c>
      <c r="HX142" s="80">
        <f>HX143+HX144</f>
        <v>600</v>
      </c>
      <c r="HY142" s="79"/>
      <c r="HZ142" s="79"/>
      <c r="IA142" s="80"/>
      <c r="IB142" s="80"/>
      <c r="IC142" s="79"/>
      <c r="ID142" s="79"/>
      <c r="IE142" s="80">
        <f t="shared" ref="IE142" si="2233">IE143+IE144</f>
        <v>1576.1</v>
      </c>
      <c r="IF142" s="80">
        <f>IF143+IF144</f>
        <v>1369.9671499999999</v>
      </c>
      <c r="IG142" s="79">
        <f t="shared" ref="IG142" si="2234">IF142/IE142*100</f>
        <v>86.921334306198844</v>
      </c>
      <c r="IH142" s="79"/>
      <c r="II142" s="80"/>
      <c r="IJ142" s="80"/>
      <c r="IK142" s="79"/>
      <c r="IL142" s="79"/>
      <c r="IM142" s="80"/>
      <c r="IN142" s="80"/>
      <c r="IO142" s="79"/>
    </row>
    <row r="143" spans="1:249" s="29" customFormat="1" ht="31.5" x14ac:dyDescent="0.25">
      <c r="A143" s="95" t="s">
        <v>303</v>
      </c>
      <c r="B143" s="82">
        <f t="shared" si="2162"/>
        <v>1767.7</v>
      </c>
      <c r="C143" s="82">
        <f t="shared" si="2163"/>
        <v>29775.191599999998</v>
      </c>
      <c r="D143" s="82">
        <f t="shared" si="2164"/>
        <v>28431.20435</v>
      </c>
      <c r="E143" s="70">
        <f t="shared" si="67"/>
        <v>95.486217962741847</v>
      </c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82"/>
      <c r="V143" s="70">
        <v>367.7</v>
      </c>
      <c r="W143" s="70">
        <v>993.8</v>
      </c>
      <c r="X143" s="70">
        <v>993.8</v>
      </c>
      <c r="Y143" s="66">
        <f t="shared" si="295"/>
        <v>100</v>
      </c>
      <c r="Z143" s="124"/>
      <c r="AA143" s="70">
        <v>1498</v>
      </c>
      <c r="AB143" s="70">
        <v>1498</v>
      </c>
      <c r="AC143" s="66">
        <f t="shared" si="1243"/>
        <v>100</v>
      </c>
      <c r="AD143" s="145"/>
      <c r="AE143" s="280">
        <v>4705</v>
      </c>
      <c r="AF143" s="281">
        <v>4705</v>
      </c>
      <c r="AG143" s="66">
        <f t="shared" si="2175"/>
        <v>100</v>
      </c>
      <c r="AH143" s="280">
        <v>1400</v>
      </c>
      <c r="AI143" s="280">
        <v>1010</v>
      </c>
      <c r="AJ143" s="280">
        <v>1010</v>
      </c>
      <c r="AK143" s="66">
        <f t="shared" si="2179"/>
        <v>100</v>
      </c>
      <c r="AL143" s="280"/>
      <c r="AM143" s="280"/>
      <c r="AN143" s="280"/>
      <c r="AO143" s="66"/>
      <c r="AP143" s="70"/>
      <c r="AQ143" s="70"/>
      <c r="AR143" s="70"/>
      <c r="AS143" s="66"/>
      <c r="AT143" s="66"/>
      <c r="AU143" s="70"/>
      <c r="AV143" s="70"/>
      <c r="AW143" s="66"/>
      <c r="AX143" s="70"/>
      <c r="AY143" s="70"/>
      <c r="AZ143" s="70"/>
      <c r="BA143" s="66"/>
      <c r="BB143" s="123"/>
      <c r="BC143" s="280">
        <v>1500</v>
      </c>
      <c r="BD143" s="280">
        <v>1500</v>
      </c>
      <c r="BE143" s="66">
        <f>BD143/BC143*100</f>
        <v>100</v>
      </c>
      <c r="BF143" s="66"/>
      <c r="BG143" s="280"/>
      <c r="BH143" s="280"/>
      <c r="BI143" s="66"/>
      <c r="BJ143" s="66"/>
      <c r="BK143" s="280"/>
      <c r="BL143" s="280"/>
      <c r="BM143" s="66"/>
      <c r="BN143" s="66"/>
      <c r="BO143" s="280"/>
      <c r="BP143" s="280"/>
      <c r="BQ143" s="66"/>
      <c r="BR143" s="66"/>
      <c r="BS143" s="280"/>
      <c r="BT143" s="280"/>
      <c r="BU143" s="66"/>
      <c r="BV143" s="66"/>
      <c r="BW143" s="280"/>
      <c r="BX143" s="280"/>
      <c r="BY143" s="66"/>
      <c r="BZ143" s="66"/>
      <c r="CA143" s="280"/>
      <c r="CB143" s="280"/>
      <c r="CC143" s="66"/>
      <c r="CD143" s="66"/>
      <c r="CE143" s="280"/>
      <c r="CF143" s="280"/>
      <c r="CG143" s="66"/>
      <c r="CH143" s="66"/>
      <c r="CI143" s="280"/>
      <c r="CJ143" s="280"/>
      <c r="CK143" s="66"/>
      <c r="CL143" s="66"/>
      <c r="CM143" s="280"/>
      <c r="CN143" s="280"/>
      <c r="CO143" s="66"/>
      <c r="CP143" s="66"/>
      <c r="CQ143" s="70"/>
      <c r="CR143" s="70"/>
      <c r="CS143" s="66"/>
      <c r="CT143" s="66"/>
      <c r="CU143" s="70"/>
      <c r="CV143" s="70"/>
      <c r="CW143" s="66"/>
      <c r="CX143" s="66"/>
      <c r="CY143" s="70"/>
      <c r="CZ143" s="70"/>
      <c r="DA143" s="66"/>
      <c r="DB143" s="66"/>
      <c r="DC143" s="70"/>
      <c r="DD143" s="70"/>
      <c r="DE143" s="66"/>
      <c r="DF143" s="66"/>
      <c r="DG143" s="70"/>
      <c r="DH143" s="70"/>
      <c r="DI143" s="66"/>
      <c r="DJ143" s="66"/>
      <c r="DK143" s="70"/>
      <c r="DL143" s="70"/>
      <c r="DM143" s="66"/>
      <c r="DN143" s="66"/>
      <c r="DO143" s="70"/>
      <c r="DP143" s="70"/>
      <c r="DQ143" s="66"/>
      <c r="DR143" s="66"/>
      <c r="DS143" s="70"/>
      <c r="DT143" s="70"/>
      <c r="DU143" s="66"/>
      <c r="DV143" s="66"/>
      <c r="DW143" s="280"/>
      <c r="DX143" s="295"/>
      <c r="DY143" s="66"/>
      <c r="DZ143" s="66"/>
      <c r="EA143" s="280"/>
      <c r="EB143" s="295"/>
      <c r="EC143" s="66"/>
      <c r="ED143" s="66"/>
      <c r="EE143" s="280"/>
      <c r="EF143" s="280"/>
      <c r="EG143" s="66"/>
      <c r="EH143" s="66"/>
      <c r="EI143" s="280">
        <v>175</v>
      </c>
      <c r="EJ143" s="280">
        <v>175</v>
      </c>
      <c r="EK143" s="66">
        <f>EJ143/EI143*100</f>
        <v>100</v>
      </c>
      <c r="EL143" s="66"/>
      <c r="EM143" s="280"/>
      <c r="EN143" s="280"/>
      <c r="EO143" s="66"/>
      <c r="EP143" s="66"/>
      <c r="EQ143" s="280"/>
      <c r="ER143" s="280"/>
      <c r="ES143" s="66"/>
      <c r="ET143" s="66"/>
      <c r="EU143" s="280">
        <v>16601.391599999999</v>
      </c>
      <c r="EV143" s="280">
        <v>15463.537199999999</v>
      </c>
      <c r="EW143" s="66">
        <f>EV143/EU143*100</f>
        <v>93.146029999075495</v>
      </c>
      <c r="EX143" s="66"/>
      <c r="EY143" s="280"/>
      <c r="EZ143" s="280"/>
      <c r="FA143" s="66"/>
      <c r="FB143" s="66"/>
      <c r="FC143" s="280"/>
      <c r="FD143" s="280"/>
      <c r="FE143" s="66"/>
      <c r="FF143" s="66"/>
      <c r="FG143" s="280"/>
      <c r="FH143" s="280"/>
      <c r="FI143" s="66"/>
      <c r="FJ143" s="66"/>
      <c r="FK143" s="280"/>
      <c r="FL143" s="280"/>
      <c r="FM143" s="66"/>
      <c r="FN143" s="66"/>
      <c r="FO143" s="280"/>
      <c r="FP143" s="280"/>
      <c r="FQ143" s="66"/>
      <c r="FR143" s="66"/>
      <c r="FS143" s="280"/>
      <c r="FT143" s="280"/>
      <c r="FU143" s="66"/>
      <c r="FV143" s="66"/>
      <c r="FW143" s="280"/>
      <c r="FX143" s="280"/>
      <c r="FY143" s="66"/>
      <c r="FZ143" s="66"/>
      <c r="GA143" s="280"/>
      <c r="GB143" s="280"/>
      <c r="GC143" s="66"/>
      <c r="GD143" s="66"/>
      <c r="GE143" s="280"/>
      <c r="GF143" s="280"/>
      <c r="GG143" s="66"/>
      <c r="GH143" s="66"/>
      <c r="GI143" s="280"/>
      <c r="GJ143" s="280"/>
      <c r="GK143" s="66"/>
      <c r="GL143" s="66"/>
      <c r="GM143" s="280"/>
      <c r="GN143" s="280"/>
      <c r="GO143" s="66"/>
      <c r="GP143" s="66"/>
      <c r="GQ143" s="280"/>
      <c r="GR143" s="280"/>
      <c r="GS143" s="66"/>
      <c r="GT143" s="66"/>
      <c r="GU143" s="280">
        <v>115.9</v>
      </c>
      <c r="GV143" s="280">
        <v>115.9</v>
      </c>
      <c r="GW143" s="66">
        <f>GV143/GU143*100</f>
        <v>100</v>
      </c>
      <c r="GX143" s="66"/>
      <c r="GY143" s="280"/>
      <c r="GZ143" s="280"/>
      <c r="HA143" s="66"/>
      <c r="HB143" s="66"/>
      <c r="HC143" s="280"/>
      <c r="HD143" s="280"/>
      <c r="HE143" s="66"/>
      <c r="HF143" s="66"/>
      <c r="HG143" s="280"/>
      <c r="HH143" s="280"/>
      <c r="HI143" s="66"/>
      <c r="HJ143" s="66"/>
      <c r="HK143" s="280"/>
      <c r="HL143" s="280"/>
      <c r="HM143" s="66"/>
      <c r="HN143" s="66"/>
      <c r="HO143" s="280">
        <v>1600</v>
      </c>
      <c r="HP143" s="280">
        <v>1600</v>
      </c>
      <c r="HQ143" s="66">
        <f>HP143/HO143*100</f>
        <v>100</v>
      </c>
      <c r="HR143" s="66"/>
      <c r="HS143" s="280"/>
      <c r="HT143" s="280"/>
      <c r="HU143" s="66"/>
      <c r="HV143" s="66"/>
      <c r="HW143" s="280"/>
      <c r="HX143" s="280"/>
      <c r="HY143" s="66"/>
      <c r="HZ143" s="66"/>
      <c r="IA143" s="280"/>
      <c r="IB143" s="280"/>
      <c r="IC143" s="66"/>
      <c r="ID143" s="66"/>
      <c r="IE143" s="280">
        <v>1576.1</v>
      </c>
      <c r="IF143" s="280">
        <v>1369.9671499999999</v>
      </c>
      <c r="IG143" s="66">
        <f>IF143/IE143*100</f>
        <v>86.921334306198844</v>
      </c>
      <c r="IH143" s="66"/>
      <c r="II143" s="280"/>
      <c r="IJ143" s="280"/>
      <c r="IK143" s="66"/>
      <c r="IL143" s="66"/>
      <c r="IM143" s="280"/>
      <c r="IN143" s="280"/>
      <c r="IO143" s="66"/>
    </row>
    <row r="144" spans="1:249" s="29" customFormat="1" ht="15.75" x14ac:dyDescent="0.25">
      <c r="A144" s="41" t="s">
        <v>376</v>
      </c>
      <c r="B144" s="82">
        <f t="shared" si="2162"/>
        <v>70000</v>
      </c>
      <c r="C144" s="82">
        <f t="shared" si="2163"/>
        <v>105076</v>
      </c>
      <c r="D144" s="82">
        <f t="shared" si="2164"/>
        <v>105075.96944</v>
      </c>
      <c r="E144" s="70">
        <f t="shared" si="67"/>
        <v>99.999970916289158</v>
      </c>
      <c r="F144" s="82"/>
      <c r="G144" s="82"/>
      <c r="H144" s="82"/>
      <c r="I144" s="82"/>
      <c r="J144" s="207"/>
      <c r="K144" s="207"/>
      <c r="L144" s="207"/>
      <c r="M144" s="207"/>
      <c r="N144" s="207"/>
      <c r="O144" s="207"/>
      <c r="P144" s="207"/>
      <c r="Q144" s="207"/>
      <c r="R144" s="70">
        <v>70000</v>
      </c>
      <c r="S144" s="70">
        <v>70000</v>
      </c>
      <c r="T144" s="70">
        <v>70000</v>
      </c>
      <c r="U144" s="82">
        <f>T144/S144*100</f>
        <v>100</v>
      </c>
      <c r="V144" s="207"/>
      <c r="W144" s="207"/>
      <c r="X144" s="207"/>
      <c r="Y144" s="207"/>
      <c r="Z144" s="134"/>
      <c r="AA144" s="207"/>
      <c r="AB144" s="207"/>
      <c r="AC144" s="66"/>
      <c r="AD144" s="135"/>
      <c r="AE144" s="205"/>
      <c r="AF144" s="205"/>
      <c r="AG144" s="66"/>
      <c r="AH144" s="205"/>
      <c r="AI144" s="205"/>
      <c r="AJ144" s="205"/>
      <c r="AK144" s="66"/>
      <c r="AL144" s="205"/>
      <c r="AM144" s="205"/>
      <c r="AN144" s="205"/>
      <c r="AO144" s="66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134"/>
      <c r="BC144" s="205"/>
      <c r="BD144" s="205"/>
      <c r="BE144" s="66"/>
      <c r="BF144" s="66"/>
      <c r="BG144" s="205"/>
      <c r="BH144" s="205"/>
      <c r="BI144" s="66"/>
      <c r="BJ144" s="66"/>
      <c r="BK144" s="205"/>
      <c r="BL144" s="205"/>
      <c r="BM144" s="66"/>
      <c r="BN144" s="66"/>
      <c r="BO144" s="205"/>
      <c r="BP144" s="205"/>
      <c r="BQ144" s="66"/>
      <c r="BR144" s="66"/>
      <c r="BS144" s="205"/>
      <c r="BT144" s="205"/>
      <c r="BU144" s="66"/>
      <c r="BV144" s="66"/>
      <c r="BW144" s="205"/>
      <c r="BX144" s="205"/>
      <c r="BY144" s="66"/>
      <c r="BZ144" s="66"/>
      <c r="CA144" s="205"/>
      <c r="CB144" s="205"/>
      <c r="CC144" s="66"/>
      <c r="CD144" s="66"/>
      <c r="CE144" s="205"/>
      <c r="CF144" s="205"/>
      <c r="CG144" s="66"/>
      <c r="CH144" s="66"/>
      <c r="CI144" s="205"/>
      <c r="CJ144" s="205"/>
      <c r="CK144" s="66"/>
      <c r="CL144" s="66"/>
      <c r="CM144" s="205"/>
      <c r="CN144" s="205"/>
      <c r="CO144" s="66"/>
      <c r="CP144" s="66"/>
      <c r="CQ144" s="66">
        <v>14476</v>
      </c>
      <c r="CR144" s="66">
        <v>14475.969439999999</v>
      </c>
      <c r="CS144" s="66">
        <f t="shared" si="2200"/>
        <v>99.999788891959099</v>
      </c>
      <c r="CT144" s="66"/>
      <c r="CU144" s="66"/>
      <c r="CV144" s="66"/>
      <c r="CW144" s="66"/>
      <c r="CX144" s="66"/>
      <c r="CY144" s="66"/>
      <c r="CZ144" s="66"/>
      <c r="DA144" s="66"/>
      <c r="DB144" s="66"/>
      <c r="DC144" s="207"/>
      <c r="DD144" s="207"/>
      <c r="DE144" s="207"/>
      <c r="DF144" s="207"/>
      <c r="DG144" s="207"/>
      <c r="DH144" s="207"/>
      <c r="DI144" s="207"/>
      <c r="DJ144" s="207"/>
      <c r="DK144" s="207"/>
      <c r="DL144" s="207"/>
      <c r="DM144" s="207"/>
      <c r="DN144" s="207"/>
      <c r="DO144" s="66"/>
      <c r="DP144" s="66"/>
      <c r="DQ144" s="66"/>
      <c r="DR144" s="66"/>
      <c r="DS144" s="66"/>
      <c r="DT144" s="207"/>
      <c r="DU144" s="66"/>
      <c r="DV144" s="66"/>
      <c r="DW144" s="205"/>
      <c r="DX144" s="205"/>
      <c r="DY144" s="66"/>
      <c r="DZ144" s="66"/>
      <c r="EA144" s="205"/>
      <c r="EB144" s="205"/>
      <c r="EC144" s="66"/>
      <c r="ED144" s="66"/>
      <c r="EE144" s="205"/>
      <c r="EF144" s="205"/>
      <c r="EG144" s="66"/>
      <c r="EH144" s="66"/>
      <c r="EI144" s="205"/>
      <c r="EJ144" s="205"/>
      <c r="EK144" s="66"/>
      <c r="EL144" s="66"/>
      <c r="EM144" s="205"/>
      <c r="EN144" s="205"/>
      <c r="EO144" s="66"/>
      <c r="EP144" s="66"/>
      <c r="EQ144" s="205"/>
      <c r="ER144" s="205"/>
      <c r="ES144" s="66"/>
      <c r="ET144" s="66"/>
      <c r="EU144" s="205"/>
      <c r="EV144" s="205"/>
      <c r="EW144" s="66"/>
      <c r="EX144" s="66"/>
      <c r="EY144" s="205"/>
      <c r="EZ144" s="205"/>
      <c r="FA144" s="66"/>
      <c r="FB144" s="66"/>
      <c r="FC144" s="205"/>
      <c r="FD144" s="205"/>
      <c r="FE144" s="66"/>
      <c r="FF144" s="66"/>
      <c r="FG144" s="205"/>
      <c r="FH144" s="205"/>
      <c r="FI144" s="66"/>
      <c r="FJ144" s="66"/>
      <c r="FK144" s="205"/>
      <c r="FL144" s="205"/>
      <c r="FM144" s="66"/>
      <c r="FN144" s="66"/>
      <c r="FO144" s="280">
        <v>20000</v>
      </c>
      <c r="FP144" s="280">
        <v>20000</v>
      </c>
      <c r="FQ144" s="66">
        <f>FP144/FO144*100</f>
        <v>100</v>
      </c>
      <c r="FR144" s="66"/>
      <c r="FS144" s="280"/>
      <c r="FT144" s="205"/>
      <c r="FU144" s="66"/>
      <c r="FV144" s="66"/>
      <c r="FW144" s="280"/>
      <c r="FX144" s="205"/>
      <c r="FY144" s="66"/>
      <c r="FZ144" s="66"/>
      <c r="GA144" s="280"/>
      <c r="GB144" s="205"/>
      <c r="GC144" s="66"/>
      <c r="GD144" s="66"/>
      <c r="GE144" s="280"/>
      <c r="GF144" s="205"/>
      <c r="GG144" s="66"/>
      <c r="GH144" s="66"/>
      <c r="GI144" s="280"/>
      <c r="GJ144" s="205"/>
      <c r="GK144" s="66"/>
      <c r="GL144" s="66"/>
      <c r="GM144" s="280"/>
      <c r="GN144" s="205"/>
      <c r="GO144" s="66"/>
      <c r="GP144" s="66"/>
      <c r="GQ144" s="280"/>
      <c r="GR144" s="205"/>
      <c r="GS144" s="66"/>
      <c r="GT144" s="66"/>
      <c r="GU144" s="205"/>
      <c r="GV144" s="205"/>
      <c r="GW144" s="66"/>
      <c r="GX144" s="66"/>
      <c r="GY144" s="205"/>
      <c r="GZ144" s="205"/>
      <c r="HA144" s="66"/>
      <c r="HB144" s="66"/>
      <c r="HC144" s="205"/>
      <c r="HD144" s="205"/>
      <c r="HE144" s="66"/>
      <c r="HF144" s="66"/>
      <c r="HG144" s="205"/>
      <c r="HH144" s="205"/>
      <c r="HI144" s="66"/>
      <c r="HJ144" s="66"/>
      <c r="HK144" s="205"/>
      <c r="HL144" s="205"/>
      <c r="HM144" s="66"/>
      <c r="HN144" s="66"/>
      <c r="HO144" s="205"/>
      <c r="HP144" s="205"/>
      <c r="HQ144" s="66"/>
      <c r="HR144" s="66"/>
      <c r="HS144" s="205"/>
      <c r="HT144" s="205"/>
      <c r="HU144" s="66"/>
      <c r="HV144" s="66"/>
      <c r="HW144" s="280">
        <v>600</v>
      </c>
      <c r="HX144" s="280">
        <v>600</v>
      </c>
      <c r="HY144" s="66"/>
      <c r="HZ144" s="66"/>
      <c r="IA144" s="280"/>
      <c r="IB144" s="280"/>
      <c r="IC144" s="66"/>
      <c r="ID144" s="66"/>
      <c r="IE144" s="205"/>
      <c r="IF144" s="205"/>
      <c r="IG144" s="66"/>
      <c r="IH144" s="66"/>
      <c r="II144" s="205"/>
      <c r="IJ144" s="205"/>
      <c r="IK144" s="66"/>
      <c r="IL144" s="66"/>
      <c r="IM144" s="205"/>
      <c r="IN144" s="205"/>
      <c r="IO144" s="66"/>
    </row>
    <row r="145" spans="1:249" s="30" customFormat="1" ht="31.5" x14ac:dyDescent="0.25">
      <c r="A145" s="98" t="s">
        <v>370</v>
      </c>
      <c r="B145" s="198">
        <f t="shared" si="2162"/>
        <v>1352.7</v>
      </c>
      <c r="C145" s="198">
        <f t="shared" si="2163"/>
        <v>18280.2</v>
      </c>
      <c r="D145" s="198">
        <f t="shared" si="2164"/>
        <v>18083.576690000002</v>
      </c>
      <c r="E145" s="80">
        <f t="shared" ref="E145" si="2235">D145/C145*100</f>
        <v>98.924391910372975</v>
      </c>
      <c r="F145" s="80">
        <f t="shared" ref="F145" si="2236">F146+F147</f>
        <v>0</v>
      </c>
      <c r="G145" s="80">
        <f t="shared" ref="G145:AV145" si="2237">G146+G147</f>
        <v>0</v>
      </c>
      <c r="H145" s="80">
        <f t="shared" ref="H145" si="2238">H146+H147</f>
        <v>0</v>
      </c>
      <c r="I145" s="80">
        <f t="shared" si="2237"/>
        <v>0</v>
      </c>
      <c r="J145" s="80">
        <f t="shared" ref="J145" si="2239">J146+J147</f>
        <v>0</v>
      </c>
      <c r="K145" s="80">
        <f t="shared" si="2237"/>
        <v>0</v>
      </c>
      <c r="L145" s="80">
        <f t="shared" si="2237"/>
        <v>0</v>
      </c>
      <c r="M145" s="80">
        <f t="shared" si="2237"/>
        <v>0</v>
      </c>
      <c r="N145" s="80"/>
      <c r="O145" s="80">
        <f t="shared" si="2237"/>
        <v>0</v>
      </c>
      <c r="P145" s="80">
        <f t="shared" si="2237"/>
        <v>0</v>
      </c>
      <c r="Q145" s="80">
        <f t="shared" si="2237"/>
        <v>0</v>
      </c>
      <c r="R145" s="80">
        <f t="shared" ref="R145" si="2240">R146+R147</f>
        <v>0</v>
      </c>
      <c r="S145" s="80">
        <f t="shared" si="2237"/>
        <v>0</v>
      </c>
      <c r="T145" s="80">
        <f t="shared" si="2237"/>
        <v>0</v>
      </c>
      <c r="U145" s="80">
        <f t="shared" si="2237"/>
        <v>0</v>
      </c>
      <c r="V145" s="80">
        <f t="shared" ref="V145" si="2241">V146+V147</f>
        <v>642.70000000000005</v>
      </c>
      <c r="W145" s="80">
        <f t="shared" si="2237"/>
        <v>1736</v>
      </c>
      <c r="X145" s="80">
        <f t="shared" ref="X145" si="2242">X146+X147</f>
        <v>1736</v>
      </c>
      <c r="Y145" s="79">
        <f t="shared" si="295"/>
        <v>100</v>
      </c>
      <c r="Z145" s="122"/>
      <c r="AA145" s="80">
        <f t="shared" si="2237"/>
        <v>279</v>
      </c>
      <c r="AB145" s="80">
        <f t="shared" si="2237"/>
        <v>279</v>
      </c>
      <c r="AC145" s="79">
        <f t="shared" ref="AC145:AC182" si="2243">AB145/AA145*100</f>
        <v>100</v>
      </c>
      <c r="AD145" s="122"/>
      <c r="AE145" s="80">
        <f t="shared" ref="AE145:AF145" si="2244">AE146+AE147</f>
        <v>1427</v>
      </c>
      <c r="AF145" s="80">
        <f t="shared" si="2244"/>
        <v>1427</v>
      </c>
      <c r="AG145" s="79">
        <f t="shared" ref="AG145:AG146" si="2245">AF145/AE145*100</f>
        <v>100</v>
      </c>
      <c r="AH145" s="80">
        <f t="shared" ref="AH145" si="2246">AH146+AH147</f>
        <v>710</v>
      </c>
      <c r="AI145" s="80">
        <f t="shared" ref="AI145" si="2247">AI146+AI147</f>
        <v>407</v>
      </c>
      <c r="AJ145" s="80">
        <f t="shared" ref="AJ145" si="2248">AJ146+AJ147</f>
        <v>407</v>
      </c>
      <c r="AK145" s="79">
        <f t="shared" ref="AK145:AK146" si="2249">AJ145/AI145*100</f>
        <v>100</v>
      </c>
      <c r="AL145" s="80">
        <f t="shared" ref="AL145" si="2250">AL146+AL147</f>
        <v>0</v>
      </c>
      <c r="AM145" s="80">
        <f t="shared" ref="AM145" si="2251">AM146+AM147</f>
        <v>0</v>
      </c>
      <c r="AN145" s="80">
        <f t="shared" ref="AN145" si="2252">AN146+AN147</f>
        <v>0</v>
      </c>
      <c r="AO145" s="79"/>
      <c r="AP145" s="80">
        <f t="shared" ref="AP145" si="2253">AP146+AP147</f>
        <v>0</v>
      </c>
      <c r="AQ145" s="80">
        <f t="shared" si="2237"/>
        <v>0</v>
      </c>
      <c r="AR145" s="80">
        <f t="shared" ref="AR145" si="2254">AR146+AR147</f>
        <v>0</v>
      </c>
      <c r="AS145" s="80">
        <f t="shared" si="2237"/>
        <v>0</v>
      </c>
      <c r="AT145" s="80"/>
      <c r="AU145" s="80">
        <f t="shared" si="2237"/>
        <v>0</v>
      </c>
      <c r="AV145" s="80">
        <f t="shared" si="2237"/>
        <v>0</v>
      </c>
      <c r="AW145" s="80">
        <f t="shared" ref="AW145:AZ145" si="2255">AW146+AW147</f>
        <v>0</v>
      </c>
      <c r="AX145" s="80">
        <f t="shared" ref="AX145" si="2256">AX146+AX147</f>
        <v>0</v>
      </c>
      <c r="AY145" s="80">
        <f t="shared" si="2255"/>
        <v>0</v>
      </c>
      <c r="AZ145" s="80">
        <f t="shared" si="2255"/>
        <v>0</v>
      </c>
      <c r="BA145" s="79"/>
      <c r="BB145" s="121"/>
      <c r="BC145" s="80">
        <f t="shared" ref="BC145:BD145" si="2257">BC146+BC147</f>
        <v>2000</v>
      </c>
      <c r="BD145" s="80">
        <f t="shared" si="2257"/>
        <v>2000</v>
      </c>
      <c r="BE145" s="79">
        <f t="shared" ref="BE145:BE146" si="2258">BD145/BC145*100</f>
        <v>100</v>
      </c>
      <c r="BF145" s="79"/>
      <c r="BG145" s="80">
        <f t="shared" ref="BG145:BH145" si="2259">BG146+BG147</f>
        <v>0</v>
      </c>
      <c r="BH145" s="80">
        <f t="shared" si="2259"/>
        <v>0</v>
      </c>
      <c r="BI145" s="79"/>
      <c r="BJ145" s="79"/>
      <c r="BK145" s="80">
        <f t="shared" ref="BK145:BL145" si="2260">BK146+BK147</f>
        <v>0</v>
      </c>
      <c r="BL145" s="80">
        <f t="shared" si="2260"/>
        <v>0</v>
      </c>
      <c r="BM145" s="79"/>
      <c r="BN145" s="79"/>
      <c r="BO145" s="80">
        <f t="shared" ref="BO145:BP145" si="2261">BO146+BO147</f>
        <v>0</v>
      </c>
      <c r="BP145" s="80">
        <f t="shared" si="2261"/>
        <v>0</v>
      </c>
      <c r="BQ145" s="79"/>
      <c r="BR145" s="79"/>
      <c r="BS145" s="80">
        <f t="shared" ref="BS145:BT145" si="2262">BS146+BS147</f>
        <v>0</v>
      </c>
      <c r="BT145" s="80">
        <f t="shared" si="2262"/>
        <v>0</v>
      </c>
      <c r="BU145" s="79"/>
      <c r="BV145" s="79"/>
      <c r="BW145" s="80">
        <f t="shared" ref="BW145:BX145" si="2263">BW146+BW147</f>
        <v>0</v>
      </c>
      <c r="BX145" s="80">
        <f t="shared" si="2263"/>
        <v>0</v>
      </c>
      <c r="BY145" s="79"/>
      <c r="BZ145" s="79"/>
      <c r="CA145" s="80">
        <f t="shared" ref="CA145:CB145" si="2264">CA146+CA147</f>
        <v>0</v>
      </c>
      <c r="CB145" s="80">
        <f t="shared" si="2264"/>
        <v>0</v>
      </c>
      <c r="CC145" s="79"/>
      <c r="CD145" s="79"/>
      <c r="CE145" s="80">
        <f t="shared" ref="CE145:CF145" si="2265">CE146+CE147</f>
        <v>0</v>
      </c>
      <c r="CF145" s="80">
        <f t="shared" si="2265"/>
        <v>0</v>
      </c>
      <c r="CG145" s="79"/>
      <c r="CH145" s="79"/>
      <c r="CI145" s="80">
        <f t="shared" ref="CI145:CJ145" si="2266">CI146+CI147</f>
        <v>0</v>
      </c>
      <c r="CJ145" s="80">
        <f t="shared" si="2266"/>
        <v>0</v>
      </c>
      <c r="CK145" s="79"/>
      <c r="CL145" s="79"/>
      <c r="CM145" s="80">
        <f t="shared" ref="CM145:CN145" si="2267">CM146+CM147</f>
        <v>0</v>
      </c>
      <c r="CN145" s="80">
        <f t="shared" si="2267"/>
        <v>0</v>
      </c>
      <c r="CO145" s="79"/>
      <c r="CP145" s="79"/>
      <c r="CQ145" s="80">
        <f t="shared" ref="CQ145" si="2268">CQ146+CQ147</f>
        <v>10000</v>
      </c>
      <c r="CR145" s="80">
        <f t="shared" ref="CR145" si="2269">CR146+CR147</f>
        <v>10000</v>
      </c>
      <c r="CS145" s="79">
        <f t="shared" ref="CS145:CS147" si="2270">CR145/CQ145*100</f>
        <v>100</v>
      </c>
      <c r="CT145" s="79"/>
      <c r="CU145" s="80">
        <f t="shared" ref="CU145" si="2271">CU146+CU147</f>
        <v>0</v>
      </c>
      <c r="CV145" s="80">
        <f t="shared" ref="CV145" si="2272">CV146+CV147</f>
        <v>0</v>
      </c>
      <c r="CW145" s="79"/>
      <c r="CX145" s="79"/>
      <c r="CY145" s="80">
        <f t="shared" ref="CY145:CZ145" si="2273">CY146+CY147</f>
        <v>0</v>
      </c>
      <c r="CZ145" s="80">
        <f t="shared" si="2273"/>
        <v>0</v>
      </c>
      <c r="DA145" s="79"/>
      <c r="DB145" s="79"/>
      <c r="DC145" s="80">
        <f t="shared" ref="DC145:DO145" si="2274">DC146+DC147</f>
        <v>0</v>
      </c>
      <c r="DD145" s="80">
        <f t="shared" si="2274"/>
        <v>0</v>
      </c>
      <c r="DE145" s="80">
        <f t="shared" si="2274"/>
        <v>0</v>
      </c>
      <c r="DF145" s="80"/>
      <c r="DG145" s="80">
        <f t="shared" si="2274"/>
        <v>0</v>
      </c>
      <c r="DH145" s="80">
        <f t="shared" si="2274"/>
        <v>0</v>
      </c>
      <c r="DI145" s="80">
        <f t="shared" si="2274"/>
        <v>0</v>
      </c>
      <c r="DJ145" s="80"/>
      <c r="DK145" s="80">
        <f t="shared" si="2274"/>
        <v>0</v>
      </c>
      <c r="DL145" s="80">
        <f t="shared" si="2274"/>
        <v>0</v>
      </c>
      <c r="DM145" s="80">
        <f t="shared" si="2274"/>
        <v>0</v>
      </c>
      <c r="DN145" s="80"/>
      <c r="DO145" s="80">
        <f t="shared" si="2274"/>
        <v>0</v>
      </c>
      <c r="DP145" s="80">
        <f t="shared" ref="DP145" si="2275">DP146+DP147</f>
        <v>0</v>
      </c>
      <c r="DQ145" s="79"/>
      <c r="DR145" s="79"/>
      <c r="DS145" s="80">
        <f t="shared" ref="DS145:DT145" si="2276">DS146+DS147</f>
        <v>0</v>
      </c>
      <c r="DT145" s="80">
        <f t="shared" si="2276"/>
        <v>0</v>
      </c>
      <c r="DU145" s="79"/>
      <c r="DV145" s="79"/>
      <c r="DW145" s="80">
        <f t="shared" ref="DW145:DX145" si="2277">DW146+DW147</f>
        <v>0</v>
      </c>
      <c r="DX145" s="80">
        <f t="shared" si="2277"/>
        <v>0</v>
      </c>
      <c r="DY145" s="79"/>
      <c r="DZ145" s="79"/>
      <c r="EA145" s="80">
        <f t="shared" ref="EA145:EB145" si="2278">EA146+EA147</f>
        <v>0</v>
      </c>
      <c r="EB145" s="80">
        <f t="shared" si="2278"/>
        <v>0</v>
      </c>
      <c r="EC145" s="79"/>
      <c r="ED145" s="79"/>
      <c r="EE145" s="80">
        <f t="shared" ref="EE145:EF145" si="2279">EE146+EE147</f>
        <v>75</v>
      </c>
      <c r="EF145" s="80">
        <f t="shared" si="2279"/>
        <v>75</v>
      </c>
      <c r="EG145" s="79">
        <f t="shared" ref="EG145:EG146" si="2280">EF145/EE145*100</f>
        <v>100</v>
      </c>
      <c r="EH145" s="79"/>
      <c r="EI145" s="80">
        <f t="shared" ref="EI145:EJ145" si="2281">EI146+EI147</f>
        <v>100</v>
      </c>
      <c r="EJ145" s="80">
        <f t="shared" si="2281"/>
        <v>100</v>
      </c>
      <c r="EK145" s="79">
        <f t="shared" ref="EK145:EK146" si="2282">EJ145/EI145*100</f>
        <v>100</v>
      </c>
      <c r="EL145" s="79"/>
      <c r="EM145" s="80">
        <f t="shared" ref="EM145:EN145" si="2283">EM146+EM147</f>
        <v>0</v>
      </c>
      <c r="EN145" s="80">
        <f t="shared" si="2283"/>
        <v>0</v>
      </c>
      <c r="EO145" s="79"/>
      <c r="EP145" s="79"/>
      <c r="EQ145" s="80">
        <f t="shared" ref="EQ145:ER145" si="2284">EQ146+EQ147</f>
        <v>0</v>
      </c>
      <c r="ER145" s="80">
        <f t="shared" si="2284"/>
        <v>0</v>
      </c>
      <c r="ES145" s="79"/>
      <c r="ET145" s="79"/>
      <c r="EU145" s="80">
        <f t="shared" ref="EU145" si="2285">EU146+EU147</f>
        <v>0</v>
      </c>
      <c r="EV145" s="80">
        <f t="shared" ref="EV145" si="2286">EV146+EV147</f>
        <v>0</v>
      </c>
      <c r="EW145" s="79"/>
      <c r="EX145" s="79"/>
      <c r="EY145" s="80">
        <f t="shared" ref="EY145" si="2287">EY146+EY147</f>
        <v>0</v>
      </c>
      <c r="EZ145" s="80">
        <f t="shared" ref="EZ145" si="2288">EZ146+EZ147</f>
        <v>0</v>
      </c>
      <c r="FA145" s="79"/>
      <c r="FB145" s="79"/>
      <c r="FC145" s="80">
        <f t="shared" ref="FC145:FD145" si="2289">FC146+FC147</f>
        <v>0</v>
      </c>
      <c r="FD145" s="80">
        <f t="shared" si="2289"/>
        <v>0</v>
      </c>
      <c r="FE145" s="79"/>
      <c r="FF145" s="79"/>
      <c r="FG145" s="80">
        <f t="shared" ref="FG145" si="2290">FG146+FG147</f>
        <v>0</v>
      </c>
      <c r="FH145" s="80">
        <f t="shared" ref="FH145" si="2291">FH146+FH147</f>
        <v>0</v>
      </c>
      <c r="FI145" s="79"/>
      <c r="FJ145" s="79"/>
      <c r="FK145" s="80">
        <f t="shared" ref="FK145" si="2292">FK146+FK147</f>
        <v>0</v>
      </c>
      <c r="FL145" s="80">
        <f t="shared" ref="FL145" si="2293">FL146+FL147</f>
        <v>0</v>
      </c>
      <c r="FM145" s="79"/>
      <c r="FN145" s="79"/>
      <c r="FO145" s="80">
        <f t="shared" ref="FO145:FP145" si="2294">FO146+FO147</f>
        <v>0</v>
      </c>
      <c r="FP145" s="80">
        <f t="shared" si="2294"/>
        <v>0</v>
      </c>
      <c r="FQ145" s="79"/>
      <c r="FR145" s="79"/>
      <c r="FS145" s="80">
        <f t="shared" ref="FS145:FT145" si="2295">FS146+FS147</f>
        <v>0</v>
      </c>
      <c r="FT145" s="80">
        <f t="shared" si="2295"/>
        <v>0</v>
      </c>
      <c r="FU145" s="79"/>
      <c r="FV145" s="79"/>
      <c r="FW145" s="80">
        <f t="shared" ref="FW145:FX145" si="2296">FW146+FW147</f>
        <v>0</v>
      </c>
      <c r="FX145" s="80">
        <f t="shared" si="2296"/>
        <v>0</v>
      </c>
      <c r="FY145" s="79"/>
      <c r="FZ145" s="79"/>
      <c r="GA145" s="80">
        <f t="shared" ref="GA145:GB145" si="2297">GA146+GA147</f>
        <v>0</v>
      </c>
      <c r="GB145" s="80">
        <f t="shared" si="2297"/>
        <v>0</v>
      </c>
      <c r="GC145" s="79"/>
      <c r="GD145" s="79"/>
      <c r="GE145" s="80">
        <f t="shared" ref="GE145:GF145" si="2298">GE146+GE147</f>
        <v>0</v>
      </c>
      <c r="GF145" s="80">
        <f t="shared" si="2298"/>
        <v>0</v>
      </c>
      <c r="GG145" s="79"/>
      <c r="GH145" s="79"/>
      <c r="GI145" s="80">
        <f t="shared" ref="GI145:GJ145" si="2299">GI146+GI147</f>
        <v>0</v>
      </c>
      <c r="GJ145" s="80">
        <f t="shared" si="2299"/>
        <v>0</v>
      </c>
      <c r="GK145" s="79"/>
      <c r="GL145" s="79"/>
      <c r="GM145" s="80">
        <f t="shared" ref="GM145:GN145" si="2300">GM146+GM147</f>
        <v>0</v>
      </c>
      <c r="GN145" s="80">
        <f t="shared" si="2300"/>
        <v>0</v>
      </c>
      <c r="GO145" s="79"/>
      <c r="GP145" s="79"/>
      <c r="GQ145" s="80">
        <f t="shared" ref="GQ145:GR145" si="2301">GQ146+GQ147</f>
        <v>0</v>
      </c>
      <c r="GR145" s="80">
        <f t="shared" si="2301"/>
        <v>0</v>
      </c>
      <c r="GS145" s="79"/>
      <c r="GT145" s="79"/>
      <c r="GU145" s="80"/>
      <c r="GV145" s="80"/>
      <c r="GW145" s="79"/>
      <c r="GX145" s="79"/>
      <c r="GY145" s="80"/>
      <c r="GZ145" s="80"/>
      <c r="HA145" s="79"/>
      <c r="HB145" s="79"/>
      <c r="HC145" s="80"/>
      <c r="HD145" s="80"/>
      <c r="HE145" s="79"/>
      <c r="HF145" s="79"/>
      <c r="HG145" s="80"/>
      <c r="HH145" s="80"/>
      <c r="HI145" s="79"/>
      <c r="HJ145" s="79"/>
      <c r="HK145" s="80"/>
      <c r="HL145" s="80"/>
      <c r="HM145" s="79"/>
      <c r="HN145" s="79"/>
      <c r="HO145" s="80">
        <f>HO146+HO147</f>
        <v>1050</v>
      </c>
      <c r="HP145" s="80">
        <f>HP146+HP147</f>
        <v>1050</v>
      </c>
      <c r="HQ145" s="79">
        <f t="shared" ref="HQ145:HQ146" si="2302">HP145/HO145*100</f>
        <v>100</v>
      </c>
      <c r="HR145" s="79"/>
      <c r="HS145" s="80"/>
      <c r="HT145" s="80"/>
      <c r="HU145" s="79"/>
      <c r="HV145" s="79"/>
      <c r="HW145" s="80">
        <f>HW146+HW147</f>
        <v>600</v>
      </c>
      <c r="HX145" s="80">
        <f>HX146+HX147</f>
        <v>600</v>
      </c>
      <c r="HY145" s="79"/>
      <c r="HZ145" s="79"/>
      <c r="IA145" s="80"/>
      <c r="IB145" s="80"/>
      <c r="IC145" s="79"/>
      <c r="ID145" s="79"/>
      <c r="IE145" s="80">
        <f>IE146+IE147</f>
        <v>606.20000000000005</v>
      </c>
      <c r="IF145" s="80">
        <f>IF146+IF147</f>
        <v>409.57668999999999</v>
      </c>
      <c r="IG145" s="79">
        <f t="shared" ref="IG145:IG146" si="2303">IF145/IE145*100</f>
        <v>67.564613988782568</v>
      </c>
      <c r="IH145" s="79"/>
      <c r="II145" s="80"/>
      <c r="IJ145" s="80"/>
      <c r="IK145" s="79"/>
      <c r="IL145" s="79"/>
      <c r="IM145" s="80"/>
      <c r="IN145" s="80"/>
      <c r="IO145" s="79"/>
    </row>
    <row r="146" spans="1:249" s="29" customFormat="1" ht="31.5" x14ac:dyDescent="0.25">
      <c r="A146" s="95" t="s">
        <v>302</v>
      </c>
      <c r="B146" s="82">
        <f t="shared" si="2162"/>
        <v>1352.7</v>
      </c>
      <c r="C146" s="82">
        <f t="shared" si="2163"/>
        <v>7680.2</v>
      </c>
      <c r="D146" s="82">
        <f t="shared" si="2164"/>
        <v>7483.5766899999999</v>
      </c>
      <c r="E146" s="70">
        <f t="shared" si="67"/>
        <v>97.439867321163504</v>
      </c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66"/>
      <c r="V146" s="70">
        <v>642.70000000000005</v>
      </c>
      <c r="W146" s="70">
        <v>1736</v>
      </c>
      <c r="X146" s="70">
        <v>1736</v>
      </c>
      <c r="Y146" s="66">
        <f t="shared" si="295"/>
        <v>100</v>
      </c>
      <c r="Z146" s="124"/>
      <c r="AA146" s="70">
        <v>279</v>
      </c>
      <c r="AB146" s="70">
        <v>279</v>
      </c>
      <c r="AC146" s="66">
        <f t="shared" si="2243"/>
        <v>100</v>
      </c>
      <c r="AD146" s="145"/>
      <c r="AE146" s="280">
        <v>1427</v>
      </c>
      <c r="AF146" s="281">
        <v>1427</v>
      </c>
      <c r="AG146" s="66">
        <f t="shared" si="2245"/>
        <v>100</v>
      </c>
      <c r="AH146" s="280">
        <v>710</v>
      </c>
      <c r="AI146" s="280">
        <v>407</v>
      </c>
      <c r="AJ146" s="280">
        <v>407</v>
      </c>
      <c r="AK146" s="66">
        <f t="shared" si="2249"/>
        <v>100</v>
      </c>
      <c r="AL146" s="280"/>
      <c r="AM146" s="280"/>
      <c r="AN146" s="280"/>
      <c r="AO146" s="66"/>
      <c r="AP146" s="70"/>
      <c r="AQ146" s="70"/>
      <c r="AR146" s="70"/>
      <c r="AS146" s="66"/>
      <c r="AT146" s="66"/>
      <c r="AU146" s="70"/>
      <c r="AV146" s="70"/>
      <c r="AW146" s="66"/>
      <c r="AX146" s="70"/>
      <c r="AY146" s="70"/>
      <c r="AZ146" s="70"/>
      <c r="BA146" s="66"/>
      <c r="BB146" s="123"/>
      <c r="BC146" s="280">
        <v>2000</v>
      </c>
      <c r="BD146" s="280">
        <v>2000</v>
      </c>
      <c r="BE146" s="66">
        <f t="shared" si="2258"/>
        <v>100</v>
      </c>
      <c r="BF146" s="66"/>
      <c r="BG146" s="280"/>
      <c r="BH146" s="280"/>
      <c r="BI146" s="66"/>
      <c r="BJ146" s="66"/>
      <c r="BK146" s="280"/>
      <c r="BL146" s="280"/>
      <c r="BM146" s="66"/>
      <c r="BN146" s="66"/>
      <c r="BO146" s="280"/>
      <c r="BP146" s="280"/>
      <c r="BQ146" s="66"/>
      <c r="BR146" s="66"/>
      <c r="BS146" s="280"/>
      <c r="BT146" s="280"/>
      <c r="BU146" s="66"/>
      <c r="BV146" s="66"/>
      <c r="BW146" s="280"/>
      <c r="BX146" s="280"/>
      <c r="BY146" s="66"/>
      <c r="BZ146" s="66"/>
      <c r="CA146" s="280"/>
      <c r="CB146" s="280"/>
      <c r="CC146" s="66"/>
      <c r="CD146" s="66"/>
      <c r="CE146" s="280"/>
      <c r="CF146" s="280"/>
      <c r="CG146" s="66"/>
      <c r="CH146" s="66"/>
      <c r="CI146" s="280"/>
      <c r="CJ146" s="280"/>
      <c r="CK146" s="66"/>
      <c r="CL146" s="66"/>
      <c r="CM146" s="280"/>
      <c r="CN146" s="280"/>
      <c r="CO146" s="66"/>
      <c r="CP146" s="66"/>
      <c r="CQ146" s="70"/>
      <c r="CR146" s="70"/>
      <c r="CS146" s="66"/>
      <c r="CT146" s="66"/>
      <c r="CU146" s="70"/>
      <c r="CV146" s="70"/>
      <c r="CW146" s="66"/>
      <c r="CX146" s="66"/>
      <c r="CY146" s="70"/>
      <c r="CZ146" s="70"/>
      <c r="DA146" s="66"/>
      <c r="DB146" s="66"/>
      <c r="DC146" s="70"/>
      <c r="DD146" s="70"/>
      <c r="DE146" s="66"/>
      <c r="DF146" s="66"/>
      <c r="DG146" s="70"/>
      <c r="DH146" s="70"/>
      <c r="DI146" s="66"/>
      <c r="DJ146" s="66"/>
      <c r="DK146" s="70"/>
      <c r="DL146" s="70"/>
      <c r="DM146" s="66"/>
      <c r="DN146" s="66"/>
      <c r="DO146" s="70"/>
      <c r="DP146" s="70"/>
      <c r="DQ146" s="66"/>
      <c r="DR146" s="66"/>
      <c r="DS146" s="70"/>
      <c r="DT146" s="70"/>
      <c r="DU146" s="66"/>
      <c r="DV146" s="66"/>
      <c r="DW146" s="280"/>
      <c r="DX146" s="295"/>
      <c r="DY146" s="66"/>
      <c r="DZ146" s="66"/>
      <c r="EA146" s="280"/>
      <c r="EB146" s="295"/>
      <c r="EC146" s="66"/>
      <c r="ED146" s="66"/>
      <c r="EE146" s="280">
        <v>75</v>
      </c>
      <c r="EF146" s="280">
        <v>75</v>
      </c>
      <c r="EG146" s="66">
        <f t="shared" si="2280"/>
        <v>100</v>
      </c>
      <c r="EH146" s="66"/>
      <c r="EI146" s="280">
        <v>100</v>
      </c>
      <c r="EJ146" s="280">
        <v>100</v>
      </c>
      <c r="EK146" s="66">
        <f t="shared" si="2282"/>
        <v>100</v>
      </c>
      <c r="EL146" s="66"/>
      <c r="EM146" s="280"/>
      <c r="EN146" s="280"/>
      <c r="EO146" s="66"/>
      <c r="EP146" s="66"/>
      <c r="EQ146" s="280"/>
      <c r="ER146" s="280"/>
      <c r="ES146" s="66"/>
      <c r="ET146" s="66"/>
      <c r="EU146" s="280"/>
      <c r="EV146" s="280"/>
      <c r="EW146" s="66"/>
      <c r="EX146" s="66"/>
      <c r="EY146" s="280"/>
      <c r="EZ146" s="280"/>
      <c r="FA146" s="66"/>
      <c r="FB146" s="66"/>
      <c r="FC146" s="280"/>
      <c r="FD146" s="280"/>
      <c r="FE146" s="66"/>
      <c r="FF146" s="66"/>
      <c r="FG146" s="280"/>
      <c r="FH146" s="280"/>
      <c r="FI146" s="66"/>
      <c r="FJ146" s="66"/>
      <c r="FK146" s="280"/>
      <c r="FL146" s="280"/>
      <c r="FM146" s="66"/>
      <c r="FN146" s="66"/>
      <c r="FO146" s="280"/>
      <c r="FP146" s="280"/>
      <c r="FQ146" s="66"/>
      <c r="FR146" s="66"/>
      <c r="FS146" s="280"/>
      <c r="FT146" s="280"/>
      <c r="FU146" s="66"/>
      <c r="FV146" s="66"/>
      <c r="FW146" s="280"/>
      <c r="FX146" s="280"/>
      <c r="FY146" s="66"/>
      <c r="FZ146" s="66"/>
      <c r="GA146" s="280"/>
      <c r="GB146" s="280"/>
      <c r="GC146" s="66"/>
      <c r="GD146" s="66"/>
      <c r="GE146" s="280"/>
      <c r="GF146" s="280"/>
      <c r="GG146" s="66"/>
      <c r="GH146" s="66"/>
      <c r="GI146" s="280"/>
      <c r="GJ146" s="280"/>
      <c r="GK146" s="66"/>
      <c r="GL146" s="66"/>
      <c r="GM146" s="280"/>
      <c r="GN146" s="280"/>
      <c r="GO146" s="66"/>
      <c r="GP146" s="66"/>
      <c r="GQ146" s="280"/>
      <c r="GR146" s="280"/>
      <c r="GS146" s="66"/>
      <c r="GT146" s="66"/>
      <c r="GU146" s="280"/>
      <c r="GV146" s="280"/>
      <c r="GW146" s="66"/>
      <c r="GX146" s="66"/>
      <c r="GY146" s="280"/>
      <c r="GZ146" s="280"/>
      <c r="HA146" s="66"/>
      <c r="HB146" s="66"/>
      <c r="HC146" s="280"/>
      <c r="HD146" s="280"/>
      <c r="HE146" s="66"/>
      <c r="HF146" s="66"/>
      <c r="HG146" s="280"/>
      <c r="HH146" s="280"/>
      <c r="HI146" s="66"/>
      <c r="HJ146" s="66"/>
      <c r="HK146" s="280"/>
      <c r="HL146" s="280"/>
      <c r="HM146" s="66"/>
      <c r="HN146" s="66"/>
      <c r="HO146" s="280">
        <v>1050</v>
      </c>
      <c r="HP146" s="280">
        <v>1050</v>
      </c>
      <c r="HQ146" s="66">
        <f t="shared" si="2302"/>
        <v>100</v>
      </c>
      <c r="HR146" s="66"/>
      <c r="HS146" s="280"/>
      <c r="HT146" s="280"/>
      <c r="HU146" s="66"/>
      <c r="HV146" s="66"/>
      <c r="HW146" s="280"/>
      <c r="HX146" s="280"/>
      <c r="HY146" s="66"/>
      <c r="HZ146" s="66"/>
      <c r="IA146" s="280"/>
      <c r="IB146" s="280"/>
      <c r="IC146" s="66"/>
      <c r="ID146" s="66"/>
      <c r="IE146" s="280">
        <v>606.20000000000005</v>
      </c>
      <c r="IF146" s="280">
        <v>409.57668999999999</v>
      </c>
      <c r="IG146" s="66">
        <f t="shared" si="2303"/>
        <v>67.564613988782568</v>
      </c>
      <c r="IH146" s="66"/>
      <c r="II146" s="280"/>
      <c r="IJ146" s="280"/>
      <c r="IK146" s="66"/>
      <c r="IL146" s="66"/>
      <c r="IM146" s="280"/>
      <c r="IN146" s="280"/>
      <c r="IO146" s="66"/>
    </row>
    <row r="147" spans="1:249" s="29" customFormat="1" ht="15.75" x14ac:dyDescent="0.25">
      <c r="A147" s="41" t="s">
        <v>380</v>
      </c>
      <c r="B147" s="82">
        <f t="shared" si="2162"/>
        <v>0</v>
      </c>
      <c r="C147" s="82">
        <f t="shared" si="2163"/>
        <v>10600</v>
      </c>
      <c r="D147" s="82">
        <f t="shared" si="2164"/>
        <v>10600</v>
      </c>
      <c r="E147" s="70">
        <f t="shared" si="67"/>
        <v>100</v>
      </c>
      <c r="F147" s="82"/>
      <c r="G147" s="82"/>
      <c r="H147" s="82"/>
      <c r="I147" s="82"/>
      <c r="J147" s="207"/>
      <c r="K147" s="207"/>
      <c r="L147" s="207"/>
      <c r="M147" s="207"/>
      <c r="N147" s="207"/>
      <c r="O147" s="207"/>
      <c r="P147" s="207"/>
      <c r="Q147" s="207"/>
      <c r="R147" s="207"/>
      <c r="S147" s="207"/>
      <c r="T147" s="207"/>
      <c r="U147" s="207"/>
      <c r="V147" s="207"/>
      <c r="W147" s="207"/>
      <c r="X147" s="207"/>
      <c r="Y147" s="207"/>
      <c r="Z147" s="134"/>
      <c r="AA147" s="207"/>
      <c r="AB147" s="207"/>
      <c r="AC147" s="66"/>
      <c r="AD147" s="135"/>
      <c r="AE147" s="205"/>
      <c r="AF147" s="205"/>
      <c r="AG147" s="66"/>
      <c r="AH147" s="205"/>
      <c r="AI147" s="205"/>
      <c r="AJ147" s="205"/>
      <c r="AK147" s="66"/>
      <c r="AL147" s="205"/>
      <c r="AM147" s="205"/>
      <c r="AN147" s="205"/>
      <c r="AO147" s="66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134"/>
      <c r="BC147" s="205"/>
      <c r="BD147" s="205"/>
      <c r="BE147" s="66"/>
      <c r="BF147" s="66"/>
      <c r="BG147" s="205"/>
      <c r="BH147" s="205"/>
      <c r="BI147" s="66"/>
      <c r="BJ147" s="66"/>
      <c r="BK147" s="205"/>
      <c r="BL147" s="205"/>
      <c r="BM147" s="66"/>
      <c r="BN147" s="66"/>
      <c r="BO147" s="205"/>
      <c r="BP147" s="205"/>
      <c r="BQ147" s="66"/>
      <c r="BR147" s="66"/>
      <c r="BS147" s="205"/>
      <c r="BT147" s="205"/>
      <c r="BU147" s="66"/>
      <c r="BV147" s="66"/>
      <c r="BW147" s="205"/>
      <c r="BX147" s="205"/>
      <c r="BY147" s="66"/>
      <c r="BZ147" s="66"/>
      <c r="CA147" s="205"/>
      <c r="CB147" s="205"/>
      <c r="CC147" s="66"/>
      <c r="CD147" s="66"/>
      <c r="CE147" s="205"/>
      <c r="CF147" s="205"/>
      <c r="CG147" s="66"/>
      <c r="CH147" s="66"/>
      <c r="CI147" s="205"/>
      <c r="CJ147" s="205"/>
      <c r="CK147" s="66"/>
      <c r="CL147" s="66"/>
      <c r="CM147" s="205"/>
      <c r="CN147" s="205"/>
      <c r="CO147" s="66"/>
      <c r="CP147" s="66"/>
      <c r="CQ147" s="66">
        <v>10000</v>
      </c>
      <c r="CR147" s="66">
        <v>10000</v>
      </c>
      <c r="CS147" s="66">
        <f t="shared" si="2270"/>
        <v>100</v>
      </c>
      <c r="CT147" s="66"/>
      <c r="CU147" s="66"/>
      <c r="CV147" s="66"/>
      <c r="CW147" s="66"/>
      <c r="CX147" s="66"/>
      <c r="CY147" s="66"/>
      <c r="CZ147" s="66"/>
      <c r="DA147" s="66"/>
      <c r="DB147" s="66"/>
      <c r="DC147" s="207"/>
      <c r="DD147" s="207"/>
      <c r="DE147" s="207"/>
      <c r="DF147" s="207"/>
      <c r="DG147" s="207"/>
      <c r="DH147" s="207"/>
      <c r="DI147" s="207"/>
      <c r="DJ147" s="207"/>
      <c r="DK147" s="207"/>
      <c r="DL147" s="207"/>
      <c r="DM147" s="207"/>
      <c r="DN147" s="207"/>
      <c r="DO147" s="66"/>
      <c r="DP147" s="66"/>
      <c r="DQ147" s="66"/>
      <c r="DR147" s="66"/>
      <c r="DS147" s="66"/>
      <c r="DT147" s="207"/>
      <c r="DU147" s="66"/>
      <c r="DV147" s="66"/>
      <c r="DW147" s="205"/>
      <c r="DX147" s="205"/>
      <c r="DY147" s="66"/>
      <c r="DZ147" s="66"/>
      <c r="EA147" s="205"/>
      <c r="EB147" s="205"/>
      <c r="EC147" s="66"/>
      <c r="ED147" s="66"/>
      <c r="EE147" s="205"/>
      <c r="EF147" s="205"/>
      <c r="EG147" s="66"/>
      <c r="EH147" s="66"/>
      <c r="EI147" s="205"/>
      <c r="EJ147" s="205"/>
      <c r="EK147" s="66"/>
      <c r="EL147" s="66"/>
      <c r="EM147" s="205"/>
      <c r="EN147" s="205"/>
      <c r="EO147" s="66"/>
      <c r="EP147" s="66"/>
      <c r="EQ147" s="205"/>
      <c r="ER147" s="205"/>
      <c r="ES147" s="66"/>
      <c r="ET147" s="66"/>
      <c r="EU147" s="205"/>
      <c r="EV147" s="205"/>
      <c r="EW147" s="66"/>
      <c r="EX147" s="66"/>
      <c r="EY147" s="205"/>
      <c r="EZ147" s="205"/>
      <c r="FA147" s="66"/>
      <c r="FB147" s="66"/>
      <c r="FC147" s="205"/>
      <c r="FD147" s="205"/>
      <c r="FE147" s="66"/>
      <c r="FF147" s="66"/>
      <c r="FG147" s="205"/>
      <c r="FH147" s="205"/>
      <c r="FI147" s="66"/>
      <c r="FJ147" s="66"/>
      <c r="FK147" s="205"/>
      <c r="FL147" s="205"/>
      <c r="FM147" s="66"/>
      <c r="FN147" s="66"/>
      <c r="FO147" s="205"/>
      <c r="FP147" s="205"/>
      <c r="FQ147" s="66"/>
      <c r="FR147" s="66"/>
      <c r="FS147" s="205"/>
      <c r="FT147" s="205"/>
      <c r="FU147" s="66"/>
      <c r="FV147" s="66"/>
      <c r="FW147" s="205"/>
      <c r="FX147" s="205"/>
      <c r="FY147" s="66"/>
      <c r="FZ147" s="66"/>
      <c r="GA147" s="205"/>
      <c r="GB147" s="205"/>
      <c r="GC147" s="66"/>
      <c r="GD147" s="66"/>
      <c r="GE147" s="205"/>
      <c r="GF147" s="205"/>
      <c r="GG147" s="66"/>
      <c r="GH147" s="66"/>
      <c r="GI147" s="205"/>
      <c r="GJ147" s="205"/>
      <c r="GK147" s="66"/>
      <c r="GL147" s="66"/>
      <c r="GM147" s="205"/>
      <c r="GN147" s="205"/>
      <c r="GO147" s="66"/>
      <c r="GP147" s="66"/>
      <c r="GQ147" s="205"/>
      <c r="GR147" s="205"/>
      <c r="GS147" s="66"/>
      <c r="GT147" s="66"/>
      <c r="GU147" s="205"/>
      <c r="GV147" s="205"/>
      <c r="GW147" s="66"/>
      <c r="GX147" s="66"/>
      <c r="GY147" s="205"/>
      <c r="GZ147" s="205"/>
      <c r="HA147" s="66"/>
      <c r="HB147" s="66"/>
      <c r="HC147" s="205"/>
      <c r="HD147" s="205"/>
      <c r="HE147" s="66"/>
      <c r="HF147" s="66"/>
      <c r="HG147" s="205"/>
      <c r="HH147" s="205"/>
      <c r="HI147" s="66"/>
      <c r="HJ147" s="66"/>
      <c r="HK147" s="205"/>
      <c r="HL147" s="205"/>
      <c r="HM147" s="66"/>
      <c r="HN147" s="66"/>
      <c r="HO147" s="205"/>
      <c r="HP147" s="205"/>
      <c r="HQ147" s="66"/>
      <c r="HR147" s="66"/>
      <c r="HS147" s="205"/>
      <c r="HT147" s="205"/>
      <c r="HU147" s="66"/>
      <c r="HV147" s="66"/>
      <c r="HW147" s="280">
        <v>600</v>
      </c>
      <c r="HX147" s="280">
        <v>600</v>
      </c>
      <c r="HY147" s="66"/>
      <c r="HZ147" s="66"/>
      <c r="IA147" s="280"/>
      <c r="IB147" s="280"/>
      <c r="IC147" s="66"/>
      <c r="ID147" s="66"/>
      <c r="IE147" s="205"/>
      <c r="IF147" s="205"/>
      <c r="IG147" s="66"/>
      <c r="IH147" s="66"/>
      <c r="II147" s="205"/>
      <c r="IJ147" s="205"/>
      <c r="IK147" s="66"/>
      <c r="IL147" s="66"/>
      <c r="IM147" s="205"/>
      <c r="IN147" s="205"/>
      <c r="IO147" s="66"/>
    </row>
    <row r="148" spans="1:249" s="30" customFormat="1" ht="31.5" x14ac:dyDescent="0.25">
      <c r="A148" s="98" t="s">
        <v>369</v>
      </c>
      <c r="B148" s="198">
        <f t="shared" si="2162"/>
        <v>12194</v>
      </c>
      <c r="C148" s="198">
        <f t="shared" si="2163"/>
        <v>40920.399729999997</v>
      </c>
      <c r="D148" s="198">
        <f t="shared" si="2164"/>
        <v>40766.246529999997</v>
      </c>
      <c r="E148" s="80">
        <f t="shared" ref="E148" si="2304">D148/C148*100</f>
        <v>99.623285204892596</v>
      </c>
      <c r="F148" s="80">
        <f t="shared" ref="F148" si="2305">F149+F150+F151+F152+F153</f>
        <v>11215</v>
      </c>
      <c r="G148" s="80">
        <f t="shared" ref="G148:AV148" si="2306">G149+G150+G151+G152+G153</f>
        <v>5115</v>
      </c>
      <c r="H148" s="80">
        <f t="shared" ref="H148" si="2307">H149+H150+H151+H152+H153</f>
        <v>5115</v>
      </c>
      <c r="I148" s="80">
        <f t="shared" si="739"/>
        <v>100</v>
      </c>
      <c r="J148" s="80">
        <f t="shared" ref="J148" si="2308">J149+J150+J151+J152+J153</f>
        <v>0</v>
      </c>
      <c r="K148" s="80">
        <f t="shared" si="2306"/>
        <v>0</v>
      </c>
      <c r="L148" s="80">
        <f t="shared" si="2306"/>
        <v>0</v>
      </c>
      <c r="M148" s="80">
        <f t="shared" si="2306"/>
        <v>0</v>
      </c>
      <c r="N148" s="80"/>
      <c r="O148" s="80">
        <f t="shared" si="2306"/>
        <v>0</v>
      </c>
      <c r="P148" s="80">
        <f t="shared" si="2306"/>
        <v>0</v>
      </c>
      <c r="Q148" s="80">
        <f t="shared" si="2306"/>
        <v>0</v>
      </c>
      <c r="R148" s="80">
        <f t="shared" ref="R148" si="2309">R149+R150+R151+R152+R153</f>
        <v>0</v>
      </c>
      <c r="S148" s="80">
        <f t="shared" si="2306"/>
        <v>0</v>
      </c>
      <c r="T148" s="80">
        <f t="shared" si="2306"/>
        <v>0</v>
      </c>
      <c r="U148" s="80">
        <f t="shared" si="2306"/>
        <v>0</v>
      </c>
      <c r="V148" s="80">
        <f t="shared" ref="V148" si="2310">V149+V150+V151+V152+V153</f>
        <v>530</v>
      </c>
      <c r="W148" s="80">
        <f t="shared" si="2306"/>
        <v>1429.6</v>
      </c>
      <c r="X148" s="80">
        <f t="shared" ref="X148" si="2311">X149+X150+X151+X152+X153</f>
        <v>1429.6</v>
      </c>
      <c r="Y148" s="79">
        <f t="shared" si="295"/>
        <v>100</v>
      </c>
      <c r="Z148" s="122"/>
      <c r="AA148" s="80">
        <f t="shared" si="2306"/>
        <v>782</v>
      </c>
      <c r="AB148" s="80">
        <f t="shared" si="2306"/>
        <v>782</v>
      </c>
      <c r="AC148" s="79">
        <f t="shared" si="2243"/>
        <v>100</v>
      </c>
      <c r="AD148" s="122"/>
      <c r="AE148" s="80">
        <f t="shared" ref="AE148:AF148" si="2312">AE149+AE150+AE151+AE152+AE153</f>
        <v>2390</v>
      </c>
      <c r="AF148" s="80">
        <f t="shared" si="2312"/>
        <v>2390</v>
      </c>
      <c r="AG148" s="79">
        <f t="shared" ref="AG148:AG149" si="2313">AF148/AE148*100</f>
        <v>100</v>
      </c>
      <c r="AH148" s="80">
        <f t="shared" ref="AH148" si="2314">AH149+AH150+AH151+AH152+AH153</f>
        <v>449</v>
      </c>
      <c r="AI148" s="80">
        <f t="shared" ref="AI148" si="2315">AI149+AI150+AI151+AI152+AI153</f>
        <v>350</v>
      </c>
      <c r="AJ148" s="80">
        <f t="shared" ref="AJ148" si="2316">AJ149+AJ150+AJ151+AJ152+AJ153</f>
        <v>350</v>
      </c>
      <c r="AK148" s="79">
        <f t="shared" ref="AK148:AK149" si="2317">AJ148/AI148*100</f>
        <v>100</v>
      </c>
      <c r="AL148" s="80">
        <f t="shared" ref="AL148" si="2318">AL149+AL150+AL151+AL152+AL153</f>
        <v>0</v>
      </c>
      <c r="AM148" s="80">
        <f t="shared" ref="AM148" si="2319">AM149+AM150+AM151+AM152+AM153</f>
        <v>0</v>
      </c>
      <c r="AN148" s="80">
        <f t="shared" ref="AN148" si="2320">AN149+AN150+AN151+AN152+AN153</f>
        <v>0</v>
      </c>
      <c r="AO148" s="79"/>
      <c r="AP148" s="80">
        <f t="shared" ref="AP148" si="2321">AP149+AP150+AP151+AP152+AP153</f>
        <v>0</v>
      </c>
      <c r="AQ148" s="80">
        <f t="shared" si="2306"/>
        <v>0</v>
      </c>
      <c r="AR148" s="80">
        <f t="shared" ref="AR148" si="2322">AR149+AR150+AR151+AR152+AR153</f>
        <v>0</v>
      </c>
      <c r="AS148" s="80">
        <f t="shared" si="2306"/>
        <v>0</v>
      </c>
      <c r="AT148" s="80"/>
      <c r="AU148" s="80">
        <f t="shared" si="2306"/>
        <v>0</v>
      </c>
      <c r="AV148" s="80">
        <f t="shared" si="2306"/>
        <v>0</v>
      </c>
      <c r="AW148" s="80">
        <f t="shared" ref="AW148:AZ148" si="2323">AW149+AW150+AW151+AW152+AW153</f>
        <v>0</v>
      </c>
      <c r="AX148" s="80">
        <f t="shared" ref="AX148" si="2324">AX149+AX150+AX151+AX152+AX153</f>
        <v>0</v>
      </c>
      <c r="AY148" s="80">
        <f t="shared" si="2323"/>
        <v>0</v>
      </c>
      <c r="AZ148" s="80">
        <f t="shared" si="2323"/>
        <v>0</v>
      </c>
      <c r="BA148" s="79"/>
      <c r="BB148" s="121"/>
      <c r="BC148" s="80">
        <f t="shared" ref="BC148:BD148" si="2325">BC149+BC150+BC151+BC152+BC153</f>
        <v>1500</v>
      </c>
      <c r="BD148" s="80">
        <f t="shared" si="2325"/>
        <v>1500</v>
      </c>
      <c r="BE148" s="79">
        <f t="shared" ref="BE148:BE149" si="2326">BD148/BC148*100</f>
        <v>100</v>
      </c>
      <c r="BF148" s="79"/>
      <c r="BG148" s="80">
        <f t="shared" ref="BG148:BH148" si="2327">BG149+BG150+BG151+BG152+BG153</f>
        <v>0</v>
      </c>
      <c r="BH148" s="80">
        <f t="shared" si="2327"/>
        <v>0</v>
      </c>
      <c r="BI148" s="79"/>
      <c r="BJ148" s="79"/>
      <c r="BK148" s="80">
        <f t="shared" ref="BK148:BL148" si="2328">BK149+BK150+BK151+BK152+BK153</f>
        <v>0</v>
      </c>
      <c r="BL148" s="80">
        <f t="shared" si="2328"/>
        <v>0</v>
      </c>
      <c r="BM148" s="79"/>
      <c r="BN148" s="79"/>
      <c r="BO148" s="80">
        <f t="shared" ref="BO148:BP148" si="2329">BO149+BO150+BO151+BO152+BO153</f>
        <v>0</v>
      </c>
      <c r="BP148" s="80">
        <f t="shared" si="2329"/>
        <v>0</v>
      </c>
      <c r="BQ148" s="79"/>
      <c r="BR148" s="79"/>
      <c r="BS148" s="80">
        <f t="shared" ref="BS148:BT148" si="2330">BS149+BS150+BS151+BS152+BS153</f>
        <v>0</v>
      </c>
      <c r="BT148" s="80">
        <f t="shared" si="2330"/>
        <v>0</v>
      </c>
      <c r="BU148" s="79"/>
      <c r="BV148" s="79"/>
      <c r="BW148" s="80">
        <f t="shared" ref="BW148:BX148" si="2331">BW149+BW150+BW151+BW152+BW153</f>
        <v>0</v>
      </c>
      <c r="BX148" s="80">
        <f t="shared" si="2331"/>
        <v>0</v>
      </c>
      <c r="BY148" s="79"/>
      <c r="BZ148" s="79"/>
      <c r="CA148" s="80">
        <f t="shared" ref="CA148:CB148" si="2332">CA149+CA150+CA151+CA152+CA153</f>
        <v>0</v>
      </c>
      <c r="CB148" s="80">
        <f t="shared" si="2332"/>
        <v>0</v>
      </c>
      <c r="CC148" s="79"/>
      <c r="CD148" s="79"/>
      <c r="CE148" s="80">
        <f t="shared" ref="CE148:CF148" si="2333">CE149+CE150+CE151+CE152+CE153</f>
        <v>0</v>
      </c>
      <c r="CF148" s="80">
        <f t="shared" si="2333"/>
        <v>0</v>
      </c>
      <c r="CG148" s="79"/>
      <c r="CH148" s="79"/>
      <c r="CI148" s="80">
        <f t="shared" ref="CI148:CJ148" si="2334">CI149+CI150+CI151+CI152+CI153</f>
        <v>0</v>
      </c>
      <c r="CJ148" s="80">
        <f t="shared" si="2334"/>
        <v>0</v>
      </c>
      <c r="CK148" s="79"/>
      <c r="CL148" s="79"/>
      <c r="CM148" s="80">
        <f t="shared" ref="CM148:CN148" si="2335">CM149+CM150+CM151+CM152+CM153</f>
        <v>0</v>
      </c>
      <c r="CN148" s="80">
        <f t="shared" si="2335"/>
        <v>0</v>
      </c>
      <c r="CO148" s="79"/>
      <c r="CP148" s="79"/>
      <c r="CQ148" s="80">
        <f t="shared" ref="CQ148" si="2336">CQ149+CQ150+CQ151+CQ152+CQ153</f>
        <v>10000</v>
      </c>
      <c r="CR148" s="80">
        <f t="shared" ref="CR148" si="2337">CR149+CR150+CR151+CR152+CR153</f>
        <v>10000</v>
      </c>
      <c r="CS148" s="79">
        <f t="shared" ref="CS148:CS151" si="2338">CR148/CQ148*100</f>
        <v>100</v>
      </c>
      <c r="CT148" s="79"/>
      <c r="CU148" s="80">
        <f t="shared" ref="CU148" si="2339">CU149+CU150+CU151+CU152+CU153</f>
        <v>0</v>
      </c>
      <c r="CV148" s="80">
        <f t="shared" ref="CV148" si="2340">CV149+CV150+CV151+CV152+CV153</f>
        <v>0</v>
      </c>
      <c r="CW148" s="79"/>
      <c r="CX148" s="79"/>
      <c r="CY148" s="80">
        <f t="shared" ref="CY148:CZ148" si="2341">CY149+CY150+CY151+CY152+CY153</f>
        <v>0</v>
      </c>
      <c r="CZ148" s="80">
        <f t="shared" si="2341"/>
        <v>0</v>
      </c>
      <c r="DA148" s="79"/>
      <c r="DB148" s="79"/>
      <c r="DC148" s="80">
        <f t="shared" ref="DC148:DO148" si="2342">DC149+DC150+DC151+DC152+DC153</f>
        <v>0</v>
      </c>
      <c r="DD148" s="80">
        <f t="shared" si="2342"/>
        <v>0</v>
      </c>
      <c r="DE148" s="80">
        <f t="shared" si="2342"/>
        <v>0</v>
      </c>
      <c r="DF148" s="80"/>
      <c r="DG148" s="80">
        <f t="shared" si="2342"/>
        <v>0</v>
      </c>
      <c r="DH148" s="80">
        <f t="shared" si="2342"/>
        <v>0</v>
      </c>
      <c r="DI148" s="80">
        <f t="shared" si="2342"/>
        <v>0</v>
      </c>
      <c r="DJ148" s="80"/>
      <c r="DK148" s="80">
        <f t="shared" si="2342"/>
        <v>0</v>
      </c>
      <c r="DL148" s="80">
        <f t="shared" si="2342"/>
        <v>0</v>
      </c>
      <c r="DM148" s="80">
        <f t="shared" si="2342"/>
        <v>0</v>
      </c>
      <c r="DN148" s="80"/>
      <c r="DO148" s="80">
        <f t="shared" si="2342"/>
        <v>0</v>
      </c>
      <c r="DP148" s="80">
        <f t="shared" ref="DP148" si="2343">DP149+DP150+DP151+DP152+DP153</f>
        <v>0</v>
      </c>
      <c r="DQ148" s="79"/>
      <c r="DR148" s="79"/>
      <c r="DS148" s="80">
        <f t="shared" ref="DS148:DT148" si="2344">DS149+DS150+DS151+DS152+DS153</f>
        <v>0</v>
      </c>
      <c r="DT148" s="80">
        <f t="shared" si="2344"/>
        <v>0</v>
      </c>
      <c r="DU148" s="79"/>
      <c r="DV148" s="79"/>
      <c r="DW148" s="80">
        <f t="shared" ref="DW148:DX148" si="2345">DW149+DW150+DW151+DW152+DW153</f>
        <v>0</v>
      </c>
      <c r="DX148" s="80">
        <f t="shared" si="2345"/>
        <v>0</v>
      </c>
      <c r="DY148" s="79"/>
      <c r="DZ148" s="79"/>
      <c r="EA148" s="80">
        <f t="shared" ref="EA148:EB148" si="2346">EA149+EA150+EA151+EA152+EA153</f>
        <v>0</v>
      </c>
      <c r="EB148" s="80">
        <f t="shared" si="2346"/>
        <v>0</v>
      </c>
      <c r="EC148" s="79"/>
      <c r="ED148" s="79"/>
      <c r="EE148" s="80">
        <f t="shared" ref="EE148:EF148" si="2347">EE149+EE150+EE151+EE152+EE153</f>
        <v>80</v>
      </c>
      <c r="EF148" s="80">
        <f t="shared" si="2347"/>
        <v>80</v>
      </c>
      <c r="EG148" s="79">
        <f t="shared" ref="EG148:EG149" si="2348">EF148/EE148*100</f>
        <v>100</v>
      </c>
      <c r="EH148" s="79"/>
      <c r="EI148" s="80">
        <f t="shared" ref="EI148:EJ148" si="2349">EI149+EI150+EI151+EI152+EI153</f>
        <v>90</v>
      </c>
      <c r="EJ148" s="80">
        <f t="shared" si="2349"/>
        <v>90</v>
      </c>
      <c r="EK148" s="79">
        <f t="shared" ref="EK148:EK149" si="2350">EJ148/EI148*100</f>
        <v>100</v>
      </c>
      <c r="EL148" s="79"/>
      <c r="EM148" s="80">
        <f t="shared" ref="EM148:EN148" si="2351">EM149+EM150+EM151+EM152+EM153</f>
        <v>0</v>
      </c>
      <c r="EN148" s="80">
        <f t="shared" si="2351"/>
        <v>0</v>
      </c>
      <c r="EO148" s="79"/>
      <c r="EP148" s="79"/>
      <c r="EQ148" s="80">
        <f t="shared" ref="EQ148:ER148" si="2352">EQ149+EQ150+EQ151+EQ152+EQ153</f>
        <v>50</v>
      </c>
      <c r="ER148" s="80">
        <f t="shared" si="2352"/>
        <v>50</v>
      </c>
      <c r="ES148" s="79">
        <f t="shared" ref="ES148:ES149" si="2353">ER148/EQ148*100</f>
        <v>100</v>
      </c>
      <c r="ET148" s="79"/>
      <c r="EU148" s="80">
        <f t="shared" ref="EU148" si="2354">EU149+EU150+EU151+EU152+EU153</f>
        <v>0</v>
      </c>
      <c r="EV148" s="80">
        <f t="shared" ref="EV148" si="2355">EV149+EV150+EV151+EV152+EV153</f>
        <v>0</v>
      </c>
      <c r="EW148" s="79"/>
      <c r="EX148" s="79"/>
      <c r="EY148" s="80">
        <f t="shared" ref="EY148" si="2356">EY149+EY150+EY151+EY152+EY153</f>
        <v>0</v>
      </c>
      <c r="EZ148" s="80">
        <f t="shared" ref="EZ148" si="2357">EZ149+EZ150+EZ151+EZ152+EZ153</f>
        <v>0</v>
      </c>
      <c r="FA148" s="79"/>
      <c r="FB148" s="79"/>
      <c r="FC148" s="80">
        <f t="shared" ref="FC148:FD148" si="2358">FC149+FC150+FC151+FC152+FC153</f>
        <v>0</v>
      </c>
      <c r="FD148" s="80">
        <f t="shared" si="2358"/>
        <v>0</v>
      </c>
      <c r="FE148" s="79"/>
      <c r="FF148" s="79"/>
      <c r="FG148" s="80">
        <f t="shared" ref="FG148" si="2359">FG149+FG150+FG151+FG152+FG153</f>
        <v>0</v>
      </c>
      <c r="FH148" s="80">
        <f t="shared" ref="FH148" si="2360">FH149+FH150+FH151+FH152+FH153</f>
        <v>0</v>
      </c>
      <c r="FI148" s="79"/>
      <c r="FJ148" s="79"/>
      <c r="FK148" s="80">
        <f t="shared" ref="FK148" si="2361">FK149+FK150+FK151+FK152+FK153</f>
        <v>0</v>
      </c>
      <c r="FL148" s="80">
        <f t="shared" ref="FL148" si="2362">FL149+FL150+FL151+FL152+FL153</f>
        <v>0</v>
      </c>
      <c r="FM148" s="79"/>
      <c r="FN148" s="79"/>
      <c r="FO148" s="80">
        <f t="shared" ref="FO148:FP148" si="2363">FO149+FO150+FO151+FO152+FO153</f>
        <v>0</v>
      </c>
      <c r="FP148" s="80">
        <f t="shared" si="2363"/>
        <v>0</v>
      </c>
      <c r="FQ148" s="79"/>
      <c r="FR148" s="79"/>
      <c r="FS148" s="80">
        <f t="shared" ref="FS148:FT148" si="2364">FS149+FS150+FS151+FS152+FS153</f>
        <v>0</v>
      </c>
      <c r="FT148" s="80">
        <f t="shared" si="2364"/>
        <v>0</v>
      </c>
      <c r="FU148" s="79"/>
      <c r="FV148" s="79"/>
      <c r="FW148" s="80">
        <f t="shared" ref="FW148:FX148" si="2365">FW149+FW150+FW151+FW152+FW153</f>
        <v>0</v>
      </c>
      <c r="FX148" s="80">
        <f t="shared" si="2365"/>
        <v>0</v>
      </c>
      <c r="FY148" s="79"/>
      <c r="FZ148" s="79"/>
      <c r="GA148" s="80">
        <f t="shared" ref="GA148:GB148" si="2366">GA149+GA150+GA151+GA152+GA153</f>
        <v>0</v>
      </c>
      <c r="GB148" s="80">
        <f t="shared" si="2366"/>
        <v>0</v>
      </c>
      <c r="GC148" s="79"/>
      <c r="GD148" s="79"/>
      <c r="GE148" s="80">
        <f t="shared" ref="GE148:GF148" si="2367">GE149+GE150+GE151+GE152+GE153</f>
        <v>1300</v>
      </c>
      <c r="GF148" s="80">
        <f t="shared" si="2367"/>
        <v>1300</v>
      </c>
      <c r="GG148" s="79">
        <f>GF148/GE148*100</f>
        <v>100</v>
      </c>
      <c r="GH148" s="79"/>
      <c r="GI148" s="80">
        <f t="shared" ref="GI148:GJ148" si="2368">GI149+GI150+GI151+GI152+GI153</f>
        <v>0</v>
      </c>
      <c r="GJ148" s="80">
        <f t="shared" si="2368"/>
        <v>0</v>
      </c>
      <c r="GK148" s="79"/>
      <c r="GL148" s="79"/>
      <c r="GM148" s="80">
        <f t="shared" ref="GM148:GN148" si="2369">GM149+GM150+GM151+GM152+GM153</f>
        <v>0</v>
      </c>
      <c r="GN148" s="80">
        <f t="shared" si="2369"/>
        <v>0</v>
      </c>
      <c r="GO148" s="79"/>
      <c r="GP148" s="79"/>
      <c r="GQ148" s="80">
        <f t="shared" ref="GQ148:GR148" si="2370">GQ149+GQ150+GQ151+GQ152+GQ153</f>
        <v>0</v>
      </c>
      <c r="GR148" s="80">
        <f t="shared" si="2370"/>
        <v>0</v>
      </c>
      <c r="GS148" s="79"/>
      <c r="GT148" s="79"/>
      <c r="GU148" s="80">
        <f t="shared" ref="GU148:GV148" si="2371">GU149+GU150+GU151+GU152+GU153</f>
        <v>15558</v>
      </c>
      <c r="GV148" s="80">
        <f t="shared" si="2371"/>
        <v>15558</v>
      </c>
      <c r="GW148" s="79">
        <f t="shared" ref="GW148:GW149" si="2372">GV148/GU148*100</f>
        <v>100</v>
      </c>
      <c r="GX148" s="79"/>
      <c r="GY148" s="80"/>
      <c r="GZ148" s="80"/>
      <c r="HA148" s="79"/>
      <c r="HB148" s="79"/>
      <c r="HC148" s="80"/>
      <c r="HD148" s="80"/>
      <c r="HE148" s="79"/>
      <c r="HF148" s="79"/>
      <c r="HG148" s="80"/>
      <c r="HH148" s="80"/>
      <c r="HI148" s="79"/>
      <c r="HJ148" s="79"/>
      <c r="HK148" s="80"/>
      <c r="HL148" s="80"/>
      <c r="HM148" s="79"/>
      <c r="HN148" s="79"/>
      <c r="HO148" s="80">
        <f t="shared" ref="HO148:HP148" si="2373">HO149+HO150+HO151+HO152+HO153</f>
        <v>600</v>
      </c>
      <c r="HP148" s="80">
        <f t="shared" si="2373"/>
        <v>600</v>
      </c>
      <c r="HQ148" s="79">
        <f t="shared" ref="HQ148:HQ149" si="2374">HP148/HO148*100</f>
        <v>100</v>
      </c>
      <c r="HR148" s="79"/>
      <c r="HS148" s="80"/>
      <c r="HT148" s="80"/>
      <c r="HU148" s="79"/>
      <c r="HV148" s="79"/>
      <c r="HW148" s="80"/>
      <c r="HX148" s="80"/>
      <c r="HY148" s="79"/>
      <c r="HZ148" s="79"/>
      <c r="IA148" s="80"/>
      <c r="IB148" s="80"/>
      <c r="IC148" s="79"/>
      <c r="ID148" s="79"/>
      <c r="IE148" s="80">
        <f t="shared" ref="IE148:IF148" si="2375">IE149+IE150+IE151+IE152+IE153</f>
        <v>929.5</v>
      </c>
      <c r="IF148" s="80">
        <f t="shared" si="2375"/>
        <v>775.34680000000003</v>
      </c>
      <c r="IG148" s="79">
        <f t="shared" ref="IG148:IG149" si="2376">IF148/IE148*100</f>
        <v>83.415470683162994</v>
      </c>
      <c r="IH148" s="79"/>
      <c r="II148" s="80"/>
      <c r="IJ148" s="80"/>
      <c r="IK148" s="79"/>
      <c r="IL148" s="79"/>
      <c r="IM148" s="80">
        <f t="shared" ref="IM148:IN148" si="2377">IM149+IM150+IM151+IM152+IM153</f>
        <v>746.29972999999995</v>
      </c>
      <c r="IN148" s="80">
        <f t="shared" si="2377"/>
        <v>746.29972999999995</v>
      </c>
      <c r="IO148" s="79">
        <f t="shared" ref="IO148:IO149" si="2378">IN148/IM148*100</f>
        <v>100</v>
      </c>
    </row>
    <row r="149" spans="1:249" s="29" customFormat="1" ht="31.5" x14ac:dyDescent="0.25">
      <c r="A149" s="95" t="s">
        <v>301</v>
      </c>
      <c r="B149" s="82">
        <f t="shared" si="2162"/>
        <v>12194</v>
      </c>
      <c r="C149" s="82">
        <f t="shared" si="2163"/>
        <v>30920.399729999997</v>
      </c>
      <c r="D149" s="82">
        <f t="shared" si="2164"/>
        <v>30766.246529999997</v>
      </c>
      <c r="E149" s="70">
        <f t="shared" si="67"/>
        <v>99.501451464579745</v>
      </c>
      <c r="F149" s="70">
        <v>11215</v>
      </c>
      <c r="G149" s="70">
        <v>5115</v>
      </c>
      <c r="H149" s="70">
        <v>5115</v>
      </c>
      <c r="I149" s="70">
        <f t="shared" si="739"/>
        <v>100</v>
      </c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66"/>
      <c r="V149" s="70">
        <v>530</v>
      </c>
      <c r="W149" s="70">
        <v>1429.6</v>
      </c>
      <c r="X149" s="70">
        <v>1429.6</v>
      </c>
      <c r="Y149" s="66">
        <f t="shared" si="295"/>
        <v>100</v>
      </c>
      <c r="Z149" s="124"/>
      <c r="AA149" s="70">
        <v>782</v>
      </c>
      <c r="AB149" s="70">
        <v>782</v>
      </c>
      <c r="AC149" s="66">
        <f t="shared" si="2243"/>
        <v>100</v>
      </c>
      <c r="AD149" s="145"/>
      <c r="AE149" s="280">
        <v>2390</v>
      </c>
      <c r="AF149" s="281">
        <v>2390</v>
      </c>
      <c r="AG149" s="66">
        <f t="shared" si="2313"/>
        <v>100</v>
      </c>
      <c r="AH149" s="280">
        <v>449</v>
      </c>
      <c r="AI149" s="280">
        <v>350</v>
      </c>
      <c r="AJ149" s="280">
        <v>350</v>
      </c>
      <c r="AK149" s="66">
        <f t="shared" si="2317"/>
        <v>100</v>
      </c>
      <c r="AL149" s="280"/>
      <c r="AM149" s="280"/>
      <c r="AN149" s="280"/>
      <c r="AO149" s="66"/>
      <c r="AP149" s="70"/>
      <c r="AQ149" s="70"/>
      <c r="AR149" s="70"/>
      <c r="AS149" s="66"/>
      <c r="AT149" s="66"/>
      <c r="AU149" s="70"/>
      <c r="AV149" s="70"/>
      <c r="AW149" s="66"/>
      <c r="AX149" s="70"/>
      <c r="AY149" s="70"/>
      <c r="AZ149" s="70"/>
      <c r="BA149" s="66"/>
      <c r="BB149" s="123"/>
      <c r="BC149" s="280">
        <v>1500</v>
      </c>
      <c r="BD149" s="280">
        <v>1500</v>
      </c>
      <c r="BE149" s="66">
        <f t="shared" si="2326"/>
        <v>100</v>
      </c>
      <c r="BF149" s="66"/>
      <c r="BG149" s="280"/>
      <c r="BH149" s="280"/>
      <c r="BI149" s="66"/>
      <c r="BJ149" s="66"/>
      <c r="BK149" s="280"/>
      <c r="BL149" s="280"/>
      <c r="BM149" s="66"/>
      <c r="BN149" s="66"/>
      <c r="BO149" s="280"/>
      <c r="BP149" s="280"/>
      <c r="BQ149" s="66"/>
      <c r="BR149" s="66"/>
      <c r="BS149" s="280"/>
      <c r="BT149" s="280"/>
      <c r="BU149" s="66"/>
      <c r="BV149" s="66"/>
      <c r="BW149" s="280"/>
      <c r="BX149" s="280"/>
      <c r="BY149" s="66"/>
      <c r="BZ149" s="66"/>
      <c r="CA149" s="280"/>
      <c r="CB149" s="280"/>
      <c r="CC149" s="66"/>
      <c r="CD149" s="66"/>
      <c r="CE149" s="280"/>
      <c r="CF149" s="280"/>
      <c r="CG149" s="66"/>
      <c r="CH149" s="66"/>
      <c r="CI149" s="280"/>
      <c r="CJ149" s="280"/>
      <c r="CK149" s="66"/>
      <c r="CL149" s="66"/>
      <c r="CM149" s="280"/>
      <c r="CN149" s="280"/>
      <c r="CO149" s="66"/>
      <c r="CP149" s="66"/>
      <c r="CQ149" s="70"/>
      <c r="CR149" s="70"/>
      <c r="CS149" s="66"/>
      <c r="CT149" s="66"/>
      <c r="CU149" s="70"/>
      <c r="CV149" s="70"/>
      <c r="CW149" s="66"/>
      <c r="CX149" s="66"/>
      <c r="CY149" s="70"/>
      <c r="CZ149" s="70"/>
      <c r="DA149" s="66"/>
      <c r="DB149" s="66"/>
      <c r="DC149" s="70"/>
      <c r="DD149" s="70"/>
      <c r="DE149" s="66"/>
      <c r="DF149" s="66"/>
      <c r="DG149" s="70"/>
      <c r="DH149" s="70"/>
      <c r="DI149" s="66"/>
      <c r="DJ149" s="66"/>
      <c r="DK149" s="70"/>
      <c r="DL149" s="70"/>
      <c r="DM149" s="66"/>
      <c r="DN149" s="66"/>
      <c r="DO149" s="70"/>
      <c r="DP149" s="70"/>
      <c r="DQ149" s="66"/>
      <c r="DR149" s="66"/>
      <c r="DS149" s="70"/>
      <c r="DT149" s="70"/>
      <c r="DU149" s="66"/>
      <c r="DV149" s="66"/>
      <c r="DW149" s="280"/>
      <c r="DX149" s="295"/>
      <c r="DY149" s="66"/>
      <c r="DZ149" s="66"/>
      <c r="EA149" s="280"/>
      <c r="EB149" s="295"/>
      <c r="EC149" s="66"/>
      <c r="ED149" s="66"/>
      <c r="EE149" s="280">
        <v>80</v>
      </c>
      <c r="EF149" s="280">
        <v>80</v>
      </c>
      <c r="EG149" s="66">
        <f t="shared" si="2348"/>
        <v>100</v>
      </c>
      <c r="EH149" s="66"/>
      <c r="EI149" s="280">
        <v>90</v>
      </c>
      <c r="EJ149" s="280">
        <v>90</v>
      </c>
      <c r="EK149" s="66">
        <f t="shared" si="2350"/>
        <v>100</v>
      </c>
      <c r="EL149" s="66"/>
      <c r="EM149" s="280"/>
      <c r="EN149" s="280"/>
      <c r="EO149" s="66"/>
      <c r="EP149" s="66"/>
      <c r="EQ149" s="280">
        <v>50</v>
      </c>
      <c r="ER149" s="280">
        <v>50</v>
      </c>
      <c r="ES149" s="66">
        <f t="shared" si="2353"/>
        <v>100</v>
      </c>
      <c r="ET149" s="66"/>
      <c r="EU149" s="280"/>
      <c r="EV149" s="280"/>
      <c r="EW149" s="66"/>
      <c r="EX149" s="66"/>
      <c r="EY149" s="280"/>
      <c r="EZ149" s="280"/>
      <c r="FA149" s="66"/>
      <c r="FB149" s="66"/>
      <c r="FC149" s="280"/>
      <c r="FD149" s="280"/>
      <c r="FE149" s="66"/>
      <c r="FF149" s="66"/>
      <c r="FG149" s="280"/>
      <c r="FH149" s="280"/>
      <c r="FI149" s="66"/>
      <c r="FJ149" s="66"/>
      <c r="FK149" s="280"/>
      <c r="FL149" s="280"/>
      <c r="FM149" s="66"/>
      <c r="FN149" s="66"/>
      <c r="FO149" s="280"/>
      <c r="FP149" s="280"/>
      <c r="FQ149" s="66"/>
      <c r="FR149" s="66"/>
      <c r="FS149" s="280"/>
      <c r="FT149" s="280"/>
      <c r="FU149" s="66"/>
      <c r="FV149" s="66"/>
      <c r="FW149" s="280"/>
      <c r="FX149" s="280"/>
      <c r="FY149" s="66"/>
      <c r="FZ149" s="66"/>
      <c r="GA149" s="280"/>
      <c r="GB149" s="280"/>
      <c r="GC149" s="66"/>
      <c r="GD149" s="66"/>
      <c r="GE149" s="280">
        <v>1300</v>
      </c>
      <c r="GF149" s="280">
        <v>1300</v>
      </c>
      <c r="GG149" s="66">
        <f>GF149/GE149*100</f>
        <v>100</v>
      </c>
      <c r="GH149" s="66"/>
      <c r="GI149" s="280"/>
      <c r="GJ149" s="280"/>
      <c r="GK149" s="66"/>
      <c r="GL149" s="66"/>
      <c r="GM149" s="280"/>
      <c r="GN149" s="280"/>
      <c r="GO149" s="66"/>
      <c r="GP149" s="66"/>
      <c r="GQ149" s="280"/>
      <c r="GR149" s="280"/>
      <c r="GS149" s="66"/>
      <c r="GT149" s="66"/>
      <c r="GU149" s="280">
        <v>15558</v>
      </c>
      <c r="GV149" s="280">
        <v>15558</v>
      </c>
      <c r="GW149" s="66">
        <f t="shared" si="2372"/>
        <v>100</v>
      </c>
      <c r="GX149" s="66"/>
      <c r="GY149" s="280"/>
      <c r="GZ149" s="280"/>
      <c r="HA149" s="66"/>
      <c r="HB149" s="66"/>
      <c r="HC149" s="280"/>
      <c r="HD149" s="280"/>
      <c r="HE149" s="66"/>
      <c r="HF149" s="66"/>
      <c r="HG149" s="280"/>
      <c r="HH149" s="280"/>
      <c r="HI149" s="66"/>
      <c r="HJ149" s="66"/>
      <c r="HK149" s="280"/>
      <c r="HL149" s="280"/>
      <c r="HM149" s="66"/>
      <c r="HN149" s="66"/>
      <c r="HO149" s="280">
        <v>600</v>
      </c>
      <c r="HP149" s="280">
        <v>600</v>
      </c>
      <c r="HQ149" s="66">
        <f t="shared" si="2374"/>
        <v>100</v>
      </c>
      <c r="HR149" s="66"/>
      <c r="HS149" s="280"/>
      <c r="HT149" s="280"/>
      <c r="HU149" s="66"/>
      <c r="HV149" s="66"/>
      <c r="HW149" s="280"/>
      <c r="HX149" s="280"/>
      <c r="HY149" s="66"/>
      <c r="HZ149" s="66"/>
      <c r="IA149" s="280"/>
      <c r="IB149" s="280"/>
      <c r="IC149" s="66"/>
      <c r="ID149" s="66"/>
      <c r="IE149" s="280">
        <v>929.5</v>
      </c>
      <c r="IF149" s="280">
        <v>775.34680000000003</v>
      </c>
      <c r="IG149" s="66">
        <f t="shared" si="2376"/>
        <v>83.415470683162994</v>
      </c>
      <c r="IH149" s="66"/>
      <c r="II149" s="280"/>
      <c r="IJ149" s="280"/>
      <c r="IK149" s="66"/>
      <c r="IL149" s="66"/>
      <c r="IM149" s="280">
        <v>746.29972999999995</v>
      </c>
      <c r="IN149" s="280">
        <v>746.29972999999995</v>
      </c>
      <c r="IO149" s="66">
        <f t="shared" si="2378"/>
        <v>100</v>
      </c>
    </row>
    <row r="150" spans="1:249" s="29" customFormat="1" ht="15.75" x14ac:dyDescent="0.25">
      <c r="A150" s="41" t="s">
        <v>368</v>
      </c>
      <c r="B150" s="82">
        <f t="shared" si="2162"/>
        <v>0</v>
      </c>
      <c r="C150" s="82">
        <f t="shared" si="2163"/>
        <v>0</v>
      </c>
      <c r="D150" s="82">
        <f t="shared" si="2164"/>
        <v>0</v>
      </c>
      <c r="E150" s="70"/>
      <c r="F150" s="82"/>
      <c r="G150" s="82"/>
      <c r="H150" s="82"/>
      <c r="I150" s="70"/>
      <c r="J150" s="207"/>
      <c r="K150" s="207"/>
      <c r="L150" s="207"/>
      <c r="M150" s="207"/>
      <c r="N150" s="207"/>
      <c r="O150" s="207"/>
      <c r="P150" s="207"/>
      <c r="Q150" s="207"/>
      <c r="R150" s="207"/>
      <c r="S150" s="207"/>
      <c r="T150" s="207"/>
      <c r="U150" s="207"/>
      <c r="V150" s="207"/>
      <c r="W150" s="207"/>
      <c r="X150" s="207"/>
      <c r="Y150" s="207"/>
      <c r="Z150" s="134"/>
      <c r="AA150" s="207"/>
      <c r="AB150" s="207"/>
      <c r="AC150" s="66"/>
      <c r="AD150" s="135"/>
      <c r="AE150" s="205"/>
      <c r="AF150" s="205"/>
      <c r="AG150" s="66"/>
      <c r="AH150" s="205"/>
      <c r="AI150" s="205"/>
      <c r="AJ150" s="205"/>
      <c r="AK150" s="66"/>
      <c r="AL150" s="205"/>
      <c r="AM150" s="205"/>
      <c r="AN150" s="205"/>
      <c r="AO150" s="66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134"/>
      <c r="BC150" s="205"/>
      <c r="BD150" s="205"/>
      <c r="BE150" s="66"/>
      <c r="BF150" s="66"/>
      <c r="BG150" s="205"/>
      <c r="BH150" s="205"/>
      <c r="BI150" s="66"/>
      <c r="BJ150" s="66"/>
      <c r="BK150" s="205"/>
      <c r="BL150" s="205"/>
      <c r="BM150" s="66"/>
      <c r="BN150" s="66"/>
      <c r="BO150" s="205"/>
      <c r="BP150" s="205"/>
      <c r="BQ150" s="66"/>
      <c r="BR150" s="66"/>
      <c r="BS150" s="205"/>
      <c r="BT150" s="205"/>
      <c r="BU150" s="66"/>
      <c r="BV150" s="66"/>
      <c r="BW150" s="205"/>
      <c r="BX150" s="205"/>
      <c r="BY150" s="66"/>
      <c r="BZ150" s="66"/>
      <c r="CA150" s="205"/>
      <c r="CB150" s="205"/>
      <c r="CC150" s="66"/>
      <c r="CD150" s="66"/>
      <c r="CE150" s="205"/>
      <c r="CF150" s="205"/>
      <c r="CG150" s="66"/>
      <c r="CH150" s="66"/>
      <c r="CI150" s="205"/>
      <c r="CJ150" s="205"/>
      <c r="CK150" s="66"/>
      <c r="CL150" s="66"/>
      <c r="CM150" s="205"/>
      <c r="CN150" s="205"/>
      <c r="CO150" s="66"/>
      <c r="CP150" s="66"/>
      <c r="CQ150" s="207"/>
      <c r="CR150" s="207"/>
      <c r="CS150" s="66"/>
      <c r="CT150" s="66"/>
      <c r="CU150" s="207"/>
      <c r="CV150" s="207"/>
      <c r="CW150" s="66"/>
      <c r="CX150" s="66"/>
      <c r="CY150" s="207"/>
      <c r="CZ150" s="207"/>
      <c r="DA150" s="66"/>
      <c r="DB150" s="66"/>
      <c r="DC150" s="207"/>
      <c r="DD150" s="207"/>
      <c r="DE150" s="207"/>
      <c r="DF150" s="207"/>
      <c r="DG150" s="207"/>
      <c r="DH150" s="207"/>
      <c r="DI150" s="207"/>
      <c r="DJ150" s="207"/>
      <c r="DK150" s="207"/>
      <c r="DL150" s="207"/>
      <c r="DM150" s="207"/>
      <c r="DN150" s="207"/>
      <c r="DO150" s="207"/>
      <c r="DP150" s="207"/>
      <c r="DQ150" s="66"/>
      <c r="DR150" s="66"/>
      <c r="DS150" s="207"/>
      <c r="DT150" s="207"/>
      <c r="DU150" s="66"/>
      <c r="DV150" s="66"/>
      <c r="DW150" s="205"/>
      <c r="DX150" s="205"/>
      <c r="DY150" s="66"/>
      <c r="DZ150" s="66"/>
      <c r="EA150" s="205"/>
      <c r="EB150" s="205"/>
      <c r="EC150" s="66"/>
      <c r="ED150" s="66"/>
      <c r="EE150" s="205"/>
      <c r="EF150" s="205"/>
      <c r="EG150" s="66"/>
      <c r="EH150" s="66"/>
      <c r="EI150" s="205"/>
      <c r="EJ150" s="205"/>
      <c r="EK150" s="66"/>
      <c r="EL150" s="66"/>
      <c r="EM150" s="205"/>
      <c r="EN150" s="205"/>
      <c r="EO150" s="66"/>
      <c r="EP150" s="66"/>
      <c r="EQ150" s="205"/>
      <c r="ER150" s="205"/>
      <c r="ES150" s="66"/>
      <c r="ET150" s="66"/>
      <c r="EU150" s="205"/>
      <c r="EV150" s="205"/>
      <c r="EW150" s="66"/>
      <c r="EX150" s="66"/>
      <c r="EY150" s="205"/>
      <c r="EZ150" s="205"/>
      <c r="FA150" s="66"/>
      <c r="FB150" s="66"/>
      <c r="FC150" s="205"/>
      <c r="FD150" s="205"/>
      <c r="FE150" s="66"/>
      <c r="FF150" s="66"/>
      <c r="FG150" s="205"/>
      <c r="FH150" s="205"/>
      <c r="FI150" s="66"/>
      <c r="FJ150" s="66"/>
      <c r="FK150" s="205"/>
      <c r="FL150" s="205"/>
      <c r="FM150" s="66"/>
      <c r="FN150" s="66"/>
      <c r="FO150" s="205"/>
      <c r="FP150" s="205"/>
      <c r="FQ150" s="66"/>
      <c r="FR150" s="66"/>
      <c r="FS150" s="205"/>
      <c r="FT150" s="205"/>
      <c r="FU150" s="66"/>
      <c r="FV150" s="66"/>
      <c r="FW150" s="205"/>
      <c r="FX150" s="205"/>
      <c r="FY150" s="66"/>
      <c r="FZ150" s="66"/>
      <c r="GA150" s="205"/>
      <c r="GB150" s="205"/>
      <c r="GC150" s="66"/>
      <c r="GD150" s="66"/>
      <c r="GE150" s="205"/>
      <c r="GF150" s="205"/>
      <c r="GG150" s="66"/>
      <c r="GH150" s="66"/>
      <c r="GI150" s="205"/>
      <c r="GJ150" s="205"/>
      <c r="GK150" s="66"/>
      <c r="GL150" s="66"/>
      <c r="GM150" s="205"/>
      <c r="GN150" s="205"/>
      <c r="GO150" s="66"/>
      <c r="GP150" s="66"/>
      <c r="GQ150" s="205"/>
      <c r="GR150" s="205"/>
      <c r="GS150" s="66"/>
      <c r="GT150" s="66"/>
      <c r="GU150" s="205"/>
      <c r="GV150" s="205"/>
      <c r="GW150" s="66"/>
      <c r="GX150" s="66"/>
      <c r="GY150" s="205"/>
      <c r="GZ150" s="205"/>
      <c r="HA150" s="66"/>
      <c r="HB150" s="66"/>
      <c r="HC150" s="205"/>
      <c r="HD150" s="205"/>
      <c r="HE150" s="66"/>
      <c r="HF150" s="66"/>
      <c r="HG150" s="205"/>
      <c r="HH150" s="205"/>
      <c r="HI150" s="66"/>
      <c r="HJ150" s="66"/>
      <c r="HK150" s="205"/>
      <c r="HL150" s="205"/>
      <c r="HM150" s="66"/>
      <c r="HN150" s="66"/>
      <c r="HO150" s="205"/>
      <c r="HP150" s="205"/>
      <c r="HQ150" s="66"/>
      <c r="HR150" s="66"/>
      <c r="HS150" s="205"/>
      <c r="HT150" s="205"/>
      <c r="HU150" s="66"/>
      <c r="HV150" s="66"/>
      <c r="HW150" s="205"/>
      <c r="HX150" s="205"/>
      <c r="HY150" s="66"/>
      <c r="HZ150" s="66"/>
      <c r="IA150" s="205"/>
      <c r="IB150" s="205"/>
      <c r="IC150" s="66"/>
      <c r="ID150" s="66"/>
      <c r="IE150" s="205"/>
      <c r="IF150" s="205"/>
      <c r="IG150" s="66"/>
      <c r="IH150" s="66"/>
      <c r="II150" s="205"/>
      <c r="IJ150" s="205"/>
      <c r="IK150" s="66"/>
      <c r="IL150" s="66"/>
      <c r="IM150" s="205"/>
      <c r="IN150" s="205"/>
      <c r="IO150" s="66"/>
    </row>
    <row r="151" spans="1:249" s="29" customFormat="1" ht="15.75" x14ac:dyDescent="0.25">
      <c r="A151" s="41" t="s">
        <v>367</v>
      </c>
      <c r="B151" s="82">
        <f t="shared" si="2162"/>
        <v>0</v>
      </c>
      <c r="C151" s="82">
        <f t="shared" si="2163"/>
        <v>10000</v>
      </c>
      <c r="D151" s="82">
        <f t="shared" si="2164"/>
        <v>10000</v>
      </c>
      <c r="E151" s="70">
        <f t="shared" si="67"/>
        <v>100</v>
      </c>
      <c r="F151" s="82"/>
      <c r="G151" s="82"/>
      <c r="H151" s="82"/>
      <c r="I151" s="70"/>
      <c r="J151" s="207"/>
      <c r="K151" s="207"/>
      <c r="L151" s="207"/>
      <c r="M151" s="207"/>
      <c r="N151" s="207"/>
      <c r="O151" s="207"/>
      <c r="P151" s="207"/>
      <c r="Q151" s="207"/>
      <c r="R151" s="207"/>
      <c r="S151" s="207"/>
      <c r="T151" s="207"/>
      <c r="U151" s="207"/>
      <c r="V151" s="207"/>
      <c r="W151" s="207"/>
      <c r="X151" s="207"/>
      <c r="Y151" s="207"/>
      <c r="Z151" s="134"/>
      <c r="AA151" s="207"/>
      <c r="AB151" s="207"/>
      <c r="AC151" s="66"/>
      <c r="AD151" s="135"/>
      <c r="AE151" s="205"/>
      <c r="AF151" s="205"/>
      <c r="AG151" s="66"/>
      <c r="AH151" s="205"/>
      <c r="AI151" s="205"/>
      <c r="AJ151" s="205"/>
      <c r="AK151" s="66"/>
      <c r="AL151" s="205"/>
      <c r="AM151" s="205"/>
      <c r="AN151" s="205"/>
      <c r="AO151" s="66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134"/>
      <c r="BC151" s="205"/>
      <c r="BD151" s="205"/>
      <c r="BE151" s="66"/>
      <c r="BF151" s="66"/>
      <c r="BG151" s="205"/>
      <c r="BH151" s="205"/>
      <c r="BI151" s="66"/>
      <c r="BJ151" s="66"/>
      <c r="BK151" s="205"/>
      <c r="BL151" s="205"/>
      <c r="BM151" s="66"/>
      <c r="BN151" s="66"/>
      <c r="BO151" s="205"/>
      <c r="BP151" s="205"/>
      <c r="BQ151" s="66"/>
      <c r="BR151" s="66"/>
      <c r="BS151" s="205"/>
      <c r="BT151" s="205"/>
      <c r="BU151" s="66"/>
      <c r="BV151" s="66"/>
      <c r="BW151" s="205"/>
      <c r="BX151" s="205"/>
      <c r="BY151" s="66"/>
      <c r="BZ151" s="66"/>
      <c r="CA151" s="205"/>
      <c r="CB151" s="205"/>
      <c r="CC151" s="66"/>
      <c r="CD151" s="66"/>
      <c r="CE151" s="205"/>
      <c r="CF151" s="205"/>
      <c r="CG151" s="66"/>
      <c r="CH151" s="66"/>
      <c r="CI151" s="205"/>
      <c r="CJ151" s="205"/>
      <c r="CK151" s="66"/>
      <c r="CL151" s="66"/>
      <c r="CM151" s="205"/>
      <c r="CN151" s="205"/>
      <c r="CO151" s="66"/>
      <c r="CP151" s="66"/>
      <c r="CQ151" s="66">
        <v>10000</v>
      </c>
      <c r="CR151" s="66">
        <v>10000</v>
      </c>
      <c r="CS151" s="66">
        <f t="shared" si="2338"/>
        <v>100</v>
      </c>
      <c r="CT151" s="66"/>
      <c r="CU151" s="66"/>
      <c r="CV151" s="66"/>
      <c r="CW151" s="66"/>
      <c r="CX151" s="66"/>
      <c r="CY151" s="66"/>
      <c r="CZ151" s="66"/>
      <c r="DA151" s="66"/>
      <c r="DB151" s="66"/>
      <c r="DC151" s="207"/>
      <c r="DD151" s="207"/>
      <c r="DE151" s="207"/>
      <c r="DF151" s="207"/>
      <c r="DG151" s="207"/>
      <c r="DH151" s="207"/>
      <c r="DI151" s="207"/>
      <c r="DJ151" s="207"/>
      <c r="DK151" s="207"/>
      <c r="DL151" s="207"/>
      <c r="DM151" s="207"/>
      <c r="DN151" s="207"/>
      <c r="DO151" s="66"/>
      <c r="DP151" s="66"/>
      <c r="DQ151" s="66"/>
      <c r="DR151" s="66"/>
      <c r="DS151" s="66"/>
      <c r="DT151" s="207"/>
      <c r="DU151" s="66"/>
      <c r="DV151" s="66"/>
      <c r="DW151" s="205"/>
      <c r="DX151" s="205"/>
      <c r="DY151" s="66"/>
      <c r="DZ151" s="66"/>
      <c r="EA151" s="205"/>
      <c r="EB151" s="205"/>
      <c r="EC151" s="66"/>
      <c r="ED151" s="66"/>
      <c r="EE151" s="205"/>
      <c r="EF151" s="205"/>
      <c r="EG151" s="66"/>
      <c r="EH151" s="66"/>
      <c r="EI151" s="205"/>
      <c r="EJ151" s="205"/>
      <c r="EK151" s="66"/>
      <c r="EL151" s="66"/>
      <c r="EM151" s="205"/>
      <c r="EN151" s="205"/>
      <c r="EO151" s="66"/>
      <c r="EP151" s="66"/>
      <c r="EQ151" s="205"/>
      <c r="ER151" s="205"/>
      <c r="ES151" s="66"/>
      <c r="ET151" s="66"/>
      <c r="EU151" s="205"/>
      <c r="EV151" s="205"/>
      <c r="EW151" s="66"/>
      <c r="EX151" s="66"/>
      <c r="EY151" s="205"/>
      <c r="EZ151" s="205"/>
      <c r="FA151" s="66"/>
      <c r="FB151" s="66"/>
      <c r="FC151" s="205"/>
      <c r="FD151" s="205"/>
      <c r="FE151" s="66"/>
      <c r="FF151" s="66"/>
      <c r="FG151" s="205"/>
      <c r="FH151" s="205"/>
      <c r="FI151" s="66"/>
      <c r="FJ151" s="66"/>
      <c r="FK151" s="205"/>
      <c r="FL151" s="205"/>
      <c r="FM151" s="66"/>
      <c r="FN151" s="66"/>
      <c r="FO151" s="205"/>
      <c r="FP151" s="205"/>
      <c r="FQ151" s="66"/>
      <c r="FR151" s="66"/>
      <c r="FS151" s="205"/>
      <c r="FT151" s="205"/>
      <c r="FU151" s="66"/>
      <c r="FV151" s="66"/>
      <c r="FW151" s="205"/>
      <c r="FX151" s="205"/>
      <c r="FY151" s="66"/>
      <c r="FZ151" s="66"/>
      <c r="GA151" s="205"/>
      <c r="GB151" s="205"/>
      <c r="GC151" s="66"/>
      <c r="GD151" s="66"/>
      <c r="GE151" s="205"/>
      <c r="GF151" s="205"/>
      <c r="GG151" s="66"/>
      <c r="GH151" s="66"/>
      <c r="GI151" s="205"/>
      <c r="GJ151" s="205"/>
      <c r="GK151" s="66"/>
      <c r="GL151" s="66"/>
      <c r="GM151" s="205"/>
      <c r="GN151" s="205"/>
      <c r="GO151" s="66"/>
      <c r="GP151" s="66"/>
      <c r="GQ151" s="205"/>
      <c r="GR151" s="205"/>
      <c r="GS151" s="66"/>
      <c r="GT151" s="66"/>
      <c r="GU151" s="205"/>
      <c r="GV151" s="205"/>
      <c r="GW151" s="66"/>
      <c r="GX151" s="66"/>
      <c r="GY151" s="205"/>
      <c r="GZ151" s="205"/>
      <c r="HA151" s="66"/>
      <c r="HB151" s="66"/>
      <c r="HC151" s="205"/>
      <c r="HD151" s="205"/>
      <c r="HE151" s="66"/>
      <c r="HF151" s="66"/>
      <c r="HG151" s="205"/>
      <c r="HH151" s="205"/>
      <c r="HI151" s="66"/>
      <c r="HJ151" s="66"/>
      <c r="HK151" s="205"/>
      <c r="HL151" s="205"/>
      <c r="HM151" s="66"/>
      <c r="HN151" s="66"/>
      <c r="HO151" s="205"/>
      <c r="HP151" s="205"/>
      <c r="HQ151" s="66"/>
      <c r="HR151" s="66"/>
      <c r="HS151" s="205"/>
      <c r="HT151" s="205"/>
      <c r="HU151" s="66"/>
      <c r="HV151" s="66"/>
      <c r="HW151" s="205"/>
      <c r="HX151" s="205"/>
      <c r="HY151" s="66"/>
      <c r="HZ151" s="66"/>
      <c r="IA151" s="205"/>
      <c r="IB151" s="205"/>
      <c r="IC151" s="66"/>
      <c r="ID151" s="66"/>
      <c r="IE151" s="205"/>
      <c r="IF151" s="205"/>
      <c r="IG151" s="66"/>
      <c r="IH151" s="66"/>
      <c r="II151" s="205"/>
      <c r="IJ151" s="205"/>
      <c r="IK151" s="66"/>
      <c r="IL151" s="66"/>
      <c r="IM151" s="205"/>
      <c r="IN151" s="205"/>
      <c r="IO151" s="66"/>
    </row>
    <row r="152" spans="1:249" s="29" customFormat="1" ht="15.75" x14ac:dyDescent="0.25">
      <c r="A152" s="41" t="s">
        <v>366</v>
      </c>
      <c r="B152" s="82">
        <f t="shared" si="2162"/>
        <v>0</v>
      </c>
      <c r="C152" s="82">
        <f t="shared" si="2163"/>
        <v>0</v>
      </c>
      <c r="D152" s="82">
        <f t="shared" si="2164"/>
        <v>0</v>
      </c>
      <c r="E152" s="82"/>
      <c r="F152" s="82"/>
      <c r="G152" s="82"/>
      <c r="H152" s="82"/>
      <c r="I152" s="70"/>
      <c r="J152" s="207"/>
      <c r="K152" s="207"/>
      <c r="L152" s="207"/>
      <c r="M152" s="207"/>
      <c r="N152" s="207"/>
      <c r="O152" s="207"/>
      <c r="P152" s="207"/>
      <c r="Q152" s="207"/>
      <c r="R152" s="207"/>
      <c r="S152" s="207"/>
      <c r="T152" s="207"/>
      <c r="U152" s="207"/>
      <c r="V152" s="207"/>
      <c r="W152" s="207"/>
      <c r="X152" s="207"/>
      <c r="Y152" s="207"/>
      <c r="Z152" s="134"/>
      <c r="AA152" s="207"/>
      <c r="AB152" s="207"/>
      <c r="AC152" s="66"/>
      <c r="AD152" s="135"/>
      <c r="AE152" s="205"/>
      <c r="AF152" s="205"/>
      <c r="AG152" s="66"/>
      <c r="AH152" s="205"/>
      <c r="AI152" s="205"/>
      <c r="AJ152" s="205"/>
      <c r="AK152" s="66"/>
      <c r="AL152" s="205"/>
      <c r="AM152" s="205"/>
      <c r="AN152" s="205"/>
      <c r="AO152" s="66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134"/>
      <c r="BC152" s="205"/>
      <c r="BD152" s="205"/>
      <c r="BE152" s="66"/>
      <c r="BF152" s="66"/>
      <c r="BG152" s="205"/>
      <c r="BH152" s="205"/>
      <c r="BI152" s="66"/>
      <c r="BJ152" s="66"/>
      <c r="BK152" s="205"/>
      <c r="BL152" s="205"/>
      <c r="BM152" s="66"/>
      <c r="BN152" s="66"/>
      <c r="BO152" s="205"/>
      <c r="BP152" s="205"/>
      <c r="BQ152" s="66"/>
      <c r="BR152" s="66"/>
      <c r="BS152" s="205"/>
      <c r="BT152" s="205"/>
      <c r="BU152" s="66"/>
      <c r="BV152" s="66"/>
      <c r="BW152" s="205"/>
      <c r="BX152" s="205"/>
      <c r="BY152" s="66"/>
      <c r="BZ152" s="66"/>
      <c r="CA152" s="205"/>
      <c r="CB152" s="205"/>
      <c r="CC152" s="66"/>
      <c r="CD152" s="66"/>
      <c r="CE152" s="205"/>
      <c r="CF152" s="205"/>
      <c r="CG152" s="66"/>
      <c r="CH152" s="66"/>
      <c r="CI152" s="205"/>
      <c r="CJ152" s="205"/>
      <c r="CK152" s="66"/>
      <c r="CL152" s="66"/>
      <c r="CM152" s="205"/>
      <c r="CN152" s="205"/>
      <c r="CO152" s="66"/>
      <c r="CP152" s="66"/>
      <c r="CQ152" s="207"/>
      <c r="CR152" s="207"/>
      <c r="CS152" s="66"/>
      <c r="CT152" s="66"/>
      <c r="CU152" s="207"/>
      <c r="CV152" s="207"/>
      <c r="CW152" s="66"/>
      <c r="CX152" s="66"/>
      <c r="CY152" s="207"/>
      <c r="CZ152" s="207"/>
      <c r="DA152" s="66"/>
      <c r="DB152" s="66"/>
      <c r="DC152" s="207"/>
      <c r="DD152" s="207"/>
      <c r="DE152" s="207"/>
      <c r="DF152" s="207"/>
      <c r="DG152" s="207"/>
      <c r="DH152" s="207"/>
      <c r="DI152" s="207"/>
      <c r="DJ152" s="207"/>
      <c r="DK152" s="207"/>
      <c r="DL152" s="207"/>
      <c r="DM152" s="207"/>
      <c r="DN152" s="207"/>
      <c r="DO152" s="207"/>
      <c r="DP152" s="207"/>
      <c r="DQ152" s="66"/>
      <c r="DR152" s="66"/>
      <c r="DS152" s="207"/>
      <c r="DT152" s="207"/>
      <c r="DU152" s="66"/>
      <c r="DV152" s="66"/>
      <c r="DW152" s="205"/>
      <c r="DX152" s="205"/>
      <c r="DY152" s="66"/>
      <c r="DZ152" s="66"/>
      <c r="EA152" s="205"/>
      <c r="EB152" s="205"/>
      <c r="EC152" s="66"/>
      <c r="ED152" s="66"/>
      <c r="EE152" s="205"/>
      <c r="EF152" s="205"/>
      <c r="EG152" s="66"/>
      <c r="EH152" s="66"/>
      <c r="EI152" s="205"/>
      <c r="EJ152" s="205"/>
      <c r="EK152" s="66"/>
      <c r="EL152" s="66"/>
      <c r="EM152" s="205"/>
      <c r="EN152" s="205"/>
      <c r="EO152" s="66"/>
      <c r="EP152" s="66"/>
      <c r="EQ152" s="205"/>
      <c r="ER152" s="205"/>
      <c r="ES152" s="66"/>
      <c r="ET152" s="66"/>
      <c r="EU152" s="205"/>
      <c r="EV152" s="205"/>
      <c r="EW152" s="66"/>
      <c r="EX152" s="66"/>
      <c r="EY152" s="205"/>
      <c r="EZ152" s="205"/>
      <c r="FA152" s="66"/>
      <c r="FB152" s="66"/>
      <c r="FC152" s="205"/>
      <c r="FD152" s="205"/>
      <c r="FE152" s="66"/>
      <c r="FF152" s="66"/>
      <c r="FG152" s="205"/>
      <c r="FH152" s="205"/>
      <c r="FI152" s="66"/>
      <c r="FJ152" s="66"/>
      <c r="FK152" s="205"/>
      <c r="FL152" s="205"/>
      <c r="FM152" s="66"/>
      <c r="FN152" s="66"/>
      <c r="FO152" s="205"/>
      <c r="FP152" s="205"/>
      <c r="FQ152" s="66"/>
      <c r="FR152" s="66"/>
      <c r="FS152" s="205"/>
      <c r="FT152" s="205"/>
      <c r="FU152" s="66"/>
      <c r="FV152" s="66"/>
      <c r="FW152" s="205"/>
      <c r="FX152" s="205"/>
      <c r="FY152" s="66"/>
      <c r="FZ152" s="66"/>
      <c r="GA152" s="205"/>
      <c r="GB152" s="205"/>
      <c r="GC152" s="66"/>
      <c r="GD152" s="66"/>
      <c r="GE152" s="205"/>
      <c r="GF152" s="205"/>
      <c r="GG152" s="66"/>
      <c r="GH152" s="66"/>
      <c r="GI152" s="205"/>
      <c r="GJ152" s="205"/>
      <c r="GK152" s="66"/>
      <c r="GL152" s="66"/>
      <c r="GM152" s="205"/>
      <c r="GN152" s="205"/>
      <c r="GO152" s="66"/>
      <c r="GP152" s="66"/>
      <c r="GQ152" s="205"/>
      <c r="GR152" s="205"/>
      <c r="GS152" s="66"/>
      <c r="GT152" s="66"/>
      <c r="GU152" s="205"/>
      <c r="GV152" s="205"/>
      <c r="GW152" s="66"/>
      <c r="GX152" s="66"/>
      <c r="GY152" s="205"/>
      <c r="GZ152" s="205"/>
      <c r="HA152" s="66"/>
      <c r="HB152" s="66"/>
      <c r="HC152" s="205"/>
      <c r="HD152" s="205"/>
      <c r="HE152" s="66"/>
      <c r="HF152" s="66"/>
      <c r="HG152" s="205"/>
      <c r="HH152" s="205"/>
      <c r="HI152" s="66"/>
      <c r="HJ152" s="66"/>
      <c r="HK152" s="205"/>
      <c r="HL152" s="205"/>
      <c r="HM152" s="66"/>
      <c r="HN152" s="66"/>
      <c r="HO152" s="205"/>
      <c r="HP152" s="205"/>
      <c r="HQ152" s="66"/>
      <c r="HR152" s="66"/>
      <c r="HS152" s="205"/>
      <c r="HT152" s="205"/>
      <c r="HU152" s="66"/>
      <c r="HV152" s="66"/>
      <c r="HW152" s="205"/>
      <c r="HX152" s="205"/>
      <c r="HY152" s="66"/>
      <c r="HZ152" s="66"/>
      <c r="IA152" s="205"/>
      <c r="IB152" s="205"/>
      <c r="IC152" s="66"/>
      <c r="ID152" s="66"/>
      <c r="IE152" s="205"/>
      <c r="IF152" s="205"/>
      <c r="IG152" s="66"/>
      <c r="IH152" s="66"/>
      <c r="II152" s="205"/>
      <c r="IJ152" s="205"/>
      <c r="IK152" s="66"/>
      <c r="IL152" s="66"/>
      <c r="IM152" s="205"/>
      <c r="IN152" s="205"/>
      <c r="IO152" s="66"/>
    </row>
    <row r="153" spans="1:249" s="29" customFormat="1" ht="15.75" x14ac:dyDescent="0.25">
      <c r="A153" s="41" t="s">
        <v>365</v>
      </c>
      <c r="B153" s="82">
        <f t="shared" si="2162"/>
        <v>0</v>
      </c>
      <c r="C153" s="82">
        <f t="shared" si="2163"/>
        <v>0</v>
      </c>
      <c r="D153" s="82">
        <f t="shared" si="2164"/>
        <v>0</v>
      </c>
      <c r="E153" s="82"/>
      <c r="F153" s="82"/>
      <c r="G153" s="82"/>
      <c r="H153" s="82"/>
      <c r="I153" s="70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  <c r="U153" s="207"/>
      <c r="V153" s="207"/>
      <c r="W153" s="207"/>
      <c r="X153" s="207"/>
      <c r="Y153" s="207"/>
      <c r="Z153" s="134"/>
      <c r="AA153" s="207"/>
      <c r="AB153" s="207"/>
      <c r="AC153" s="66"/>
      <c r="AD153" s="135"/>
      <c r="AE153" s="205"/>
      <c r="AF153" s="205"/>
      <c r="AG153" s="66"/>
      <c r="AH153" s="205"/>
      <c r="AI153" s="205"/>
      <c r="AJ153" s="205"/>
      <c r="AK153" s="66"/>
      <c r="AL153" s="205"/>
      <c r="AM153" s="205"/>
      <c r="AN153" s="205"/>
      <c r="AO153" s="66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134"/>
      <c r="BC153" s="205"/>
      <c r="BD153" s="205"/>
      <c r="BE153" s="66"/>
      <c r="BF153" s="66"/>
      <c r="BG153" s="205"/>
      <c r="BH153" s="205"/>
      <c r="BI153" s="66"/>
      <c r="BJ153" s="66"/>
      <c r="BK153" s="205"/>
      <c r="BL153" s="205"/>
      <c r="BM153" s="66"/>
      <c r="BN153" s="66"/>
      <c r="BO153" s="205"/>
      <c r="BP153" s="205"/>
      <c r="BQ153" s="66"/>
      <c r="BR153" s="66"/>
      <c r="BS153" s="205"/>
      <c r="BT153" s="205"/>
      <c r="BU153" s="66"/>
      <c r="BV153" s="66"/>
      <c r="BW153" s="205"/>
      <c r="BX153" s="205"/>
      <c r="BY153" s="66"/>
      <c r="BZ153" s="66"/>
      <c r="CA153" s="205"/>
      <c r="CB153" s="205"/>
      <c r="CC153" s="66"/>
      <c r="CD153" s="66"/>
      <c r="CE153" s="205"/>
      <c r="CF153" s="205"/>
      <c r="CG153" s="66"/>
      <c r="CH153" s="66"/>
      <c r="CI153" s="205"/>
      <c r="CJ153" s="205"/>
      <c r="CK153" s="66"/>
      <c r="CL153" s="66"/>
      <c r="CM153" s="205"/>
      <c r="CN153" s="205"/>
      <c r="CO153" s="66"/>
      <c r="CP153" s="66"/>
      <c r="CQ153" s="207"/>
      <c r="CR153" s="207"/>
      <c r="CS153" s="66"/>
      <c r="CT153" s="66"/>
      <c r="CU153" s="207"/>
      <c r="CV153" s="207"/>
      <c r="CW153" s="66"/>
      <c r="CX153" s="66"/>
      <c r="CY153" s="207"/>
      <c r="CZ153" s="207"/>
      <c r="DA153" s="66"/>
      <c r="DB153" s="66"/>
      <c r="DC153" s="207"/>
      <c r="DD153" s="207"/>
      <c r="DE153" s="207"/>
      <c r="DF153" s="207"/>
      <c r="DG153" s="207"/>
      <c r="DH153" s="207"/>
      <c r="DI153" s="207"/>
      <c r="DJ153" s="207"/>
      <c r="DK153" s="207"/>
      <c r="DL153" s="207"/>
      <c r="DM153" s="207"/>
      <c r="DN153" s="207"/>
      <c r="DO153" s="207"/>
      <c r="DP153" s="207"/>
      <c r="DQ153" s="66"/>
      <c r="DR153" s="66"/>
      <c r="DS153" s="207"/>
      <c r="DT153" s="207"/>
      <c r="DU153" s="66"/>
      <c r="DV153" s="66"/>
      <c r="DW153" s="205"/>
      <c r="DX153" s="205"/>
      <c r="DY153" s="66"/>
      <c r="DZ153" s="66"/>
      <c r="EA153" s="205"/>
      <c r="EB153" s="205"/>
      <c r="EC153" s="66"/>
      <c r="ED153" s="66"/>
      <c r="EE153" s="205"/>
      <c r="EF153" s="205"/>
      <c r="EG153" s="66"/>
      <c r="EH153" s="66"/>
      <c r="EI153" s="205"/>
      <c r="EJ153" s="205"/>
      <c r="EK153" s="66"/>
      <c r="EL153" s="66"/>
      <c r="EM153" s="205"/>
      <c r="EN153" s="205"/>
      <c r="EO153" s="66"/>
      <c r="EP153" s="66"/>
      <c r="EQ153" s="205"/>
      <c r="ER153" s="205"/>
      <c r="ES153" s="66"/>
      <c r="ET153" s="66"/>
      <c r="EU153" s="205"/>
      <c r="EV153" s="205"/>
      <c r="EW153" s="66"/>
      <c r="EX153" s="66"/>
      <c r="EY153" s="205"/>
      <c r="EZ153" s="205"/>
      <c r="FA153" s="66"/>
      <c r="FB153" s="66"/>
      <c r="FC153" s="205"/>
      <c r="FD153" s="205"/>
      <c r="FE153" s="66"/>
      <c r="FF153" s="66"/>
      <c r="FG153" s="205"/>
      <c r="FH153" s="205"/>
      <c r="FI153" s="66"/>
      <c r="FJ153" s="66"/>
      <c r="FK153" s="205"/>
      <c r="FL153" s="205"/>
      <c r="FM153" s="66"/>
      <c r="FN153" s="66"/>
      <c r="FO153" s="205"/>
      <c r="FP153" s="205"/>
      <c r="FQ153" s="66"/>
      <c r="FR153" s="66"/>
      <c r="FS153" s="205"/>
      <c r="FT153" s="205"/>
      <c r="FU153" s="66"/>
      <c r="FV153" s="66"/>
      <c r="FW153" s="205"/>
      <c r="FX153" s="205"/>
      <c r="FY153" s="66"/>
      <c r="FZ153" s="66"/>
      <c r="GA153" s="205"/>
      <c r="GB153" s="205"/>
      <c r="GC153" s="66"/>
      <c r="GD153" s="66"/>
      <c r="GE153" s="205"/>
      <c r="GF153" s="205"/>
      <c r="GG153" s="66"/>
      <c r="GH153" s="66"/>
      <c r="GI153" s="205"/>
      <c r="GJ153" s="205"/>
      <c r="GK153" s="66"/>
      <c r="GL153" s="66"/>
      <c r="GM153" s="205"/>
      <c r="GN153" s="205"/>
      <c r="GO153" s="66"/>
      <c r="GP153" s="66"/>
      <c r="GQ153" s="205"/>
      <c r="GR153" s="205"/>
      <c r="GS153" s="66"/>
      <c r="GT153" s="66"/>
      <c r="GU153" s="205"/>
      <c r="GV153" s="205"/>
      <c r="GW153" s="66"/>
      <c r="GX153" s="66"/>
      <c r="GY153" s="205"/>
      <c r="GZ153" s="205"/>
      <c r="HA153" s="66"/>
      <c r="HB153" s="66"/>
      <c r="HC153" s="205"/>
      <c r="HD153" s="205"/>
      <c r="HE153" s="66"/>
      <c r="HF153" s="66"/>
      <c r="HG153" s="205"/>
      <c r="HH153" s="205"/>
      <c r="HI153" s="66"/>
      <c r="HJ153" s="66"/>
      <c r="HK153" s="205"/>
      <c r="HL153" s="205"/>
      <c r="HM153" s="66"/>
      <c r="HN153" s="66"/>
      <c r="HO153" s="205"/>
      <c r="HP153" s="205"/>
      <c r="HQ153" s="66"/>
      <c r="HR153" s="66"/>
      <c r="HS153" s="205"/>
      <c r="HT153" s="205"/>
      <c r="HU153" s="66"/>
      <c r="HV153" s="66"/>
      <c r="HW153" s="205"/>
      <c r="HX153" s="205"/>
      <c r="HY153" s="66"/>
      <c r="HZ153" s="66"/>
      <c r="IA153" s="205"/>
      <c r="IB153" s="205"/>
      <c r="IC153" s="66"/>
      <c r="ID153" s="66"/>
      <c r="IE153" s="205"/>
      <c r="IF153" s="205"/>
      <c r="IG153" s="66"/>
      <c r="IH153" s="66"/>
      <c r="II153" s="205"/>
      <c r="IJ153" s="205"/>
      <c r="IK153" s="66"/>
      <c r="IL153" s="66"/>
      <c r="IM153" s="205"/>
      <c r="IN153" s="205"/>
      <c r="IO153" s="66"/>
    </row>
    <row r="154" spans="1:249" s="30" customFormat="1" ht="31.5" x14ac:dyDescent="0.25">
      <c r="A154" s="116" t="s">
        <v>358</v>
      </c>
      <c r="B154" s="198">
        <f t="shared" si="2162"/>
        <v>11792.4</v>
      </c>
      <c r="C154" s="198">
        <f t="shared" si="2163"/>
        <v>282211.89973</v>
      </c>
      <c r="D154" s="198">
        <f t="shared" si="2164"/>
        <v>281959.41905999999</v>
      </c>
      <c r="E154" s="80">
        <f t="shared" ref="E154" si="2379">D154/C154*100</f>
        <v>99.910535073027901</v>
      </c>
      <c r="F154" s="198">
        <f t="shared" ref="F154" si="2380">F155+F156</f>
        <v>4750</v>
      </c>
      <c r="G154" s="198">
        <f t="shared" ref="G154:AV154" si="2381">G155+G156</f>
        <v>4750</v>
      </c>
      <c r="H154" s="198">
        <f t="shared" ref="H154" si="2382">H155+H156</f>
        <v>4750</v>
      </c>
      <c r="I154" s="80">
        <f t="shared" si="739"/>
        <v>100</v>
      </c>
      <c r="J154" s="198">
        <f t="shared" ref="J154" si="2383">J155+J156</f>
        <v>0</v>
      </c>
      <c r="K154" s="198">
        <f t="shared" si="2381"/>
        <v>0</v>
      </c>
      <c r="L154" s="198">
        <f t="shared" si="2381"/>
        <v>0</v>
      </c>
      <c r="M154" s="198">
        <f t="shared" si="2381"/>
        <v>0</v>
      </c>
      <c r="N154" s="198"/>
      <c r="O154" s="198">
        <f t="shared" si="2381"/>
        <v>0</v>
      </c>
      <c r="P154" s="198">
        <f t="shared" si="2381"/>
        <v>0</v>
      </c>
      <c r="Q154" s="198">
        <f t="shared" si="2381"/>
        <v>0</v>
      </c>
      <c r="R154" s="198">
        <f t="shared" ref="R154" si="2384">R155+R156</f>
        <v>0</v>
      </c>
      <c r="S154" s="198">
        <f t="shared" si="2381"/>
        <v>0</v>
      </c>
      <c r="T154" s="198">
        <f t="shared" si="2381"/>
        <v>0</v>
      </c>
      <c r="U154" s="198">
        <f t="shared" si="2381"/>
        <v>0</v>
      </c>
      <c r="V154" s="198">
        <f t="shared" ref="V154" si="2385">V155+V156</f>
        <v>544.4</v>
      </c>
      <c r="W154" s="198">
        <f t="shared" si="2381"/>
        <v>1467.9</v>
      </c>
      <c r="X154" s="198">
        <f t="shared" ref="X154" si="2386">X155+X156</f>
        <v>1467.9</v>
      </c>
      <c r="Y154" s="79">
        <f t="shared" si="295"/>
        <v>100</v>
      </c>
      <c r="Z154" s="131"/>
      <c r="AA154" s="198">
        <f t="shared" si="2381"/>
        <v>609</v>
      </c>
      <c r="AB154" s="198">
        <f t="shared" si="2381"/>
        <v>609</v>
      </c>
      <c r="AC154" s="79">
        <f t="shared" si="2243"/>
        <v>100</v>
      </c>
      <c r="AD154" s="131"/>
      <c r="AE154" s="198">
        <f t="shared" ref="AE154:AF154" si="2387">AE155+AE156</f>
        <v>3036</v>
      </c>
      <c r="AF154" s="198">
        <f t="shared" si="2387"/>
        <v>3036</v>
      </c>
      <c r="AG154" s="79">
        <f t="shared" ref="AG154:AG155" si="2388">AF154/AE154*100</f>
        <v>100</v>
      </c>
      <c r="AH154" s="198">
        <f t="shared" ref="AH154" si="2389">AH155+AH156</f>
        <v>1086</v>
      </c>
      <c r="AI154" s="198">
        <f t="shared" ref="AI154" si="2390">AI155+AI156</f>
        <v>0</v>
      </c>
      <c r="AJ154" s="198">
        <f t="shared" ref="AJ154" si="2391">AJ155+AJ156</f>
        <v>0</v>
      </c>
      <c r="AK154" s="79"/>
      <c r="AL154" s="198">
        <f t="shared" ref="AL154" si="2392">AL155+AL156</f>
        <v>412</v>
      </c>
      <c r="AM154" s="198">
        <f t="shared" ref="AM154" si="2393">AM155+AM156</f>
        <v>412</v>
      </c>
      <c r="AN154" s="198">
        <f t="shared" ref="AN154" si="2394">AN155+AN156</f>
        <v>412</v>
      </c>
      <c r="AO154" s="79">
        <f t="shared" ref="AO154:AO155" si="2395">AN154/AM154*100</f>
        <v>100</v>
      </c>
      <c r="AP154" s="198">
        <f t="shared" ref="AP154" si="2396">AP155+AP156</f>
        <v>0</v>
      </c>
      <c r="AQ154" s="198">
        <f t="shared" si="2381"/>
        <v>0</v>
      </c>
      <c r="AR154" s="198">
        <f t="shared" ref="AR154" si="2397">AR155+AR156</f>
        <v>0</v>
      </c>
      <c r="AS154" s="198">
        <f t="shared" si="2381"/>
        <v>0</v>
      </c>
      <c r="AT154" s="198"/>
      <c r="AU154" s="198">
        <f t="shared" si="2381"/>
        <v>0</v>
      </c>
      <c r="AV154" s="198">
        <f t="shared" si="2381"/>
        <v>0</v>
      </c>
      <c r="AW154" s="198">
        <f t="shared" ref="AW154:AZ154" si="2398">AW155+AW156</f>
        <v>0</v>
      </c>
      <c r="AX154" s="198">
        <f t="shared" ref="AX154" si="2399">AX155+AX156</f>
        <v>5000</v>
      </c>
      <c r="AY154" s="198">
        <f t="shared" si="2398"/>
        <v>5000</v>
      </c>
      <c r="AZ154" s="198">
        <f t="shared" si="2398"/>
        <v>5000</v>
      </c>
      <c r="BA154" s="79">
        <f t="shared" ref="BA154:BA155" si="2400">AZ154/AY154*100</f>
        <v>100</v>
      </c>
      <c r="BB154" s="121"/>
      <c r="BC154" s="198">
        <f t="shared" ref="BC154:BD154" si="2401">BC155+BC156</f>
        <v>1310</v>
      </c>
      <c r="BD154" s="198">
        <f t="shared" si="2401"/>
        <v>1310</v>
      </c>
      <c r="BE154" s="79">
        <f t="shared" ref="BE154:BE155" si="2402">BD154/BC154*100</f>
        <v>100</v>
      </c>
      <c r="BF154" s="79"/>
      <c r="BG154" s="198">
        <f t="shared" ref="BG154:BH154" si="2403">BG155+BG156</f>
        <v>0</v>
      </c>
      <c r="BH154" s="198">
        <f t="shared" si="2403"/>
        <v>0</v>
      </c>
      <c r="BI154" s="79"/>
      <c r="BJ154" s="79"/>
      <c r="BK154" s="198">
        <f t="shared" ref="BK154:BL154" si="2404">BK155+BK156</f>
        <v>0</v>
      </c>
      <c r="BL154" s="198">
        <f t="shared" si="2404"/>
        <v>0</v>
      </c>
      <c r="BM154" s="79"/>
      <c r="BN154" s="79"/>
      <c r="BO154" s="198">
        <f t="shared" ref="BO154:BP154" si="2405">BO155+BO156</f>
        <v>0</v>
      </c>
      <c r="BP154" s="198">
        <f t="shared" si="2405"/>
        <v>0</v>
      </c>
      <c r="BQ154" s="79"/>
      <c r="BR154" s="79"/>
      <c r="BS154" s="198">
        <f t="shared" ref="BS154:BT154" si="2406">BS155+BS156</f>
        <v>0</v>
      </c>
      <c r="BT154" s="198">
        <f t="shared" si="2406"/>
        <v>0</v>
      </c>
      <c r="BU154" s="79"/>
      <c r="BV154" s="79"/>
      <c r="BW154" s="198">
        <f t="shared" ref="BW154:BX154" si="2407">BW155+BW156</f>
        <v>0</v>
      </c>
      <c r="BX154" s="198">
        <f t="shared" si="2407"/>
        <v>0</v>
      </c>
      <c r="BY154" s="79"/>
      <c r="BZ154" s="79"/>
      <c r="CA154" s="198">
        <f t="shared" ref="CA154:CB154" si="2408">CA155+CA156</f>
        <v>0</v>
      </c>
      <c r="CB154" s="198">
        <f t="shared" si="2408"/>
        <v>0</v>
      </c>
      <c r="CC154" s="79"/>
      <c r="CD154" s="79"/>
      <c r="CE154" s="198">
        <f t="shared" ref="CE154:CF154" si="2409">CE155+CE156</f>
        <v>0</v>
      </c>
      <c r="CF154" s="198">
        <f t="shared" si="2409"/>
        <v>0</v>
      </c>
      <c r="CG154" s="79"/>
      <c r="CH154" s="79"/>
      <c r="CI154" s="198">
        <f t="shared" ref="CI154:CJ154" si="2410">CI155+CI156</f>
        <v>0</v>
      </c>
      <c r="CJ154" s="198">
        <f t="shared" si="2410"/>
        <v>0</v>
      </c>
      <c r="CK154" s="79"/>
      <c r="CL154" s="79"/>
      <c r="CM154" s="198">
        <f t="shared" ref="CM154:CN154" si="2411">CM155+CM156</f>
        <v>0</v>
      </c>
      <c r="CN154" s="198">
        <f t="shared" si="2411"/>
        <v>0</v>
      </c>
      <c r="CO154" s="79"/>
      <c r="CP154" s="79"/>
      <c r="CQ154" s="198">
        <f t="shared" ref="CQ154" si="2412">CQ155+CQ156</f>
        <v>10000</v>
      </c>
      <c r="CR154" s="198">
        <f t="shared" ref="CR154" si="2413">CR155+CR156</f>
        <v>10000</v>
      </c>
      <c r="CS154" s="79">
        <f t="shared" ref="CS154:CS156" si="2414">CR154/CQ154*100</f>
        <v>100</v>
      </c>
      <c r="CT154" s="79"/>
      <c r="CU154" s="198">
        <f t="shared" ref="CU154" si="2415">CU155+CU156</f>
        <v>25000</v>
      </c>
      <c r="CV154" s="198">
        <f t="shared" ref="CV154" si="2416">CV155+CV156</f>
        <v>25000</v>
      </c>
      <c r="CW154" s="79">
        <f t="shared" ref="CW154" si="2417">CV154/CU154*100</f>
        <v>100</v>
      </c>
      <c r="CX154" s="79"/>
      <c r="CY154" s="198">
        <f t="shared" ref="CY154:CZ154" si="2418">CY155+CY156</f>
        <v>0</v>
      </c>
      <c r="CZ154" s="198">
        <f t="shared" si="2418"/>
        <v>0</v>
      </c>
      <c r="DA154" s="79"/>
      <c r="DB154" s="79"/>
      <c r="DC154" s="198">
        <f t="shared" ref="DC154:DO154" si="2419">DC155+DC156</f>
        <v>0</v>
      </c>
      <c r="DD154" s="198">
        <f t="shared" si="2419"/>
        <v>0</v>
      </c>
      <c r="DE154" s="198">
        <f t="shared" si="2419"/>
        <v>0</v>
      </c>
      <c r="DF154" s="198"/>
      <c r="DG154" s="198">
        <f t="shared" si="2419"/>
        <v>0</v>
      </c>
      <c r="DH154" s="198">
        <f t="shared" si="2419"/>
        <v>0</v>
      </c>
      <c r="DI154" s="198">
        <f t="shared" si="2419"/>
        <v>0</v>
      </c>
      <c r="DJ154" s="198"/>
      <c r="DK154" s="198">
        <f t="shared" si="2419"/>
        <v>0</v>
      </c>
      <c r="DL154" s="198">
        <f t="shared" si="2419"/>
        <v>0</v>
      </c>
      <c r="DM154" s="198">
        <f t="shared" si="2419"/>
        <v>0</v>
      </c>
      <c r="DN154" s="198"/>
      <c r="DO154" s="198">
        <f t="shared" si="2419"/>
        <v>0</v>
      </c>
      <c r="DP154" s="198">
        <f t="shared" ref="DP154" si="2420">DP155+DP156</f>
        <v>0</v>
      </c>
      <c r="DQ154" s="79"/>
      <c r="DR154" s="79"/>
      <c r="DS154" s="198">
        <f t="shared" ref="DS154:DT154" si="2421">DS155+DS156</f>
        <v>0</v>
      </c>
      <c r="DT154" s="198">
        <f t="shared" si="2421"/>
        <v>0</v>
      </c>
      <c r="DU154" s="79"/>
      <c r="DV154" s="79"/>
      <c r="DW154" s="198">
        <f t="shared" ref="DW154:DX154" si="2422">DW155+DW156</f>
        <v>184000</v>
      </c>
      <c r="DX154" s="198">
        <f t="shared" si="2422"/>
        <v>184000</v>
      </c>
      <c r="DY154" s="79">
        <f t="shared" ref="DY154:DY169" si="2423">DX154/DW154*100</f>
        <v>100</v>
      </c>
      <c r="DZ154" s="79"/>
      <c r="EA154" s="198">
        <f t="shared" ref="EA154:EB154" si="2424">EA155+EA156</f>
        <v>0</v>
      </c>
      <c r="EB154" s="198">
        <f t="shared" si="2424"/>
        <v>0</v>
      </c>
      <c r="EC154" s="79"/>
      <c r="ED154" s="79"/>
      <c r="EE154" s="198">
        <f t="shared" ref="EE154:EF154" si="2425">EE155+EE156</f>
        <v>30</v>
      </c>
      <c r="EF154" s="198">
        <f t="shared" si="2425"/>
        <v>30</v>
      </c>
      <c r="EG154" s="79">
        <f t="shared" ref="EG154:EG155" si="2426">EF154/EE154*100</f>
        <v>100</v>
      </c>
      <c r="EH154" s="79"/>
      <c r="EI154" s="198">
        <f t="shared" ref="EI154:EJ154" si="2427">EI155+EI156</f>
        <v>453</v>
      </c>
      <c r="EJ154" s="198">
        <f t="shared" si="2427"/>
        <v>453</v>
      </c>
      <c r="EK154" s="79">
        <f t="shared" ref="EK154:EK155" si="2428">EJ154/EI154*100</f>
        <v>100</v>
      </c>
      <c r="EL154" s="79"/>
      <c r="EM154" s="198">
        <f t="shared" ref="EM154:EN154" si="2429">EM155+EM156</f>
        <v>0</v>
      </c>
      <c r="EN154" s="198">
        <f t="shared" si="2429"/>
        <v>0</v>
      </c>
      <c r="EO154" s="79"/>
      <c r="EP154" s="79"/>
      <c r="EQ154" s="198">
        <f t="shared" ref="EQ154:ER154" si="2430">EQ155+EQ156</f>
        <v>0</v>
      </c>
      <c r="ER154" s="198">
        <f t="shared" si="2430"/>
        <v>0</v>
      </c>
      <c r="ES154" s="79"/>
      <c r="ET154" s="79"/>
      <c r="EU154" s="198">
        <f t="shared" ref="EU154" si="2431">EU155+EU156</f>
        <v>0</v>
      </c>
      <c r="EV154" s="198">
        <f t="shared" ref="EV154" si="2432">EV155+EV156</f>
        <v>0</v>
      </c>
      <c r="EW154" s="79"/>
      <c r="EX154" s="79"/>
      <c r="EY154" s="198">
        <f t="shared" ref="EY154" si="2433">EY155+EY156</f>
        <v>0</v>
      </c>
      <c r="EZ154" s="198">
        <f t="shared" ref="EZ154" si="2434">EZ155+EZ156</f>
        <v>0</v>
      </c>
      <c r="FA154" s="79"/>
      <c r="FB154" s="79"/>
      <c r="FC154" s="198">
        <f t="shared" ref="FC154:FD154" si="2435">FC155+FC156</f>
        <v>0</v>
      </c>
      <c r="FD154" s="198">
        <f t="shared" si="2435"/>
        <v>0</v>
      </c>
      <c r="FE154" s="79"/>
      <c r="FF154" s="79"/>
      <c r="FG154" s="198">
        <f t="shared" ref="FG154" si="2436">FG155+FG156</f>
        <v>0</v>
      </c>
      <c r="FH154" s="198">
        <f t="shared" ref="FH154" si="2437">FH155+FH156</f>
        <v>0</v>
      </c>
      <c r="FI154" s="79"/>
      <c r="FJ154" s="79"/>
      <c r="FK154" s="198">
        <f t="shared" ref="FK154" si="2438">FK155+FK156</f>
        <v>0</v>
      </c>
      <c r="FL154" s="198">
        <f t="shared" ref="FL154" si="2439">FL155+FL156</f>
        <v>0</v>
      </c>
      <c r="FM154" s="79"/>
      <c r="FN154" s="79"/>
      <c r="FO154" s="198">
        <f t="shared" ref="FO154:FP154" si="2440">FO155+FO156</f>
        <v>0</v>
      </c>
      <c r="FP154" s="198">
        <f t="shared" si="2440"/>
        <v>0</v>
      </c>
      <c r="FQ154" s="79"/>
      <c r="FR154" s="79"/>
      <c r="FS154" s="198">
        <f t="shared" ref="FS154:FT154" si="2441">FS155+FS156</f>
        <v>0</v>
      </c>
      <c r="FT154" s="198">
        <f t="shared" si="2441"/>
        <v>0</v>
      </c>
      <c r="FU154" s="79"/>
      <c r="FV154" s="79"/>
      <c r="FW154" s="198">
        <f t="shared" ref="FW154:FX154" si="2442">FW155+FW156</f>
        <v>0</v>
      </c>
      <c r="FX154" s="198">
        <f t="shared" si="2442"/>
        <v>0</v>
      </c>
      <c r="FY154" s="79"/>
      <c r="FZ154" s="79"/>
      <c r="GA154" s="198">
        <f t="shared" ref="GA154:GB154" si="2443">GA155+GA156</f>
        <v>0</v>
      </c>
      <c r="GB154" s="198">
        <f t="shared" si="2443"/>
        <v>0</v>
      </c>
      <c r="GC154" s="79"/>
      <c r="GD154" s="79"/>
      <c r="GE154" s="198">
        <f t="shared" ref="GE154:GF154" si="2444">GE155+GE156</f>
        <v>0</v>
      </c>
      <c r="GF154" s="198">
        <f t="shared" si="2444"/>
        <v>0</v>
      </c>
      <c r="GG154" s="79"/>
      <c r="GH154" s="79"/>
      <c r="GI154" s="198">
        <f t="shared" ref="GI154:GJ154" si="2445">GI155+GI156</f>
        <v>0</v>
      </c>
      <c r="GJ154" s="198">
        <f t="shared" si="2445"/>
        <v>0</v>
      </c>
      <c r="GK154" s="79"/>
      <c r="GL154" s="79"/>
      <c r="GM154" s="198">
        <f t="shared" ref="GM154:GN154" si="2446">GM155+GM156</f>
        <v>0</v>
      </c>
      <c r="GN154" s="198">
        <f t="shared" si="2446"/>
        <v>0</v>
      </c>
      <c r="GO154" s="79"/>
      <c r="GP154" s="79"/>
      <c r="GQ154" s="198">
        <f t="shared" ref="GQ154:GR154" si="2447">GQ155+GQ156</f>
        <v>0</v>
      </c>
      <c r="GR154" s="198">
        <f t="shared" si="2447"/>
        <v>0</v>
      </c>
      <c r="GS154" s="79"/>
      <c r="GT154" s="79"/>
      <c r="GU154" s="198">
        <f t="shared" ref="GU154:GV154" si="2448">GU155+GU156</f>
        <v>24451</v>
      </c>
      <c r="GV154" s="198">
        <f t="shared" si="2448"/>
        <v>24451</v>
      </c>
      <c r="GW154" s="79">
        <f t="shared" ref="GW154:GW155" si="2449">GV154/GU154*100</f>
        <v>100</v>
      </c>
      <c r="GX154" s="79"/>
      <c r="GY154" s="198"/>
      <c r="GZ154" s="198"/>
      <c r="HA154" s="79"/>
      <c r="HB154" s="79"/>
      <c r="HC154" s="198"/>
      <c r="HD154" s="198"/>
      <c r="HE154" s="79"/>
      <c r="HF154" s="79"/>
      <c r="HG154" s="198">
        <f t="shared" ref="HG154:HH154" si="2450">HG155+HG156</f>
        <v>18865.099999999999</v>
      </c>
      <c r="HH154" s="198">
        <f t="shared" si="2450"/>
        <v>18865.058809999999</v>
      </c>
      <c r="HI154" s="79">
        <f t="shared" ref="HI154:HI155" si="2451">HH154/HG154*100</f>
        <v>99.99978166031454</v>
      </c>
      <c r="HJ154" s="79"/>
      <c r="HK154" s="198"/>
      <c r="HL154" s="198"/>
      <c r="HM154" s="79"/>
      <c r="HN154" s="79"/>
      <c r="HO154" s="198">
        <f t="shared" ref="HO154:HP154" si="2452">HO155+HO156</f>
        <v>950</v>
      </c>
      <c r="HP154" s="198">
        <f t="shared" si="2452"/>
        <v>950</v>
      </c>
      <c r="HQ154" s="79">
        <f t="shared" ref="HQ154:HQ155" si="2453">HP154/HO154*100</f>
        <v>100</v>
      </c>
      <c r="HR154" s="79"/>
      <c r="HS154" s="198"/>
      <c r="HT154" s="198"/>
      <c r="HU154" s="79"/>
      <c r="HV154" s="79"/>
      <c r="HW154" s="198"/>
      <c r="HX154" s="198"/>
      <c r="HY154" s="79"/>
      <c r="HZ154" s="79"/>
      <c r="IA154" s="198"/>
      <c r="IB154" s="198"/>
      <c r="IC154" s="79"/>
      <c r="ID154" s="79"/>
      <c r="IE154" s="198">
        <f t="shared" ref="IE154:IF154" si="2454">IE155+IE156</f>
        <v>1131.5999999999999</v>
      </c>
      <c r="IF154" s="198">
        <f t="shared" si="2454"/>
        <v>879.16052000000002</v>
      </c>
      <c r="IG154" s="79">
        <f t="shared" ref="IG154:IG155" si="2455">IF154/IE154*100</f>
        <v>77.691809826793929</v>
      </c>
      <c r="IH154" s="79"/>
      <c r="II154" s="198"/>
      <c r="IJ154" s="198"/>
      <c r="IK154" s="79"/>
      <c r="IL154" s="79"/>
      <c r="IM154" s="198">
        <f t="shared" ref="IM154:IN154" si="2456">IM155+IM156</f>
        <v>746.29972999999995</v>
      </c>
      <c r="IN154" s="198">
        <f t="shared" si="2456"/>
        <v>746.29972999999995</v>
      </c>
      <c r="IO154" s="79">
        <f t="shared" ref="IO154:IO155" si="2457">IN154/IM154*100</f>
        <v>100</v>
      </c>
    </row>
    <row r="155" spans="1:249" s="29" customFormat="1" ht="31.5" x14ac:dyDescent="0.25">
      <c r="A155" s="95" t="s">
        <v>300</v>
      </c>
      <c r="B155" s="82">
        <f t="shared" si="2162"/>
        <v>11792.4</v>
      </c>
      <c r="C155" s="82">
        <f t="shared" si="2163"/>
        <v>175211.89973</v>
      </c>
      <c r="D155" s="82">
        <f t="shared" si="2164"/>
        <v>174959.41905999999</v>
      </c>
      <c r="E155" s="70">
        <f t="shared" si="67"/>
        <v>99.855899815943388</v>
      </c>
      <c r="F155" s="70">
        <v>4750</v>
      </c>
      <c r="G155" s="70">
        <v>4750</v>
      </c>
      <c r="H155" s="70">
        <v>4750</v>
      </c>
      <c r="I155" s="70">
        <f t="shared" si="739"/>
        <v>100</v>
      </c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66"/>
      <c r="V155" s="70">
        <v>544.4</v>
      </c>
      <c r="W155" s="70">
        <v>1467.9</v>
      </c>
      <c r="X155" s="70">
        <v>1467.9</v>
      </c>
      <c r="Y155" s="66">
        <f t="shared" si="295"/>
        <v>100</v>
      </c>
      <c r="Z155" s="124"/>
      <c r="AA155" s="70">
        <v>609</v>
      </c>
      <c r="AB155" s="70">
        <v>609</v>
      </c>
      <c r="AC155" s="66">
        <f t="shared" si="2243"/>
        <v>100</v>
      </c>
      <c r="AD155" s="145"/>
      <c r="AE155" s="280">
        <v>3036</v>
      </c>
      <c r="AF155" s="281">
        <v>3036</v>
      </c>
      <c r="AG155" s="66">
        <f t="shared" si="2388"/>
        <v>100</v>
      </c>
      <c r="AH155" s="280">
        <v>1086</v>
      </c>
      <c r="AI155" s="280"/>
      <c r="AJ155" s="280"/>
      <c r="AK155" s="66"/>
      <c r="AL155" s="280">
        <v>412</v>
      </c>
      <c r="AM155" s="280">
        <v>412</v>
      </c>
      <c r="AN155" s="280">
        <v>412</v>
      </c>
      <c r="AO155" s="66">
        <f t="shared" si="2395"/>
        <v>100</v>
      </c>
      <c r="AP155" s="70"/>
      <c r="AQ155" s="70"/>
      <c r="AR155" s="70"/>
      <c r="AS155" s="66"/>
      <c r="AT155" s="66"/>
      <c r="AU155" s="70"/>
      <c r="AV155" s="70"/>
      <c r="AW155" s="66"/>
      <c r="AX155" s="70">
        <v>5000</v>
      </c>
      <c r="AY155" s="70">
        <v>5000</v>
      </c>
      <c r="AZ155" s="70">
        <v>5000</v>
      </c>
      <c r="BA155" s="66">
        <f t="shared" si="2400"/>
        <v>100</v>
      </c>
      <c r="BB155" s="123"/>
      <c r="BC155" s="280">
        <v>1310</v>
      </c>
      <c r="BD155" s="70">
        <v>1310</v>
      </c>
      <c r="BE155" s="66">
        <f t="shared" si="2402"/>
        <v>100</v>
      </c>
      <c r="BF155" s="66"/>
      <c r="BG155" s="280"/>
      <c r="BH155" s="70"/>
      <c r="BI155" s="66"/>
      <c r="BJ155" s="66"/>
      <c r="BK155" s="280"/>
      <c r="BL155" s="70"/>
      <c r="BM155" s="66"/>
      <c r="BN155" s="66"/>
      <c r="BO155" s="280"/>
      <c r="BP155" s="70"/>
      <c r="BQ155" s="66"/>
      <c r="BR155" s="66"/>
      <c r="BS155" s="280"/>
      <c r="BT155" s="70"/>
      <c r="BU155" s="66"/>
      <c r="BV155" s="66"/>
      <c r="BW155" s="280"/>
      <c r="BX155" s="70"/>
      <c r="BY155" s="66"/>
      <c r="BZ155" s="66"/>
      <c r="CA155" s="280"/>
      <c r="CB155" s="70"/>
      <c r="CC155" s="66"/>
      <c r="CD155" s="66"/>
      <c r="CE155" s="280"/>
      <c r="CF155" s="70"/>
      <c r="CG155" s="66"/>
      <c r="CH155" s="66"/>
      <c r="CI155" s="280"/>
      <c r="CJ155" s="70"/>
      <c r="CK155" s="66"/>
      <c r="CL155" s="66"/>
      <c r="CM155" s="280"/>
      <c r="CN155" s="70"/>
      <c r="CO155" s="66"/>
      <c r="CP155" s="66"/>
      <c r="CQ155" s="70"/>
      <c r="CR155" s="70"/>
      <c r="CS155" s="66"/>
      <c r="CT155" s="66"/>
      <c r="CU155" s="70"/>
      <c r="CV155" s="70"/>
      <c r="CW155" s="66"/>
      <c r="CX155" s="66"/>
      <c r="CY155" s="70"/>
      <c r="CZ155" s="70"/>
      <c r="DA155" s="66"/>
      <c r="DB155" s="66"/>
      <c r="DC155" s="70"/>
      <c r="DD155" s="70"/>
      <c r="DE155" s="66"/>
      <c r="DF155" s="66"/>
      <c r="DG155" s="70"/>
      <c r="DH155" s="70"/>
      <c r="DI155" s="66"/>
      <c r="DJ155" s="66"/>
      <c r="DK155" s="70"/>
      <c r="DL155" s="70"/>
      <c r="DM155" s="66"/>
      <c r="DN155" s="66"/>
      <c r="DO155" s="70"/>
      <c r="DP155" s="70"/>
      <c r="DQ155" s="66"/>
      <c r="DR155" s="66"/>
      <c r="DS155" s="70"/>
      <c r="DT155" s="70"/>
      <c r="DU155" s="66"/>
      <c r="DV155" s="66"/>
      <c r="DW155" s="280">
        <v>112000</v>
      </c>
      <c r="DX155" s="295">
        <v>112000</v>
      </c>
      <c r="DY155" s="66">
        <f t="shared" si="2423"/>
        <v>100</v>
      </c>
      <c r="DZ155" s="66"/>
      <c r="EA155" s="280"/>
      <c r="EB155" s="295"/>
      <c r="EC155" s="66"/>
      <c r="ED155" s="66"/>
      <c r="EE155" s="280">
        <v>30</v>
      </c>
      <c r="EF155" s="70">
        <v>30</v>
      </c>
      <c r="EG155" s="66">
        <f t="shared" si="2426"/>
        <v>100</v>
      </c>
      <c r="EH155" s="66"/>
      <c r="EI155" s="280">
        <v>453</v>
      </c>
      <c r="EJ155" s="70">
        <v>453</v>
      </c>
      <c r="EK155" s="66">
        <f t="shared" si="2428"/>
        <v>100</v>
      </c>
      <c r="EL155" s="66"/>
      <c r="EM155" s="280"/>
      <c r="EN155" s="70"/>
      <c r="EO155" s="66"/>
      <c r="EP155" s="66"/>
      <c r="EQ155" s="280"/>
      <c r="ER155" s="70"/>
      <c r="ES155" s="66"/>
      <c r="ET155" s="66"/>
      <c r="EU155" s="280"/>
      <c r="EV155" s="280"/>
      <c r="EW155" s="66"/>
      <c r="EX155" s="66"/>
      <c r="EY155" s="280"/>
      <c r="EZ155" s="280"/>
      <c r="FA155" s="66"/>
      <c r="FB155" s="66"/>
      <c r="FC155" s="280"/>
      <c r="FD155" s="70"/>
      <c r="FE155" s="66"/>
      <c r="FF155" s="66"/>
      <c r="FG155" s="280"/>
      <c r="FH155" s="280"/>
      <c r="FI155" s="66"/>
      <c r="FJ155" s="66"/>
      <c r="FK155" s="280"/>
      <c r="FL155" s="280"/>
      <c r="FM155" s="66"/>
      <c r="FN155" s="66"/>
      <c r="FO155" s="280"/>
      <c r="FP155" s="70"/>
      <c r="FQ155" s="66"/>
      <c r="FR155" s="66"/>
      <c r="FS155" s="280"/>
      <c r="FT155" s="70"/>
      <c r="FU155" s="66"/>
      <c r="FV155" s="66"/>
      <c r="FW155" s="280"/>
      <c r="FX155" s="70"/>
      <c r="FY155" s="66"/>
      <c r="FZ155" s="66"/>
      <c r="GA155" s="280"/>
      <c r="GB155" s="70"/>
      <c r="GC155" s="66"/>
      <c r="GD155" s="66"/>
      <c r="GE155" s="280"/>
      <c r="GF155" s="70"/>
      <c r="GG155" s="66"/>
      <c r="GH155" s="66"/>
      <c r="GI155" s="280"/>
      <c r="GJ155" s="70"/>
      <c r="GK155" s="66"/>
      <c r="GL155" s="66"/>
      <c r="GM155" s="280"/>
      <c r="GN155" s="70"/>
      <c r="GO155" s="66"/>
      <c r="GP155" s="66"/>
      <c r="GQ155" s="280"/>
      <c r="GR155" s="70"/>
      <c r="GS155" s="66"/>
      <c r="GT155" s="66"/>
      <c r="GU155" s="280">
        <v>24451</v>
      </c>
      <c r="GV155" s="70">
        <v>24451</v>
      </c>
      <c r="GW155" s="66">
        <f t="shared" si="2449"/>
        <v>100</v>
      </c>
      <c r="GX155" s="66"/>
      <c r="GY155" s="280"/>
      <c r="GZ155" s="70"/>
      <c r="HA155" s="66"/>
      <c r="HB155" s="66"/>
      <c r="HC155" s="280"/>
      <c r="HD155" s="70"/>
      <c r="HE155" s="66"/>
      <c r="HF155" s="66"/>
      <c r="HG155" s="280">
        <v>18865.099999999999</v>
      </c>
      <c r="HH155" s="70">
        <v>18865.058809999999</v>
      </c>
      <c r="HI155" s="66">
        <f t="shared" si="2451"/>
        <v>99.99978166031454</v>
      </c>
      <c r="HJ155" s="66"/>
      <c r="HK155" s="280"/>
      <c r="HL155" s="70"/>
      <c r="HM155" s="66"/>
      <c r="HN155" s="66"/>
      <c r="HO155" s="280">
        <v>950</v>
      </c>
      <c r="HP155" s="70">
        <v>950</v>
      </c>
      <c r="HQ155" s="66">
        <f t="shared" si="2453"/>
        <v>100</v>
      </c>
      <c r="HR155" s="66"/>
      <c r="HS155" s="280"/>
      <c r="HT155" s="70"/>
      <c r="HU155" s="66"/>
      <c r="HV155" s="66"/>
      <c r="HW155" s="280"/>
      <c r="HX155" s="70"/>
      <c r="HY155" s="66"/>
      <c r="HZ155" s="66"/>
      <c r="IA155" s="280"/>
      <c r="IB155" s="70"/>
      <c r="IC155" s="66"/>
      <c r="ID155" s="66"/>
      <c r="IE155" s="280">
        <v>1131.5999999999999</v>
      </c>
      <c r="IF155" s="70">
        <v>879.16052000000002</v>
      </c>
      <c r="IG155" s="66">
        <f t="shared" si="2455"/>
        <v>77.691809826793929</v>
      </c>
      <c r="IH155" s="66"/>
      <c r="II155" s="280"/>
      <c r="IJ155" s="70"/>
      <c r="IK155" s="66"/>
      <c r="IL155" s="66"/>
      <c r="IM155" s="280">
        <v>746.29972999999995</v>
      </c>
      <c r="IN155" s="70">
        <v>746.29972999999995</v>
      </c>
      <c r="IO155" s="66">
        <f t="shared" si="2457"/>
        <v>100</v>
      </c>
    </row>
    <row r="156" spans="1:249" s="29" customFormat="1" ht="15.75" x14ac:dyDescent="0.25">
      <c r="A156" s="41" t="s">
        <v>375</v>
      </c>
      <c r="B156" s="82">
        <f t="shared" si="2162"/>
        <v>0</v>
      </c>
      <c r="C156" s="82">
        <f t="shared" si="2163"/>
        <v>107000</v>
      </c>
      <c r="D156" s="82">
        <f t="shared" si="2164"/>
        <v>107000</v>
      </c>
      <c r="E156" s="70">
        <f t="shared" si="67"/>
        <v>100</v>
      </c>
      <c r="F156" s="82"/>
      <c r="G156" s="82"/>
      <c r="H156" s="82"/>
      <c r="I156" s="82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  <c r="U156" s="207"/>
      <c r="V156" s="207"/>
      <c r="W156" s="207"/>
      <c r="X156" s="207"/>
      <c r="Y156" s="207"/>
      <c r="Z156" s="134"/>
      <c r="AA156" s="207"/>
      <c r="AB156" s="207"/>
      <c r="AC156" s="66"/>
      <c r="AD156" s="135"/>
      <c r="AE156" s="205"/>
      <c r="AF156" s="205"/>
      <c r="AG156" s="66"/>
      <c r="AH156" s="205"/>
      <c r="AI156" s="205"/>
      <c r="AJ156" s="205"/>
      <c r="AK156" s="66"/>
      <c r="AL156" s="205"/>
      <c r="AM156" s="205"/>
      <c r="AN156" s="205"/>
      <c r="AO156" s="66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134"/>
      <c r="BC156" s="205"/>
      <c r="BD156" s="205"/>
      <c r="BE156" s="66"/>
      <c r="BF156" s="66"/>
      <c r="BG156" s="205"/>
      <c r="BH156" s="205"/>
      <c r="BI156" s="66"/>
      <c r="BJ156" s="66"/>
      <c r="BK156" s="205"/>
      <c r="BL156" s="205"/>
      <c r="BM156" s="66"/>
      <c r="BN156" s="66"/>
      <c r="BO156" s="205"/>
      <c r="BP156" s="205"/>
      <c r="BQ156" s="66"/>
      <c r="BR156" s="66"/>
      <c r="BS156" s="205"/>
      <c r="BT156" s="205"/>
      <c r="BU156" s="66"/>
      <c r="BV156" s="66"/>
      <c r="BW156" s="205"/>
      <c r="BX156" s="205"/>
      <c r="BY156" s="66"/>
      <c r="BZ156" s="66"/>
      <c r="CA156" s="205"/>
      <c r="CB156" s="205"/>
      <c r="CC156" s="66"/>
      <c r="CD156" s="66"/>
      <c r="CE156" s="205"/>
      <c r="CF156" s="205"/>
      <c r="CG156" s="66"/>
      <c r="CH156" s="66"/>
      <c r="CI156" s="205"/>
      <c r="CJ156" s="205"/>
      <c r="CK156" s="66"/>
      <c r="CL156" s="66"/>
      <c r="CM156" s="205"/>
      <c r="CN156" s="205"/>
      <c r="CO156" s="66"/>
      <c r="CP156" s="66"/>
      <c r="CQ156" s="66">
        <v>10000</v>
      </c>
      <c r="CR156" s="66">
        <v>10000</v>
      </c>
      <c r="CS156" s="66">
        <f t="shared" si="2414"/>
        <v>100</v>
      </c>
      <c r="CT156" s="66"/>
      <c r="CU156" s="66">
        <v>25000</v>
      </c>
      <c r="CV156" s="66">
        <v>25000</v>
      </c>
      <c r="CW156" s="66">
        <f t="shared" ref="CW156" si="2458">CV156/CU156*100</f>
        <v>100</v>
      </c>
      <c r="CX156" s="66"/>
      <c r="CY156" s="66"/>
      <c r="CZ156" s="66"/>
      <c r="DA156" s="66"/>
      <c r="DB156" s="66"/>
      <c r="DC156" s="207"/>
      <c r="DD156" s="207"/>
      <c r="DE156" s="207"/>
      <c r="DF156" s="207"/>
      <c r="DG156" s="207"/>
      <c r="DH156" s="207"/>
      <c r="DI156" s="207"/>
      <c r="DJ156" s="207"/>
      <c r="DK156" s="207"/>
      <c r="DL156" s="207"/>
      <c r="DM156" s="207"/>
      <c r="DN156" s="207"/>
      <c r="DO156" s="66"/>
      <c r="DP156" s="66"/>
      <c r="DQ156" s="66"/>
      <c r="DR156" s="66"/>
      <c r="DS156" s="66"/>
      <c r="DT156" s="207"/>
      <c r="DU156" s="66"/>
      <c r="DV156" s="66"/>
      <c r="DW156" s="280">
        <v>72000</v>
      </c>
      <c r="DX156" s="280">
        <f>30000+42000</f>
        <v>72000</v>
      </c>
      <c r="DY156" s="66">
        <f t="shared" si="2423"/>
        <v>100</v>
      </c>
      <c r="DZ156" s="66"/>
      <c r="EA156" s="280"/>
      <c r="EB156" s="205"/>
      <c r="EC156" s="66"/>
      <c r="ED156" s="66"/>
      <c r="EE156" s="205"/>
      <c r="EF156" s="205"/>
      <c r="EG156" s="66"/>
      <c r="EH156" s="66"/>
      <c r="EI156" s="205"/>
      <c r="EJ156" s="205"/>
      <c r="EK156" s="66"/>
      <c r="EL156" s="66"/>
      <c r="EM156" s="205"/>
      <c r="EN156" s="205"/>
      <c r="EO156" s="66"/>
      <c r="EP156" s="66"/>
      <c r="EQ156" s="205"/>
      <c r="ER156" s="205"/>
      <c r="ES156" s="66"/>
      <c r="ET156" s="66"/>
      <c r="EU156" s="205"/>
      <c r="EV156" s="205"/>
      <c r="EW156" s="66"/>
      <c r="EX156" s="66"/>
      <c r="EY156" s="205"/>
      <c r="EZ156" s="205"/>
      <c r="FA156" s="66"/>
      <c r="FB156" s="66"/>
      <c r="FC156" s="205"/>
      <c r="FD156" s="205"/>
      <c r="FE156" s="66"/>
      <c r="FF156" s="66"/>
      <c r="FG156" s="205"/>
      <c r="FH156" s="205"/>
      <c r="FI156" s="66"/>
      <c r="FJ156" s="66"/>
      <c r="FK156" s="205"/>
      <c r="FL156" s="205"/>
      <c r="FM156" s="66"/>
      <c r="FN156" s="66"/>
      <c r="FO156" s="205"/>
      <c r="FP156" s="205"/>
      <c r="FQ156" s="66"/>
      <c r="FR156" s="66"/>
      <c r="FS156" s="205"/>
      <c r="FT156" s="205"/>
      <c r="FU156" s="66"/>
      <c r="FV156" s="66"/>
      <c r="FW156" s="205"/>
      <c r="FX156" s="205"/>
      <c r="FY156" s="66"/>
      <c r="FZ156" s="66"/>
      <c r="GA156" s="205"/>
      <c r="GB156" s="205"/>
      <c r="GC156" s="66"/>
      <c r="GD156" s="66"/>
      <c r="GE156" s="205"/>
      <c r="GF156" s="205"/>
      <c r="GG156" s="66"/>
      <c r="GH156" s="66"/>
      <c r="GI156" s="205"/>
      <c r="GJ156" s="205"/>
      <c r="GK156" s="66"/>
      <c r="GL156" s="66"/>
      <c r="GM156" s="205"/>
      <c r="GN156" s="205"/>
      <c r="GO156" s="66"/>
      <c r="GP156" s="66"/>
      <c r="GQ156" s="205"/>
      <c r="GR156" s="205"/>
      <c r="GS156" s="66"/>
      <c r="GT156" s="66"/>
      <c r="GU156" s="205"/>
      <c r="GV156" s="205"/>
      <c r="GW156" s="66"/>
      <c r="GX156" s="66"/>
      <c r="GY156" s="205"/>
      <c r="GZ156" s="205"/>
      <c r="HA156" s="66"/>
      <c r="HB156" s="66"/>
      <c r="HC156" s="205"/>
      <c r="HD156" s="205"/>
      <c r="HE156" s="66"/>
      <c r="HF156" s="66"/>
      <c r="HG156" s="205"/>
      <c r="HH156" s="205"/>
      <c r="HI156" s="66"/>
      <c r="HJ156" s="66"/>
      <c r="HK156" s="205"/>
      <c r="HL156" s="205"/>
      <c r="HM156" s="66"/>
      <c r="HN156" s="66"/>
      <c r="HO156" s="205"/>
      <c r="HP156" s="205"/>
      <c r="HQ156" s="66"/>
      <c r="HR156" s="66"/>
      <c r="HS156" s="205"/>
      <c r="HT156" s="205"/>
      <c r="HU156" s="66"/>
      <c r="HV156" s="66"/>
      <c r="HW156" s="205"/>
      <c r="HX156" s="205"/>
      <c r="HY156" s="66"/>
      <c r="HZ156" s="66"/>
      <c r="IA156" s="205"/>
      <c r="IB156" s="205"/>
      <c r="IC156" s="66"/>
      <c r="ID156" s="66"/>
      <c r="IE156" s="205"/>
      <c r="IF156" s="205"/>
      <c r="IG156" s="66"/>
      <c r="IH156" s="66"/>
      <c r="II156" s="205"/>
      <c r="IJ156" s="205"/>
      <c r="IK156" s="66"/>
      <c r="IL156" s="66"/>
      <c r="IM156" s="205"/>
      <c r="IN156" s="205"/>
      <c r="IO156" s="66"/>
    </row>
    <row r="157" spans="1:249" s="30" customFormat="1" ht="31.5" x14ac:dyDescent="0.25">
      <c r="A157" s="98" t="s">
        <v>359</v>
      </c>
      <c r="B157" s="198">
        <f t="shared" si="2162"/>
        <v>1057.7</v>
      </c>
      <c r="C157" s="198">
        <f t="shared" si="2163"/>
        <v>26766.18665</v>
      </c>
      <c r="D157" s="198">
        <f t="shared" si="2164"/>
        <v>26744.814539999999</v>
      </c>
      <c r="E157" s="80">
        <f t="shared" ref="E157" si="2459">D157/C157*100</f>
        <v>99.92015257802889</v>
      </c>
      <c r="F157" s="80">
        <f t="shared" ref="F157" si="2460">F158+F159+F160+F161</f>
        <v>0</v>
      </c>
      <c r="G157" s="80">
        <f t="shared" ref="G157:AV157" si="2461">G158+G159+G160+G161</f>
        <v>0</v>
      </c>
      <c r="H157" s="80">
        <f t="shared" ref="H157" si="2462">H158+H159+H160+H161</f>
        <v>0</v>
      </c>
      <c r="I157" s="80">
        <f t="shared" si="2461"/>
        <v>0</v>
      </c>
      <c r="J157" s="80">
        <f t="shared" ref="J157" si="2463">J158+J159+J160+J161</f>
        <v>0</v>
      </c>
      <c r="K157" s="80">
        <f t="shared" si="2461"/>
        <v>0</v>
      </c>
      <c r="L157" s="80">
        <f t="shared" si="2461"/>
        <v>0</v>
      </c>
      <c r="M157" s="80">
        <f t="shared" si="2461"/>
        <v>0</v>
      </c>
      <c r="N157" s="80"/>
      <c r="O157" s="80">
        <f t="shared" si="2461"/>
        <v>0</v>
      </c>
      <c r="P157" s="80">
        <f t="shared" si="2461"/>
        <v>0</v>
      </c>
      <c r="Q157" s="80">
        <f t="shared" si="2461"/>
        <v>0</v>
      </c>
      <c r="R157" s="80">
        <f t="shared" ref="R157" si="2464">R158+R159+R160+R161</f>
        <v>0</v>
      </c>
      <c r="S157" s="80">
        <f t="shared" si="2461"/>
        <v>0</v>
      </c>
      <c r="T157" s="80">
        <f t="shared" si="2461"/>
        <v>0</v>
      </c>
      <c r="U157" s="80">
        <f t="shared" si="2461"/>
        <v>0</v>
      </c>
      <c r="V157" s="80">
        <f t="shared" ref="V157" si="2465">V158+V159+V160+V161</f>
        <v>367.7</v>
      </c>
      <c r="W157" s="80">
        <f t="shared" si="2461"/>
        <v>993.8</v>
      </c>
      <c r="X157" s="80">
        <f t="shared" ref="X157" si="2466">X158+X159+X160+X161</f>
        <v>993.8</v>
      </c>
      <c r="Y157" s="79">
        <f t="shared" si="295"/>
        <v>100</v>
      </c>
      <c r="Z157" s="122"/>
      <c r="AA157" s="80">
        <f t="shared" si="2461"/>
        <v>225</v>
      </c>
      <c r="AB157" s="80">
        <f t="shared" si="2461"/>
        <v>225</v>
      </c>
      <c r="AC157" s="79">
        <f t="shared" si="2243"/>
        <v>100</v>
      </c>
      <c r="AD157" s="122"/>
      <c r="AE157" s="80">
        <f t="shared" ref="AE157:AF157" si="2467">AE158+AE159+AE160+AE161</f>
        <v>850</v>
      </c>
      <c r="AF157" s="80">
        <f t="shared" si="2467"/>
        <v>850</v>
      </c>
      <c r="AG157" s="79">
        <f t="shared" ref="AG157:AG158" si="2468">AF157/AE157*100</f>
        <v>100</v>
      </c>
      <c r="AH157" s="80">
        <f t="shared" ref="AH157" si="2469">AH158+AH159+AH160+AH161</f>
        <v>690</v>
      </c>
      <c r="AI157" s="80">
        <f t="shared" ref="AI157" si="2470">AI158+AI159+AI160+AI161</f>
        <v>690</v>
      </c>
      <c r="AJ157" s="80">
        <f t="shared" ref="AJ157" si="2471">AJ158+AJ159+AJ160+AJ161</f>
        <v>690</v>
      </c>
      <c r="AK157" s="79">
        <f t="shared" ref="AK157:AK158" si="2472">AJ157/AI157*100</f>
        <v>100</v>
      </c>
      <c r="AL157" s="80">
        <f t="shared" ref="AL157" si="2473">AL158+AL159+AL160+AL161</f>
        <v>0</v>
      </c>
      <c r="AM157" s="80">
        <f t="shared" ref="AM157" si="2474">AM158+AM159+AM160+AM161</f>
        <v>0</v>
      </c>
      <c r="AN157" s="80">
        <f t="shared" ref="AN157" si="2475">AN158+AN159+AN160+AN161</f>
        <v>0</v>
      </c>
      <c r="AO157" s="79"/>
      <c r="AP157" s="80">
        <f t="shared" ref="AP157" si="2476">AP158+AP159+AP160+AP161</f>
        <v>0</v>
      </c>
      <c r="AQ157" s="80">
        <f t="shared" si="2461"/>
        <v>0</v>
      </c>
      <c r="AR157" s="80">
        <f t="shared" ref="AR157" si="2477">AR158+AR159+AR160+AR161</f>
        <v>0</v>
      </c>
      <c r="AS157" s="80">
        <f t="shared" si="2461"/>
        <v>0</v>
      </c>
      <c r="AT157" s="80"/>
      <c r="AU157" s="80">
        <f t="shared" si="2461"/>
        <v>0</v>
      </c>
      <c r="AV157" s="80">
        <f t="shared" si="2461"/>
        <v>0</v>
      </c>
      <c r="AW157" s="80">
        <f t="shared" ref="AW157:AZ157" si="2478">AW158+AW159+AW160+AW161</f>
        <v>0</v>
      </c>
      <c r="AX157" s="80">
        <f t="shared" ref="AX157" si="2479">AX158+AX159+AX160+AX161</f>
        <v>0</v>
      </c>
      <c r="AY157" s="80">
        <f t="shared" si="2478"/>
        <v>0</v>
      </c>
      <c r="AZ157" s="80">
        <f t="shared" si="2478"/>
        <v>0</v>
      </c>
      <c r="BA157" s="79"/>
      <c r="BB157" s="121"/>
      <c r="BC157" s="80">
        <f t="shared" ref="BC157:BD157" si="2480">BC158+BC159+BC160+BC161</f>
        <v>1700</v>
      </c>
      <c r="BD157" s="80">
        <f t="shared" si="2480"/>
        <v>1700</v>
      </c>
      <c r="BE157" s="79">
        <f t="shared" ref="BE157:BE158" si="2481">BD157/BC157*100</f>
        <v>100</v>
      </c>
      <c r="BF157" s="79"/>
      <c r="BG157" s="80">
        <f t="shared" ref="BG157:BH157" si="2482">BG158+BG159+BG160+BG161</f>
        <v>0</v>
      </c>
      <c r="BH157" s="80">
        <f t="shared" si="2482"/>
        <v>0</v>
      </c>
      <c r="BI157" s="79"/>
      <c r="BJ157" s="79"/>
      <c r="BK157" s="80">
        <f t="shared" ref="BK157:BL157" si="2483">BK158+BK159+BK160+BK161</f>
        <v>0</v>
      </c>
      <c r="BL157" s="80">
        <f t="shared" si="2483"/>
        <v>0</v>
      </c>
      <c r="BM157" s="79"/>
      <c r="BN157" s="79"/>
      <c r="BO157" s="80">
        <f t="shared" ref="BO157:BP157" si="2484">BO158+BO159+BO160+BO161</f>
        <v>0</v>
      </c>
      <c r="BP157" s="80">
        <f t="shared" si="2484"/>
        <v>0</v>
      </c>
      <c r="BQ157" s="79"/>
      <c r="BR157" s="79"/>
      <c r="BS157" s="80">
        <f t="shared" ref="BS157:BT157" si="2485">BS158+BS159+BS160+BS161</f>
        <v>8208.3375999999989</v>
      </c>
      <c r="BT157" s="80">
        <f t="shared" si="2485"/>
        <v>8208.3375999999989</v>
      </c>
      <c r="BU157" s="79">
        <f>BT157/BS157*100</f>
        <v>100</v>
      </c>
      <c r="BV157" s="79"/>
      <c r="BW157" s="80">
        <f t="shared" ref="BW157:BX157" si="2486">BW158+BW159+BW160+BW161</f>
        <v>0</v>
      </c>
      <c r="BX157" s="80">
        <f t="shared" si="2486"/>
        <v>0</v>
      </c>
      <c r="BY157" s="79"/>
      <c r="BZ157" s="79"/>
      <c r="CA157" s="80">
        <f t="shared" ref="CA157:CB157" si="2487">CA158+CA159+CA160+CA161</f>
        <v>0</v>
      </c>
      <c r="CB157" s="80">
        <f t="shared" si="2487"/>
        <v>0</v>
      </c>
      <c r="CC157" s="79"/>
      <c r="CD157" s="79"/>
      <c r="CE157" s="80">
        <f t="shared" ref="CE157:CF157" si="2488">CE158+CE159+CE160+CE161</f>
        <v>0</v>
      </c>
      <c r="CF157" s="80">
        <f t="shared" si="2488"/>
        <v>0</v>
      </c>
      <c r="CG157" s="79"/>
      <c r="CH157" s="79"/>
      <c r="CI157" s="80">
        <f t="shared" ref="CI157:CJ157" si="2489">CI158+CI159+CI160+CI161</f>
        <v>0</v>
      </c>
      <c r="CJ157" s="80">
        <f t="shared" si="2489"/>
        <v>0</v>
      </c>
      <c r="CK157" s="79"/>
      <c r="CL157" s="79"/>
      <c r="CM157" s="80">
        <f t="shared" ref="CM157:CN157" si="2490">CM158+CM159+CM160+CM161</f>
        <v>0</v>
      </c>
      <c r="CN157" s="80">
        <f t="shared" si="2490"/>
        <v>0</v>
      </c>
      <c r="CO157" s="79"/>
      <c r="CP157" s="79"/>
      <c r="CQ157" s="80">
        <f t="shared" ref="CQ157" si="2491">CQ158+CQ159+CQ160+CQ161</f>
        <v>10000</v>
      </c>
      <c r="CR157" s="80">
        <f t="shared" ref="CR157" si="2492">CR158+CR159+CR160+CR161</f>
        <v>10000</v>
      </c>
      <c r="CS157" s="79">
        <f t="shared" ref="CS157:CS160" si="2493">CR157/CQ157*100</f>
        <v>100</v>
      </c>
      <c r="CT157" s="79"/>
      <c r="CU157" s="80">
        <f t="shared" ref="CU157" si="2494">CU158+CU159+CU160+CU161</f>
        <v>0</v>
      </c>
      <c r="CV157" s="80">
        <f t="shared" ref="CV157" si="2495">CV158+CV159+CV160+CV161</f>
        <v>0</v>
      </c>
      <c r="CW157" s="79"/>
      <c r="CX157" s="79"/>
      <c r="CY157" s="80">
        <f t="shared" ref="CY157:CZ157" si="2496">CY158+CY159+CY160+CY161</f>
        <v>0</v>
      </c>
      <c r="CZ157" s="80">
        <f t="shared" si="2496"/>
        <v>0</v>
      </c>
      <c r="DA157" s="79"/>
      <c r="DB157" s="79"/>
      <c r="DC157" s="80">
        <f t="shared" ref="DC157:DO157" si="2497">DC158+DC159+DC160+DC161</f>
        <v>0</v>
      </c>
      <c r="DD157" s="80">
        <f t="shared" si="2497"/>
        <v>0</v>
      </c>
      <c r="DE157" s="80">
        <f t="shared" si="2497"/>
        <v>0</v>
      </c>
      <c r="DF157" s="80"/>
      <c r="DG157" s="80">
        <f t="shared" si="2497"/>
        <v>0</v>
      </c>
      <c r="DH157" s="80">
        <f t="shared" si="2497"/>
        <v>0</v>
      </c>
      <c r="DI157" s="80">
        <f t="shared" si="2497"/>
        <v>0</v>
      </c>
      <c r="DJ157" s="80"/>
      <c r="DK157" s="80">
        <f t="shared" si="2497"/>
        <v>0</v>
      </c>
      <c r="DL157" s="80">
        <f t="shared" si="2497"/>
        <v>0</v>
      </c>
      <c r="DM157" s="80">
        <f t="shared" si="2497"/>
        <v>0</v>
      </c>
      <c r="DN157" s="80"/>
      <c r="DO157" s="80">
        <f t="shared" si="2497"/>
        <v>0</v>
      </c>
      <c r="DP157" s="80">
        <f t="shared" ref="DP157" si="2498">DP158+DP159+DP160+DP161</f>
        <v>0</v>
      </c>
      <c r="DQ157" s="79"/>
      <c r="DR157" s="79"/>
      <c r="DS157" s="80">
        <f t="shared" ref="DS157:DT157" si="2499">DS158+DS159+DS160+DS161</f>
        <v>0</v>
      </c>
      <c r="DT157" s="80">
        <f t="shared" si="2499"/>
        <v>0</v>
      </c>
      <c r="DU157" s="79"/>
      <c r="DV157" s="79"/>
      <c r="DW157" s="80">
        <f t="shared" ref="DW157:DX157" si="2500">DW158+DW159+DW160+DW161</f>
        <v>0</v>
      </c>
      <c r="DX157" s="80">
        <f t="shared" si="2500"/>
        <v>0</v>
      </c>
      <c r="DY157" s="79"/>
      <c r="DZ157" s="79"/>
      <c r="EA157" s="80">
        <f t="shared" ref="EA157:EB157" si="2501">EA158+EA159+EA160+EA161</f>
        <v>0</v>
      </c>
      <c r="EB157" s="80">
        <f t="shared" si="2501"/>
        <v>0</v>
      </c>
      <c r="EC157" s="79"/>
      <c r="ED157" s="79"/>
      <c r="EE157" s="80">
        <f t="shared" ref="EE157:EF157" si="2502">EE158+EE159+EE160+EE161</f>
        <v>110</v>
      </c>
      <c r="EF157" s="80">
        <f t="shared" si="2502"/>
        <v>110</v>
      </c>
      <c r="EG157" s="79">
        <f t="shared" ref="EG157:EG158" si="2503">EF157/EE157*100</f>
        <v>100</v>
      </c>
      <c r="EH157" s="79"/>
      <c r="EI157" s="80">
        <f t="shared" ref="EI157:EJ157" si="2504">EI158+EI159+EI160+EI161</f>
        <v>280</v>
      </c>
      <c r="EJ157" s="80">
        <f t="shared" si="2504"/>
        <v>280</v>
      </c>
      <c r="EK157" s="79">
        <f t="shared" ref="EK157:EK158" si="2505">EJ157/EI157*100</f>
        <v>100</v>
      </c>
      <c r="EL157" s="79"/>
      <c r="EM157" s="80">
        <f t="shared" ref="EM157:EN157" si="2506">EM158+EM159+EM160+EM161</f>
        <v>0</v>
      </c>
      <c r="EN157" s="80">
        <f t="shared" si="2506"/>
        <v>0</v>
      </c>
      <c r="EO157" s="79"/>
      <c r="EP157" s="79"/>
      <c r="EQ157" s="80">
        <f t="shared" ref="EQ157:ER157" si="2507">EQ158+EQ159+EQ160+EQ161</f>
        <v>0</v>
      </c>
      <c r="ER157" s="80">
        <f t="shared" si="2507"/>
        <v>0</v>
      </c>
      <c r="ES157" s="79"/>
      <c r="ET157" s="79"/>
      <c r="EU157" s="80">
        <f t="shared" ref="EU157" si="2508">EU158+EU159+EU160+EU161</f>
        <v>0</v>
      </c>
      <c r="EV157" s="80">
        <f t="shared" ref="EV157" si="2509">EV158+EV159+EV160+EV161</f>
        <v>0</v>
      </c>
      <c r="EW157" s="79"/>
      <c r="EX157" s="79"/>
      <c r="EY157" s="80">
        <f t="shared" ref="EY157" si="2510">EY158+EY159+EY160+EY161</f>
        <v>0</v>
      </c>
      <c r="EZ157" s="80">
        <f t="shared" ref="EZ157" si="2511">EZ158+EZ159+EZ160+EZ161</f>
        <v>0</v>
      </c>
      <c r="FA157" s="79"/>
      <c r="FB157" s="79"/>
      <c r="FC157" s="80">
        <f t="shared" ref="FC157:FD157" si="2512">FC158+FC159+FC160+FC161</f>
        <v>0</v>
      </c>
      <c r="FD157" s="80">
        <f t="shared" si="2512"/>
        <v>0</v>
      </c>
      <c r="FE157" s="79"/>
      <c r="FF157" s="79"/>
      <c r="FG157" s="80">
        <f t="shared" ref="FG157" si="2513">FG158+FG159+FG160+FG161</f>
        <v>0</v>
      </c>
      <c r="FH157" s="80">
        <f t="shared" ref="FH157" si="2514">FH158+FH159+FH160+FH161</f>
        <v>0</v>
      </c>
      <c r="FI157" s="79"/>
      <c r="FJ157" s="79"/>
      <c r="FK157" s="80">
        <f t="shared" ref="FK157" si="2515">FK158+FK159+FK160+FK161</f>
        <v>0</v>
      </c>
      <c r="FL157" s="80">
        <f t="shared" ref="FL157" si="2516">FL158+FL159+FL160+FL161</f>
        <v>0</v>
      </c>
      <c r="FM157" s="79"/>
      <c r="FN157" s="79"/>
      <c r="FO157" s="80">
        <f t="shared" ref="FO157:FP157" si="2517">FO158+FO159+FO160+FO161</f>
        <v>0</v>
      </c>
      <c r="FP157" s="80">
        <f t="shared" si="2517"/>
        <v>0</v>
      </c>
      <c r="FQ157" s="79"/>
      <c r="FR157" s="79"/>
      <c r="FS157" s="80">
        <f t="shared" ref="FS157:FT157" si="2518">FS158+FS159+FS160+FS161</f>
        <v>0</v>
      </c>
      <c r="FT157" s="80">
        <f t="shared" si="2518"/>
        <v>0</v>
      </c>
      <c r="FU157" s="79"/>
      <c r="FV157" s="79"/>
      <c r="FW157" s="80">
        <f t="shared" ref="FW157:FX157" si="2519">FW158+FW159+FW160+FW161</f>
        <v>0</v>
      </c>
      <c r="FX157" s="80">
        <f t="shared" si="2519"/>
        <v>0</v>
      </c>
      <c r="FY157" s="79"/>
      <c r="FZ157" s="79"/>
      <c r="GA157" s="80">
        <f t="shared" ref="GA157:GB157" si="2520">GA158+GA159+GA160+GA161</f>
        <v>0</v>
      </c>
      <c r="GB157" s="80">
        <f t="shared" si="2520"/>
        <v>0</v>
      </c>
      <c r="GC157" s="79"/>
      <c r="GD157" s="79"/>
      <c r="GE157" s="80">
        <f t="shared" ref="GE157:GF157" si="2521">GE158+GE159+GE160+GE161</f>
        <v>0</v>
      </c>
      <c r="GF157" s="80">
        <f t="shared" si="2521"/>
        <v>0</v>
      </c>
      <c r="GG157" s="79"/>
      <c r="GH157" s="79"/>
      <c r="GI157" s="80">
        <f t="shared" ref="GI157:GJ157" si="2522">GI158+GI159+GI160+GI161</f>
        <v>0</v>
      </c>
      <c r="GJ157" s="80">
        <f t="shared" si="2522"/>
        <v>0</v>
      </c>
      <c r="GK157" s="79"/>
      <c r="GL157" s="79"/>
      <c r="GM157" s="80">
        <f t="shared" ref="GM157:GN157" si="2523">GM158+GM159+GM160+GM161</f>
        <v>0</v>
      </c>
      <c r="GN157" s="80">
        <f t="shared" si="2523"/>
        <v>0</v>
      </c>
      <c r="GO157" s="79"/>
      <c r="GP157" s="79"/>
      <c r="GQ157" s="80">
        <f t="shared" ref="GQ157:GR157" si="2524">GQ158+GQ159+GQ160+GQ161</f>
        <v>0</v>
      </c>
      <c r="GR157" s="80">
        <f t="shared" si="2524"/>
        <v>0</v>
      </c>
      <c r="GS157" s="79"/>
      <c r="GT157" s="79"/>
      <c r="GU157" s="80">
        <f t="shared" ref="GU157:GV157" si="2525">GU158+GU159+GU160+GU161</f>
        <v>2033.5</v>
      </c>
      <c r="GV157" s="80">
        <f t="shared" si="2525"/>
        <v>2033.5</v>
      </c>
      <c r="GW157" s="79">
        <f t="shared" ref="GW157:GW158" si="2526">GV157/GU157*100</f>
        <v>100</v>
      </c>
      <c r="GX157" s="79"/>
      <c r="GY157" s="80"/>
      <c r="GZ157" s="80"/>
      <c r="HA157" s="79"/>
      <c r="HB157" s="79"/>
      <c r="HC157" s="80"/>
      <c r="HD157" s="80"/>
      <c r="HE157" s="79"/>
      <c r="HF157" s="79"/>
      <c r="HG157" s="80"/>
      <c r="HH157" s="80"/>
      <c r="HI157" s="79"/>
      <c r="HJ157" s="79"/>
      <c r="HK157" s="80"/>
      <c r="HL157" s="80"/>
      <c r="HM157" s="79"/>
      <c r="HN157" s="79"/>
      <c r="HO157" s="80">
        <f t="shared" ref="HO157:HP157" si="2527">HO158+HO159+HO160+HO161</f>
        <v>700</v>
      </c>
      <c r="HP157" s="80">
        <f t="shared" si="2527"/>
        <v>700</v>
      </c>
      <c r="HQ157" s="79">
        <f t="shared" ref="HQ157:HQ158" si="2528">HP157/HO157*100</f>
        <v>100</v>
      </c>
      <c r="HR157" s="79"/>
      <c r="HS157" s="80"/>
      <c r="HT157" s="80"/>
      <c r="HU157" s="79"/>
      <c r="HV157" s="79"/>
      <c r="HW157" s="80"/>
      <c r="HX157" s="80"/>
      <c r="HY157" s="79"/>
      <c r="HZ157" s="79"/>
      <c r="IA157" s="80"/>
      <c r="IB157" s="80"/>
      <c r="IC157" s="79"/>
      <c r="ID157" s="79"/>
      <c r="IE157" s="80">
        <f t="shared" ref="IE157:IF157" si="2529">IE158+IE159+IE160+IE161</f>
        <v>525.4</v>
      </c>
      <c r="IF157" s="80">
        <f t="shared" si="2529"/>
        <v>504.02789000000001</v>
      </c>
      <c r="IG157" s="79">
        <f t="shared" ref="IG157:IG158" si="2530">IF157/IE157*100</f>
        <v>95.9322211648268</v>
      </c>
      <c r="IH157" s="79"/>
      <c r="II157" s="80"/>
      <c r="IJ157" s="80"/>
      <c r="IK157" s="79"/>
      <c r="IL157" s="79"/>
      <c r="IM157" s="80">
        <f t="shared" ref="IM157:IN157" si="2531">IM158+IM159+IM160+IM161</f>
        <v>450.14904999999999</v>
      </c>
      <c r="IN157" s="80">
        <f t="shared" si="2531"/>
        <v>450.14904999999999</v>
      </c>
      <c r="IO157" s="79">
        <f t="shared" ref="IO157:IO158" si="2532">IN157/IM157*100</f>
        <v>100</v>
      </c>
    </row>
    <row r="158" spans="1:249" s="29" customFormat="1" ht="31.5" x14ac:dyDescent="0.25">
      <c r="A158" s="95" t="s">
        <v>299</v>
      </c>
      <c r="B158" s="82">
        <f t="shared" si="2162"/>
        <v>1057.7</v>
      </c>
      <c r="C158" s="82">
        <f t="shared" si="2163"/>
        <v>8557.8490500000007</v>
      </c>
      <c r="D158" s="82">
        <f t="shared" si="2164"/>
        <v>8536.4769400000005</v>
      </c>
      <c r="E158" s="70">
        <f t="shared" si="67"/>
        <v>99.750263064058132</v>
      </c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66"/>
      <c r="V158" s="70">
        <v>367.7</v>
      </c>
      <c r="W158" s="70">
        <v>993.8</v>
      </c>
      <c r="X158" s="70">
        <v>993.8</v>
      </c>
      <c r="Y158" s="66">
        <f t="shared" si="295"/>
        <v>100</v>
      </c>
      <c r="Z158" s="124"/>
      <c r="AA158" s="70">
        <v>225</v>
      </c>
      <c r="AB158" s="70">
        <v>225</v>
      </c>
      <c r="AC158" s="66">
        <f t="shared" si="2243"/>
        <v>100</v>
      </c>
      <c r="AD158" s="145"/>
      <c r="AE158" s="280">
        <v>850</v>
      </c>
      <c r="AF158" s="281">
        <v>850</v>
      </c>
      <c r="AG158" s="66">
        <f t="shared" si="2468"/>
        <v>100</v>
      </c>
      <c r="AH158" s="280">
        <v>690</v>
      </c>
      <c r="AI158" s="280">
        <v>690</v>
      </c>
      <c r="AJ158" s="280">
        <v>690</v>
      </c>
      <c r="AK158" s="66">
        <f t="shared" si="2472"/>
        <v>100</v>
      </c>
      <c r="AL158" s="280"/>
      <c r="AM158" s="280"/>
      <c r="AN158" s="280"/>
      <c r="AO158" s="66"/>
      <c r="AP158" s="70"/>
      <c r="AQ158" s="70"/>
      <c r="AR158" s="70"/>
      <c r="AS158" s="66"/>
      <c r="AT158" s="66"/>
      <c r="AU158" s="70"/>
      <c r="AV158" s="70"/>
      <c r="AW158" s="66"/>
      <c r="AX158" s="70"/>
      <c r="AY158" s="70"/>
      <c r="AZ158" s="70"/>
      <c r="BA158" s="66"/>
      <c r="BB158" s="123"/>
      <c r="BC158" s="280">
        <v>1700</v>
      </c>
      <c r="BD158" s="31">
        <v>1700</v>
      </c>
      <c r="BE158" s="66">
        <f t="shared" si="2481"/>
        <v>100</v>
      </c>
      <c r="BF158" s="66"/>
      <c r="BG158" s="280"/>
      <c r="BH158" s="280"/>
      <c r="BI158" s="66"/>
      <c r="BJ158" s="66"/>
      <c r="BK158" s="280"/>
      <c r="BL158" s="280"/>
      <c r="BM158" s="66"/>
      <c r="BN158" s="66"/>
      <c r="BO158" s="280"/>
      <c r="BP158" s="280"/>
      <c r="BQ158" s="66"/>
      <c r="BR158" s="66"/>
      <c r="BS158" s="280"/>
      <c r="BT158" s="280"/>
      <c r="BU158" s="66"/>
      <c r="BV158" s="66"/>
      <c r="BW158" s="280"/>
      <c r="BX158" s="280"/>
      <c r="BY158" s="66"/>
      <c r="BZ158" s="66"/>
      <c r="CA158" s="280"/>
      <c r="CB158" s="280"/>
      <c r="CC158" s="66"/>
      <c r="CD158" s="66"/>
      <c r="CE158" s="280"/>
      <c r="CF158" s="280"/>
      <c r="CG158" s="66"/>
      <c r="CH158" s="66"/>
      <c r="CI158" s="280"/>
      <c r="CJ158" s="280"/>
      <c r="CK158" s="66"/>
      <c r="CL158" s="66"/>
      <c r="CM158" s="280"/>
      <c r="CN158" s="280"/>
      <c r="CO158" s="66"/>
      <c r="CP158" s="66"/>
      <c r="CQ158" s="70"/>
      <c r="CR158" s="70"/>
      <c r="CS158" s="66"/>
      <c r="CT158" s="66"/>
      <c r="CU158" s="70"/>
      <c r="CV158" s="70"/>
      <c r="CW158" s="66"/>
      <c r="CX158" s="66"/>
      <c r="CY158" s="70"/>
      <c r="CZ158" s="70"/>
      <c r="DA158" s="66"/>
      <c r="DB158" s="66"/>
      <c r="DC158" s="70"/>
      <c r="DD158" s="70"/>
      <c r="DE158" s="66"/>
      <c r="DF158" s="66"/>
      <c r="DG158" s="70"/>
      <c r="DH158" s="70"/>
      <c r="DI158" s="66"/>
      <c r="DJ158" s="66"/>
      <c r="DK158" s="70"/>
      <c r="DL158" s="70"/>
      <c r="DM158" s="66"/>
      <c r="DN158" s="66"/>
      <c r="DO158" s="70"/>
      <c r="DP158" s="70"/>
      <c r="DQ158" s="66"/>
      <c r="DR158" s="66"/>
      <c r="DS158" s="70"/>
      <c r="DT158" s="70"/>
      <c r="DU158" s="66"/>
      <c r="DV158" s="66"/>
      <c r="DW158" s="280"/>
      <c r="DX158" s="295"/>
      <c r="DY158" s="66"/>
      <c r="DZ158" s="66"/>
      <c r="EA158" s="280"/>
      <c r="EB158" s="295"/>
      <c r="EC158" s="66"/>
      <c r="ED158" s="66"/>
      <c r="EE158" s="280">
        <v>110</v>
      </c>
      <c r="EF158" s="31">
        <v>110</v>
      </c>
      <c r="EG158" s="66">
        <f t="shared" si="2503"/>
        <v>100</v>
      </c>
      <c r="EH158" s="66"/>
      <c r="EI158" s="280">
        <v>280</v>
      </c>
      <c r="EJ158" s="31">
        <v>280</v>
      </c>
      <c r="EK158" s="66">
        <f t="shared" si="2505"/>
        <v>100</v>
      </c>
      <c r="EL158" s="66"/>
      <c r="EM158" s="280"/>
      <c r="EN158" s="31"/>
      <c r="EO158" s="66"/>
      <c r="EP158" s="66"/>
      <c r="EQ158" s="280"/>
      <c r="ER158" s="31"/>
      <c r="ES158" s="66"/>
      <c r="ET158" s="66"/>
      <c r="EU158" s="280"/>
      <c r="EV158" s="280"/>
      <c r="EW158" s="66"/>
      <c r="EX158" s="66"/>
      <c r="EY158" s="280"/>
      <c r="EZ158" s="280"/>
      <c r="FA158" s="66"/>
      <c r="FB158" s="66"/>
      <c r="FC158" s="280"/>
      <c r="FD158" s="31"/>
      <c r="FE158" s="66"/>
      <c r="FF158" s="66"/>
      <c r="FG158" s="280"/>
      <c r="FH158" s="280"/>
      <c r="FI158" s="66"/>
      <c r="FJ158" s="66"/>
      <c r="FK158" s="280"/>
      <c r="FL158" s="280"/>
      <c r="FM158" s="66"/>
      <c r="FN158" s="66"/>
      <c r="FO158" s="280"/>
      <c r="FP158" s="31"/>
      <c r="FQ158" s="66"/>
      <c r="FR158" s="66"/>
      <c r="FS158" s="280"/>
      <c r="FT158" s="31"/>
      <c r="FU158" s="66"/>
      <c r="FV158" s="66"/>
      <c r="FW158" s="280"/>
      <c r="FX158" s="31"/>
      <c r="FY158" s="66"/>
      <c r="FZ158" s="66"/>
      <c r="GA158" s="280"/>
      <c r="GB158" s="31"/>
      <c r="GC158" s="66"/>
      <c r="GD158" s="66"/>
      <c r="GE158" s="280"/>
      <c r="GF158" s="31"/>
      <c r="GG158" s="66"/>
      <c r="GH158" s="66"/>
      <c r="GI158" s="280"/>
      <c r="GJ158" s="31"/>
      <c r="GK158" s="66"/>
      <c r="GL158" s="66"/>
      <c r="GM158" s="280"/>
      <c r="GN158" s="31"/>
      <c r="GO158" s="66"/>
      <c r="GP158" s="66"/>
      <c r="GQ158" s="280"/>
      <c r="GR158" s="31"/>
      <c r="GS158" s="66"/>
      <c r="GT158" s="66"/>
      <c r="GU158" s="280">
        <v>2033.5</v>
      </c>
      <c r="GV158" s="31">
        <v>2033.5</v>
      </c>
      <c r="GW158" s="66">
        <f t="shared" si="2526"/>
        <v>100</v>
      </c>
      <c r="GX158" s="66"/>
      <c r="GY158" s="280"/>
      <c r="GZ158" s="31"/>
      <c r="HA158" s="66"/>
      <c r="HB158" s="66"/>
      <c r="HC158" s="280"/>
      <c r="HD158" s="31"/>
      <c r="HE158" s="66"/>
      <c r="HF158" s="66"/>
      <c r="HG158" s="280"/>
      <c r="HH158" s="31"/>
      <c r="HI158" s="66"/>
      <c r="HJ158" s="66"/>
      <c r="HK158" s="280"/>
      <c r="HL158" s="31"/>
      <c r="HM158" s="66"/>
      <c r="HN158" s="66"/>
      <c r="HO158" s="280">
        <v>700</v>
      </c>
      <c r="HP158" s="31">
        <v>700</v>
      </c>
      <c r="HQ158" s="66">
        <f t="shared" si="2528"/>
        <v>100</v>
      </c>
      <c r="HR158" s="66"/>
      <c r="HS158" s="280"/>
      <c r="HT158" s="31"/>
      <c r="HU158" s="66"/>
      <c r="HV158" s="66"/>
      <c r="HW158" s="280"/>
      <c r="HX158" s="31"/>
      <c r="HY158" s="66"/>
      <c r="HZ158" s="66"/>
      <c r="IA158" s="280"/>
      <c r="IB158" s="31"/>
      <c r="IC158" s="66"/>
      <c r="ID158" s="66"/>
      <c r="IE158" s="280">
        <v>525.4</v>
      </c>
      <c r="IF158" s="31">
        <v>504.02789000000001</v>
      </c>
      <c r="IG158" s="66">
        <f t="shared" si="2530"/>
        <v>95.9322211648268</v>
      </c>
      <c r="IH158" s="66"/>
      <c r="II158" s="280"/>
      <c r="IJ158" s="31"/>
      <c r="IK158" s="66"/>
      <c r="IL158" s="66"/>
      <c r="IM158" s="280">
        <v>450.14904999999999</v>
      </c>
      <c r="IN158" s="31">
        <v>450.14904999999999</v>
      </c>
      <c r="IO158" s="66">
        <f t="shared" si="2532"/>
        <v>100</v>
      </c>
    </row>
    <row r="159" spans="1:249" s="29" customFormat="1" ht="15.75" x14ac:dyDescent="0.25">
      <c r="A159" s="41" t="s">
        <v>355</v>
      </c>
      <c r="B159" s="82">
        <f t="shared" si="2162"/>
        <v>0</v>
      </c>
      <c r="C159" s="82">
        <f t="shared" si="2163"/>
        <v>2844.5680000000002</v>
      </c>
      <c r="D159" s="82">
        <f t="shared" si="2164"/>
        <v>2844.5680000000002</v>
      </c>
      <c r="E159" s="70">
        <f t="shared" si="67"/>
        <v>100</v>
      </c>
      <c r="F159" s="82"/>
      <c r="G159" s="82"/>
      <c r="H159" s="82"/>
      <c r="I159" s="82"/>
      <c r="J159" s="207"/>
      <c r="K159" s="207"/>
      <c r="L159" s="207"/>
      <c r="M159" s="207"/>
      <c r="N159" s="207"/>
      <c r="O159" s="207"/>
      <c r="P159" s="207"/>
      <c r="Q159" s="207"/>
      <c r="R159" s="207"/>
      <c r="S159" s="207"/>
      <c r="T159" s="207"/>
      <c r="U159" s="207"/>
      <c r="V159" s="207"/>
      <c r="W159" s="207"/>
      <c r="X159" s="207"/>
      <c r="Y159" s="207"/>
      <c r="Z159" s="134"/>
      <c r="AA159" s="207"/>
      <c r="AB159" s="207"/>
      <c r="AC159" s="66"/>
      <c r="AD159" s="135"/>
      <c r="AE159" s="205"/>
      <c r="AF159" s="205"/>
      <c r="AG159" s="66"/>
      <c r="AH159" s="205"/>
      <c r="AI159" s="205"/>
      <c r="AJ159" s="205"/>
      <c r="AK159" s="66"/>
      <c r="AL159" s="205"/>
      <c r="AM159" s="205"/>
      <c r="AN159" s="205"/>
      <c r="AO159" s="66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134"/>
      <c r="BC159" s="205"/>
      <c r="BD159" s="205"/>
      <c r="BE159" s="66"/>
      <c r="BF159" s="66"/>
      <c r="BG159" s="205"/>
      <c r="BH159" s="205"/>
      <c r="BI159" s="66"/>
      <c r="BJ159" s="66"/>
      <c r="BK159" s="205"/>
      <c r="BL159" s="205"/>
      <c r="BM159" s="66"/>
      <c r="BN159" s="66"/>
      <c r="BO159" s="205"/>
      <c r="BP159" s="205"/>
      <c r="BQ159" s="66"/>
      <c r="BR159" s="66"/>
      <c r="BS159" s="82">
        <v>2844.5680000000002</v>
      </c>
      <c r="BT159" s="82">
        <v>2844.5680000000002</v>
      </c>
      <c r="BU159" s="66">
        <f>BT159/BS159*100</f>
        <v>100</v>
      </c>
      <c r="BV159" s="66"/>
      <c r="BW159" s="205"/>
      <c r="BX159" s="205"/>
      <c r="BY159" s="66"/>
      <c r="BZ159" s="66"/>
      <c r="CA159" s="205"/>
      <c r="CB159" s="205"/>
      <c r="CC159" s="66"/>
      <c r="CD159" s="66"/>
      <c r="CE159" s="205"/>
      <c r="CF159" s="205"/>
      <c r="CG159" s="66"/>
      <c r="CH159" s="66"/>
      <c r="CI159" s="205"/>
      <c r="CJ159" s="205"/>
      <c r="CK159" s="66"/>
      <c r="CL159" s="66"/>
      <c r="CM159" s="205"/>
      <c r="CN159" s="205"/>
      <c r="CO159" s="66"/>
      <c r="CP159" s="66"/>
      <c r="CQ159" s="207"/>
      <c r="CR159" s="207"/>
      <c r="CS159" s="66"/>
      <c r="CT159" s="66"/>
      <c r="CU159" s="207"/>
      <c r="CV159" s="207"/>
      <c r="CW159" s="66"/>
      <c r="CX159" s="66"/>
      <c r="CY159" s="207"/>
      <c r="CZ159" s="207"/>
      <c r="DA159" s="66"/>
      <c r="DB159" s="66"/>
      <c r="DC159" s="207"/>
      <c r="DD159" s="207"/>
      <c r="DE159" s="207"/>
      <c r="DF159" s="207"/>
      <c r="DG159" s="207"/>
      <c r="DH159" s="207"/>
      <c r="DI159" s="207"/>
      <c r="DJ159" s="207"/>
      <c r="DK159" s="207"/>
      <c r="DL159" s="207"/>
      <c r="DM159" s="207"/>
      <c r="DN159" s="207"/>
      <c r="DO159" s="207"/>
      <c r="DP159" s="207"/>
      <c r="DQ159" s="66"/>
      <c r="DR159" s="66"/>
      <c r="DS159" s="207"/>
      <c r="DT159" s="207"/>
      <c r="DU159" s="66"/>
      <c r="DV159" s="66"/>
      <c r="DW159" s="205"/>
      <c r="DX159" s="205"/>
      <c r="DY159" s="66"/>
      <c r="DZ159" s="66"/>
      <c r="EA159" s="205"/>
      <c r="EB159" s="205"/>
      <c r="EC159" s="66"/>
      <c r="ED159" s="66"/>
      <c r="EE159" s="205"/>
      <c r="EF159" s="205"/>
      <c r="EG159" s="66"/>
      <c r="EH159" s="66"/>
      <c r="EI159" s="205"/>
      <c r="EJ159" s="205"/>
      <c r="EK159" s="66"/>
      <c r="EL159" s="66"/>
      <c r="EM159" s="205"/>
      <c r="EN159" s="205"/>
      <c r="EO159" s="66"/>
      <c r="EP159" s="66"/>
      <c r="EQ159" s="205"/>
      <c r="ER159" s="205"/>
      <c r="ES159" s="66"/>
      <c r="ET159" s="66"/>
      <c r="EU159" s="205"/>
      <c r="EV159" s="205"/>
      <c r="EW159" s="66"/>
      <c r="EX159" s="66"/>
      <c r="EY159" s="205"/>
      <c r="EZ159" s="205"/>
      <c r="FA159" s="66"/>
      <c r="FB159" s="66"/>
      <c r="FC159" s="205"/>
      <c r="FD159" s="205"/>
      <c r="FE159" s="66"/>
      <c r="FF159" s="66"/>
      <c r="FG159" s="205"/>
      <c r="FH159" s="205"/>
      <c r="FI159" s="66"/>
      <c r="FJ159" s="66"/>
      <c r="FK159" s="205"/>
      <c r="FL159" s="205"/>
      <c r="FM159" s="66"/>
      <c r="FN159" s="66"/>
      <c r="FO159" s="205"/>
      <c r="FP159" s="205"/>
      <c r="FQ159" s="66"/>
      <c r="FR159" s="66"/>
      <c r="FS159" s="205"/>
      <c r="FT159" s="205"/>
      <c r="FU159" s="66"/>
      <c r="FV159" s="66"/>
      <c r="FW159" s="205"/>
      <c r="FX159" s="205"/>
      <c r="FY159" s="66"/>
      <c r="FZ159" s="66"/>
      <c r="GA159" s="205"/>
      <c r="GB159" s="205"/>
      <c r="GC159" s="66"/>
      <c r="GD159" s="66"/>
      <c r="GE159" s="205"/>
      <c r="GF159" s="205"/>
      <c r="GG159" s="66"/>
      <c r="GH159" s="66"/>
      <c r="GI159" s="205"/>
      <c r="GJ159" s="205"/>
      <c r="GK159" s="66"/>
      <c r="GL159" s="66"/>
      <c r="GM159" s="205"/>
      <c r="GN159" s="205"/>
      <c r="GO159" s="66"/>
      <c r="GP159" s="66"/>
      <c r="GQ159" s="205"/>
      <c r="GR159" s="205"/>
      <c r="GS159" s="66"/>
      <c r="GT159" s="66"/>
      <c r="GU159" s="205"/>
      <c r="GV159" s="205"/>
      <c r="GW159" s="66"/>
      <c r="GX159" s="66"/>
      <c r="GY159" s="205"/>
      <c r="GZ159" s="205"/>
      <c r="HA159" s="66"/>
      <c r="HB159" s="66"/>
      <c r="HC159" s="205"/>
      <c r="HD159" s="205"/>
      <c r="HE159" s="66"/>
      <c r="HF159" s="66"/>
      <c r="HG159" s="205"/>
      <c r="HH159" s="205"/>
      <c r="HI159" s="66"/>
      <c r="HJ159" s="66"/>
      <c r="HK159" s="205"/>
      <c r="HL159" s="205"/>
      <c r="HM159" s="66"/>
      <c r="HN159" s="66"/>
      <c r="HO159" s="205"/>
      <c r="HP159" s="205"/>
      <c r="HQ159" s="66"/>
      <c r="HR159" s="66"/>
      <c r="HS159" s="205"/>
      <c r="HT159" s="205"/>
      <c r="HU159" s="66"/>
      <c r="HV159" s="66"/>
      <c r="HW159" s="205"/>
      <c r="HX159" s="205"/>
      <c r="HY159" s="66"/>
      <c r="HZ159" s="66"/>
      <c r="IA159" s="205"/>
      <c r="IB159" s="205"/>
      <c r="IC159" s="66"/>
      <c r="ID159" s="66"/>
      <c r="IE159" s="205"/>
      <c r="IF159" s="205"/>
      <c r="IG159" s="66"/>
      <c r="IH159" s="66"/>
      <c r="II159" s="205"/>
      <c r="IJ159" s="205"/>
      <c r="IK159" s="66"/>
      <c r="IL159" s="66"/>
      <c r="IM159" s="205"/>
      <c r="IN159" s="205"/>
      <c r="IO159" s="66"/>
    </row>
    <row r="160" spans="1:249" s="29" customFormat="1" ht="15.75" x14ac:dyDescent="0.25">
      <c r="A160" s="41" t="s">
        <v>356</v>
      </c>
      <c r="B160" s="82">
        <f t="shared" si="2162"/>
        <v>0</v>
      </c>
      <c r="C160" s="82">
        <f t="shared" si="2163"/>
        <v>15363.7696</v>
      </c>
      <c r="D160" s="82">
        <f t="shared" si="2164"/>
        <v>15363.7696</v>
      </c>
      <c r="E160" s="70">
        <f t="shared" si="67"/>
        <v>100</v>
      </c>
      <c r="F160" s="82"/>
      <c r="G160" s="82"/>
      <c r="H160" s="82"/>
      <c r="I160" s="82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  <c r="U160" s="207"/>
      <c r="V160" s="207"/>
      <c r="W160" s="207"/>
      <c r="X160" s="207"/>
      <c r="Y160" s="207"/>
      <c r="Z160" s="134"/>
      <c r="AA160" s="207"/>
      <c r="AB160" s="207"/>
      <c r="AC160" s="66"/>
      <c r="AD160" s="135"/>
      <c r="AE160" s="205"/>
      <c r="AF160" s="205"/>
      <c r="AG160" s="66"/>
      <c r="AH160" s="205"/>
      <c r="AI160" s="205"/>
      <c r="AJ160" s="205"/>
      <c r="AK160" s="66"/>
      <c r="AL160" s="205"/>
      <c r="AM160" s="205"/>
      <c r="AN160" s="205"/>
      <c r="AO160" s="66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134"/>
      <c r="BC160" s="205"/>
      <c r="BD160" s="205"/>
      <c r="BE160" s="66"/>
      <c r="BF160" s="66"/>
      <c r="BG160" s="205"/>
      <c r="BH160" s="205"/>
      <c r="BI160" s="66"/>
      <c r="BJ160" s="66"/>
      <c r="BK160" s="205"/>
      <c r="BL160" s="205"/>
      <c r="BM160" s="66"/>
      <c r="BN160" s="66"/>
      <c r="BO160" s="205"/>
      <c r="BP160" s="205"/>
      <c r="BQ160" s="66"/>
      <c r="BR160" s="66"/>
      <c r="BS160" s="82">
        <v>5363.7695999999996</v>
      </c>
      <c r="BT160" s="82">
        <v>5363.7695999999996</v>
      </c>
      <c r="BU160" s="66">
        <f>BT160/BS160*100</f>
        <v>100</v>
      </c>
      <c r="BV160" s="66"/>
      <c r="BW160" s="82"/>
      <c r="BX160" s="82"/>
      <c r="BY160" s="66"/>
      <c r="BZ160" s="66"/>
      <c r="CA160" s="82"/>
      <c r="CB160" s="82"/>
      <c r="CC160" s="66"/>
      <c r="CD160" s="66"/>
      <c r="CE160" s="82"/>
      <c r="CF160" s="82"/>
      <c r="CG160" s="66"/>
      <c r="CH160" s="66"/>
      <c r="CI160" s="82"/>
      <c r="CJ160" s="82"/>
      <c r="CK160" s="66"/>
      <c r="CL160" s="66"/>
      <c r="CM160" s="82"/>
      <c r="CN160" s="82"/>
      <c r="CO160" s="66"/>
      <c r="CP160" s="66"/>
      <c r="CQ160" s="66">
        <v>10000</v>
      </c>
      <c r="CR160" s="66">
        <v>10000</v>
      </c>
      <c r="CS160" s="66">
        <f t="shared" si="2493"/>
        <v>100</v>
      </c>
      <c r="CT160" s="66"/>
      <c r="CU160" s="66"/>
      <c r="CV160" s="66"/>
      <c r="CW160" s="66"/>
      <c r="CX160" s="66"/>
      <c r="CY160" s="66"/>
      <c r="CZ160" s="66"/>
      <c r="DA160" s="66"/>
      <c r="DB160" s="66"/>
      <c r="DC160" s="207"/>
      <c r="DD160" s="207"/>
      <c r="DE160" s="207"/>
      <c r="DF160" s="207"/>
      <c r="DG160" s="207"/>
      <c r="DH160" s="207"/>
      <c r="DI160" s="207"/>
      <c r="DJ160" s="207"/>
      <c r="DK160" s="207"/>
      <c r="DL160" s="207"/>
      <c r="DM160" s="207"/>
      <c r="DN160" s="207"/>
      <c r="DO160" s="66"/>
      <c r="DP160" s="66"/>
      <c r="DQ160" s="66"/>
      <c r="DR160" s="66"/>
      <c r="DS160" s="66"/>
      <c r="DT160" s="207"/>
      <c r="DU160" s="66"/>
      <c r="DV160" s="66"/>
      <c r="DW160" s="205"/>
      <c r="DX160" s="205"/>
      <c r="DY160" s="66"/>
      <c r="DZ160" s="66"/>
      <c r="EA160" s="205"/>
      <c r="EB160" s="205"/>
      <c r="EC160" s="66"/>
      <c r="ED160" s="66"/>
      <c r="EE160" s="205"/>
      <c r="EF160" s="205"/>
      <c r="EG160" s="66"/>
      <c r="EH160" s="66"/>
      <c r="EI160" s="205"/>
      <c r="EJ160" s="205"/>
      <c r="EK160" s="66"/>
      <c r="EL160" s="66"/>
      <c r="EM160" s="205"/>
      <c r="EN160" s="205"/>
      <c r="EO160" s="66"/>
      <c r="EP160" s="66"/>
      <c r="EQ160" s="205"/>
      <c r="ER160" s="205"/>
      <c r="ES160" s="66"/>
      <c r="ET160" s="66"/>
      <c r="EU160" s="205"/>
      <c r="EV160" s="205"/>
      <c r="EW160" s="66"/>
      <c r="EX160" s="66"/>
      <c r="EY160" s="205"/>
      <c r="EZ160" s="205"/>
      <c r="FA160" s="66"/>
      <c r="FB160" s="66"/>
      <c r="FC160" s="205"/>
      <c r="FD160" s="205"/>
      <c r="FE160" s="66"/>
      <c r="FF160" s="66"/>
      <c r="FG160" s="205"/>
      <c r="FH160" s="205"/>
      <c r="FI160" s="66"/>
      <c r="FJ160" s="66"/>
      <c r="FK160" s="205"/>
      <c r="FL160" s="205"/>
      <c r="FM160" s="66"/>
      <c r="FN160" s="66"/>
      <c r="FO160" s="205"/>
      <c r="FP160" s="205"/>
      <c r="FQ160" s="66"/>
      <c r="FR160" s="66"/>
      <c r="FS160" s="205"/>
      <c r="FT160" s="205"/>
      <c r="FU160" s="66"/>
      <c r="FV160" s="66"/>
      <c r="FW160" s="205"/>
      <c r="FX160" s="205"/>
      <c r="FY160" s="66"/>
      <c r="FZ160" s="66"/>
      <c r="GA160" s="205"/>
      <c r="GB160" s="205"/>
      <c r="GC160" s="66"/>
      <c r="GD160" s="66"/>
      <c r="GE160" s="205"/>
      <c r="GF160" s="205"/>
      <c r="GG160" s="66"/>
      <c r="GH160" s="66"/>
      <c r="GI160" s="205"/>
      <c r="GJ160" s="205"/>
      <c r="GK160" s="66"/>
      <c r="GL160" s="66"/>
      <c r="GM160" s="205"/>
      <c r="GN160" s="205"/>
      <c r="GO160" s="66"/>
      <c r="GP160" s="66"/>
      <c r="GQ160" s="205"/>
      <c r="GR160" s="205"/>
      <c r="GS160" s="66"/>
      <c r="GT160" s="66"/>
      <c r="GU160" s="205"/>
      <c r="GV160" s="205"/>
      <c r="GW160" s="66"/>
      <c r="GX160" s="66"/>
      <c r="GY160" s="205"/>
      <c r="GZ160" s="205"/>
      <c r="HA160" s="66"/>
      <c r="HB160" s="66"/>
      <c r="HC160" s="205"/>
      <c r="HD160" s="205"/>
      <c r="HE160" s="66"/>
      <c r="HF160" s="66"/>
      <c r="HG160" s="205"/>
      <c r="HH160" s="205"/>
      <c r="HI160" s="66"/>
      <c r="HJ160" s="66"/>
      <c r="HK160" s="205"/>
      <c r="HL160" s="205"/>
      <c r="HM160" s="66"/>
      <c r="HN160" s="66"/>
      <c r="HO160" s="205"/>
      <c r="HP160" s="205"/>
      <c r="HQ160" s="66"/>
      <c r="HR160" s="66"/>
      <c r="HS160" s="205"/>
      <c r="HT160" s="205"/>
      <c r="HU160" s="66"/>
      <c r="HV160" s="66"/>
      <c r="HW160" s="205"/>
      <c r="HX160" s="205"/>
      <c r="HY160" s="66"/>
      <c r="HZ160" s="66"/>
      <c r="IA160" s="205"/>
      <c r="IB160" s="205"/>
      <c r="IC160" s="66"/>
      <c r="ID160" s="66"/>
      <c r="IE160" s="205"/>
      <c r="IF160" s="205"/>
      <c r="IG160" s="66"/>
      <c r="IH160" s="66"/>
      <c r="II160" s="205"/>
      <c r="IJ160" s="205"/>
      <c r="IK160" s="66"/>
      <c r="IL160" s="66"/>
      <c r="IM160" s="205"/>
      <c r="IN160" s="205"/>
      <c r="IO160" s="66"/>
    </row>
    <row r="161" spans="1:249" s="29" customFormat="1" ht="15.75" x14ac:dyDescent="0.25">
      <c r="A161" s="41" t="s">
        <v>357</v>
      </c>
      <c r="B161" s="82">
        <f t="shared" si="2162"/>
        <v>0</v>
      </c>
      <c r="C161" s="82">
        <f t="shared" si="2163"/>
        <v>0</v>
      </c>
      <c r="D161" s="82">
        <f t="shared" si="2164"/>
        <v>0</v>
      </c>
      <c r="E161" s="82"/>
      <c r="F161" s="82"/>
      <c r="G161" s="82"/>
      <c r="H161" s="82"/>
      <c r="I161" s="82"/>
      <c r="J161" s="207"/>
      <c r="K161" s="207"/>
      <c r="L161" s="207"/>
      <c r="M161" s="207"/>
      <c r="N161" s="207"/>
      <c r="O161" s="207"/>
      <c r="P161" s="207"/>
      <c r="Q161" s="207"/>
      <c r="R161" s="207"/>
      <c r="S161" s="207"/>
      <c r="T161" s="207"/>
      <c r="U161" s="207"/>
      <c r="V161" s="207"/>
      <c r="W161" s="207"/>
      <c r="X161" s="207"/>
      <c r="Y161" s="207"/>
      <c r="Z161" s="134"/>
      <c r="AA161" s="207"/>
      <c r="AB161" s="207"/>
      <c r="AC161" s="66"/>
      <c r="AD161" s="135"/>
      <c r="AE161" s="205"/>
      <c r="AF161" s="205"/>
      <c r="AG161" s="66"/>
      <c r="AH161" s="205"/>
      <c r="AI161" s="205"/>
      <c r="AJ161" s="205"/>
      <c r="AK161" s="66"/>
      <c r="AL161" s="205"/>
      <c r="AM161" s="205"/>
      <c r="AN161" s="205"/>
      <c r="AO161" s="66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134"/>
      <c r="BC161" s="205"/>
      <c r="BD161" s="205"/>
      <c r="BE161" s="66"/>
      <c r="BF161" s="66"/>
      <c r="BG161" s="205"/>
      <c r="BH161" s="205"/>
      <c r="BI161" s="66"/>
      <c r="BJ161" s="66"/>
      <c r="BK161" s="205"/>
      <c r="BL161" s="205"/>
      <c r="BM161" s="66"/>
      <c r="BN161" s="66"/>
      <c r="BO161" s="205"/>
      <c r="BP161" s="205"/>
      <c r="BQ161" s="66"/>
      <c r="BR161" s="66"/>
      <c r="BS161" s="205"/>
      <c r="BT161" s="205"/>
      <c r="BU161" s="66"/>
      <c r="BV161" s="66"/>
      <c r="BW161" s="205"/>
      <c r="BX161" s="205"/>
      <c r="BY161" s="66"/>
      <c r="BZ161" s="66"/>
      <c r="CA161" s="205"/>
      <c r="CB161" s="205"/>
      <c r="CC161" s="66"/>
      <c r="CD161" s="66"/>
      <c r="CE161" s="205"/>
      <c r="CF161" s="205"/>
      <c r="CG161" s="66"/>
      <c r="CH161" s="66"/>
      <c r="CI161" s="205"/>
      <c r="CJ161" s="205"/>
      <c r="CK161" s="66"/>
      <c r="CL161" s="66"/>
      <c r="CM161" s="205"/>
      <c r="CN161" s="205"/>
      <c r="CO161" s="66"/>
      <c r="CP161" s="66"/>
      <c r="CQ161" s="207"/>
      <c r="CR161" s="207"/>
      <c r="CS161" s="66"/>
      <c r="CT161" s="66"/>
      <c r="CU161" s="207"/>
      <c r="CV161" s="207"/>
      <c r="CW161" s="66"/>
      <c r="CX161" s="66"/>
      <c r="CY161" s="207"/>
      <c r="CZ161" s="207"/>
      <c r="DA161" s="66"/>
      <c r="DB161" s="66"/>
      <c r="DC161" s="207"/>
      <c r="DD161" s="207"/>
      <c r="DE161" s="207"/>
      <c r="DF161" s="207"/>
      <c r="DG161" s="207"/>
      <c r="DH161" s="207"/>
      <c r="DI161" s="207"/>
      <c r="DJ161" s="207"/>
      <c r="DK161" s="207"/>
      <c r="DL161" s="207"/>
      <c r="DM161" s="207"/>
      <c r="DN161" s="207"/>
      <c r="DO161" s="207"/>
      <c r="DP161" s="207"/>
      <c r="DQ161" s="66"/>
      <c r="DR161" s="66"/>
      <c r="DS161" s="207"/>
      <c r="DT161" s="207"/>
      <c r="DU161" s="66"/>
      <c r="DV161" s="66"/>
      <c r="DW161" s="205"/>
      <c r="DX161" s="205"/>
      <c r="DY161" s="66"/>
      <c r="DZ161" s="66"/>
      <c r="EA161" s="205"/>
      <c r="EB161" s="205"/>
      <c r="EC161" s="66"/>
      <c r="ED161" s="66"/>
      <c r="EE161" s="205"/>
      <c r="EF161" s="205"/>
      <c r="EG161" s="66"/>
      <c r="EH161" s="66"/>
      <c r="EI161" s="205"/>
      <c r="EJ161" s="205"/>
      <c r="EK161" s="66"/>
      <c r="EL161" s="66"/>
      <c r="EM161" s="205"/>
      <c r="EN161" s="205"/>
      <c r="EO161" s="66"/>
      <c r="EP161" s="66"/>
      <c r="EQ161" s="205"/>
      <c r="ER161" s="205"/>
      <c r="ES161" s="66"/>
      <c r="ET161" s="66"/>
      <c r="EU161" s="205"/>
      <c r="EV161" s="205"/>
      <c r="EW161" s="66"/>
      <c r="EX161" s="66"/>
      <c r="EY161" s="205"/>
      <c r="EZ161" s="205"/>
      <c r="FA161" s="66"/>
      <c r="FB161" s="66"/>
      <c r="FC161" s="205"/>
      <c r="FD161" s="205"/>
      <c r="FE161" s="66"/>
      <c r="FF161" s="66"/>
      <c r="FG161" s="205"/>
      <c r="FH161" s="205"/>
      <c r="FI161" s="66"/>
      <c r="FJ161" s="66"/>
      <c r="FK161" s="205"/>
      <c r="FL161" s="205"/>
      <c r="FM161" s="66"/>
      <c r="FN161" s="66"/>
      <c r="FO161" s="205"/>
      <c r="FP161" s="205"/>
      <c r="FQ161" s="66"/>
      <c r="FR161" s="66"/>
      <c r="FS161" s="205"/>
      <c r="FT161" s="205"/>
      <c r="FU161" s="66"/>
      <c r="FV161" s="66"/>
      <c r="FW161" s="205"/>
      <c r="FX161" s="205"/>
      <c r="FY161" s="66"/>
      <c r="FZ161" s="66"/>
      <c r="GA161" s="205"/>
      <c r="GB161" s="205"/>
      <c r="GC161" s="66"/>
      <c r="GD161" s="66"/>
      <c r="GE161" s="205"/>
      <c r="GF161" s="205"/>
      <c r="GG161" s="66"/>
      <c r="GH161" s="66"/>
      <c r="GI161" s="205"/>
      <c r="GJ161" s="205"/>
      <c r="GK161" s="66"/>
      <c r="GL161" s="66"/>
      <c r="GM161" s="205"/>
      <c r="GN161" s="205"/>
      <c r="GO161" s="66"/>
      <c r="GP161" s="66"/>
      <c r="GQ161" s="205"/>
      <c r="GR161" s="205"/>
      <c r="GS161" s="66"/>
      <c r="GT161" s="66"/>
      <c r="GU161" s="205"/>
      <c r="GV161" s="205"/>
      <c r="GW161" s="66"/>
      <c r="GX161" s="66"/>
      <c r="GY161" s="205"/>
      <c r="GZ161" s="205"/>
      <c r="HA161" s="66"/>
      <c r="HB161" s="66"/>
      <c r="HC161" s="205"/>
      <c r="HD161" s="205"/>
      <c r="HE161" s="66"/>
      <c r="HF161" s="66"/>
      <c r="HG161" s="205"/>
      <c r="HH161" s="205"/>
      <c r="HI161" s="66"/>
      <c r="HJ161" s="66"/>
      <c r="HK161" s="205"/>
      <c r="HL161" s="205"/>
      <c r="HM161" s="66"/>
      <c r="HN161" s="66"/>
      <c r="HO161" s="205"/>
      <c r="HP161" s="205"/>
      <c r="HQ161" s="66"/>
      <c r="HR161" s="66"/>
      <c r="HS161" s="205"/>
      <c r="HT161" s="205"/>
      <c r="HU161" s="66"/>
      <c r="HV161" s="66"/>
      <c r="HW161" s="205"/>
      <c r="HX161" s="205"/>
      <c r="HY161" s="66"/>
      <c r="HZ161" s="66"/>
      <c r="IA161" s="205"/>
      <c r="IB161" s="205"/>
      <c r="IC161" s="66"/>
      <c r="ID161" s="66"/>
      <c r="IE161" s="205"/>
      <c r="IF161" s="205"/>
      <c r="IG161" s="66"/>
      <c r="IH161" s="66"/>
      <c r="II161" s="205"/>
      <c r="IJ161" s="205"/>
      <c r="IK161" s="66"/>
      <c r="IL161" s="66"/>
      <c r="IM161" s="205"/>
      <c r="IN161" s="205"/>
      <c r="IO161" s="66"/>
    </row>
    <row r="162" spans="1:249" s="30" customFormat="1" ht="31.5" x14ac:dyDescent="0.25">
      <c r="A162" s="98" t="s">
        <v>354</v>
      </c>
      <c r="B162" s="198">
        <f t="shared" si="2162"/>
        <v>873.7</v>
      </c>
      <c r="C162" s="198">
        <f t="shared" si="2163"/>
        <v>32762.2</v>
      </c>
      <c r="D162" s="198">
        <f t="shared" si="2164"/>
        <v>32704.333210000001</v>
      </c>
      <c r="E162" s="80">
        <f t="shared" ref="E162" si="2533">D162/C162*100</f>
        <v>99.823373308263797</v>
      </c>
      <c r="F162" s="80">
        <f t="shared" ref="F162" si="2534">F163+F164+F166</f>
        <v>0</v>
      </c>
      <c r="G162" s="80">
        <f t="shared" ref="G162:AV162" si="2535">G163+G164+G166</f>
        <v>0</v>
      </c>
      <c r="H162" s="80">
        <f t="shared" ref="H162" si="2536">H163+H164+H166</f>
        <v>0</v>
      </c>
      <c r="I162" s="80">
        <f t="shared" si="2535"/>
        <v>0</v>
      </c>
      <c r="J162" s="80">
        <f t="shared" ref="J162" si="2537">J163+J164+J166</f>
        <v>0</v>
      </c>
      <c r="K162" s="80">
        <f t="shared" si="2535"/>
        <v>0</v>
      </c>
      <c r="L162" s="80">
        <f t="shared" si="2535"/>
        <v>0</v>
      </c>
      <c r="M162" s="80">
        <f t="shared" si="2535"/>
        <v>0</v>
      </c>
      <c r="N162" s="80"/>
      <c r="O162" s="80">
        <f t="shared" si="2535"/>
        <v>0</v>
      </c>
      <c r="P162" s="80">
        <f t="shared" si="2535"/>
        <v>0</v>
      </c>
      <c r="Q162" s="80">
        <f t="shared" si="2535"/>
        <v>0</v>
      </c>
      <c r="R162" s="80">
        <f t="shared" ref="R162" si="2538">R163+R164+R166</f>
        <v>0</v>
      </c>
      <c r="S162" s="80">
        <f t="shared" si="2535"/>
        <v>0</v>
      </c>
      <c r="T162" s="80">
        <f t="shared" si="2535"/>
        <v>0</v>
      </c>
      <c r="U162" s="80">
        <f t="shared" si="2535"/>
        <v>0</v>
      </c>
      <c r="V162" s="80">
        <f t="shared" ref="V162" si="2539">V163+V164+V166</f>
        <v>367.7</v>
      </c>
      <c r="W162" s="80">
        <f t="shared" si="2535"/>
        <v>993.8</v>
      </c>
      <c r="X162" s="80">
        <f t="shared" ref="X162" si="2540">X163+X164+X166</f>
        <v>993.8</v>
      </c>
      <c r="Y162" s="79">
        <f t="shared" si="295"/>
        <v>100</v>
      </c>
      <c r="Z162" s="122"/>
      <c r="AA162" s="80">
        <f t="shared" si="2535"/>
        <v>393</v>
      </c>
      <c r="AB162" s="80">
        <f t="shared" si="2535"/>
        <v>393</v>
      </c>
      <c r="AC162" s="79">
        <f t="shared" si="2243"/>
        <v>100</v>
      </c>
      <c r="AD162" s="122"/>
      <c r="AE162" s="80">
        <f t="shared" ref="AE162:AF162" si="2541">AE163+AE164+AE166</f>
        <v>1449</v>
      </c>
      <c r="AF162" s="80">
        <f t="shared" si="2541"/>
        <v>1449</v>
      </c>
      <c r="AG162" s="79">
        <f t="shared" ref="AG162:AG163" si="2542">AF162/AE162*100</f>
        <v>100</v>
      </c>
      <c r="AH162" s="80">
        <f t="shared" ref="AH162" si="2543">AH163+AH164+AH166</f>
        <v>506</v>
      </c>
      <c r="AI162" s="80">
        <f t="shared" ref="AI162" si="2544">AI163+AI164+AI166</f>
        <v>194</v>
      </c>
      <c r="AJ162" s="80">
        <f t="shared" ref="AJ162" si="2545">AJ163+AJ164+AJ166</f>
        <v>194</v>
      </c>
      <c r="AK162" s="79">
        <f t="shared" ref="AK162:AK163" si="2546">AJ162/AI162*100</f>
        <v>100</v>
      </c>
      <c r="AL162" s="80">
        <f t="shared" ref="AL162" si="2547">AL163+AL164+AL166</f>
        <v>0</v>
      </c>
      <c r="AM162" s="80">
        <f t="shared" ref="AM162" si="2548">AM163+AM164+AM166</f>
        <v>106</v>
      </c>
      <c r="AN162" s="80">
        <f t="shared" ref="AN162" si="2549">AN163+AN164+AN166</f>
        <v>106</v>
      </c>
      <c r="AO162" s="79">
        <f t="shared" ref="AO162:AO163" si="2550">AN162/AM162*100</f>
        <v>100</v>
      </c>
      <c r="AP162" s="80">
        <f t="shared" ref="AP162" si="2551">AP163+AP164+AP166</f>
        <v>0</v>
      </c>
      <c r="AQ162" s="80">
        <f t="shared" si="2535"/>
        <v>0</v>
      </c>
      <c r="AR162" s="80">
        <f t="shared" ref="AR162" si="2552">AR163+AR164+AR166</f>
        <v>0</v>
      </c>
      <c r="AS162" s="80">
        <f t="shared" si="2535"/>
        <v>0</v>
      </c>
      <c r="AT162" s="80"/>
      <c r="AU162" s="80">
        <f t="shared" si="2535"/>
        <v>0</v>
      </c>
      <c r="AV162" s="80">
        <f t="shared" si="2535"/>
        <v>0</v>
      </c>
      <c r="AW162" s="80">
        <f t="shared" ref="AW162:AZ162" si="2553">AW163+AW164+AW166</f>
        <v>0</v>
      </c>
      <c r="AX162" s="80">
        <f t="shared" ref="AX162" si="2554">AX163+AX164+AX166</f>
        <v>0</v>
      </c>
      <c r="AY162" s="80">
        <f t="shared" si="2553"/>
        <v>0</v>
      </c>
      <c r="AZ162" s="80">
        <f t="shared" si="2553"/>
        <v>0</v>
      </c>
      <c r="BA162" s="79"/>
      <c r="BB162" s="121"/>
      <c r="BC162" s="80">
        <f t="shared" ref="BC162:BD162" si="2555">BC163+BC164+BC166</f>
        <v>1500</v>
      </c>
      <c r="BD162" s="80">
        <f t="shared" si="2555"/>
        <v>1500</v>
      </c>
      <c r="BE162" s="79">
        <f t="shared" ref="BE162:BE163" si="2556">BD162/BC162*100</f>
        <v>100</v>
      </c>
      <c r="BF162" s="79"/>
      <c r="BG162" s="80">
        <f t="shared" ref="BG162:BH162" si="2557">BG163+BG164+BG166</f>
        <v>0</v>
      </c>
      <c r="BH162" s="80">
        <f t="shared" si="2557"/>
        <v>0</v>
      </c>
      <c r="BI162" s="79"/>
      <c r="BJ162" s="79"/>
      <c r="BK162" s="80">
        <f t="shared" ref="BK162:BL162" si="2558">BK163+BK164+BK166</f>
        <v>0</v>
      </c>
      <c r="BL162" s="80">
        <f t="shared" si="2558"/>
        <v>0</v>
      </c>
      <c r="BM162" s="79"/>
      <c r="BN162" s="79"/>
      <c r="BO162" s="80">
        <f t="shared" ref="BO162:BP162" si="2559">BO163+BO164+BO166</f>
        <v>0</v>
      </c>
      <c r="BP162" s="80">
        <f t="shared" si="2559"/>
        <v>0</v>
      </c>
      <c r="BQ162" s="79"/>
      <c r="BR162" s="79"/>
      <c r="BS162" s="80">
        <f t="shared" ref="BS162:BT162" si="2560">BS163+BS164+BS166</f>
        <v>0</v>
      </c>
      <c r="BT162" s="80">
        <f t="shared" si="2560"/>
        <v>0</v>
      </c>
      <c r="BU162" s="79"/>
      <c r="BV162" s="79"/>
      <c r="BW162" s="80">
        <f t="shared" ref="BW162:BX162" si="2561">BW163+BW164+BW166</f>
        <v>0</v>
      </c>
      <c r="BX162" s="80">
        <f t="shared" si="2561"/>
        <v>0</v>
      </c>
      <c r="BY162" s="79"/>
      <c r="BZ162" s="79"/>
      <c r="CA162" s="80">
        <f t="shared" ref="CA162:CB162" si="2562">CA163+CA164+CA166</f>
        <v>0</v>
      </c>
      <c r="CB162" s="80">
        <f t="shared" si="2562"/>
        <v>0</v>
      </c>
      <c r="CC162" s="79"/>
      <c r="CD162" s="79"/>
      <c r="CE162" s="80">
        <f t="shared" ref="CE162:CF162" si="2563">CE163+CE164+CE166</f>
        <v>0</v>
      </c>
      <c r="CF162" s="80">
        <f t="shared" si="2563"/>
        <v>0</v>
      </c>
      <c r="CG162" s="79"/>
      <c r="CH162" s="79"/>
      <c r="CI162" s="80">
        <f t="shared" ref="CI162:CJ162" si="2564">CI163+CI164+CI166</f>
        <v>0</v>
      </c>
      <c r="CJ162" s="80">
        <f t="shared" si="2564"/>
        <v>0</v>
      </c>
      <c r="CK162" s="79"/>
      <c r="CL162" s="79"/>
      <c r="CM162" s="80">
        <f t="shared" ref="CM162:CN162" si="2565">CM163+CM164+CM166</f>
        <v>0</v>
      </c>
      <c r="CN162" s="80">
        <f t="shared" si="2565"/>
        <v>0</v>
      </c>
      <c r="CO162" s="79"/>
      <c r="CP162" s="79"/>
      <c r="CQ162" s="80">
        <f t="shared" ref="CQ162" si="2566">CQ163+CQ164+CQ166</f>
        <v>10000</v>
      </c>
      <c r="CR162" s="80">
        <f t="shared" ref="CR162" si="2567">CR163+CR164+CR166</f>
        <v>10000</v>
      </c>
      <c r="CS162" s="79">
        <f t="shared" ref="CS162:CS164" si="2568">CR162/CQ162*100</f>
        <v>100</v>
      </c>
      <c r="CT162" s="79"/>
      <c r="CU162" s="80">
        <f t="shared" ref="CU162" si="2569">CU163+CU164+CU166</f>
        <v>0</v>
      </c>
      <c r="CV162" s="80">
        <f t="shared" ref="CV162" si="2570">CV163+CV164+CV166</f>
        <v>0</v>
      </c>
      <c r="CW162" s="79"/>
      <c r="CX162" s="79"/>
      <c r="CY162" s="80">
        <f t="shared" ref="CY162:CZ162" si="2571">CY163+CY164+CY166</f>
        <v>0</v>
      </c>
      <c r="CZ162" s="80">
        <f t="shared" si="2571"/>
        <v>0</v>
      </c>
      <c r="DA162" s="79"/>
      <c r="DB162" s="79"/>
      <c r="DC162" s="80">
        <f t="shared" ref="DC162:DO162" si="2572">DC163+DC164+DC166</f>
        <v>0</v>
      </c>
      <c r="DD162" s="80">
        <f t="shared" si="2572"/>
        <v>0</v>
      </c>
      <c r="DE162" s="80">
        <f t="shared" si="2572"/>
        <v>0</v>
      </c>
      <c r="DF162" s="80"/>
      <c r="DG162" s="80">
        <f t="shared" si="2572"/>
        <v>0</v>
      </c>
      <c r="DH162" s="80">
        <f t="shared" si="2572"/>
        <v>0</v>
      </c>
      <c r="DI162" s="80">
        <f t="shared" si="2572"/>
        <v>0</v>
      </c>
      <c r="DJ162" s="80"/>
      <c r="DK162" s="80">
        <f t="shared" si="2572"/>
        <v>0</v>
      </c>
      <c r="DL162" s="80">
        <f t="shared" si="2572"/>
        <v>0</v>
      </c>
      <c r="DM162" s="80">
        <f t="shared" si="2572"/>
        <v>0</v>
      </c>
      <c r="DN162" s="80"/>
      <c r="DO162" s="80">
        <f t="shared" si="2572"/>
        <v>0</v>
      </c>
      <c r="DP162" s="80">
        <f t="shared" ref="DP162" si="2573">DP163+DP164+DP166</f>
        <v>0</v>
      </c>
      <c r="DQ162" s="79"/>
      <c r="DR162" s="79"/>
      <c r="DS162" s="80">
        <f t="shared" ref="DS162:DT162" si="2574">DS163+DS164+DS166</f>
        <v>0</v>
      </c>
      <c r="DT162" s="80">
        <f t="shared" si="2574"/>
        <v>0</v>
      </c>
      <c r="DU162" s="79"/>
      <c r="DV162" s="79"/>
      <c r="DW162" s="80">
        <f t="shared" ref="DW162:DX162" si="2575">DW163+DW164+DW166</f>
        <v>0</v>
      </c>
      <c r="DX162" s="80">
        <f t="shared" si="2575"/>
        <v>0</v>
      </c>
      <c r="DY162" s="79"/>
      <c r="DZ162" s="79"/>
      <c r="EA162" s="80">
        <f t="shared" ref="EA162:EB162" si="2576">EA163+EA164+EA166</f>
        <v>0</v>
      </c>
      <c r="EB162" s="80">
        <f t="shared" si="2576"/>
        <v>0</v>
      </c>
      <c r="EC162" s="79"/>
      <c r="ED162" s="79"/>
      <c r="EE162" s="80">
        <f t="shared" ref="EE162:EF162" si="2577">EE163+EE164+EE166</f>
        <v>40</v>
      </c>
      <c r="EF162" s="80">
        <f t="shared" si="2577"/>
        <v>40</v>
      </c>
      <c r="EG162" s="79">
        <f t="shared" ref="EG162:EG163" si="2578">EF162/EE162*100</f>
        <v>100</v>
      </c>
      <c r="EH162" s="79"/>
      <c r="EI162" s="80">
        <f t="shared" ref="EI162:EJ162" si="2579">EI163+EI164+EI166</f>
        <v>235</v>
      </c>
      <c r="EJ162" s="80">
        <f t="shared" si="2579"/>
        <v>235</v>
      </c>
      <c r="EK162" s="79">
        <f t="shared" ref="EK162:EK163" si="2580">EJ162/EI162*100</f>
        <v>100</v>
      </c>
      <c r="EL162" s="79"/>
      <c r="EM162" s="80">
        <f>EM163+EM164+EM166+EM165</f>
        <v>6960</v>
      </c>
      <c r="EN162" s="80">
        <f>EN163+EN164+EN166+EN165</f>
        <v>6960</v>
      </c>
      <c r="EO162" s="79">
        <f t="shared" ref="EO162:EO165" si="2581">EN162/EM162*100</f>
        <v>100</v>
      </c>
      <c r="EP162" s="79"/>
      <c r="EQ162" s="80">
        <f t="shared" ref="EQ162:ER162" si="2582">EQ163+EQ164+EQ166</f>
        <v>0</v>
      </c>
      <c r="ER162" s="80">
        <f t="shared" si="2582"/>
        <v>0</v>
      </c>
      <c r="ES162" s="79"/>
      <c r="ET162" s="79"/>
      <c r="EU162" s="80">
        <f t="shared" ref="EU162" si="2583">EU163+EU164+EU166</f>
        <v>0</v>
      </c>
      <c r="EV162" s="80">
        <f t="shared" ref="EV162" si="2584">EV163+EV164+EV166</f>
        <v>0</v>
      </c>
      <c r="EW162" s="79"/>
      <c r="EX162" s="79"/>
      <c r="EY162" s="80">
        <f t="shared" ref="EY162" si="2585">EY163+EY164+EY166</f>
        <v>0</v>
      </c>
      <c r="EZ162" s="80">
        <f t="shared" ref="EZ162" si="2586">EZ163+EZ164+EZ166</f>
        <v>0</v>
      </c>
      <c r="FA162" s="79"/>
      <c r="FB162" s="79"/>
      <c r="FC162" s="80">
        <f t="shared" ref="FC162:FD162" si="2587">FC163+FC164+FC166</f>
        <v>0</v>
      </c>
      <c r="FD162" s="80">
        <f t="shared" si="2587"/>
        <v>0</v>
      </c>
      <c r="FE162" s="79"/>
      <c r="FF162" s="79"/>
      <c r="FG162" s="80">
        <f t="shared" ref="FG162" si="2588">FG163+FG164+FG166</f>
        <v>0</v>
      </c>
      <c r="FH162" s="80">
        <f t="shared" ref="FH162" si="2589">FH163+FH164+FH166</f>
        <v>0</v>
      </c>
      <c r="FI162" s="79"/>
      <c r="FJ162" s="79"/>
      <c r="FK162" s="80">
        <f t="shared" ref="FK162" si="2590">FK163+FK164+FK166</f>
        <v>0</v>
      </c>
      <c r="FL162" s="80">
        <f t="shared" ref="FL162" si="2591">FL163+FL164+FL166</f>
        <v>0</v>
      </c>
      <c r="FM162" s="79"/>
      <c r="FN162" s="79"/>
      <c r="FO162" s="80">
        <f t="shared" ref="FO162:FP162" si="2592">FO163+FO164+FO166</f>
        <v>0</v>
      </c>
      <c r="FP162" s="80">
        <f t="shared" si="2592"/>
        <v>0</v>
      </c>
      <c r="FQ162" s="79"/>
      <c r="FR162" s="79"/>
      <c r="FS162" s="80">
        <f t="shared" ref="FS162:FT162" si="2593">FS163+FS164+FS166</f>
        <v>0</v>
      </c>
      <c r="FT162" s="80">
        <f t="shared" si="2593"/>
        <v>0</v>
      </c>
      <c r="FU162" s="79"/>
      <c r="FV162" s="79"/>
      <c r="FW162" s="80">
        <f t="shared" ref="FW162:FX162" si="2594">FW163+FW164+FW166</f>
        <v>0</v>
      </c>
      <c r="FX162" s="80">
        <f t="shared" si="2594"/>
        <v>0</v>
      </c>
      <c r="FY162" s="79"/>
      <c r="FZ162" s="79"/>
      <c r="GA162" s="80">
        <f t="shared" ref="GA162:GB162" si="2595">GA163+GA164+GA166</f>
        <v>9184.5</v>
      </c>
      <c r="GB162" s="80">
        <f t="shared" si="2595"/>
        <v>9184.5</v>
      </c>
      <c r="GC162" s="79">
        <f t="shared" ref="GC162:GC163" si="2596">GB162/GA162*100</f>
        <v>100</v>
      </c>
      <c r="GD162" s="79"/>
      <c r="GE162" s="80">
        <f t="shared" ref="GE162:GF162" si="2597">GE163+GE164+GE166</f>
        <v>0</v>
      </c>
      <c r="GF162" s="80">
        <f t="shared" si="2597"/>
        <v>0</v>
      </c>
      <c r="GG162" s="79"/>
      <c r="GH162" s="79"/>
      <c r="GI162" s="80">
        <f t="shared" ref="GI162:GJ162" si="2598">GI163+GI164+GI166</f>
        <v>0</v>
      </c>
      <c r="GJ162" s="80">
        <f t="shared" si="2598"/>
        <v>0</v>
      </c>
      <c r="GK162" s="79"/>
      <c r="GL162" s="79"/>
      <c r="GM162" s="80">
        <f t="shared" ref="GM162:GN162" si="2599">GM163+GM164+GM166</f>
        <v>0</v>
      </c>
      <c r="GN162" s="80">
        <f t="shared" si="2599"/>
        <v>0</v>
      </c>
      <c r="GO162" s="79"/>
      <c r="GP162" s="79"/>
      <c r="GQ162" s="80">
        <f t="shared" ref="GQ162:GR162" si="2600">GQ163+GQ164+GQ166</f>
        <v>0</v>
      </c>
      <c r="GR162" s="80">
        <f t="shared" si="2600"/>
        <v>0</v>
      </c>
      <c r="GS162" s="79"/>
      <c r="GT162" s="79"/>
      <c r="GU162" s="80">
        <f t="shared" ref="GU162:GV162" si="2601">GU163+GU164+GU166</f>
        <v>221.9</v>
      </c>
      <c r="GV162" s="80">
        <f t="shared" si="2601"/>
        <v>221.9</v>
      </c>
      <c r="GW162" s="79">
        <f t="shared" ref="GW162:GW163" si="2602">GV162/GU162*100</f>
        <v>100</v>
      </c>
      <c r="GX162" s="79"/>
      <c r="GY162" s="80"/>
      <c r="GZ162" s="80"/>
      <c r="HA162" s="79"/>
      <c r="HB162" s="79"/>
      <c r="HC162" s="80"/>
      <c r="HD162" s="80"/>
      <c r="HE162" s="79"/>
      <c r="HF162" s="79"/>
      <c r="HG162" s="80"/>
      <c r="HH162" s="80"/>
      <c r="HI162" s="79"/>
      <c r="HJ162" s="79"/>
      <c r="HK162" s="80"/>
      <c r="HL162" s="80"/>
      <c r="HM162" s="79"/>
      <c r="HN162" s="79"/>
      <c r="HO162" s="80">
        <f t="shared" ref="HO162:HP162" si="2603">HO163+HO164+HO166</f>
        <v>1000</v>
      </c>
      <c r="HP162" s="80">
        <f t="shared" si="2603"/>
        <v>1000</v>
      </c>
      <c r="HQ162" s="79">
        <f t="shared" ref="HQ162:HQ163" si="2604">HP162/HO162*100</f>
        <v>100</v>
      </c>
      <c r="HR162" s="79"/>
      <c r="HS162" s="80"/>
      <c r="HT162" s="80"/>
      <c r="HU162" s="79"/>
      <c r="HV162" s="79"/>
      <c r="HW162" s="80"/>
      <c r="HX162" s="80"/>
      <c r="HY162" s="79"/>
      <c r="HZ162" s="79"/>
      <c r="IA162" s="80"/>
      <c r="IB162" s="80"/>
      <c r="IC162" s="79"/>
      <c r="ID162" s="79"/>
      <c r="IE162" s="80">
        <f t="shared" ref="IE162:IF162" si="2605">IE163+IE164+IE166</f>
        <v>485</v>
      </c>
      <c r="IF162" s="80">
        <f t="shared" si="2605"/>
        <v>427.13321000000002</v>
      </c>
      <c r="IG162" s="79">
        <f t="shared" ref="IG162:IG163" si="2606">IF162/IE162*100</f>
        <v>88.068703092783508</v>
      </c>
      <c r="IH162" s="79"/>
      <c r="II162" s="80"/>
      <c r="IJ162" s="80"/>
      <c r="IK162" s="79"/>
      <c r="IL162" s="79"/>
      <c r="IM162" s="80"/>
      <c r="IN162" s="80"/>
      <c r="IO162" s="79"/>
    </row>
    <row r="163" spans="1:249" s="29" customFormat="1" ht="31.5" x14ac:dyDescent="0.25">
      <c r="A163" s="95" t="s">
        <v>298</v>
      </c>
      <c r="B163" s="82">
        <f t="shared" si="2162"/>
        <v>873.7</v>
      </c>
      <c r="C163" s="82">
        <f t="shared" si="2163"/>
        <v>15802.199999999999</v>
      </c>
      <c r="D163" s="82">
        <f t="shared" si="2164"/>
        <v>15744.333209999999</v>
      </c>
      <c r="E163" s="70">
        <f t="shared" si="67"/>
        <v>99.633805482780886</v>
      </c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66"/>
      <c r="V163" s="70">
        <v>367.7</v>
      </c>
      <c r="W163" s="70">
        <v>993.8</v>
      </c>
      <c r="X163" s="70">
        <v>993.8</v>
      </c>
      <c r="Y163" s="66">
        <f t="shared" si="295"/>
        <v>100</v>
      </c>
      <c r="Z163" s="124"/>
      <c r="AA163" s="70">
        <v>393</v>
      </c>
      <c r="AB163" s="70">
        <v>393</v>
      </c>
      <c r="AC163" s="66">
        <f t="shared" si="2243"/>
        <v>100</v>
      </c>
      <c r="AD163" s="145"/>
      <c r="AE163" s="280">
        <v>1449</v>
      </c>
      <c r="AF163" s="281">
        <v>1449</v>
      </c>
      <c r="AG163" s="66">
        <f t="shared" si="2542"/>
        <v>100</v>
      </c>
      <c r="AH163" s="280">
        <v>506</v>
      </c>
      <c r="AI163" s="280">
        <v>194</v>
      </c>
      <c r="AJ163" s="280">
        <v>194</v>
      </c>
      <c r="AK163" s="66">
        <f t="shared" si="2546"/>
        <v>100</v>
      </c>
      <c r="AL163" s="280"/>
      <c r="AM163" s="280">
        <v>106</v>
      </c>
      <c r="AN163" s="280">
        <v>106</v>
      </c>
      <c r="AO163" s="66">
        <f t="shared" si="2550"/>
        <v>100</v>
      </c>
      <c r="AP163" s="70"/>
      <c r="AQ163" s="70"/>
      <c r="AR163" s="70"/>
      <c r="AS163" s="66"/>
      <c r="AT163" s="66"/>
      <c r="AU163" s="70"/>
      <c r="AV163" s="70"/>
      <c r="AW163" s="66"/>
      <c r="AX163" s="70"/>
      <c r="AY163" s="70"/>
      <c r="AZ163" s="70"/>
      <c r="BA163" s="66"/>
      <c r="BB163" s="123"/>
      <c r="BC163" s="280">
        <v>1500</v>
      </c>
      <c r="BD163" s="280">
        <v>1500</v>
      </c>
      <c r="BE163" s="66">
        <f t="shared" si="2556"/>
        <v>100</v>
      </c>
      <c r="BF163" s="66"/>
      <c r="BG163" s="280"/>
      <c r="BH163" s="280"/>
      <c r="BI163" s="66"/>
      <c r="BJ163" s="66"/>
      <c r="BK163" s="280"/>
      <c r="BL163" s="280"/>
      <c r="BM163" s="66"/>
      <c r="BN163" s="66"/>
      <c r="BO163" s="280"/>
      <c r="BP163" s="280"/>
      <c r="BQ163" s="66"/>
      <c r="BR163" s="66"/>
      <c r="BS163" s="280"/>
      <c r="BT163" s="280"/>
      <c r="BU163" s="66"/>
      <c r="BV163" s="66"/>
      <c r="BW163" s="280"/>
      <c r="BX163" s="280"/>
      <c r="BY163" s="66"/>
      <c r="BZ163" s="66"/>
      <c r="CA163" s="280"/>
      <c r="CB163" s="280"/>
      <c r="CC163" s="66"/>
      <c r="CD163" s="66"/>
      <c r="CE163" s="280"/>
      <c r="CF163" s="280"/>
      <c r="CG163" s="66"/>
      <c r="CH163" s="66"/>
      <c r="CI163" s="280"/>
      <c r="CJ163" s="280"/>
      <c r="CK163" s="66"/>
      <c r="CL163" s="66"/>
      <c r="CM163" s="280"/>
      <c r="CN163" s="280"/>
      <c r="CO163" s="66"/>
      <c r="CP163" s="66"/>
      <c r="CQ163" s="70"/>
      <c r="CR163" s="70"/>
      <c r="CS163" s="66"/>
      <c r="CT163" s="66"/>
      <c r="CU163" s="70"/>
      <c r="CV163" s="70"/>
      <c r="CW163" s="66"/>
      <c r="CX163" s="66"/>
      <c r="CY163" s="70"/>
      <c r="CZ163" s="70"/>
      <c r="DA163" s="66"/>
      <c r="DB163" s="66"/>
      <c r="DC163" s="70"/>
      <c r="DD163" s="70"/>
      <c r="DE163" s="66"/>
      <c r="DF163" s="66"/>
      <c r="DG163" s="70"/>
      <c r="DH163" s="70"/>
      <c r="DI163" s="66"/>
      <c r="DJ163" s="66"/>
      <c r="DK163" s="70"/>
      <c r="DL163" s="70"/>
      <c r="DM163" s="66"/>
      <c r="DN163" s="66"/>
      <c r="DO163" s="70"/>
      <c r="DP163" s="70"/>
      <c r="DQ163" s="66"/>
      <c r="DR163" s="66"/>
      <c r="DS163" s="70"/>
      <c r="DT163" s="70"/>
      <c r="DU163" s="66"/>
      <c r="DV163" s="66"/>
      <c r="DW163" s="280"/>
      <c r="DX163" s="295"/>
      <c r="DY163" s="66"/>
      <c r="DZ163" s="66"/>
      <c r="EA163" s="280"/>
      <c r="EB163" s="295"/>
      <c r="EC163" s="66"/>
      <c r="ED163" s="66"/>
      <c r="EE163" s="280">
        <v>40</v>
      </c>
      <c r="EF163" s="280">
        <v>40</v>
      </c>
      <c r="EG163" s="66">
        <f t="shared" si="2578"/>
        <v>100</v>
      </c>
      <c r="EH163" s="66"/>
      <c r="EI163" s="280">
        <v>235</v>
      </c>
      <c r="EJ163" s="280">
        <v>235</v>
      </c>
      <c r="EK163" s="66">
        <f t="shared" si="2580"/>
        <v>100</v>
      </c>
      <c r="EL163" s="66"/>
      <c r="EM163" s="280"/>
      <c r="EN163" s="280"/>
      <c r="EO163" s="66"/>
      <c r="EP163" s="66"/>
      <c r="EQ163" s="280"/>
      <c r="ER163" s="280"/>
      <c r="ES163" s="66"/>
      <c r="ET163" s="66"/>
      <c r="EU163" s="280"/>
      <c r="EV163" s="280"/>
      <c r="EW163" s="66"/>
      <c r="EX163" s="66"/>
      <c r="EY163" s="280"/>
      <c r="EZ163" s="280"/>
      <c r="FA163" s="66"/>
      <c r="FB163" s="66"/>
      <c r="FC163" s="280"/>
      <c r="FD163" s="280"/>
      <c r="FE163" s="66"/>
      <c r="FF163" s="66"/>
      <c r="FG163" s="280"/>
      <c r="FH163" s="280"/>
      <c r="FI163" s="66"/>
      <c r="FJ163" s="66"/>
      <c r="FK163" s="280"/>
      <c r="FL163" s="280"/>
      <c r="FM163" s="66"/>
      <c r="FN163" s="66"/>
      <c r="FO163" s="280"/>
      <c r="FP163" s="280"/>
      <c r="FQ163" s="66"/>
      <c r="FR163" s="66"/>
      <c r="FS163" s="280"/>
      <c r="FT163" s="280"/>
      <c r="FU163" s="66"/>
      <c r="FV163" s="66"/>
      <c r="FW163" s="280"/>
      <c r="FX163" s="280"/>
      <c r="FY163" s="66"/>
      <c r="FZ163" s="66"/>
      <c r="GA163" s="280">
        <v>9184.5</v>
      </c>
      <c r="GB163" s="280">
        <v>9184.5</v>
      </c>
      <c r="GC163" s="66">
        <f t="shared" si="2596"/>
        <v>100</v>
      </c>
      <c r="GD163" s="66"/>
      <c r="GE163" s="280"/>
      <c r="GF163" s="280"/>
      <c r="GG163" s="66"/>
      <c r="GH163" s="66"/>
      <c r="GI163" s="280"/>
      <c r="GJ163" s="280"/>
      <c r="GK163" s="66"/>
      <c r="GL163" s="66"/>
      <c r="GM163" s="280"/>
      <c r="GN163" s="280"/>
      <c r="GO163" s="66"/>
      <c r="GP163" s="66"/>
      <c r="GQ163" s="280"/>
      <c r="GR163" s="280"/>
      <c r="GS163" s="66"/>
      <c r="GT163" s="66"/>
      <c r="GU163" s="280">
        <v>221.9</v>
      </c>
      <c r="GV163" s="280">
        <v>221.9</v>
      </c>
      <c r="GW163" s="66">
        <f t="shared" si="2602"/>
        <v>100</v>
      </c>
      <c r="GX163" s="66"/>
      <c r="GY163" s="280"/>
      <c r="GZ163" s="280"/>
      <c r="HA163" s="66"/>
      <c r="HB163" s="66"/>
      <c r="HC163" s="280"/>
      <c r="HD163" s="280"/>
      <c r="HE163" s="66"/>
      <c r="HF163" s="66"/>
      <c r="HG163" s="280"/>
      <c r="HH163" s="280"/>
      <c r="HI163" s="66"/>
      <c r="HJ163" s="66"/>
      <c r="HK163" s="280"/>
      <c r="HL163" s="280"/>
      <c r="HM163" s="66"/>
      <c r="HN163" s="66"/>
      <c r="HO163" s="280">
        <v>1000</v>
      </c>
      <c r="HP163" s="280">
        <v>1000</v>
      </c>
      <c r="HQ163" s="66">
        <f t="shared" si="2604"/>
        <v>100</v>
      </c>
      <c r="HR163" s="66"/>
      <c r="HS163" s="280"/>
      <c r="HT163" s="280"/>
      <c r="HU163" s="66"/>
      <c r="HV163" s="66"/>
      <c r="HW163" s="280"/>
      <c r="HX163" s="280"/>
      <c r="HY163" s="66"/>
      <c r="HZ163" s="66"/>
      <c r="IA163" s="280"/>
      <c r="IB163" s="280"/>
      <c r="IC163" s="66"/>
      <c r="ID163" s="66"/>
      <c r="IE163" s="280">
        <v>485</v>
      </c>
      <c r="IF163" s="280">
        <v>427.13321000000002</v>
      </c>
      <c r="IG163" s="66">
        <f t="shared" si="2606"/>
        <v>88.068703092783508</v>
      </c>
      <c r="IH163" s="66"/>
      <c r="II163" s="280"/>
      <c r="IJ163" s="280"/>
      <c r="IK163" s="66"/>
      <c r="IL163" s="66"/>
      <c r="IM163" s="280"/>
      <c r="IN163" s="280"/>
      <c r="IO163" s="66"/>
    </row>
    <row r="164" spans="1:249" s="29" customFormat="1" ht="15.75" x14ac:dyDescent="0.25">
      <c r="A164" s="41" t="s">
        <v>352</v>
      </c>
      <c r="B164" s="82">
        <f t="shared" si="2162"/>
        <v>0</v>
      </c>
      <c r="C164" s="82">
        <f t="shared" si="2163"/>
        <v>10000</v>
      </c>
      <c r="D164" s="82">
        <f t="shared" si="2164"/>
        <v>10000</v>
      </c>
      <c r="E164" s="70">
        <f t="shared" si="67"/>
        <v>100</v>
      </c>
      <c r="F164" s="82"/>
      <c r="G164" s="82"/>
      <c r="H164" s="82"/>
      <c r="I164" s="82"/>
      <c r="J164" s="207"/>
      <c r="K164" s="207"/>
      <c r="L164" s="207"/>
      <c r="M164" s="207"/>
      <c r="N164" s="207"/>
      <c r="O164" s="207"/>
      <c r="P164" s="207"/>
      <c r="Q164" s="207"/>
      <c r="R164" s="207"/>
      <c r="S164" s="207"/>
      <c r="T164" s="207"/>
      <c r="U164" s="207"/>
      <c r="V164" s="207"/>
      <c r="W164" s="207"/>
      <c r="X164" s="207"/>
      <c r="Y164" s="207"/>
      <c r="Z164" s="134"/>
      <c r="AA164" s="207"/>
      <c r="AB164" s="207"/>
      <c r="AC164" s="66"/>
      <c r="AD164" s="135"/>
      <c r="AE164" s="205"/>
      <c r="AF164" s="205"/>
      <c r="AG164" s="66"/>
      <c r="AH164" s="205"/>
      <c r="AI164" s="205"/>
      <c r="AJ164" s="205"/>
      <c r="AK164" s="66"/>
      <c r="AL164" s="205"/>
      <c r="AM164" s="205"/>
      <c r="AN164" s="205"/>
      <c r="AO164" s="66"/>
      <c r="AP164" s="207"/>
      <c r="AQ164" s="207"/>
      <c r="AR164" s="207"/>
      <c r="AS164" s="207"/>
      <c r="AT164" s="207"/>
      <c r="AU164" s="207"/>
      <c r="AV164" s="207"/>
      <c r="AW164" s="207"/>
      <c r="AX164" s="207"/>
      <c r="AY164" s="207"/>
      <c r="AZ164" s="207"/>
      <c r="BA164" s="207"/>
      <c r="BB164" s="134"/>
      <c r="BC164" s="205"/>
      <c r="BD164" s="205"/>
      <c r="BE164" s="66"/>
      <c r="BF164" s="66"/>
      <c r="BG164" s="205"/>
      <c r="BH164" s="205"/>
      <c r="BI164" s="66"/>
      <c r="BJ164" s="66"/>
      <c r="BK164" s="205"/>
      <c r="BL164" s="205"/>
      <c r="BM164" s="66"/>
      <c r="BN164" s="66"/>
      <c r="BO164" s="205"/>
      <c r="BP164" s="205"/>
      <c r="BQ164" s="66"/>
      <c r="BR164" s="66"/>
      <c r="BS164" s="205"/>
      <c r="BT164" s="205"/>
      <c r="BU164" s="66"/>
      <c r="BV164" s="66"/>
      <c r="BW164" s="205"/>
      <c r="BX164" s="205"/>
      <c r="BY164" s="66"/>
      <c r="BZ164" s="66"/>
      <c r="CA164" s="205"/>
      <c r="CB164" s="205"/>
      <c r="CC164" s="66"/>
      <c r="CD164" s="66"/>
      <c r="CE164" s="205"/>
      <c r="CF164" s="205"/>
      <c r="CG164" s="66"/>
      <c r="CH164" s="66"/>
      <c r="CI164" s="205"/>
      <c r="CJ164" s="205"/>
      <c r="CK164" s="66"/>
      <c r="CL164" s="66"/>
      <c r="CM164" s="205"/>
      <c r="CN164" s="205"/>
      <c r="CO164" s="66"/>
      <c r="CP164" s="66"/>
      <c r="CQ164" s="66">
        <v>10000</v>
      </c>
      <c r="CR164" s="66">
        <v>10000</v>
      </c>
      <c r="CS164" s="66">
        <f t="shared" si="2568"/>
        <v>100</v>
      </c>
      <c r="CT164" s="66"/>
      <c r="CU164" s="66"/>
      <c r="CV164" s="66"/>
      <c r="CW164" s="66"/>
      <c r="CX164" s="66"/>
      <c r="CY164" s="66"/>
      <c r="CZ164" s="66"/>
      <c r="DA164" s="66"/>
      <c r="DB164" s="66"/>
      <c r="DC164" s="207"/>
      <c r="DD164" s="207"/>
      <c r="DE164" s="207"/>
      <c r="DF164" s="207"/>
      <c r="DG164" s="207"/>
      <c r="DH164" s="207"/>
      <c r="DI164" s="207"/>
      <c r="DJ164" s="207"/>
      <c r="DK164" s="207"/>
      <c r="DL164" s="207"/>
      <c r="DM164" s="207"/>
      <c r="DN164" s="207"/>
      <c r="DO164" s="66"/>
      <c r="DP164" s="66"/>
      <c r="DQ164" s="66"/>
      <c r="DR164" s="66"/>
      <c r="DS164" s="66"/>
      <c r="DT164" s="207"/>
      <c r="DU164" s="66"/>
      <c r="DV164" s="66"/>
      <c r="DW164" s="205"/>
      <c r="DX164" s="205"/>
      <c r="DY164" s="66"/>
      <c r="DZ164" s="66"/>
      <c r="EA164" s="205"/>
      <c r="EB164" s="205"/>
      <c r="EC164" s="66"/>
      <c r="ED164" s="66"/>
      <c r="EE164" s="205"/>
      <c r="EF164" s="205"/>
      <c r="EG164" s="66"/>
      <c r="EH164" s="66"/>
      <c r="EI164" s="205"/>
      <c r="EJ164" s="205"/>
      <c r="EK164" s="66"/>
      <c r="EL164" s="66"/>
      <c r="EM164" s="205"/>
      <c r="EN164" s="205"/>
      <c r="EO164" s="66"/>
      <c r="EP164" s="66"/>
      <c r="EQ164" s="205"/>
      <c r="ER164" s="205"/>
      <c r="ES164" s="66"/>
      <c r="ET164" s="66"/>
      <c r="EU164" s="205"/>
      <c r="EV164" s="205"/>
      <c r="EW164" s="66"/>
      <c r="EX164" s="66"/>
      <c r="EY164" s="205"/>
      <c r="EZ164" s="205"/>
      <c r="FA164" s="66"/>
      <c r="FB164" s="66"/>
      <c r="FC164" s="205"/>
      <c r="FD164" s="205"/>
      <c r="FE164" s="66"/>
      <c r="FF164" s="66"/>
      <c r="FG164" s="205"/>
      <c r="FH164" s="205"/>
      <c r="FI164" s="66"/>
      <c r="FJ164" s="66"/>
      <c r="FK164" s="205"/>
      <c r="FL164" s="205"/>
      <c r="FM164" s="66"/>
      <c r="FN164" s="66"/>
      <c r="FO164" s="205"/>
      <c r="FP164" s="205"/>
      <c r="FQ164" s="66"/>
      <c r="FR164" s="66"/>
      <c r="FS164" s="205"/>
      <c r="FT164" s="205"/>
      <c r="FU164" s="66"/>
      <c r="FV164" s="66"/>
      <c r="FW164" s="205"/>
      <c r="FX164" s="205"/>
      <c r="FY164" s="66"/>
      <c r="FZ164" s="66"/>
      <c r="GA164" s="205"/>
      <c r="GB164" s="205"/>
      <c r="GC164" s="66"/>
      <c r="GD164" s="66"/>
      <c r="GE164" s="205"/>
      <c r="GF164" s="205"/>
      <c r="GG164" s="66"/>
      <c r="GH164" s="66"/>
      <c r="GI164" s="205"/>
      <c r="GJ164" s="205"/>
      <c r="GK164" s="66"/>
      <c r="GL164" s="66"/>
      <c r="GM164" s="205"/>
      <c r="GN164" s="205"/>
      <c r="GO164" s="66"/>
      <c r="GP164" s="66"/>
      <c r="GQ164" s="205"/>
      <c r="GR164" s="205"/>
      <c r="GS164" s="66"/>
      <c r="GT164" s="66"/>
      <c r="GU164" s="205"/>
      <c r="GV164" s="205"/>
      <c r="GW164" s="66"/>
      <c r="GX164" s="66"/>
      <c r="GY164" s="205"/>
      <c r="GZ164" s="205"/>
      <c r="HA164" s="66"/>
      <c r="HB164" s="66"/>
      <c r="HC164" s="205"/>
      <c r="HD164" s="205"/>
      <c r="HE164" s="66"/>
      <c r="HF164" s="66"/>
      <c r="HG164" s="205"/>
      <c r="HH164" s="205"/>
      <c r="HI164" s="66"/>
      <c r="HJ164" s="66"/>
      <c r="HK164" s="205"/>
      <c r="HL164" s="205"/>
      <c r="HM164" s="66"/>
      <c r="HN164" s="66"/>
      <c r="HO164" s="205"/>
      <c r="HP164" s="205"/>
      <c r="HQ164" s="66"/>
      <c r="HR164" s="66"/>
      <c r="HS164" s="205"/>
      <c r="HT164" s="205"/>
      <c r="HU164" s="66"/>
      <c r="HV164" s="66"/>
      <c r="HW164" s="205"/>
      <c r="HX164" s="205"/>
      <c r="HY164" s="66"/>
      <c r="HZ164" s="66"/>
      <c r="IA164" s="205"/>
      <c r="IB164" s="205"/>
      <c r="IC164" s="66"/>
      <c r="ID164" s="66"/>
      <c r="IE164" s="205"/>
      <c r="IF164" s="205"/>
      <c r="IG164" s="66"/>
      <c r="IH164" s="66"/>
      <c r="II164" s="205"/>
      <c r="IJ164" s="205"/>
      <c r="IK164" s="66"/>
      <c r="IL164" s="66"/>
      <c r="IM164" s="205"/>
      <c r="IN164" s="205"/>
      <c r="IO164" s="66"/>
    </row>
    <row r="165" spans="1:249" s="29" customFormat="1" ht="15.75" x14ac:dyDescent="0.25">
      <c r="A165" s="96" t="s">
        <v>611</v>
      </c>
      <c r="B165" s="82">
        <f t="shared" si="2162"/>
        <v>0</v>
      </c>
      <c r="C165" s="82">
        <f t="shared" si="2163"/>
        <v>6960</v>
      </c>
      <c r="D165" s="82">
        <f t="shared" si="2164"/>
        <v>6960</v>
      </c>
      <c r="E165" s="70">
        <f t="shared" si="67"/>
        <v>100</v>
      </c>
      <c r="F165" s="82"/>
      <c r="G165" s="82"/>
      <c r="H165" s="82"/>
      <c r="I165" s="82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  <c r="U165" s="207"/>
      <c r="V165" s="207"/>
      <c r="W165" s="207"/>
      <c r="X165" s="207"/>
      <c r="Y165" s="207"/>
      <c r="Z165" s="134"/>
      <c r="AA165" s="207"/>
      <c r="AB165" s="207"/>
      <c r="AC165" s="66"/>
      <c r="AD165" s="135"/>
      <c r="AE165" s="205"/>
      <c r="AF165" s="205"/>
      <c r="AG165" s="66"/>
      <c r="AH165" s="205"/>
      <c r="AI165" s="205"/>
      <c r="AJ165" s="205"/>
      <c r="AK165" s="66"/>
      <c r="AL165" s="205"/>
      <c r="AM165" s="205"/>
      <c r="AN165" s="205"/>
      <c r="AO165" s="66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134"/>
      <c r="BC165" s="205"/>
      <c r="BD165" s="205"/>
      <c r="BE165" s="66"/>
      <c r="BF165" s="66"/>
      <c r="BG165" s="205"/>
      <c r="BH165" s="205"/>
      <c r="BI165" s="66"/>
      <c r="BJ165" s="66"/>
      <c r="BK165" s="205"/>
      <c r="BL165" s="205"/>
      <c r="BM165" s="66"/>
      <c r="BN165" s="66"/>
      <c r="BO165" s="205"/>
      <c r="BP165" s="205"/>
      <c r="BQ165" s="66"/>
      <c r="BR165" s="66"/>
      <c r="BS165" s="205"/>
      <c r="BT165" s="205"/>
      <c r="BU165" s="66"/>
      <c r="BV165" s="66"/>
      <c r="BW165" s="205"/>
      <c r="BX165" s="205"/>
      <c r="BY165" s="66"/>
      <c r="BZ165" s="66"/>
      <c r="CA165" s="205"/>
      <c r="CB165" s="205"/>
      <c r="CC165" s="66"/>
      <c r="CD165" s="66"/>
      <c r="CE165" s="205"/>
      <c r="CF165" s="205"/>
      <c r="CG165" s="66"/>
      <c r="CH165" s="66"/>
      <c r="CI165" s="205"/>
      <c r="CJ165" s="205"/>
      <c r="CK165" s="66"/>
      <c r="CL165" s="66"/>
      <c r="CM165" s="205"/>
      <c r="CN165" s="205"/>
      <c r="CO165" s="66"/>
      <c r="CP165" s="66"/>
      <c r="CQ165" s="66"/>
      <c r="CR165" s="66"/>
      <c r="CS165" s="66"/>
      <c r="CT165" s="66"/>
      <c r="CU165" s="66"/>
      <c r="CV165" s="66"/>
      <c r="CW165" s="66"/>
      <c r="CX165" s="66"/>
      <c r="CY165" s="66"/>
      <c r="CZ165" s="66"/>
      <c r="DA165" s="66"/>
      <c r="DB165" s="66"/>
      <c r="DC165" s="207"/>
      <c r="DD165" s="207"/>
      <c r="DE165" s="207"/>
      <c r="DF165" s="207"/>
      <c r="DG165" s="207"/>
      <c r="DH165" s="207"/>
      <c r="DI165" s="207"/>
      <c r="DJ165" s="207"/>
      <c r="DK165" s="207"/>
      <c r="DL165" s="207"/>
      <c r="DM165" s="207"/>
      <c r="DN165" s="207"/>
      <c r="DO165" s="66"/>
      <c r="DP165" s="66"/>
      <c r="DQ165" s="66"/>
      <c r="DR165" s="66"/>
      <c r="DS165" s="66"/>
      <c r="DT165" s="207"/>
      <c r="DU165" s="66"/>
      <c r="DV165" s="66"/>
      <c r="DW165" s="205"/>
      <c r="DX165" s="205"/>
      <c r="DY165" s="66"/>
      <c r="DZ165" s="66"/>
      <c r="EA165" s="205"/>
      <c r="EB165" s="205"/>
      <c r="EC165" s="66"/>
      <c r="ED165" s="66"/>
      <c r="EE165" s="205"/>
      <c r="EF165" s="205"/>
      <c r="EG165" s="66"/>
      <c r="EH165" s="66"/>
      <c r="EI165" s="205"/>
      <c r="EJ165" s="205"/>
      <c r="EK165" s="66"/>
      <c r="EL165" s="66"/>
      <c r="EM165" s="280">
        <v>6960</v>
      </c>
      <c r="EN165" s="280">
        <v>6960</v>
      </c>
      <c r="EO165" s="66">
        <f t="shared" si="2581"/>
        <v>100</v>
      </c>
      <c r="EP165" s="66"/>
      <c r="EQ165" s="205"/>
      <c r="ER165" s="205"/>
      <c r="ES165" s="66"/>
      <c r="ET165" s="66"/>
      <c r="EU165" s="205"/>
      <c r="EV165" s="205"/>
      <c r="EW165" s="66"/>
      <c r="EX165" s="66"/>
      <c r="EY165" s="205"/>
      <c r="EZ165" s="205"/>
      <c r="FA165" s="66"/>
      <c r="FB165" s="66"/>
      <c r="FC165" s="205"/>
      <c r="FD165" s="205"/>
      <c r="FE165" s="66"/>
      <c r="FF165" s="66"/>
      <c r="FG165" s="205"/>
      <c r="FH165" s="205"/>
      <c r="FI165" s="66"/>
      <c r="FJ165" s="66"/>
      <c r="FK165" s="205"/>
      <c r="FL165" s="205"/>
      <c r="FM165" s="66"/>
      <c r="FN165" s="66"/>
      <c r="FO165" s="205"/>
      <c r="FP165" s="205"/>
      <c r="FQ165" s="66"/>
      <c r="FR165" s="66"/>
      <c r="FS165" s="205"/>
      <c r="FT165" s="205"/>
      <c r="FU165" s="66"/>
      <c r="FV165" s="66"/>
      <c r="FW165" s="205"/>
      <c r="FX165" s="205"/>
      <c r="FY165" s="66"/>
      <c r="FZ165" s="66"/>
      <c r="GA165" s="205"/>
      <c r="GB165" s="205"/>
      <c r="GC165" s="66"/>
      <c r="GD165" s="66"/>
      <c r="GE165" s="205"/>
      <c r="GF165" s="205"/>
      <c r="GG165" s="66"/>
      <c r="GH165" s="66"/>
      <c r="GI165" s="205"/>
      <c r="GJ165" s="205"/>
      <c r="GK165" s="66"/>
      <c r="GL165" s="66"/>
      <c r="GM165" s="205"/>
      <c r="GN165" s="205"/>
      <c r="GO165" s="66"/>
      <c r="GP165" s="66"/>
      <c r="GQ165" s="205"/>
      <c r="GR165" s="205"/>
      <c r="GS165" s="66"/>
      <c r="GT165" s="66"/>
      <c r="GU165" s="205"/>
      <c r="GV165" s="205"/>
      <c r="GW165" s="66"/>
      <c r="GX165" s="66"/>
      <c r="GY165" s="205"/>
      <c r="GZ165" s="205"/>
      <c r="HA165" s="66"/>
      <c r="HB165" s="66"/>
      <c r="HC165" s="205"/>
      <c r="HD165" s="205"/>
      <c r="HE165" s="66"/>
      <c r="HF165" s="66"/>
      <c r="HG165" s="205"/>
      <c r="HH165" s="205"/>
      <c r="HI165" s="66"/>
      <c r="HJ165" s="66"/>
      <c r="HK165" s="205"/>
      <c r="HL165" s="205"/>
      <c r="HM165" s="66"/>
      <c r="HN165" s="66"/>
      <c r="HO165" s="205"/>
      <c r="HP165" s="205"/>
      <c r="HQ165" s="66"/>
      <c r="HR165" s="66"/>
      <c r="HS165" s="205"/>
      <c r="HT165" s="205"/>
      <c r="HU165" s="66"/>
      <c r="HV165" s="66"/>
      <c r="HW165" s="205"/>
      <c r="HX165" s="205"/>
      <c r="HY165" s="66"/>
      <c r="HZ165" s="66"/>
      <c r="IA165" s="205"/>
      <c r="IB165" s="205"/>
      <c r="IC165" s="66"/>
      <c r="ID165" s="66"/>
      <c r="IE165" s="205"/>
      <c r="IF165" s="205"/>
      <c r="IG165" s="66"/>
      <c r="IH165" s="66"/>
      <c r="II165" s="205"/>
      <c r="IJ165" s="205"/>
      <c r="IK165" s="66"/>
      <c r="IL165" s="66"/>
      <c r="IM165" s="205"/>
      <c r="IN165" s="205"/>
      <c r="IO165" s="66"/>
    </row>
    <row r="166" spans="1:249" s="29" customFormat="1" ht="15.75" x14ac:dyDescent="0.25">
      <c r="A166" s="41" t="s">
        <v>353</v>
      </c>
      <c r="B166" s="82">
        <f t="shared" si="2162"/>
        <v>0</v>
      </c>
      <c r="C166" s="82">
        <f t="shared" si="2163"/>
        <v>0</v>
      </c>
      <c r="D166" s="82">
        <f t="shared" si="2164"/>
        <v>0</v>
      </c>
      <c r="E166" s="82"/>
      <c r="F166" s="82"/>
      <c r="G166" s="82"/>
      <c r="H166" s="82"/>
      <c r="I166" s="82"/>
      <c r="J166" s="207"/>
      <c r="K166" s="207"/>
      <c r="L166" s="207"/>
      <c r="M166" s="207"/>
      <c r="N166" s="207"/>
      <c r="O166" s="207"/>
      <c r="P166" s="207"/>
      <c r="Q166" s="207"/>
      <c r="R166" s="207"/>
      <c r="S166" s="207"/>
      <c r="T166" s="207"/>
      <c r="U166" s="207"/>
      <c r="V166" s="207"/>
      <c r="W166" s="207"/>
      <c r="X166" s="207"/>
      <c r="Y166" s="207"/>
      <c r="Z166" s="134"/>
      <c r="AA166" s="207"/>
      <c r="AB166" s="207"/>
      <c r="AC166" s="66"/>
      <c r="AD166" s="135"/>
      <c r="AE166" s="205"/>
      <c r="AF166" s="205"/>
      <c r="AG166" s="66"/>
      <c r="AH166" s="205"/>
      <c r="AI166" s="205"/>
      <c r="AJ166" s="205"/>
      <c r="AK166" s="66"/>
      <c r="AL166" s="205"/>
      <c r="AM166" s="205"/>
      <c r="AN166" s="205"/>
      <c r="AO166" s="66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134"/>
      <c r="BC166" s="205"/>
      <c r="BD166" s="205"/>
      <c r="BE166" s="66"/>
      <c r="BF166" s="66"/>
      <c r="BG166" s="205"/>
      <c r="BH166" s="205"/>
      <c r="BI166" s="66"/>
      <c r="BJ166" s="66"/>
      <c r="BK166" s="205"/>
      <c r="BL166" s="205"/>
      <c r="BM166" s="66"/>
      <c r="BN166" s="66"/>
      <c r="BO166" s="205"/>
      <c r="BP166" s="205"/>
      <c r="BQ166" s="66"/>
      <c r="BR166" s="66"/>
      <c r="BS166" s="205"/>
      <c r="BT166" s="205"/>
      <c r="BU166" s="66"/>
      <c r="BV166" s="66"/>
      <c r="BW166" s="205"/>
      <c r="BX166" s="205"/>
      <c r="BY166" s="66"/>
      <c r="BZ166" s="66"/>
      <c r="CA166" s="205"/>
      <c r="CB166" s="205"/>
      <c r="CC166" s="66"/>
      <c r="CD166" s="66"/>
      <c r="CE166" s="205"/>
      <c r="CF166" s="205"/>
      <c r="CG166" s="66"/>
      <c r="CH166" s="66"/>
      <c r="CI166" s="205"/>
      <c r="CJ166" s="205"/>
      <c r="CK166" s="66"/>
      <c r="CL166" s="66"/>
      <c r="CM166" s="205"/>
      <c r="CN166" s="205"/>
      <c r="CO166" s="66"/>
      <c r="CP166" s="66"/>
      <c r="CQ166" s="207"/>
      <c r="CR166" s="207"/>
      <c r="CS166" s="66"/>
      <c r="CT166" s="66"/>
      <c r="CU166" s="207"/>
      <c r="CV166" s="207"/>
      <c r="CW166" s="66"/>
      <c r="CX166" s="66"/>
      <c r="CY166" s="207"/>
      <c r="CZ166" s="207"/>
      <c r="DA166" s="66"/>
      <c r="DB166" s="66"/>
      <c r="DC166" s="207"/>
      <c r="DD166" s="207"/>
      <c r="DE166" s="207"/>
      <c r="DF166" s="207"/>
      <c r="DG166" s="207"/>
      <c r="DH166" s="207"/>
      <c r="DI166" s="207"/>
      <c r="DJ166" s="207"/>
      <c r="DK166" s="207"/>
      <c r="DL166" s="207"/>
      <c r="DM166" s="207"/>
      <c r="DN166" s="207"/>
      <c r="DO166" s="207"/>
      <c r="DP166" s="207"/>
      <c r="DQ166" s="66"/>
      <c r="DR166" s="66"/>
      <c r="DS166" s="207"/>
      <c r="DT166" s="207"/>
      <c r="DU166" s="66"/>
      <c r="DV166" s="66"/>
      <c r="DW166" s="205"/>
      <c r="DX166" s="205"/>
      <c r="DY166" s="66"/>
      <c r="DZ166" s="66"/>
      <c r="EA166" s="205"/>
      <c r="EB166" s="205"/>
      <c r="EC166" s="66"/>
      <c r="ED166" s="66"/>
      <c r="EE166" s="205"/>
      <c r="EF166" s="205"/>
      <c r="EG166" s="66"/>
      <c r="EH166" s="66"/>
      <c r="EI166" s="205"/>
      <c r="EJ166" s="205"/>
      <c r="EK166" s="66"/>
      <c r="EL166" s="66"/>
      <c r="EM166" s="205"/>
      <c r="EN166" s="205"/>
      <c r="EO166" s="66"/>
      <c r="EP166" s="66"/>
      <c r="EQ166" s="205"/>
      <c r="ER166" s="205"/>
      <c r="ES166" s="66"/>
      <c r="ET166" s="66"/>
      <c r="EU166" s="205"/>
      <c r="EV166" s="205"/>
      <c r="EW166" s="66"/>
      <c r="EX166" s="66"/>
      <c r="EY166" s="205"/>
      <c r="EZ166" s="205"/>
      <c r="FA166" s="66"/>
      <c r="FB166" s="66"/>
      <c r="FC166" s="205"/>
      <c r="FD166" s="205"/>
      <c r="FE166" s="66"/>
      <c r="FF166" s="66"/>
      <c r="FG166" s="205"/>
      <c r="FH166" s="205"/>
      <c r="FI166" s="66"/>
      <c r="FJ166" s="66"/>
      <c r="FK166" s="205"/>
      <c r="FL166" s="205"/>
      <c r="FM166" s="66"/>
      <c r="FN166" s="66"/>
      <c r="FO166" s="205"/>
      <c r="FP166" s="205"/>
      <c r="FQ166" s="66"/>
      <c r="FR166" s="66"/>
      <c r="FS166" s="205"/>
      <c r="FT166" s="205"/>
      <c r="FU166" s="66"/>
      <c r="FV166" s="66"/>
      <c r="FW166" s="205"/>
      <c r="FX166" s="205"/>
      <c r="FY166" s="66"/>
      <c r="FZ166" s="66"/>
      <c r="GA166" s="205"/>
      <c r="GB166" s="205"/>
      <c r="GC166" s="66"/>
      <c r="GD166" s="66"/>
      <c r="GE166" s="205"/>
      <c r="GF166" s="205"/>
      <c r="GG166" s="66"/>
      <c r="GH166" s="66"/>
      <c r="GI166" s="205"/>
      <c r="GJ166" s="205"/>
      <c r="GK166" s="66"/>
      <c r="GL166" s="66"/>
      <c r="GM166" s="205"/>
      <c r="GN166" s="205"/>
      <c r="GO166" s="66"/>
      <c r="GP166" s="66"/>
      <c r="GQ166" s="205"/>
      <c r="GR166" s="205"/>
      <c r="GS166" s="66"/>
      <c r="GT166" s="66"/>
      <c r="GU166" s="205"/>
      <c r="GV166" s="205"/>
      <c r="GW166" s="66"/>
      <c r="GX166" s="66"/>
      <c r="GY166" s="205"/>
      <c r="GZ166" s="205"/>
      <c r="HA166" s="66"/>
      <c r="HB166" s="66"/>
      <c r="HC166" s="205"/>
      <c r="HD166" s="205"/>
      <c r="HE166" s="66"/>
      <c r="HF166" s="66"/>
      <c r="HG166" s="205"/>
      <c r="HH166" s="205"/>
      <c r="HI166" s="66"/>
      <c r="HJ166" s="66"/>
      <c r="HK166" s="205"/>
      <c r="HL166" s="205"/>
      <c r="HM166" s="66"/>
      <c r="HN166" s="66"/>
      <c r="HO166" s="205"/>
      <c r="HP166" s="205"/>
      <c r="HQ166" s="66"/>
      <c r="HR166" s="66"/>
      <c r="HS166" s="205"/>
      <c r="HT166" s="205"/>
      <c r="HU166" s="66"/>
      <c r="HV166" s="66"/>
      <c r="HW166" s="205"/>
      <c r="HX166" s="205"/>
      <c r="HY166" s="66"/>
      <c r="HZ166" s="66"/>
      <c r="IA166" s="205"/>
      <c r="IB166" s="205"/>
      <c r="IC166" s="66"/>
      <c r="ID166" s="66"/>
      <c r="IE166" s="205"/>
      <c r="IF166" s="205"/>
      <c r="IG166" s="66"/>
      <c r="IH166" s="66"/>
      <c r="II166" s="205"/>
      <c r="IJ166" s="205"/>
      <c r="IK166" s="66"/>
      <c r="IL166" s="66"/>
      <c r="IM166" s="205"/>
      <c r="IN166" s="205"/>
      <c r="IO166" s="66"/>
    </row>
    <row r="167" spans="1:249" s="30" customFormat="1" ht="31.5" x14ac:dyDescent="0.25">
      <c r="A167" s="98" t="s">
        <v>351</v>
      </c>
      <c r="B167" s="198">
        <f t="shared" si="2162"/>
        <v>51375.3</v>
      </c>
      <c r="C167" s="198">
        <f t="shared" si="2163"/>
        <v>216467.34904999999</v>
      </c>
      <c r="D167" s="198">
        <f t="shared" si="2164"/>
        <v>216374.83369999999</v>
      </c>
      <c r="E167" s="80">
        <f t="shared" ref="E167" si="2607">D167/C167*100</f>
        <v>99.957261291180387</v>
      </c>
      <c r="F167" s="80">
        <f t="shared" ref="F167" si="2608">F168+F169+F170</f>
        <v>0</v>
      </c>
      <c r="G167" s="80">
        <f t="shared" ref="G167:AV167" si="2609">G168+G169+G170</f>
        <v>0</v>
      </c>
      <c r="H167" s="80">
        <f t="shared" ref="H167" si="2610">H168+H169+H170</f>
        <v>0</v>
      </c>
      <c r="I167" s="80"/>
      <c r="J167" s="80">
        <f t="shared" ref="J167" si="2611">J168+J169+J170</f>
        <v>0</v>
      </c>
      <c r="K167" s="80">
        <f t="shared" si="2609"/>
        <v>0</v>
      </c>
      <c r="L167" s="80">
        <f t="shared" si="2609"/>
        <v>0</v>
      </c>
      <c r="M167" s="80">
        <f t="shared" si="2609"/>
        <v>0</v>
      </c>
      <c r="N167" s="80"/>
      <c r="O167" s="80">
        <f t="shared" si="2609"/>
        <v>0</v>
      </c>
      <c r="P167" s="80">
        <f t="shared" si="2609"/>
        <v>0</v>
      </c>
      <c r="Q167" s="80">
        <f t="shared" si="2609"/>
        <v>0</v>
      </c>
      <c r="R167" s="80">
        <f t="shared" ref="R167" si="2612">R168+R169+R170</f>
        <v>50000</v>
      </c>
      <c r="S167" s="80">
        <f t="shared" si="2609"/>
        <v>50000</v>
      </c>
      <c r="T167" s="80">
        <f t="shared" si="2609"/>
        <v>50000</v>
      </c>
      <c r="U167" s="198">
        <f t="shared" ref="U167" si="2613">T167/S167*100</f>
        <v>100</v>
      </c>
      <c r="V167" s="80">
        <f t="shared" ref="V167" si="2614">V168+V169+V170</f>
        <v>638.29999999999995</v>
      </c>
      <c r="W167" s="80">
        <f t="shared" si="2609"/>
        <v>1721.3</v>
      </c>
      <c r="X167" s="80">
        <f t="shared" ref="X167" si="2615">X168+X169+X170</f>
        <v>1721.3</v>
      </c>
      <c r="Y167" s="79">
        <f t="shared" si="295"/>
        <v>100</v>
      </c>
      <c r="Z167" s="122"/>
      <c r="AA167" s="80">
        <f t="shared" si="2609"/>
        <v>500</v>
      </c>
      <c r="AB167" s="80">
        <f t="shared" si="2609"/>
        <v>500</v>
      </c>
      <c r="AC167" s="79">
        <f t="shared" si="2243"/>
        <v>100</v>
      </c>
      <c r="AD167" s="122"/>
      <c r="AE167" s="80">
        <f t="shared" ref="AE167:AF167" si="2616">AE168+AE169+AE170</f>
        <v>1868</v>
      </c>
      <c r="AF167" s="80">
        <f t="shared" si="2616"/>
        <v>1868</v>
      </c>
      <c r="AG167" s="79">
        <f t="shared" ref="AG167:AG168" si="2617">AF167/AE167*100</f>
        <v>100</v>
      </c>
      <c r="AH167" s="80">
        <f t="shared" ref="AH167" si="2618">AH168+AH169+AH170</f>
        <v>737</v>
      </c>
      <c r="AI167" s="80">
        <f t="shared" ref="AI167" si="2619">AI168+AI169+AI170</f>
        <v>612</v>
      </c>
      <c r="AJ167" s="80">
        <f t="shared" ref="AJ167" si="2620">AJ168+AJ169+AJ170</f>
        <v>612</v>
      </c>
      <c r="AK167" s="79">
        <f t="shared" ref="AK167:AK168" si="2621">AJ167/AI167*100</f>
        <v>100</v>
      </c>
      <c r="AL167" s="80">
        <f t="shared" ref="AL167" si="2622">AL168+AL169+AL170</f>
        <v>0</v>
      </c>
      <c r="AM167" s="80">
        <f t="shared" ref="AM167" si="2623">AM168+AM169+AM170</f>
        <v>0</v>
      </c>
      <c r="AN167" s="80">
        <f t="shared" ref="AN167" si="2624">AN168+AN169+AN170</f>
        <v>0</v>
      </c>
      <c r="AO167" s="79"/>
      <c r="AP167" s="80">
        <f t="shared" ref="AP167" si="2625">AP168+AP169+AP170</f>
        <v>0</v>
      </c>
      <c r="AQ167" s="80">
        <f t="shared" si="2609"/>
        <v>0</v>
      </c>
      <c r="AR167" s="80">
        <f t="shared" ref="AR167" si="2626">AR168+AR169+AR170</f>
        <v>0</v>
      </c>
      <c r="AS167" s="80">
        <f t="shared" si="2609"/>
        <v>0</v>
      </c>
      <c r="AT167" s="80"/>
      <c r="AU167" s="80">
        <f t="shared" si="2609"/>
        <v>0</v>
      </c>
      <c r="AV167" s="80">
        <f t="shared" si="2609"/>
        <v>0</v>
      </c>
      <c r="AW167" s="80">
        <f t="shared" ref="AW167:AZ167" si="2627">AW168+AW169+AW170</f>
        <v>0</v>
      </c>
      <c r="AX167" s="80">
        <f t="shared" ref="AX167" si="2628">AX168+AX169+AX170</f>
        <v>0</v>
      </c>
      <c r="AY167" s="80">
        <f t="shared" si="2627"/>
        <v>0</v>
      </c>
      <c r="AZ167" s="80">
        <f t="shared" si="2627"/>
        <v>0</v>
      </c>
      <c r="BA167" s="79"/>
      <c r="BB167" s="121"/>
      <c r="BC167" s="80">
        <f t="shared" ref="BC167:BD167" si="2629">BC168+BC169+BC170</f>
        <v>1300</v>
      </c>
      <c r="BD167" s="80">
        <f t="shared" si="2629"/>
        <v>1300</v>
      </c>
      <c r="BE167" s="79">
        <f t="shared" ref="BE167:BE168" si="2630">BD167/BC167*100</f>
        <v>100</v>
      </c>
      <c r="BF167" s="79"/>
      <c r="BG167" s="80">
        <f t="shared" ref="BG167:BH167" si="2631">BG168+BG169+BG170</f>
        <v>0</v>
      </c>
      <c r="BH167" s="80">
        <f t="shared" si="2631"/>
        <v>0</v>
      </c>
      <c r="BI167" s="79"/>
      <c r="BJ167" s="79"/>
      <c r="BK167" s="80">
        <f t="shared" ref="BK167:BL167" si="2632">BK168+BK169+BK170</f>
        <v>0</v>
      </c>
      <c r="BL167" s="80">
        <f t="shared" si="2632"/>
        <v>0</v>
      </c>
      <c r="BM167" s="79"/>
      <c r="BN167" s="79"/>
      <c r="BO167" s="80">
        <f t="shared" ref="BO167:BP167" si="2633">BO168+BO169+BO170</f>
        <v>0</v>
      </c>
      <c r="BP167" s="80">
        <f t="shared" si="2633"/>
        <v>0</v>
      </c>
      <c r="BQ167" s="79"/>
      <c r="BR167" s="79"/>
      <c r="BS167" s="80">
        <f t="shared" ref="BS167:BT167" si="2634">BS168+BS169+BS170</f>
        <v>0</v>
      </c>
      <c r="BT167" s="80">
        <f t="shared" si="2634"/>
        <v>0</v>
      </c>
      <c r="BU167" s="79"/>
      <c r="BV167" s="79"/>
      <c r="BW167" s="80">
        <f t="shared" ref="BW167:BX167" si="2635">BW168+BW169+BW170</f>
        <v>0</v>
      </c>
      <c r="BX167" s="80">
        <f t="shared" si="2635"/>
        <v>0</v>
      </c>
      <c r="BY167" s="79"/>
      <c r="BZ167" s="79"/>
      <c r="CA167" s="80">
        <f t="shared" ref="CA167:CB167" si="2636">CA168+CA169+CA170</f>
        <v>0</v>
      </c>
      <c r="CB167" s="80">
        <f t="shared" si="2636"/>
        <v>0</v>
      </c>
      <c r="CC167" s="79"/>
      <c r="CD167" s="79"/>
      <c r="CE167" s="80">
        <f t="shared" ref="CE167:CF167" si="2637">CE168+CE169+CE170</f>
        <v>0</v>
      </c>
      <c r="CF167" s="80">
        <f t="shared" si="2637"/>
        <v>0</v>
      </c>
      <c r="CG167" s="79"/>
      <c r="CH167" s="79"/>
      <c r="CI167" s="80">
        <f t="shared" ref="CI167:CJ167" si="2638">CI168+CI169+CI170</f>
        <v>0</v>
      </c>
      <c r="CJ167" s="80">
        <f t="shared" si="2638"/>
        <v>0</v>
      </c>
      <c r="CK167" s="79"/>
      <c r="CL167" s="79"/>
      <c r="CM167" s="80">
        <f t="shared" ref="CM167:CN167" si="2639">CM168+CM169+CM170</f>
        <v>0</v>
      </c>
      <c r="CN167" s="80">
        <f t="shared" si="2639"/>
        <v>0</v>
      </c>
      <c r="CO167" s="79"/>
      <c r="CP167" s="79"/>
      <c r="CQ167" s="80">
        <f t="shared" ref="CQ167" si="2640">CQ168+CQ169+CQ170</f>
        <v>0</v>
      </c>
      <c r="CR167" s="80">
        <f t="shared" ref="CR167" si="2641">CR168+CR169+CR170</f>
        <v>0</v>
      </c>
      <c r="CS167" s="79"/>
      <c r="CT167" s="79"/>
      <c r="CU167" s="80">
        <f t="shared" ref="CU167" si="2642">CU168+CU169+CU170</f>
        <v>50000</v>
      </c>
      <c r="CV167" s="80">
        <f t="shared" ref="CV167" si="2643">CV168+CV169+CV170</f>
        <v>49999.999969999997</v>
      </c>
      <c r="CW167" s="79">
        <f t="shared" ref="CW167" si="2644">CV167/CU167*100</f>
        <v>99.999999939999995</v>
      </c>
      <c r="CX167" s="79"/>
      <c r="CY167" s="80">
        <f t="shared" ref="CY167:CZ167" si="2645">CY168+CY169+CY170</f>
        <v>38500</v>
      </c>
      <c r="CZ167" s="80">
        <f t="shared" si="2645"/>
        <v>38500</v>
      </c>
      <c r="DA167" s="79">
        <f t="shared" ref="DA167" si="2646">CZ167/CY167*100</f>
        <v>100</v>
      </c>
      <c r="DB167" s="79"/>
      <c r="DC167" s="80">
        <f t="shared" ref="DC167:DO167" si="2647">DC168+DC169+DC170</f>
        <v>0</v>
      </c>
      <c r="DD167" s="80">
        <f t="shared" si="2647"/>
        <v>0</v>
      </c>
      <c r="DE167" s="80">
        <f t="shared" si="2647"/>
        <v>0</v>
      </c>
      <c r="DF167" s="80"/>
      <c r="DG167" s="80">
        <f t="shared" si="2647"/>
        <v>0</v>
      </c>
      <c r="DH167" s="80">
        <f t="shared" si="2647"/>
        <v>0</v>
      </c>
      <c r="DI167" s="80">
        <f t="shared" si="2647"/>
        <v>0</v>
      </c>
      <c r="DJ167" s="80"/>
      <c r="DK167" s="80">
        <f t="shared" si="2647"/>
        <v>0</v>
      </c>
      <c r="DL167" s="80">
        <f t="shared" si="2647"/>
        <v>0</v>
      </c>
      <c r="DM167" s="80">
        <f t="shared" si="2647"/>
        <v>0</v>
      </c>
      <c r="DN167" s="80"/>
      <c r="DO167" s="80">
        <f t="shared" si="2647"/>
        <v>0</v>
      </c>
      <c r="DP167" s="80">
        <f t="shared" ref="DP167" si="2648">DP168+DP169+DP170</f>
        <v>0</v>
      </c>
      <c r="DQ167" s="79"/>
      <c r="DR167" s="79"/>
      <c r="DS167" s="80">
        <f t="shared" ref="DS167:DT167" si="2649">DS168+DS169+DS170</f>
        <v>0</v>
      </c>
      <c r="DT167" s="80">
        <f t="shared" si="2649"/>
        <v>0</v>
      </c>
      <c r="DU167" s="79"/>
      <c r="DV167" s="79"/>
      <c r="DW167" s="80">
        <f t="shared" ref="DW167:DX167" si="2650">DW168+DW169+DW170</f>
        <v>50000</v>
      </c>
      <c r="DX167" s="80">
        <f t="shared" si="2650"/>
        <v>50000</v>
      </c>
      <c r="DY167" s="79">
        <f t="shared" si="2423"/>
        <v>100</v>
      </c>
      <c r="DZ167" s="79"/>
      <c r="EA167" s="80">
        <f t="shared" ref="EA167:EB167" si="2651">EA168+EA169+EA170</f>
        <v>0</v>
      </c>
      <c r="EB167" s="80">
        <f t="shared" si="2651"/>
        <v>0</v>
      </c>
      <c r="EC167" s="79"/>
      <c r="ED167" s="79"/>
      <c r="EE167" s="80">
        <f t="shared" ref="EE167:EF167" si="2652">EE168+EE169+EE170</f>
        <v>480</v>
      </c>
      <c r="EF167" s="80">
        <f t="shared" si="2652"/>
        <v>480</v>
      </c>
      <c r="EG167" s="79">
        <f t="shared" ref="EG167:EG169" si="2653">EF167/EE167*100</f>
        <v>100</v>
      </c>
      <c r="EH167" s="79"/>
      <c r="EI167" s="80">
        <f t="shared" ref="EI167:EJ167" si="2654">EI168+EI169+EI170</f>
        <v>260</v>
      </c>
      <c r="EJ167" s="80">
        <f t="shared" si="2654"/>
        <v>260</v>
      </c>
      <c r="EK167" s="79">
        <f t="shared" ref="EK167:EK168" si="2655">EJ167/EI167*100</f>
        <v>100</v>
      </c>
      <c r="EL167" s="79"/>
      <c r="EM167" s="80">
        <f t="shared" ref="EM167:EN167" si="2656">EM168+EM169+EM170</f>
        <v>0</v>
      </c>
      <c r="EN167" s="80">
        <f t="shared" si="2656"/>
        <v>0</v>
      </c>
      <c r="EO167" s="79"/>
      <c r="EP167" s="79"/>
      <c r="EQ167" s="80">
        <f t="shared" ref="EQ167:ER167" si="2657">EQ168+EQ169+EQ170</f>
        <v>240</v>
      </c>
      <c r="ER167" s="80">
        <f t="shared" si="2657"/>
        <v>240</v>
      </c>
      <c r="ES167" s="79">
        <f t="shared" ref="ES167:ES168" si="2658">ER167/EQ167*100</f>
        <v>100</v>
      </c>
      <c r="ET167" s="79"/>
      <c r="EU167" s="80">
        <f t="shared" ref="EU167" si="2659">EU168+EU169+EU170</f>
        <v>0</v>
      </c>
      <c r="EV167" s="80">
        <f t="shared" ref="EV167" si="2660">EV168+EV169+EV170</f>
        <v>0</v>
      </c>
      <c r="EW167" s="79"/>
      <c r="EX167" s="79"/>
      <c r="EY167" s="80">
        <f t="shared" ref="EY167" si="2661">EY168+EY169+EY170</f>
        <v>0</v>
      </c>
      <c r="EZ167" s="80">
        <f t="shared" ref="EZ167" si="2662">EZ168+EZ169+EZ170</f>
        <v>0</v>
      </c>
      <c r="FA167" s="79"/>
      <c r="FB167" s="79"/>
      <c r="FC167" s="80">
        <f t="shared" ref="FC167:FD167" si="2663">FC168+FC169+FC170</f>
        <v>0</v>
      </c>
      <c r="FD167" s="80">
        <f t="shared" si="2663"/>
        <v>0</v>
      </c>
      <c r="FE167" s="79"/>
      <c r="FF167" s="79"/>
      <c r="FG167" s="80">
        <f t="shared" ref="FG167" si="2664">FG168+FG169+FG170</f>
        <v>0</v>
      </c>
      <c r="FH167" s="80">
        <f t="shared" ref="FH167" si="2665">FH168+FH169+FH170</f>
        <v>0</v>
      </c>
      <c r="FI167" s="79"/>
      <c r="FJ167" s="79"/>
      <c r="FK167" s="80">
        <f t="shared" ref="FK167" si="2666">FK168+FK169+FK170</f>
        <v>0</v>
      </c>
      <c r="FL167" s="80">
        <f t="shared" ref="FL167" si="2667">FL168+FL169+FL170</f>
        <v>0</v>
      </c>
      <c r="FM167" s="79"/>
      <c r="FN167" s="79"/>
      <c r="FO167" s="80">
        <f t="shared" ref="FO167:FP167" si="2668">FO168+FO169+FO170</f>
        <v>14000</v>
      </c>
      <c r="FP167" s="80">
        <f t="shared" si="2668"/>
        <v>14000</v>
      </c>
      <c r="FQ167" s="79">
        <f t="shared" ref="FQ167" si="2669">FP167/FO167*100</f>
        <v>100</v>
      </c>
      <c r="FR167" s="79"/>
      <c r="FS167" s="80">
        <f t="shared" ref="FS167:FT167" si="2670">FS168+FS169+FS170</f>
        <v>0</v>
      </c>
      <c r="FT167" s="80">
        <f t="shared" si="2670"/>
        <v>0</v>
      </c>
      <c r="FU167" s="79"/>
      <c r="FV167" s="79"/>
      <c r="FW167" s="80">
        <f t="shared" ref="FW167:FX167" si="2671">FW168+FW169+FW170</f>
        <v>0</v>
      </c>
      <c r="FX167" s="80">
        <f t="shared" si="2671"/>
        <v>0</v>
      </c>
      <c r="FY167" s="79"/>
      <c r="FZ167" s="79"/>
      <c r="GA167" s="80">
        <f t="shared" ref="GA167:GB167" si="2672">GA168+GA169+GA170</f>
        <v>0</v>
      </c>
      <c r="GB167" s="80">
        <f t="shared" si="2672"/>
        <v>0</v>
      </c>
      <c r="GC167" s="79"/>
      <c r="GD167" s="79"/>
      <c r="GE167" s="80">
        <f t="shared" ref="GE167:GF167" si="2673">GE168+GE169+GE170</f>
        <v>0</v>
      </c>
      <c r="GF167" s="80">
        <f t="shared" si="2673"/>
        <v>0</v>
      </c>
      <c r="GG167" s="79"/>
      <c r="GH167" s="79"/>
      <c r="GI167" s="80">
        <f t="shared" ref="GI167:GJ167" si="2674">GI168+GI169+GI170</f>
        <v>0</v>
      </c>
      <c r="GJ167" s="80">
        <f t="shared" si="2674"/>
        <v>0</v>
      </c>
      <c r="GK167" s="79"/>
      <c r="GL167" s="79"/>
      <c r="GM167" s="80">
        <f t="shared" ref="GM167:GN167" si="2675">GM168+GM169+GM170</f>
        <v>0</v>
      </c>
      <c r="GN167" s="80">
        <f t="shared" si="2675"/>
        <v>0</v>
      </c>
      <c r="GO167" s="79"/>
      <c r="GP167" s="79"/>
      <c r="GQ167" s="80">
        <f t="shared" ref="GQ167:GR167" si="2676">GQ168+GQ169+GQ170</f>
        <v>0</v>
      </c>
      <c r="GR167" s="80">
        <f t="shared" si="2676"/>
        <v>0</v>
      </c>
      <c r="GS167" s="79"/>
      <c r="GT167" s="79"/>
      <c r="GU167" s="80">
        <f t="shared" ref="GU167:GV167" si="2677">GU168+GU169+GU170</f>
        <v>4458.5</v>
      </c>
      <c r="GV167" s="80">
        <f t="shared" si="2677"/>
        <v>4458.5</v>
      </c>
      <c r="GW167" s="79">
        <f t="shared" ref="GW167:GW168" si="2678">GV167/GU167*100</f>
        <v>100</v>
      </c>
      <c r="GX167" s="79"/>
      <c r="GY167" s="80"/>
      <c r="GZ167" s="80"/>
      <c r="HA167" s="79"/>
      <c r="HB167" s="79"/>
      <c r="HC167" s="80"/>
      <c r="HD167" s="80"/>
      <c r="HE167" s="79"/>
      <c r="HF167" s="79"/>
      <c r="HG167" s="80"/>
      <c r="HH167" s="80"/>
      <c r="HI167" s="79"/>
      <c r="HJ167" s="79"/>
      <c r="HK167" s="80"/>
      <c r="HL167" s="80"/>
      <c r="HM167" s="79"/>
      <c r="HN167" s="79"/>
      <c r="HO167" s="80">
        <f t="shared" ref="HO167:HP167" si="2679">HO168+HO169+HO170</f>
        <v>750</v>
      </c>
      <c r="HP167" s="80">
        <f t="shared" si="2679"/>
        <v>750</v>
      </c>
      <c r="HQ167" s="79">
        <f t="shared" ref="HQ167:HQ168" si="2680">HP167/HO167*100</f>
        <v>100</v>
      </c>
      <c r="HR167" s="79"/>
      <c r="HS167" s="80"/>
      <c r="HT167" s="80"/>
      <c r="HU167" s="79"/>
      <c r="HV167" s="79"/>
      <c r="HW167" s="80">
        <f t="shared" ref="HW167:HX167" si="2681">HW168+HW169+HW170</f>
        <v>600</v>
      </c>
      <c r="HX167" s="80">
        <f t="shared" si="2681"/>
        <v>600</v>
      </c>
      <c r="HY167" s="79"/>
      <c r="HZ167" s="79"/>
      <c r="IA167" s="80"/>
      <c r="IB167" s="80"/>
      <c r="IC167" s="79"/>
      <c r="ID167" s="79"/>
      <c r="IE167" s="80">
        <f t="shared" ref="IE167:IF167" si="2682">IE168+IE169+IE170</f>
        <v>727.4</v>
      </c>
      <c r="IF167" s="80">
        <f t="shared" si="2682"/>
        <v>634.88468</v>
      </c>
      <c r="IG167" s="79">
        <f t="shared" ref="IG167:IG168" si="2683">IF167/IE167*100</f>
        <v>87.281369260379435</v>
      </c>
      <c r="IH167" s="79"/>
      <c r="II167" s="80"/>
      <c r="IJ167" s="80"/>
      <c r="IK167" s="79"/>
      <c r="IL167" s="79"/>
      <c r="IM167" s="80">
        <f t="shared" ref="IM167:IN167" si="2684">IM168+IM169+IM170</f>
        <v>450.14904999999999</v>
      </c>
      <c r="IN167" s="80">
        <f t="shared" si="2684"/>
        <v>450.14904999999999</v>
      </c>
      <c r="IO167" s="79">
        <f t="shared" ref="IO167:IO168" si="2685">IN167/IM167*100</f>
        <v>100</v>
      </c>
    </row>
    <row r="168" spans="1:249" s="29" customFormat="1" ht="31.5" x14ac:dyDescent="0.25">
      <c r="A168" s="95" t="s">
        <v>297</v>
      </c>
      <c r="B168" s="82">
        <f t="shared" si="2162"/>
        <v>1375.3</v>
      </c>
      <c r="C168" s="82">
        <f t="shared" si="2163"/>
        <v>13087.349049999999</v>
      </c>
      <c r="D168" s="82">
        <f t="shared" si="2164"/>
        <v>12994.833729999998</v>
      </c>
      <c r="E168" s="70">
        <f t="shared" si="67"/>
        <v>99.293093508497805</v>
      </c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82"/>
      <c r="V168" s="70">
        <v>638.29999999999995</v>
      </c>
      <c r="W168" s="70">
        <v>1721.3</v>
      </c>
      <c r="X168" s="70">
        <v>1721.3</v>
      </c>
      <c r="Y168" s="66">
        <f t="shared" si="295"/>
        <v>100</v>
      </c>
      <c r="Z168" s="124"/>
      <c r="AA168" s="70">
        <v>500</v>
      </c>
      <c r="AB168" s="70">
        <v>500</v>
      </c>
      <c r="AC168" s="66">
        <f t="shared" si="2243"/>
        <v>100</v>
      </c>
      <c r="AD168" s="145"/>
      <c r="AE168" s="280">
        <v>1868</v>
      </c>
      <c r="AF168" s="281">
        <v>1868</v>
      </c>
      <c r="AG168" s="66">
        <f t="shared" si="2617"/>
        <v>100</v>
      </c>
      <c r="AH168" s="280">
        <v>737</v>
      </c>
      <c r="AI168" s="280">
        <v>612</v>
      </c>
      <c r="AJ168" s="280">
        <v>612</v>
      </c>
      <c r="AK168" s="66">
        <f t="shared" si="2621"/>
        <v>100</v>
      </c>
      <c r="AL168" s="280"/>
      <c r="AM168" s="280"/>
      <c r="AN168" s="280"/>
      <c r="AO168" s="66"/>
      <c r="AP168" s="70"/>
      <c r="AQ168" s="70"/>
      <c r="AR168" s="70"/>
      <c r="AS168" s="66"/>
      <c r="AT168" s="66"/>
      <c r="AU168" s="70"/>
      <c r="AV168" s="70"/>
      <c r="AW168" s="66"/>
      <c r="AX168" s="70"/>
      <c r="AY168" s="70"/>
      <c r="AZ168" s="70"/>
      <c r="BA168" s="66"/>
      <c r="BB168" s="123"/>
      <c r="BC168" s="280">
        <v>1300</v>
      </c>
      <c r="BD168" s="280">
        <v>1300</v>
      </c>
      <c r="BE168" s="66">
        <f t="shared" si="2630"/>
        <v>100</v>
      </c>
      <c r="BF168" s="66"/>
      <c r="BG168" s="280"/>
      <c r="BH168" s="280"/>
      <c r="BI168" s="66"/>
      <c r="BJ168" s="66"/>
      <c r="BK168" s="280"/>
      <c r="BL168" s="280"/>
      <c r="BM168" s="66"/>
      <c r="BN168" s="66"/>
      <c r="BO168" s="280"/>
      <c r="BP168" s="280"/>
      <c r="BQ168" s="66"/>
      <c r="BR168" s="66"/>
      <c r="BS168" s="280"/>
      <c r="BT168" s="280"/>
      <c r="BU168" s="66"/>
      <c r="BV168" s="66"/>
      <c r="BW168" s="280"/>
      <c r="BX168" s="280"/>
      <c r="BY168" s="66"/>
      <c r="BZ168" s="66"/>
      <c r="CA168" s="280"/>
      <c r="CB168" s="280"/>
      <c r="CC168" s="66"/>
      <c r="CD168" s="66"/>
      <c r="CE168" s="280"/>
      <c r="CF168" s="280"/>
      <c r="CG168" s="66"/>
      <c r="CH168" s="66"/>
      <c r="CI168" s="280"/>
      <c r="CJ168" s="280"/>
      <c r="CK168" s="66"/>
      <c r="CL168" s="66"/>
      <c r="CM168" s="280"/>
      <c r="CN168" s="280"/>
      <c r="CO168" s="66"/>
      <c r="CP168" s="66"/>
      <c r="CQ168" s="70"/>
      <c r="CR168" s="70"/>
      <c r="CS168" s="66"/>
      <c r="CT168" s="66"/>
      <c r="CU168" s="70"/>
      <c r="CV168" s="70"/>
      <c r="CW168" s="66"/>
      <c r="CX168" s="66"/>
      <c r="CY168" s="70"/>
      <c r="CZ168" s="70"/>
      <c r="DA168" s="66"/>
      <c r="DB168" s="66"/>
      <c r="DC168" s="70"/>
      <c r="DD168" s="70"/>
      <c r="DE168" s="66"/>
      <c r="DF168" s="66"/>
      <c r="DG168" s="70"/>
      <c r="DH168" s="70"/>
      <c r="DI168" s="66"/>
      <c r="DJ168" s="66"/>
      <c r="DK168" s="70"/>
      <c r="DL168" s="70"/>
      <c r="DM168" s="66"/>
      <c r="DN168" s="66"/>
      <c r="DO168" s="70"/>
      <c r="DP168" s="70"/>
      <c r="DQ168" s="66"/>
      <c r="DR168" s="66"/>
      <c r="DS168" s="70"/>
      <c r="DT168" s="70"/>
      <c r="DU168" s="66"/>
      <c r="DV168" s="66"/>
      <c r="DW168" s="280"/>
      <c r="DX168" s="295"/>
      <c r="DY168" s="66"/>
      <c r="DZ168" s="66"/>
      <c r="EA168" s="280"/>
      <c r="EB168" s="295"/>
      <c r="EC168" s="66"/>
      <c r="ED168" s="66"/>
      <c r="EE168" s="280">
        <v>200</v>
      </c>
      <c r="EF168" s="280">
        <v>200</v>
      </c>
      <c r="EG168" s="66">
        <f t="shared" si="2653"/>
        <v>100</v>
      </c>
      <c r="EH168" s="66"/>
      <c r="EI168" s="280">
        <v>260</v>
      </c>
      <c r="EJ168" s="280">
        <v>260</v>
      </c>
      <c r="EK168" s="66">
        <f t="shared" si="2655"/>
        <v>100</v>
      </c>
      <c r="EL168" s="66"/>
      <c r="EM168" s="280"/>
      <c r="EN168" s="280"/>
      <c r="EO168" s="66"/>
      <c r="EP168" s="66"/>
      <c r="EQ168" s="280">
        <v>240</v>
      </c>
      <c r="ER168" s="280">
        <v>240</v>
      </c>
      <c r="ES168" s="66">
        <f t="shared" si="2658"/>
        <v>100</v>
      </c>
      <c r="ET168" s="66"/>
      <c r="EU168" s="280"/>
      <c r="EV168" s="280"/>
      <c r="EW168" s="66"/>
      <c r="EX168" s="66"/>
      <c r="EY168" s="280"/>
      <c r="EZ168" s="280"/>
      <c r="FA168" s="66"/>
      <c r="FB168" s="66"/>
      <c r="FC168" s="280"/>
      <c r="FD168" s="280"/>
      <c r="FE168" s="66"/>
      <c r="FF168" s="66"/>
      <c r="FG168" s="280"/>
      <c r="FH168" s="280"/>
      <c r="FI168" s="66"/>
      <c r="FJ168" s="66"/>
      <c r="FK168" s="280"/>
      <c r="FL168" s="280"/>
      <c r="FM168" s="66"/>
      <c r="FN168" s="66"/>
      <c r="FO168" s="280"/>
      <c r="FP168" s="280"/>
      <c r="FQ168" s="66"/>
      <c r="FR168" s="66"/>
      <c r="FS168" s="280"/>
      <c r="FT168" s="280"/>
      <c r="FU168" s="66"/>
      <c r="FV168" s="66"/>
      <c r="FW168" s="280"/>
      <c r="FX168" s="280"/>
      <c r="FY168" s="66"/>
      <c r="FZ168" s="66"/>
      <c r="GA168" s="280"/>
      <c r="GB168" s="280"/>
      <c r="GC168" s="66"/>
      <c r="GD168" s="66"/>
      <c r="GE168" s="280"/>
      <c r="GF168" s="280"/>
      <c r="GG168" s="66"/>
      <c r="GH168" s="66"/>
      <c r="GI168" s="280"/>
      <c r="GJ168" s="280"/>
      <c r="GK168" s="66"/>
      <c r="GL168" s="66"/>
      <c r="GM168" s="280"/>
      <c r="GN168" s="280"/>
      <c r="GO168" s="66"/>
      <c r="GP168" s="66"/>
      <c r="GQ168" s="280"/>
      <c r="GR168" s="280"/>
      <c r="GS168" s="66"/>
      <c r="GT168" s="66"/>
      <c r="GU168" s="280">
        <v>4458.5</v>
      </c>
      <c r="GV168" s="280">
        <v>4458.5</v>
      </c>
      <c r="GW168" s="66">
        <f t="shared" si="2678"/>
        <v>100</v>
      </c>
      <c r="GX168" s="66"/>
      <c r="GY168" s="280"/>
      <c r="GZ168" s="280"/>
      <c r="HA168" s="66"/>
      <c r="HB168" s="66"/>
      <c r="HC168" s="280"/>
      <c r="HD168" s="280"/>
      <c r="HE168" s="66"/>
      <c r="HF168" s="66"/>
      <c r="HG168" s="280"/>
      <c r="HH168" s="280"/>
      <c r="HI168" s="66"/>
      <c r="HJ168" s="66"/>
      <c r="HK168" s="280"/>
      <c r="HL168" s="280"/>
      <c r="HM168" s="66"/>
      <c r="HN168" s="66"/>
      <c r="HO168" s="280">
        <v>750</v>
      </c>
      <c r="HP168" s="280">
        <v>750</v>
      </c>
      <c r="HQ168" s="66">
        <f t="shared" si="2680"/>
        <v>100</v>
      </c>
      <c r="HR168" s="66"/>
      <c r="HS168" s="280"/>
      <c r="HT168" s="280"/>
      <c r="HU168" s="66"/>
      <c r="HV168" s="66"/>
      <c r="HW168" s="280"/>
      <c r="HX168" s="280"/>
      <c r="HY168" s="66"/>
      <c r="HZ168" s="66"/>
      <c r="IA168" s="280"/>
      <c r="IB168" s="280"/>
      <c r="IC168" s="66"/>
      <c r="ID168" s="66"/>
      <c r="IE168" s="280">
        <v>727.4</v>
      </c>
      <c r="IF168" s="280">
        <v>634.88468</v>
      </c>
      <c r="IG168" s="66">
        <f t="shared" si="2683"/>
        <v>87.281369260379435</v>
      </c>
      <c r="IH168" s="66"/>
      <c r="II168" s="280"/>
      <c r="IJ168" s="280"/>
      <c r="IK168" s="66"/>
      <c r="IL168" s="66"/>
      <c r="IM168" s="280">
        <v>450.14904999999999</v>
      </c>
      <c r="IN168" s="280">
        <v>450.14904999999999</v>
      </c>
      <c r="IO168" s="66">
        <f t="shared" si="2685"/>
        <v>100</v>
      </c>
    </row>
    <row r="169" spans="1:249" s="29" customFormat="1" ht="15.75" x14ac:dyDescent="0.25">
      <c r="A169" s="41" t="s">
        <v>349</v>
      </c>
      <c r="B169" s="82">
        <f t="shared" si="2162"/>
        <v>50000</v>
      </c>
      <c r="C169" s="82">
        <f t="shared" si="2163"/>
        <v>203380</v>
      </c>
      <c r="D169" s="82">
        <f t="shared" si="2164"/>
        <v>203379.99997</v>
      </c>
      <c r="E169" s="82">
        <f>D169/C169*100</f>
        <v>99.999999985249289</v>
      </c>
      <c r="F169" s="82"/>
      <c r="G169" s="82"/>
      <c r="H169" s="82"/>
      <c r="I169" s="70"/>
      <c r="J169" s="82"/>
      <c r="K169" s="82"/>
      <c r="L169" s="82"/>
      <c r="M169" s="82"/>
      <c r="N169" s="82"/>
      <c r="O169" s="82"/>
      <c r="P169" s="207"/>
      <c r="Q169" s="207"/>
      <c r="R169" s="70">
        <v>50000</v>
      </c>
      <c r="S169" s="70">
        <v>50000</v>
      </c>
      <c r="T169" s="70">
        <v>50000</v>
      </c>
      <c r="U169" s="82">
        <f>T169/S169*100</f>
        <v>100</v>
      </c>
      <c r="V169" s="82"/>
      <c r="W169" s="82"/>
      <c r="X169" s="82"/>
      <c r="Y169" s="207"/>
      <c r="Z169" s="125"/>
      <c r="AA169" s="82"/>
      <c r="AB169" s="207"/>
      <c r="AC169" s="66"/>
      <c r="AD169" s="125"/>
      <c r="AE169" s="82"/>
      <c r="AF169" s="205"/>
      <c r="AG169" s="66"/>
      <c r="AH169" s="82"/>
      <c r="AI169" s="82"/>
      <c r="AJ169" s="82"/>
      <c r="AK169" s="66"/>
      <c r="AL169" s="82"/>
      <c r="AM169" s="82"/>
      <c r="AN169" s="82"/>
      <c r="AO169" s="66"/>
      <c r="AP169" s="82"/>
      <c r="AQ169" s="82"/>
      <c r="AR169" s="82"/>
      <c r="AS169" s="207"/>
      <c r="AT169" s="207"/>
      <c r="AU169" s="82"/>
      <c r="AV169" s="207"/>
      <c r="AW169" s="207"/>
      <c r="AX169" s="82"/>
      <c r="AY169" s="82"/>
      <c r="AZ169" s="207"/>
      <c r="BA169" s="207"/>
      <c r="BB169" s="134"/>
      <c r="BC169" s="82"/>
      <c r="BD169" s="205"/>
      <c r="BE169" s="66"/>
      <c r="BF169" s="66"/>
      <c r="BG169" s="82"/>
      <c r="BH169" s="205"/>
      <c r="BI169" s="66"/>
      <c r="BJ169" s="66"/>
      <c r="BK169" s="82"/>
      <c r="BL169" s="205"/>
      <c r="BM169" s="66"/>
      <c r="BN169" s="66"/>
      <c r="BO169" s="82"/>
      <c r="BP169" s="205"/>
      <c r="BQ169" s="66"/>
      <c r="BR169" s="66"/>
      <c r="BS169" s="82"/>
      <c r="BT169" s="205"/>
      <c r="BU169" s="66"/>
      <c r="BV169" s="66"/>
      <c r="BW169" s="82"/>
      <c r="BX169" s="205"/>
      <c r="BY169" s="66"/>
      <c r="BZ169" s="66"/>
      <c r="CA169" s="82"/>
      <c r="CB169" s="205"/>
      <c r="CC169" s="66"/>
      <c r="CD169" s="66"/>
      <c r="CE169" s="82"/>
      <c r="CF169" s="205"/>
      <c r="CG169" s="66"/>
      <c r="CH169" s="66"/>
      <c r="CI169" s="82"/>
      <c r="CJ169" s="205"/>
      <c r="CK169" s="66"/>
      <c r="CL169" s="66"/>
      <c r="CM169" s="82"/>
      <c r="CN169" s="205"/>
      <c r="CO169" s="66"/>
      <c r="CP169" s="66"/>
      <c r="CQ169" s="82"/>
      <c r="CR169" s="82"/>
      <c r="CS169" s="66"/>
      <c r="CT169" s="66"/>
      <c r="CU169" s="82">
        <v>50000</v>
      </c>
      <c r="CV169" s="82">
        <v>49999.999969999997</v>
      </c>
      <c r="CW169" s="66">
        <f>CV169/CU169*100</f>
        <v>99.999999939999995</v>
      </c>
      <c r="CX169" s="66"/>
      <c r="CY169" s="82">
        <v>38500</v>
      </c>
      <c r="CZ169" s="82">
        <v>38500</v>
      </c>
      <c r="DA169" s="66">
        <f>CZ169/CY169*100</f>
        <v>100</v>
      </c>
      <c r="DB169" s="66"/>
      <c r="DC169" s="82"/>
      <c r="DD169" s="207"/>
      <c r="DE169" s="207"/>
      <c r="DF169" s="207"/>
      <c r="DG169" s="82"/>
      <c r="DH169" s="207"/>
      <c r="DI169" s="207"/>
      <c r="DJ169" s="207"/>
      <c r="DK169" s="82"/>
      <c r="DL169" s="207"/>
      <c r="DM169" s="207"/>
      <c r="DN169" s="207"/>
      <c r="DO169" s="82"/>
      <c r="DP169" s="82"/>
      <c r="DQ169" s="66"/>
      <c r="DR169" s="66"/>
      <c r="DS169" s="82"/>
      <c r="DT169" s="207"/>
      <c r="DU169" s="66"/>
      <c r="DV169" s="66"/>
      <c r="DW169" s="82">
        <v>50000</v>
      </c>
      <c r="DX169" s="82">
        <v>50000</v>
      </c>
      <c r="DY169" s="66">
        <f t="shared" si="2423"/>
        <v>100</v>
      </c>
      <c r="DZ169" s="66"/>
      <c r="EA169" s="82"/>
      <c r="EB169" s="205"/>
      <c r="EC169" s="66"/>
      <c r="ED169" s="66"/>
      <c r="EE169" s="82">
        <v>280</v>
      </c>
      <c r="EF169" s="82">
        <v>280</v>
      </c>
      <c r="EG169" s="66">
        <f t="shared" si="2653"/>
        <v>100</v>
      </c>
      <c r="EH169" s="66"/>
      <c r="EI169" s="82"/>
      <c r="EJ169" s="205"/>
      <c r="EK169" s="66"/>
      <c r="EL169" s="66"/>
      <c r="EM169" s="82"/>
      <c r="EN169" s="205"/>
      <c r="EO169" s="66"/>
      <c r="EP169" s="66"/>
      <c r="EQ169" s="82"/>
      <c r="ER169" s="205"/>
      <c r="ES169" s="66"/>
      <c r="ET169" s="66"/>
      <c r="EU169" s="82"/>
      <c r="EV169" s="82"/>
      <c r="EW169" s="66"/>
      <c r="EX169" s="66"/>
      <c r="EY169" s="82"/>
      <c r="EZ169" s="82"/>
      <c r="FA169" s="66"/>
      <c r="FB169" s="66"/>
      <c r="FC169" s="82"/>
      <c r="FD169" s="205"/>
      <c r="FE169" s="66"/>
      <c r="FF169" s="66"/>
      <c r="FG169" s="82"/>
      <c r="FH169" s="82"/>
      <c r="FI169" s="66"/>
      <c r="FJ169" s="66"/>
      <c r="FK169" s="82"/>
      <c r="FL169" s="82"/>
      <c r="FM169" s="66"/>
      <c r="FN169" s="66"/>
      <c r="FO169" s="82">
        <v>14000</v>
      </c>
      <c r="FP169" s="82">
        <v>14000</v>
      </c>
      <c r="FQ169" s="66">
        <f>FP169/FO169*100</f>
        <v>100</v>
      </c>
      <c r="FR169" s="66"/>
      <c r="FS169" s="82"/>
      <c r="FT169" s="82"/>
      <c r="FU169" s="66"/>
      <c r="FV169" s="66"/>
      <c r="FW169" s="82"/>
      <c r="FX169" s="82"/>
      <c r="FY169" s="66"/>
      <c r="FZ169" s="66"/>
      <c r="GA169" s="82"/>
      <c r="GB169" s="82"/>
      <c r="GC169" s="66"/>
      <c r="GD169" s="66"/>
      <c r="GE169" s="82"/>
      <c r="GF169" s="82"/>
      <c r="GG169" s="66"/>
      <c r="GH169" s="66"/>
      <c r="GI169" s="82"/>
      <c r="GJ169" s="82"/>
      <c r="GK169" s="66"/>
      <c r="GL169" s="66"/>
      <c r="GM169" s="82"/>
      <c r="GN169" s="82"/>
      <c r="GO169" s="66"/>
      <c r="GP169" s="66"/>
      <c r="GQ169" s="82"/>
      <c r="GR169" s="82"/>
      <c r="GS169" s="66"/>
      <c r="GT169" s="66"/>
      <c r="GU169" s="82"/>
      <c r="GV169" s="205"/>
      <c r="GW169" s="66"/>
      <c r="GX169" s="66"/>
      <c r="GY169" s="82"/>
      <c r="GZ169" s="205"/>
      <c r="HA169" s="66"/>
      <c r="HB169" s="66"/>
      <c r="HC169" s="82"/>
      <c r="HD169" s="205"/>
      <c r="HE169" s="66"/>
      <c r="HF169" s="66"/>
      <c r="HG169" s="82"/>
      <c r="HH169" s="205"/>
      <c r="HI169" s="66"/>
      <c r="HJ169" s="66"/>
      <c r="HK169" s="82"/>
      <c r="HL169" s="205"/>
      <c r="HM169" s="66"/>
      <c r="HN169" s="66"/>
      <c r="HO169" s="82"/>
      <c r="HP169" s="205"/>
      <c r="HQ169" s="66"/>
      <c r="HR169" s="66"/>
      <c r="HS169" s="82"/>
      <c r="HT169" s="205"/>
      <c r="HU169" s="66"/>
      <c r="HV169" s="66"/>
      <c r="HW169" s="280">
        <v>600</v>
      </c>
      <c r="HX169" s="280">
        <v>600</v>
      </c>
      <c r="HY169" s="66"/>
      <c r="HZ169" s="66"/>
      <c r="IA169" s="280"/>
      <c r="IB169" s="280"/>
      <c r="IC169" s="66"/>
      <c r="ID169" s="66"/>
      <c r="IE169" s="82"/>
      <c r="IF169" s="205"/>
      <c r="IG169" s="66"/>
      <c r="IH169" s="66"/>
      <c r="II169" s="82"/>
      <c r="IJ169" s="205"/>
      <c r="IK169" s="66"/>
      <c r="IL169" s="66"/>
      <c r="IM169" s="82"/>
      <c r="IN169" s="205"/>
      <c r="IO169" s="66"/>
    </row>
    <row r="170" spans="1:249" s="29" customFormat="1" ht="15.75" x14ac:dyDescent="0.25">
      <c r="A170" s="41" t="s">
        <v>350</v>
      </c>
      <c r="B170" s="82">
        <f t="shared" si="2162"/>
        <v>0</v>
      </c>
      <c r="C170" s="82">
        <f t="shared" si="2163"/>
        <v>0</v>
      </c>
      <c r="D170" s="82">
        <f t="shared" si="2164"/>
        <v>0</v>
      </c>
      <c r="E170" s="82"/>
      <c r="F170" s="82"/>
      <c r="G170" s="82"/>
      <c r="H170" s="82"/>
      <c r="I170" s="70"/>
      <c r="J170" s="82"/>
      <c r="K170" s="82"/>
      <c r="L170" s="82"/>
      <c r="M170" s="82"/>
      <c r="N170" s="82"/>
      <c r="O170" s="82"/>
      <c r="P170" s="207"/>
      <c r="Q170" s="207"/>
      <c r="R170" s="82"/>
      <c r="S170" s="82"/>
      <c r="T170" s="207"/>
      <c r="U170" s="207"/>
      <c r="V170" s="82"/>
      <c r="W170" s="82"/>
      <c r="X170" s="82"/>
      <c r="Y170" s="207"/>
      <c r="Z170" s="125"/>
      <c r="AA170" s="82"/>
      <c r="AB170" s="207"/>
      <c r="AC170" s="66"/>
      <c r="AD170" s="125"/>
      <c r="AE170" s="82"/>
      <c r="AF170" s="205"/>
      <c r="AG170" s="66"/>
      <c r="AH170" s="82"/>
      <c r="AI170" s="82"/>
      <c r="AJ170" s="82"/>
      <c r="AK170" s="66"/>
      <c r="AL170" s="82"/>
      <c r="AM170" s="82"/>
      <c r="AN170" s="82"/>
      <c r="AO170" s="66"/>
      <c r="AP170" s="82"/>
      <c r="AQ170" s="82"/>
      <c r="AR170" s="82"/>
      <c r="AS170" s="207"/>
      <c r="AT170" s="207"/>
      <c r="AU170" s="82"/>
      <c r="AV170" s="207"/>
      <c r="AW170" s="207"/>
      <c r="AX170" s="82"/>
      <c r="AY170" s="82"/>
      <c r="AZ170" s="207"/>
      <c r="BA170" s="207"/>
      <c r="BB170" s="134"/>
      <c r="BC170" s="82"/>
      <c r="BD170" s="205"/>
      <c r="BE170" s="66"/>
      <c r="BF170" s="66"/>
      <c r="BG170" s="82"/>
      <c r="BH170" s="205"/>
      <c r="BI170" s="66"/>
      <c r="BJ170" s="66"/>
      <c r="BK170" s="82"/>
      <c r="BL170" s="205"/>
      <c r="BM170" s="66"/>
      <c r="BN170" s="66"/>
      <c r="BO170" s="82"/>
      <c r="BP170" s="205"/>
      <c r="BQ170" s="66"/>
      <c r="BR170" s="66"/>
      <c r="BS170" s="82"/>
      <c r="BT170" s="205"/>
      <c r="BU170" s="66"/>
      <c r="BV170" s="66"/>
      <c r="BW170" s="82"/>
      <c r="BX170" s="205"/>
      <c r="BY170" s="66"/>
      <c r="BZ170" s="66"/>
      <c r="CA170" s="82"/>
      <c r="CB170" s="205"/>
      <c r="CC170" s="66"/>
      <c r="CD170" s="66"/>
      <c r="CE170" s="82"/>
      <c r="CF170" s="205"/>
      <c r="CG170" s="66"/>
      <c r="CH170" s="66"/>
      <c r="CI170" s="82"/>
      <c r="CJ170" s="205"/>
      <c r="CK170" s="66"/>
      <c r="CL170" s="66"/>
      <c r="CM170" s="82"/>
      <c r="CN170" s="205"/>
      <c r="CO170" s="66"/>
      <c r="CP170" s="66"/>
      <c r="CQ170" s="82"/>
      <c r="CR170" s="82"/>
      <c r="CS170" s="66"/>
      <c r="CT170" s="66"/>
      <c r="CU170" s="82"/>
      <c r="CV170" s="82"/>
      <c r="CW170" s="66"/>
      <c r="CX170" s="66"/>
      <c r="CY170" s="82"/>
      <c r="CZ170" s="82"/>
      <c r="DA170" s="66"/>
      <c r="DB170" s="66"/>
      <c r="DC170" s="82"/>
      <c r="DD170" s="207"/>
      <c r="DE170" s="207"/>
      <c r="DF170" s="207"/>
      <c r="DG170" s="82"/>
      <c r="DH170" s="207"/>
      <c r="DI170" s="207"/>
      <c r="DJ170" s="207"/>
      <c r="DK170" s="82"/>
      <c r="DL170" s="207"/>
      <c r="DM170" s="207"/>
      <c r="DN170" s="207"/>
      <c r="DO170" s="82"/>
      <c r="DP170" s="82"/>
      <c r="DQ170" s="66"/>
      <c r="DR170" s="66"/>
      <c r="DS170" s="82"/>
      <c r="DT170" s="207"/>
      <c r="DU170" s="66"/>
      <c r="DV170" s="66"/>
      <c r="DW170" s="82"/>
      <c r="DX170" s="205"/>
      <c r="DY170" s="66"/>
      <c r="DZ170" s="66"/>
      <c r="EA170" s="82"/>
      <c r="EB170" s="205"/>
      <c r="EC170" s="66"/>
      <c r="ED170" s="66"/>
      <c r="EE170" s="82"/>
      <c r="EF170" s="205"/>
      <c r="EG170" s="66"/>
      <c r="EH170" s="66"/>
      <c r="EI170" s="82"/>
      <c r="EJ170" s="205"/>
      <c r="EK170" s="66"/>
      <c r="EL170" s="66"/>
      <c r="EM170" s="82"/>
      <c r="EN170" s="205"/>
      <c r="EO170" s="66"/>
      <c r="EP170" s="66"/>
      <c r="EQ170" s="82"/>
      <c r="ER170" s="205"/>
      <c r="ES170" s="66"/>
      <c r="ET170" s="66"/>
      <c r="EU170" s="82"/>
      <c r="EV170" s="82"/>
      <c r="EW170" s="66"/>
      <c r="EX170" s="66"/>
      <c r="EY170" s="82"/>
      <c r="EZ170" s="82"/>
      <c r="FA170" s="66"/>
      <c r="FB170" s="66"/>
      <c r="FC170" s="82"/>
      <c r="FD170" s="205"/>
      <c r="FE170" s="66"/>
      <c r="FF170" s="66"/>
      <c r="FG170" s="82"/>
      <c r="FH170" s="82"/>
      <c r="FI170" s="66"/>
      <c r="FJ170" s="66"/>
      <c r="FK170" s="82"/>
      <c r="FL170" s="82"/>
      <c r="FM170" s="66"/>
      <c r="FN170" s="66"/>
      <c r="FO170" s="82"/>
      <c r="FP170" s="205"/>
      <c r="FQ170" s="66"/>
      <c r="FR170" s="66"/>
      <c r="FS170" s="82"/>
      <c r="FT170" s="205"/>
      <c r="FU170" s="66"/>
      <c r="FV170" s="66"/>
      <c r="FW170" s="82"/>
      <c r="FX170" s="205"/>
      <c r="FY170" s="66"/>
      <c r="FZ170" s="66"/>
      <c r="GA170" s="82"/>
      <c r="GB170" s="205"/>
      <c r="GC170" s="66"/>
      <c r="GD170" s="66"/>
      <c r="GE170" s="82"/>
      <c r="GF170" s="205"/>
      <c r="GG170" s="66"/>
      <c r="GH170" s="66"/>
      <c r="GI170" s="82"/>
      <c r="GJ170" s="205"/>
      <c r="GK170" s="66"/>
      <c r="GL170" s="66"/>
      <c r="GM170" s="82"/>
      <c r="GN170" s="205"/>
      <c r="GO170" s="66"/>
      <c r="GP170" s="66"/>
      <c r="GQ170" s="82"/>
      <c r="GR170" s="205"/>
      <c r="GS170" s="66"/>
      <c r="GT170" s="66"/>
      <c r="GU170" s="82"/>
      <c r="GV170" s="205"/>
      <c r="GW170" s="66"/>
      <c r="GX170" s="66"/>
      <c r="GY170" s="82"/>
      <c r="GZ170" s="205"/>
      <c r="HA170" s="66"/>
      <c r="HB170" s="66"/>
      <c r="HC170" s="82"/>
      <c r="HD170" s="205"/>
      <c r="HE170" s="66"/>
      <c r="HF170" s="66"/>
      <c r="HG170" s="82"/>
      <c r="HH170" s="205"/>
      <c r="HI170" s="66"/>
      <c r="HJ170" s="66"/>
      <c r="HK170" s="82"/>
      <c r="HL170" s="205"/>
      <c r="HM170" s="66"/>
      <c r="HN170" s="66"/>
      <c r="HO170" s="82"/>
      <c r="HP170" s="205"/>
      <c r="HQ170" s="66"/>
      <c r="HR170" s="66"/>
      <c r="HS170" s="82"/>
      <c r="HT170" s="205"/>
      <c r="HU170" s="66"/>
      <c r="HV170" s="66"/>
      <c r="HW170" s="82"/>
      <c r="HX170" s="205"/>
      <c r="HY170" s="66"/>
      <c r="HZ170" s="66"/>
      <c r="IA170" s="82"/>
      <c r="IB170" s="205"/>
      <c r="IC170" s="66"/>
      <c r="ID170" s="66"/>
      <c r="IE170" s="82"/>
      <c r="IF170" s="205"/>
      <c r="IG170" s="66"/>
      <c r="IH170" s="66"/>
      <c r="II170" s="82"/>
      <c r="IJ170" s="205"/>
      <c r="IK170" s="66"/>
      <c r="IL170" s="66"/>
      <c r="IM170" s="82"/>
      <c r="IN170" s="205"/>
      <c r="IO170" s="66"/>
    </row>
    <row r="171" spans="1:249" s="30" customFormat="1" ht="31.5" x14ac:dyDescent="0.25">
      <c r="A171" s="98" t="s">
        <v>291</v>
      </c>
      <c r="B171" s="198">
        <f t="shared" si="2162"/>
        <v>7359</v>
      </c>
      <c r="C171" s="198">
        <f t="shared" si="2163"/>
        <v>633616.70000000007</v>
      </c>
      <c r="D171" s="198">
        <f t="shared" si="2164"/>
        <v>489896.69942000002</v>
      </c>
      <c r="E171" s="80">
        <f t="shared" si="67"/>
        <v>77.317516949916239</v>
      </c>
      <c r="F171" s="80">
        <f>F172+F173+F174+F176+F177</f>
        <v>0</v>
      </c>
      <c r="G171" s="80">
        <f>G172+G173+G174+G176+G177</f>
        <v>12920</v>
      </c>
      <c r="H171" s="80">
        <f>H172+H173+H174+H176+H177</f>
        <v>12920</v>
      </c>
      <c r="I171" s="80"/>
      <c r="J171" s="80">
        <f>J172+J173+J174+J176+J177</f>
        <v>0</v>
      </c>
      <c r="K171" s="80">
        <f>K172+K173+K174+K176+K177</f>
        <v>0</v>
      </c>
      <c r="L171" s="80">
        <f>L172+L173+L174+L176+L177</f>
        <v>0</v>
      </c>
      <c r="M171" s="198"/>
      <c r="N171" s="198"/>
      <c r="O171" s="80">
        <f t="shared" ref="O171:W171" si="2686">O172+O173+O174+O176+O177</f>
        <v>0</v>
      </c>
      <c r="P171" s="80">
        <f t="shared" si="2686"/>
        <v>0</v>
      </c>
      <c r="Q171" s="80">
        <f t="shared" si="2686"/>
        <v>0</v>
      </c>
      <c r="R171" s="80">
        <f t="shared" ref="R171" si="2687">R172+R173+R174+R176+R177</f>
        <v>0</v>
      </c>
      <c r="S171" s="80">
        <f t="shared" si="2686"/>
        <v>0</v>
      </c>
      <c r="T171" s="80">
        <f t="shared" si="2686"/>
        <v>0</v>
      </c>
      <c r="U171" s="80">
        <f t="shared" si="2686"/>
        <v>0</v>
      </c>
      <c r="V171" s="80">
        <f t="shared" ref="V171" si="2688">V172+V173+V174+V176+V177</f>
        <v>306</v>
      </c>
      <c r="W171" s="80">
        <f t="shared" si="2686"/>
        <v>653.79999999999995</v>
      </c>
      <c r="X171" s="80">
        <f t="shared" ref="X171" si="2689">X172+X173+X174+X176+X177</f>
        <v>653.79600000000005</v>
      </c>
      <c r="Y171" s="79">
        <f t="shared" si="295"/>
        <v>99.999388192107702</v>
      </c>
      <c r="Z171" s="122"/>
      <c r="AA171" s="80">
        <f>AA172+AA173+AA174+AA176+AA177</f>
        <v>12505</v>
      </c>
      <c r="AB171" s="80">
        <f>AB172+AB173+AB174+AB176+AB177</f>
        <v>12505</v>
      </c>
      <c r="AC171" s="79">
        <f t="shared" si="2243"/>
        <v>100</v>
      </c>
      <c r="AD171" s="122"/>
      <c r="AE171" s="80">
        <f>AE172+AE173+AE174+AE176+AE177</f>
        <v>33225</v>
      </c>
      <c r="AF171" s="80">
        <f>AF172+AF173+AF174+AF176+AF177</f>
        <v>33225</v>
      </c>
      <c r="AG171" s="79">
        <f t="shared" ref="AG171:AG172" si="2690">AF171/AE171*100</f>
        <v>100</v>
      </c>
      <c r="AH171" s="80">
        <f>AH172+AH173+AH174+AH176+AH177</f>
        <v>2258</v>
      </c>
      <c r="AI171" s="80">
        <f>AI172+AI173+AI174+AI176+AI177</f>
        <v>3516</v>
      </c>
      <c r="AJ171" s="80">
        <f>AJ172+AJ173+AJ174+AJ176+AJ177</f>
        <v>3516</v>
      </c>
      <c r="AK171" s="79">
        <f t="shared" ref="AK171:AK172" si="2691">AJ171/AI171*100</f>
        <v>100</v>
      </c>
      <c r="AL171" s="80">
        <f>AL172+AL173+AL174+AL176+AL177</f>
        <v>4795</v>
      </c>
      <c r="AM171" s="80">
        <f>AM172+AM173+AM174+AM176+AM177</f>
        <v>4795</v>
      </c>
      <c r="AN171" s="80">
        <f>AN172+AN173+AN174+AN176+AN177</f>
        <v>4795</v>
      </c>
      <c r="AO171" s="79">
        <f t="shared" ref="AO171:AO172" si="2692">AN171/AM171*100</f>
        <v>100</v>
      </c>
      <c r="AP171" s="80">
        <f t="shared" ref="AP171" si="2693">AP172+AP173+AP174+AP176+AP177</f>
        <v>0</v>
      </c>
      <c r="AQ171" s="80">
        <f t="shared" ref="AQ171:AZ171" si="2694">AQ172+AQ173+AQ174+AQ176+AQ177</f>
        <v>0</v>
      </c>
      <c r="AR171" s="80">
        <f t="shared" ref="AR171" si="2695">AR172+AR173+AR174+AR176+AR177</f>
        <v>0</v>
      </c>
      <c r="AS171" s="80">
        <f t="shared" si="2694"/>
        <v>0</v>
      </c>
      <c r="AT171" s="80"/>
      <c r="AU171" s="80">
        <f t="shared" si="2694"/>
        <v>0</v>
      </c>
      <c r="AV171" s="80">
        <f t="shared" si="2694"/>
        <v>0</v>
      </c>
      <c r="AW171" s="80">
        <f t="shared" si="2694"/>
        <v>0</v>
      </c>
      <c r="AX171" s="80">
        <f t="shared" ref="AX171" si="2696">AX172+AX173+AX174+AX176+AX177</f>
        <v>0</v>
      </c>
      <c r="AY171" s="80">
        <f t="shared" si="2694"/>
        <v>0</v>
      </c>
      <c r="AZ171" s="80">
        <f t="shared" si="2694"/>
        <v>0</v>
      </c>
      <c r="BA171" s="79"/>
      <c r="BB171" s="121"/>
      <c r="BC171" s="80">
        <f>BC172+BC173+BC174+BC176+BC177</f>
        <v>3050</v>
      </c>
      <c r="BD171" s="80">
        <f>BD172+BD173+BD174+BD176+BD177</f>
        <v>3050</v>
      </c>
      <c r="BE171" s="79">
        <f t="shared" ref="BE171:BE177" si="2697">BD171/BC171*100</f>
        <v>100</v>
      </c>
      <c r="BF171" s="79"/>
      <c r="BG171" s="80">
        <f>BG172+BG173+BG174+BG176+BG177</f>
        <v>0</v>
      </c>
      <c r="BH171" s="80">
        <f>BH172+BH173+BH174+BH176+BH177</f>
        <v>0</v>
      </c>
      <c r="BI171" s="79"/>
      <c r="BJ171" s="79"/>
      <c r="BK171" s="80">
        <f>BK172+BK173+BK174+BK176+BK177</f>
        <v>0</v>
      </c>
      <c r="BL171" s="80">
        <f>BL172+BL173+BL174+BL176+BL177</f>
        <v>0</v>
      </c>
      <c r="BM171" s="79"/>
      <c r="BN171" s="79"/>
      <c r="BO171" s="80">
        <f>BO172+BO173+BO174+BO176+BO177</f>
        <v>0</v>
      </c>
      <c r="BP171" s="80">
        <f>BP172+BP173+BP174+BP176+BP177</f>
        <v>0</v>
      </c>
      <c r="BQ171" s="79"/>
      <c r="BR171" s="79"/>
      <c r="BS171" s="80">
        <f>BS172+BS173+BS174+BS176+BS177</f>
        <v>0</v>
      </c>
      <c r="BT171" s="80">
        <f>BT172+BT173+BT174+BT176+BT177</f>
        <v>0</v>
      </c>
      <c r="BU171" s="79"/>
      <c r="BV171" s="79"/>
      <c r="BW171" s="80">
        <f>BW172+BW173+BW174+BW176+BW177</f>
        <v>0</v>
      </c>
      <c r="BX171" s="80">
        <f>BX172+BX173+BX174+BX176+BX177</f>
        <v>0</v>
      </c>
      <c r="BY171" s="79"/>
      <c r="BZ171" s="79"/>
      <c r="CA171" s="80">
        <f>CA172+CA173+CA174+CA176+CA177</f>
        <v>0</v>
      </c>
      <c r="CB171" s="80">
        <f>CB172+CB173+CB174+CB176+CB177</f>
        <v>0</v>
      </c>
      <c r="CC171" s="79"/>
      <c r="CD171" s="79"/>
      <c r="CE171" s="80">
        <f>CE172+CE173+CE174+CE176+CE177</f>
        <v>0</v>
      </c>
      <c r="CF171" s="80">
        <f>CF172+CF173+CF174+CF176+CF177</f>
        <v>0</v>
      </c>
      <c r="CG171" s="79"/>
      <c r="CH171" s="79"/>
      <c r="CI171" s="80">
        <f>CI172+CI173+CI174+CI176+CI177</f>
        <v>287125</v>
      </c>
      <c r="CJ171" s="80">
        <f>CJ172+CJ173+CJ174+CJ176+CJ177</f>
        <v>144199.92535</v>
      </c>
      <c r="CK171" s="79">
        <f>CJ171/CI171*100</f>
        <v>50.222002734000867</v>
      </c>
      <c r="CL171" s="79"/>
      <c r="CM171" s="80">
        <f>CM172+CM173+CM174+CM176+CM177</f>
        <v>0</v>
      </c>
      <c r="CN171" s="80">
        <f>CN172+CN173+CN174+CN176+CN177</f>
        <v>0</v>
      </c>
      <c r="CO171" s="79"/>
      <c r="CP171" s="79"/>
      <c r="CQ171" s="80">
        <f>CQ172+CQ173+CQ174+CQ176+CQ177</f>
        <v>90000</v>
      </c>
      <c r="CR171" s="80">
        <f>CR172+CR173+CR174+CR176+CR177</f>
        <v>90000</v>
      </c>
      <c r="CS171" s="79">
        <f t="shared" ref="CS171:CS177" si="2698">CR171/CQ171*100</f>
        <v>100</v>
      </c>
      <c r="CT171" s="79"/>
      <c r="CU171" s="80">
        <f>CU172+CU173+CU174+CU176+CU177</f>
        <v>0</v>
      </c>
      <c r="CV171" s="80">
        <f>CV172+CV173+CV174+CV176+CV177</f>
        <v>0</v>
      </c>
      <c r="CW171" s="79"/>
      <c r="CX171" s="79"/>
      <c r="CY171" s="80">
        <f>CY172+CY173+CY174+CY176+CY177</f>
        <v>0</v>
      </c>
      <c r="CZ171" s="80">
        <f>CZ172+CZ173+CZ174+CZ176+CZ177</f>
        <v>0</v>
      </c>
      <c r="DA171" s="79"/>
      <c r="DB171" s="79"/>
      <c r="DC171" s="80">
        <f t="shared" ref="DC171:DO171" si="2699">DC172+DC173+DC174+DC176+DC177</f>
        <v>0</v>
      </c>
      <c r="DD171" s="80">
        <f t="shared" si="2699"/>
        <v>0</v>
      </c>
      <c r="DE171" s="80">
        <f t="shared" si="2699"/>
        <v>0</v>
      </c>
      <c r="DF171" s="80"/>
      <c r="DG171" s="80">
        <f t="shared" si="2699"/>
        <v>0</v>
      </c>
      <c r="DH171" s="80">
        <f t="shared" si="2699"/>
        <v>0</v>
      </c>
      <c r="DI171" s="80">
        <f t="shared" si="2699"/>
        <v>0</v>
      </c>
      <c r="DJ171" s="80"/>
      <c r="DK171" s="80">
        <f t="shared" si="2699"/>
        <v>0</v>
      </c>
      <c r="DL171" s="80">
        <f t="shared" si="2699"/>
        <v>0</v>
      </c>
      <c r="DM171" s="80">
        <f t="shared" si="2699"/>
        <v>0</v>
      </c>
      <c r="DN171" s="80"/>
      <c r="DO171" s="80">
        <f t="shared" si="2699"/>
        <v>20000</v>
      </c>
      <c r="DP171" s="80">
        <f t="shared" ref="DP171" si="2700">DP172+DP173+DP174+DP176+DP177</f>
        <v>20000</v>
      </c>
      <c r="DQ171" s="79">
        <f t="shared" ref="DQ171" si="2701">DP171/DO171*100</f>
        <v>100</v>
      </c>
      <c r="DR171" s="79"/>
      <c r="DS171" s="80">
        <f>DS172+DS173+DS174+DS176+DS177</f>
        <v>0</v>
      </c>
      <c r="DT171" s="80">
        <f>DT172+DT173+DT174+DT176+DT177</f>
        <v>0</v>
      </c>
      <c r="DU171" s="79"/>
      <c r="DV171" s="79"/>
      <c r="DW171" s="80">
        <f>DW172+DW173+DW174+DW176+DW177</f>
        <v>0</v>
      </c>
      <c r="DX171" s="80">
        <f>DX172+DX173+DX174+DX176+DX177</f>
        <v>0</v>
      </c>
      <c r="DY171" s="79"/>
      <c r="DZ171" s="79"/>
      <c r="EA171" s="80">
        <f>SUM(EA172:EA177)</f>
        <v>150</v>
      </c>
      <c r="EB171" s="80">
        <f>SUM(EB172:EB177)</f>
        <v>150</v>
      </c>
      <c r="EC171" s="79">
        <f t="shared" ref="EC171" si="2702">EB171/EA171*100</f>
        <v>100</v>
      </c>
      <c r="ED171" s="79"/>
      <c r="EE171" s="80">
        <f>EE172+EE173+EE174+EE176+EE177</f>
        <v>1110</v>
      </c>
      <c r="EF171" s="80">
        <f>EF172+EF173+EF174+EF176+EF177</f>
        <v>1110</v>
      </c>
      <c r="EG171" s="79">
        <f t="shared" ref="EG171:EG172" si="2703">EF171/EE171*100</f>
        <v>100</v>
      </c>
      <c r="EH171" s="79"/>
      <c r="EI171" s="80">
        <f>EI172+EI173+EI174+EI176+EI177</f>
        <v>2470</v>
      </c>
      <c r="EJ171" s="80">
        <f>EJ172+EJ173+EJ174+EJ176+EJ177</f>
        <v>2470</v>
      </c>
      <c r="EK171" s="79">
        <f t="shared" ref="EK171:EK172" si="2704">EJ171/EI171*100</f>
        <v>100</v>
      </c>
      <c r="EL171" s="79"/>
      <c r="EM171" s="80">
        <f>EM172+EM173+EM174+EM176+EM177</f>
        <v>0</v>
      </c>
      <c r="EN171" s="80">
        <f>EN172+EN173+EN174+EN176+EN177</f>
        <v>0</v>
      </c>
      <c r="EO171" s="79"/>
      <c r="EP171" s="79"/>
      <c r="EQ171" s="80">
        <f>EQ172+EQ173+EQ174+EQ176+EQ177</f>
        <v>650</v>
      </c>
      <c r="ER171" s="80">
        <f>ER172+ER173+ER174+ER176+ER177</f>
        <v>650</v>
      </c>
      <c r="ES171" s="79">
        <f t="shared" ref="ES171:ES177" si="2705">ER171/EQ171*100</f>
        <v>100</v>
      </c>
      <c r="ET171" s="79"/>
      <c r="EU171" s="80">
        <f>EU172+EU173+EU174+EU176+EU177</f>
        <v>0</v>
      </c>
      <c r="EV171" s="80">
        <f>EV172+EV173+EV174+EV176+EV177</f>
        <v>0</v>
      </c>
      <c r="EW171" s="79"/>
      <c r="EX171" s="79"/>
      <c r="EY171" s="80">
        <f>EY172+EY173+EY174+EY176+EY177</f>
        <v>0</v>
      </c>
      <c r="EZ171" s="80">
        <f>EZ172+EZ173+EZ174+EZ176+EZ177</f>
        <v>0</v>
      </c>
      <c r="FA171" s="79"/>
      <c r="FB171" s="79"/>
      <c r="FC171" s="80">
        <f>FC172+FC173+FC174+FC176+FC177</f>
        <v>0</v>
      </c>
      <c r="FD171" s="80">
        <f>FD172+FD173+FD174+FD176+FD177</f>
        <v>0</v>
      </c>
      <c r="FE171" s="79"/>
      <c r="FF171" s="79"/>
      <c r="FG171" s="80">
        <f>FG172+FG173+FG174+FG176+FG177</f>
        <v>0</v>
      </c>
      <c r="FH171" s="80">
        <f>FH172+FH173+FH174+FH176+FH177</f>
        <v>0</v>
      </c>
      <c r="FI171" s="79"/>
      <c r="FJ171" s="79"/>
      <c r="FK171" s="80">
        <f>FK172+FK173+FK174+FK176+FK177</f>
        <v>0</v>
      </c>
      <c r="FL171" s="80">
        <f>FL172+FL173+FL174+FL176+FL177</f>
        <v>0</v>
      </c>
      <c r="FM171" s="79"/>
      <c r="FN171" s="79"/>
      <c r="FO171" s="80">
        <f>FO172+FO173+FO174+FO176+FO177</f>
        <v>0</v>
      </c>
      <c r="FP171" s="80">
        <f>FP172+FP173+FP174+FP176+FP177</f>
        <v>0</v>
      </c>
      <c r="FQ171" s="79"/>
      <c r="FR171" s="79"/>
      <c r="FS171" s="80">
        <f>FS172+FS173+FS174+FS176+FS177</f>
        <v>59.5</v>
      </c>
      <c r="FT171" s="80">
        <f>FT172+FT173+FT174+FT176+FT177</f>
        <v>59.5</v>
      </c>
      <c r="FU171" s="79">
        <f t="shared" ref="FU171" si="2706">FT171/FS171*100</f>
        <v>100</v>
      </c>
      <c r="FV171" s="79"/>
      <c r="FW171" s="80">
        <f>FW172+FW173+FW174+FW176+FW177</f>
        <v>0</v>
      </c>
      <c r="FX171" s="80">
        <f>FX172+FX173+FX174+FX176+FX177</f>
        <v>0</v>
      </c>
      <c r="FY171" s="79"/>
      <c r="FZ171" s="79"/>
      <c r="GA171" s="80">
        <f>GA172+GA173+GA174+GA176+GA177</f>
        <v>4427.3999999999996</v>
      </c>
      <c r="GB171" s="80">
        <f>GB172+GB173+GB174+GB176+GB177</f>
        <v>4427.3999999999996</v>
      </c>
      <c r="GC171" s="79">
        <f>GB171/GA171*100</f>
        <v>100</v>
      </c>
      <c r="GD171" s="79"/>
      <c r="GE171" s="80">
        <f>GE172+GE173+GE174+GE176+GE177</f>
        <v>0</v>
      </c>
      <c r="GF171" s="80">
        <f>GF172+GF173+GF174+GF176+GF177</f>
        <v>0</v>
      </c>
      <c r="GG171" s="79"/>
      <c r="GH171" s="79"/>
      <c r="GI171" s="80">
        <f>GI172+GI173+GI174+GI176+GI177</f>
        <v>0</v>
      </c>
      <c r="GJ171" s="80">
        <f>GJ172+GJ173+GJ174+GJ176+GJ177</f>
        <v>0</v>
      </c>
      <c r="GK171" s="79"/>
      <c r="GL171" s="79"/>
      <c r="GM171" s="80">
        <f>GM172+GM173+GM174+GM176+GM177</f>
        <v>0</v>
      </c>
      <c r="GN171" s="80">
        <f>GN172+GN173+GN174+GN176+GN177</f>
        <v>0</v>
      </c>
      <c r="GO171" s="79"/>
      <c r="GP171" s="79"/>
      <c r="GQ171" s="80">
        <f>GQ172+GQ173+GQ174+GQ176+GQ177</f>
        <v>0</v>
      </c>
      <c r="GR171" s="80">
        <f>GR172+GR173+GR174+GR176+GR177</f>
        <v>0</v>
      </c>
      <c r="GS171" s="79"/>
      <c r="GT171" s="79"/>
      <c r="GU171" s="80">
        <f>GU172+GU173+GU174+GU176+GU177</f>
        <v>149911.6</v>
      </c>
      <c r="GV171" s="80">
        <f>GV172+GV173+GV174+GV176+GV177</f>
        <v>149911.6</v>
      </c>
      <c r="GW171" s="79">
        <f t="shared" ref="GW171:GW172" si="2707">GV171/GU171*100</f>
        <v>100</v>
      </c>
      <c r="GX171" s="79"/>
      <c r="GY171" s="80"/>
      <c r="GZ171" s="80"/>
      <c r="HA171" s="79"/>
      <c r="HB171" s="79"/>
      <c r="HC171" s="80"/>
      <c r="HD171" s="80"/>
      <c r="HE171" s="79"/>
      <c r="HF171" s="79"/>
      <c r="HG171" s="80"/>
      <c r="HH171" s="80"/>
      <c r="HI171" s="79"/>
      <c r="HJ171" s="79"/>
      <c r="HK171" s="80"/>
      <c r="HL171" s="80"/>
      <c r="HM171" s="79"/>
      <c r="HN171" s="79"/>
      <c r="HO171" s="80">
        <f>HO172+HO173+HO174+HO176+HO177</f>
        <v>1350</v>
      </c>
      <c r="HP171" s="80">
        <f>HP172+HP173+HP174+HP176+HP177</f>
        <v>1350</v>
      </c>
      <c r="HQ171" s="79">
        <f t="shared" ref="HQ171:HQ172" si="2708">HP171/HO171*100</f>
        <v>100</v>
      </c>
      <c r="HR171" s="79"/>
      <c r="HS171" s="80"/>
      <c r="HT171" s="80"/>
      <c r="HU171" s="79"/>
      <c r="HV171" s="79"/>
      <c r="HW171" s="80"/>
      <c r="HX171" s="80"/>
      <c r="HY171" s="79"/>
      <c r="HZ171" s="79"/>
      <c r="IA171" s="80"/>
      <c r="IB171" s="80"/>
      <c r="IC171" s="79"/>
      <c r="ID171" s="79"/>
      <c r="IE171" s="80">
        <f>IE172+IE173+IE174+IE176+IE177</f>
        <v>5698.4</v>
      </c>
      <c r="IF171" s="80">
        <f>IF172+IF173+IF174+IF176+IF177</f>
        <v>4903.4780700000001</v>
      </c>
      <c r="IG171" s="79">
        <f t="shared" ref="IG171:IG172" si="2709">IF171/IE171*100</f>
        <v>86.050085462585997</v>
      </c>
      <c r="IH171" s="79"/>
      <c r="II171" s="80"/>
      <c r="IJ171" s="80"/>
      <c r="IK171" s="79"/>
      <c r="IL171" s="79"/>
      <c r="IM171" s="80"/>
      <c r="IN171" s="80"/>
      <c r="IO171" s="79"/>
    </row>
    <row r="172" spans="1:249" s="29" customFormat="1" ht="31.5" x14ac:dyDescent="0.25">
      <c r="A172" s="95" t="s">
        <v>290</v>
      </c>
      <c r="B172" s="82">
        <f t="shared" si="2162"/>
        <v>7359</v>
      </c>
      <c r="C172" s="82">
        <f t="shared" si="2163"/>
        <v>516979.80000000005</v>
      </c>
      <c r="D172" s="82">
        <f t="shared" si="2164"/>
        <v>373259.79942</v>
      </c>
      <c r="E172" s="70">
        <f t="shared" si="67"/>
        <v>72.200074242746041</v>
      </c>
      <c r="F172" s="70"/>
      <c r="G172" s="70">
        <v>12920</v>
      </c>
      <c r="H172" s="70">
        <v>12920</v>
      </c>
      <c r="I172" s="70"/>
      <c r="J172" s="70"/>
      <c r="K172" s="70"/>
      <c r="L172" s="70"/>
      <c r="M172" s="82"/>
      <c r="N172" s="82"/>
      <c r="O172" s="70"/>
      <c r="P172" s="70"/>
      <c r="Q172" s="70"/>
      <c r="R172" s="70"/>
      <c r="S172" s="70"/>
      <c r="T172" s="70"/>
      <c r="U172" s="66"/>
      <c r="V172" s="70">
        <v>306</v>
      </c>
      <c r="W172" s="70">
        <v>653.79999999999995</v>
      </c>
      <c r="X172" s="70">
        <v>653.79600000000005</v>
      </c>
      <c r="Y172" s="66">
        <f t="shared" si="295"/>
        <v>99.999388192107702</v>
      </c>
      <c r="Z172" s="124"/>
      <c r="AA172" s="70">
        <v>12505</v>
      </c>
      <c r="AB172" s="70">
        <v>12505</v>
      </c>
      <c r="AC172" s="66">
        <f t="shared" si="2243"/>
        <v>100</v>
      </c>
      <c r="AD172" s="145"/>
      <c r="AE172" s="280">
        <v>33225</v>
      </c>
      <c r="AF172" s="281">
        <v>33225</v>
      </c>
      <c r="AG172" s="66">
        <f t="shared" si="2690"/>
        <v>100</v>
      </c>
      <c r="AH172" s="280">
        <v>2258</v>
      </c>
      <c r="AI172" s="280">
        <v>3516</v>
      </c>
      <c r="AJ172" s="280">
        <v>3516</v>
      </c>
      <c r="AK172" s="66">
        <f t="shared" si="2691"/>
        <v>100</v>
      </c>
      <c r="AL172" s="280">
        <v>4795</v>
      </c>
      <c r="AM172" s="280">
        <v>4795</v>
      </c>
      <c r="AN172" s="280">
        <v>4795</v>
      </c>
      <c r="AO172" s="66">
        <f t="shared" si="2692"/>
        <v>100</v>
      </c>
      <c r="AP172" s="70"/>
      <c r="AQ172" s="70"/>
      <c r="AR172" s="70"/>
      <c r="AS172" s="66"/>
      <c r="AT172" s="66"/>
      <c r="AU172" s="70"/>
      <c r="AV172" s="70"/>
      <c r="AW172" s="66"/>
      <c r="AX172" s="70"/>
      <c r="AY172" s="70"/>
      <c r="AZ172" s="70"/>
      <c r="BA172" s="66"/>
      <c r="BB172" s="123"/>
      <c r="BC172" s="280">
        <v>1780</v>
      </c>
      <c r="BD172" s="280">
        <v>1780</v>
      </c>
      <c r="BE172" s="66">
        <f t="shared" si="2697"/>
        <v>100</v>
      </c>
      <c r="BF172" s="66"/>
      <c r="BG172" s="280"/>
      <c r="BH172" s="280"/>
      <c r="BI172" s="66"/>
      <c r="BJ172" s="66"/>
      <c r="BK172" s="280"/>
      <c r="BL172" s="280"/>
      <c r="BM172" s="66"/>
      <c r="BN172" s="66"/>
      <c r="BO172" s="280"/>
      <c r="BP172" s="280"/>
      <c r="BQ172" s="66"/>
      <c r="BR172" s="66"/>
      <c r="BS172" s="280"/>
      <c r="BT172" s="280"/>
      <c r="BU172" s="66"/>
      <c r="BV172" s="66"/>
      <c r="BW172" s="280"/>
      <c r="BX172" s="280"/>
      <c r="BY172" s="66"/>
      <c r="BZ172" s="66"/>
      <c r="CA172" s="280"/>
      <c r="CB172" s="280"/>
      <c r="CC172" s="66"/>
      <c r="CD172" s="66"/>
      <c r="CE172" s="280"/>
      <c r="CF172" s="280"/>
      <c r="CG172" s="66"/>
      <c r="CH172" s="66"/>
      <c r="CI172" s="280">
        <v>287125</v>
      </c>
      <c r="CJ172" s="280">
        <v>144199.92535</v>
      </c>
      <c r="CK172" s="66">
        <f>CJ172/CI172*100</f>
        <v>50.222002734000867</v>
      </c>
      <c r="CL172" s="66"/>
      <c r="CM172" s="280"/>
      <c r="CN172" s="280"/>
      <c r="CO172" s="66"/>
      <c r="CP172" s="66"/>
      <c r="CQ172" s="70"/>
      <c r="CR172" s="70"/>
      <c r="CS172" s="66"/>
      <c r="CT172" s="66"/>
      <c r="CU172" s="70"/>
      <c r="CV172" s="70"/>
      <c r="CW172" s="66"/>
      <c r="CX172" s="66"/>
      <c r="CY172" s="70"/>
      <c r="CZ172" s="70"/>
      <c r="DA172" s="66"/>
      <c r="DB172" s="66"/>
      <c r="DC172" s="70"/>
      <c r="DD172" s="70"/>
      <c r="DE172" s="66"/>
      <c r="DF172" s="66"/>
      <c r="DG172" s="70"/>
      <c r="DH172" s="70"/>
      <c r="DI172" s="66"/>
      <c r="DJ172" s="66"/>
      <c r="DK172" s="70"/>
      <c r="DL172" s="70"/>
      <c r="DM172" s="66"/>
      <c r="DN172" s="66"/>
      <c r="DO172" s="70"/>
      <c r="DP172" s="70"/>
      <c r="DQ172" s="66"/>
      <c r="DR172" s="66"/>
      <c r="DS172" s="70"/>
      <c r="DT172" s="70"/>
      <c r="DU172" s="66"/>
      <c r="DV172" s="66"/>
      <c r="DW172" s="280"/>
      <c r="DX172" s="295"/>
      <c r="DY172" s="66"/>
      <c r="DZ172" s="66"/>
      <c r="EA172" s="280"/>
      <c r="EB172" s="295"/>
      <c r="EC172" s="66"/>
      <c r="ED172" s="66"/>
      <c r="EE172" s="280">
        <v>630</v>
      </c>
      <c r="EF172" s="280">
        <v>630</v>
      </c>
      <c r="EG172" s="66">
        <f t="shared" si="2703"/>
        <v>100</v>
      </c>
      <c r="EH172" s="66"/>
      <c r="EI172" s="280">
        <v>2470</v>
      </c>
      <c r="EJ172" s="280">
        <v>2470</v>
      </c>
      <c r="EK172" s="66">
        <f t="shared" si="2704"/>
        <v>100</v>
      </c>
      <c r="EL172" s="66"/>
      <c r="EM172" s="280"/>
      <c r="EN172" s="280"/>
      <c r="EO172" s="66"/>
      <c r="EP172" s="66"/>
      <c r="EQ172" s="280">
        <v>400</v>
      </c>
      <c r="ER172" s="280">
        <v>400</v>
      </c>
      <c r="ES172" s="66">
        <f t="shared" si="2705"/>
        <v>100</v>
      </c>
      <c r="ET172" s="66"/>
      <c r="EU172" s="280"/>
      <c r="EV172" s="280"/>
      <c r="EW172" s="66"/>
      <c r="EX172" s="66"/>
      <c r="EY172" s="280"/>
      <c r="EZ172" s="280"/>
      <c r="FA172" s="66"/>
      <c r="FB172" s="66"/>
      <c r="FC172" s="280"/>
      <c r="FD172" s="280"/>
      <c r="FE172" s="66"/>
      <c r="FF172" s="66"/>
      <c r="FG172" s="280"/>
      <c r="FH172" s="280"/>
      <c r="FI172" s="66"/>
      <c r="FJ172" s="66"/>
      <c r="FK172" s="280"/>
      <c r="FL172" s="280"/>
      <c r="FM172" s="66"/>
      <c r="FN172" s="66"/>
      <c r="FO172" s="280"/>
      <c r="FP172" s="280"/>
      <c r="FQ172" s="66"/>
      <c r="FR172" s="66"/>
      <c r="FS172" s="280"/>
      <c r="FT172" s="280"/>
      <c r="FU172" s="66"/>
      <c r="FV172" s="66"/>
      <c r="FW172" s="280"/>
      <c r="FX172" s="280"/>
      <c r="FY172" s="66"/>
      <c r="FZ172" s="66"/>
      <c r="GA172" s="280"/>
      <c r="GB172" s="280"/>
      <c r="GC172" s="66"/>
      <c r="GD172" s="66"/>
      <c r="GE172" s="280"/>
      <c r="GF172" s="280"/>
      <c r="GG172" s="66"/>
      <c r="GH172" s="66"/>
      <c r="GI172" s="280"/>
      <c r="GJ172" s="280"/>
      <c r="GK172" s="66"/>
      <c r="GL172" s="66"/>
      <c r="GM172" s="280"/>
      <c r="GN172" s="280"/>
      <c r="GO172" s="66"/>
      <c r="GP172" s="66"/>
      <c r="GQ172" s="280"/>
      <c r="GR172" s="280"/>
      <c r="GS172" s="66"/>
      <c r="GT172" s="66"/>
      <c r="GU172" s="280">
        <v>149911.6</v>
      </c>
      <c r="GV172" s="280">
        <v>149911.6</v>
      </c>
      <c r="GW172" s="66">
        <f t="shared" si="2707"/>
        <v>100</v>
      </c>
      <c r="GX172" s="66"/>
      <c r="GY172" s="280"/>
      <c r="GZ172" s="280"/>
      <c r="HA172" s="66"/>
      <c r="HB172" s="66"/>
      <c r="HC172" s="280"/>
      <c r="HD172" s="280"/>
      <c r="HE172" s="66"/>
      <c r="HF172" s="66"/>
      <c r="HG172" s="280"/>
      <c r="HH172" s="280"/>
      <c r="HI172" s="66"/>
      <c r="HJ172" s="66"/>
      <c r="HK172" s="280"/>
      <c r="HL172" s="280"/>
      <c r="HM172" s="66"/>
      <c r="HN172" s="66"/>
      <c r="HO172" s="280">
        <v>1350</v>
      </c>
      <c r="HP172" s="280">
        <v>1350</v>
      </c>
      <c r="HQ172" s="66">
        <f t="shared" si="2708"/>
        <v>100</v>
      </c>
      <c r="HR172" s="66"/>
      <c r="HS172" s="280"/>
      <c r="HT172" s="280"/>
      <c r="HU172" s="66"/>
      <c r="HV172" s="66"/>
      <c r="HW172" s="280"/>
      <c r="HX172" s="280"/>
      <c r="HY172" s="66"/>
      <c r="HZ172" s="66"/>
      <c r="IA172" s="280"/>
      <c r="IB172" s="280"/>
      <c r="IC172" s="66"/>
      <c r="ID172" s="66"/>
      <c r="IE172" s="280">
        <v>5698.4</v>
      </c>
      <c r="IF172" s="280">
        <v>4903.4780700000001</v>
      </c>
      <c r="IG172" s="66">
        <f t="shared" si="2709"/>
        <v>86.050085462585997</v>
      </c>
      <c r="IH172" s="66"/>
      <c r="II172" s="280"/>
      <c r="IJ172" s="280"/>
      <c r="IK172" s="66"/>
      <c r="IL172" s="66"/>
      <c r="IM172" s="280"/>
      <c r="IN172" s="280"/>
      <c r="IO172" s="66"/>
    </row>
    <row r="173" spans="1:249" s="29" customFormat="1" ht="15.75" x14ac:dyDescent="0.25">
      <c r="A173" s="41" t="s">
        <v>245</v>
      </c>
      <c r="B173" s="82">
        <f t="shared" si="2162"/>
        <v>0</v>
      </c>
      <c r="C173" s="82">
        <f t="shared" si="2163"/>
        <v>0</v>
      </c>
      <c r="D173" s="82">
        <f t="shared" si="2164"/>
        <v>0</v>
      </c>
      <c r="E173" s="82"/>
      <c r="F173" s="82"/>
      <c r="G173" s="82"/>
      <c r="H173" s="82"/>
      <c r="I173" s="82"/>
      <c r="J173" s="207"/>
      <c r="K173" s="207"/>
      <c r="L173" s="207"/>
      <c r="M173" s="82"/>
      <c r="N173" s="82"/>
      <c r="O173" s="207"/>
      <c r="P173" s="207"/>
      <c r="Q173" s="207"/>
      <c r="R173" s="207"/>
      <c r="S173" s="207"/>
      <c r="T173" s="207"/>
      <c r="U173" s="207"/>
      <c r="V173" s="207"/>
      <c r="W173" s="207"/>
      <c r="X173" s="207"/>
      <c r="Y173" s="207"/>
      <c r="Z173" s="134"/>
      <c r="AA173" s="207"/>
      <c r="AB173" s="207"/>
      <c r="AC173" s="66"/>
      <c r="AD173" s="135"/>
      <c r="AE173" s="205"/>
      <c r="AF173" s="205"/>
      <c r="AG173" s="66"/>
      <c r="AH173" s="205"/>
      <c r="AI173" s="205"/>
      <c r="AJ173" s="205"/>
      <c r="AK173" s="66"/>
      <c r="AL173" s="205"/>
      <c r="AM173" s="205"/>
      <c r="AN173" s="205"/>
      <c r="AO173" s="66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134"/>
      <c r="BC173" s="205"/>
      <c r="BD173" s="205"/>
      <c r="BE173" s="66"/>
      <c r="BF173" s="66"/>
      <c r="BG173" s="205"/>
      <c r="BH173" s="205"/>
      <c r="BI173" s="66"/>
      <c r="BJ173" s="66"/>
      <c r="BK173" s="205"/>
      <c r="BL173" s="205"/>
      <c r="BM173" s="66"/>
      <c r="BN173" s="66"/>
      <c r="BO173" s="205"/>
      <c r="BP173" s="205"/>
      <c r="BQ173" s="66"/>
      <c r="BR173" s="66"/>
      <c r="BS173" s="205"/>
      <c r="BT173" s="205"/>
      <c r="BU173" s="66"/>
      <c r="BV173" s="66"/>
      <c r="BW173" s="205"/>
      <c r="BX173" s="205"/>
      <c r="BY173" s="66"/>
      <c r="BZ173" s="66"/>
      <c r="CA173" s="205"/>
      <c r="CB173" s="205"/>
      <c r="CC173" s="66"/>
      <c r="CD173" s="66"/>
      <c r="CE173" s="205"/>
      <c r="CF173" s="205"/>
      <c r="CG173" s="66"/>
      <c r="CH173" s="66"/>
      <c r="CI173" s="205"/>
      <c r="CJ173" s="205"/>
      <c r="CK173" s="66"/>
      <c r="CL173" s="66"/>
      <c r="CM173" s="205"/>
      <c r="CN173" s="205"/>
      <c r="CO173" s="66"/>
      <c r="CP173" s="66"/>
      <c r="CQ173" s="207"/>
      <c r="CR173" s="207"/>
      <c r="CS173" s="66"/>
      <c r="CT173" s="66"/>
      <c r="CU173" s="207"/>
      <c r="CV173" s="207"/>
      <c r="CW173" s="66"/>
      <c r="CX173" s="66"/>
      <c r="CY173" s="207"/>
      <c r="CZ173" s="207"/>
      <c r="DA173" s="66"/>
      <c r="DB173" s="66"/>
      <c r="DC173" s="207"/>
      <c r="DD173" s="207"/>
      <c r="DE173" s="207"/>
      <c r="DF173" s="207"/>
      <c r="DG173" s="207"/>
      <c r="DH173" s="207"/>
      <c r="DI173" s="207"/>
      <c r="DJ173" s="207"/>
      <c r="DK173" s="207"/>
      <c r="DL173" s="207"/>
      <c r="DM173" s="207"/>
      <c r="DN173" s="207"/>
      <c r="DO173" s="207"/>
      <c r="DP173" s="207"/>
      <c r="DQ173" s="66"/>
      <c r="DR173" s="66"/>
      <c r="DS173" s="207"/>
      <c r="DT173" s="207"/>
      <c r="DU173" s="66"/>
      <c r="DV173" s="66"/>
      <c r="DW173" s="205"/>
      <c r="DX173" s="205"/>
      <c r="DY173" s="66"/>
      <c r="DZ173" s="66"/>
      <c r="EA173" s="205"/>
      <c r="EB173" s="205"/>
      <c r="EC173" s="66"/>
      <c r="ED173" s="66"/>
      <c r="EE173" s="205"/>
      <c r="EF173" s="205"/>
      <c r="EG173" s="66"/>
      <c r="EH173" s="66"/>
      <c r="EI173" s="205"/>
      <c r="EJ173" s="205"/>
      <c r="EK173" s="66"/>
      <c r="EL173" s="66"/>
      <c r="EM173" s="205"/>
      <c r="EN173" s="205"/>
      <c r="EO173" s="66"/>
      <c r="EP173" s="66"/>
      <c r="EQ173" s="205"/>
      <c r="ER173" s="205"/>
      <c r="ES173" s="66"/>
      <c r="ET173" s="66"/>
      <c r="EU173" s="205"/>
      <c r="EV173" s="205"/>
      <c r="EW173" s="66"/>
      <c r="EX173" s="66"/>
      <c r="EY173" s="205"/>
      <c r="EZ173" s="205"/>
      <c r="FA173" s="66"/>
      <c r="FB173" s="66"/>
      <c r="FC173" s="205"/>
      <c r="FD173" s="205"/>
      <c r="FE173" s="66"/>
      <c r="FF173" s="66"/>
      <c r="FG173" s="205"/>
      <c r="FH173" s="205"/>
      <c r="FI173" s="66"/>
      <c r="FJ173" s="66"/>
      <c r="FK173" s="205"/>
      <c r="FL173" s="205"/>
      <c r="FM173" s="66"/>
      <c r="FN173" s="66"/>
      <c r="FO173" s="205"/>
      <c r="FP173" s="205"/>
      <c r="FQ173" s="66"/>
      <c r="FR173" s="66"/>
      <c r="FS173" s="205"/>
      <c r="FT173" s="205"/>
      <c r="FU173" s="66"/>
      <c r="FV173" s="66"/>
      <c r="FW173" s="205"/>
      <c r="FX173" s="205"/>
      <c r="FY173" s="66"/>
      <c r="FZ173" s="66"/>
      <c r="GA173" s="205"/>
      <c r="GB173" s="205"/>
      <c r="GC173" s="66"/>
      <c r="GD173" s="66"/>
      <c r="GE173" s="205"/>
      <c r="GF173" s="205"/>
      <c r="GG173" s="66"/>
      <c r="GH173" s="66"/>
      <c r="GI173" s="205"/>
      <c r="GJ173" s="205"/>
      <c r="GK173" s="66"/>
      <c r="GL173" s="66"/>
      <c r="GM173" s="205"/>
      <c r="GN173" s="205"/>
      <c r="GO173" s="66"/>
      <c r="GP173" s="66"/>
      <c r="GQ173" s="205"/>
      <c r="GR173" s="205"/>
      <c r="GS173" s="66"/>
      <c r="GT173" s="66"/>
      <c r="GU173" s="205"/>
      <c r="GV173" s="205"/>
      <c r="GW173" s="66"/>
      <c r="GX173" s="66"/>
      <c r="GY173" s="205"/>
      <c r="GZ173" s="205"/>
      <c r="HA173" s="66"/>
      <c r="HB173" s="66"/>
      <c r="HC173" s="205"/>
      <c r="HD173" s="205"/>
      <c r="HE173" s="66"/>
      <c r="HF173" s="66"/>
      <c r="HG173" s="205"/>
      <c r="HH173" s="205"/>
      <c r="HI173" s="66"/>
      <c r="HJ173" s="66"/>
      <c r="HK173" s="205"/>
      <c r="HL173" s="205"/>
      <c r="HM173" s="66"/>
      <c r="HN173" s="66"/>
      <c r="HO173" s="205"/>
      <c r="HP173" s="205"/>
      <c r="HQ173" s="66"/>
      <c r="HR173" s="66"/>
      <c r="HS173" s="205"/>
      <c r="HT173" s="205"/>
      <c r="HU173" s="66"/>
      <c r="HV173" s="66"/>
      <c r="HW173" s="205"/>
      <c r="HX173" s="205"/>
      <c r="HY173" s="66"/>
      <c r="HZ173" s="66"/>
      <c r="IA173" s="205"/>
      <c r="IB173" s="205"/>
      <c r="IC173" s="66"/>
      <c r="ID173" s="66"/>
      <c r="IE173" s="205"/>
      <c r="IF173" s="205"/>
      <c r="IG173" s="66"/>
      <c r="IH173" s="66"/>
      <c r="II173" s="205"/>
      <c r="IJ173" s="205"/>
      <c r="IK173" s="66"/>
      <c r="IL173" s="66"/>
      <c r="IM173" s="205"/>
      <c r="IN173" s="205"/>
      <c r="IO173" s="66"/>
    </row>
    <row r="174" spans="1:249" s="29" customFormat="1" ht="15.75" x14ac:dyDescent="0.25">
      <c r="A174" s="41" t="s">
        <v>287</v>
      </c>
      <c r="B174" s="82">
        <f t="shared" si="2162"/>
        <v>0</v>
      </c>
      <c r="C174" s="82">
        <f t="shared" si="2163"/>
        <v>0</v>
      </c>
      <c r="D174" s="82">
        <f t="shared" si="2164"/>
        <v>0</v>
      </c>
      <c r="E174" s="82"/>
      <c r="F174" s="82"/>
      <c r="G174" s="82"/>
      <c r="H174" s="82"/>
      <c r="I174" s="82"/>
      <c r="J174" s="207"/>
      <c r="K174" s="207"/>
      <c r="L174" s="207"/>
      <c r="M174" s="82"/>
      <c r="N174" s="82"/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134"/>
      <c r="AA174" s="207"/>
      <c r="AB174" s="207"/>
      <c r="AC174" s="66"/>
      <c r="AD174" s="135"/>
      <c r="AE174" s="205"/>
      <c r="AF174" s="205"/>
      <c r="AG174" s="66"/>
      <c r="AH174" s="205"/>
      <c r="AI174" s="205"/>
      <c r="AJ174" s="205"/>
      <c r="AK174" s="66"/>
      <c r="AL174" s="205"/>
      <c r="AM174" s="205"/>
      <c r="AN174" s="205"/>
      <c r="AO174" s="66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134"/>
      <c r="BC174" s="205"/>
      <c r="BD174" s="205"/>
      <c r="BE174" s="66"/>
      <c r="BF174" s="66"/>
      <c r="BG174" s="205"/>
      <c r="BH174" s="205"/>
      <c r="BI174" s="66"/>
      <c r="BJ174" s="66"/>
      <c r="BK174" s="205"/>
      <c r="BL174" s="205"/>
      <c r="BM174" s="66"/>
      <c r="BN174" s="66"/>
      <c r="BO174" s="205"/>
      <c r="BP174" s="205"/>
      <c r="BQ174" s="66"/>
      <c r="BR174" s="66"/>
      <c r="BS174" s="205"/>
      <c r="BT174" s="205"/>
      <c r="BU174" s="66"/>
      <c r="BV174" s="66"/>
      <c r="BW174" s="205"/>
      <c r="BX174" s="205"/>
      <c r="BY174" s="66"/>
      <c r="BZ174" s="66"/>
      <c r="CA174" s="205"/>
      <c r="CB174" s="205"/>
      <c r="CC174" s="66"/>
      <c r="CD174" s="66"/>
      <c r="CE174" s="205"/>
      <c r="CF174" s="205"/>
      <c r="CG174" s="66"/>
      <c r="CH174" s="66"/>
      <c r="CI174" s="205"/>
      <c r="CJ174" s="205"/>
      <c r="CK174" s="66"/>
      <c r="CL174" s="66"/>
      <c r="CM174" s="205"/>
      <c r="CN174" s="205"/>
      <c r="CO174" s="66"/>
      <c r="CP174" s="66"/>
      <c r="CQ174" s="207"/>
      <c r="CR174" s="207"/>
      <c r="CS174" s="66"/>
      <c r="CT174" s="66"/>
      <c r="CU174" s="207"/>
      <c r="CV174" s="207"/>
      <c r="CW174" s="66"/>
      <c r="CX174" s="66"/>
      <c r="CY174" s="207"/>
      <c r="CZ174" s="207"/>
      <c r="DA174" s="66"/>
      <c r="DB174" s="66"/>
      <c r="DC174" s="207"/>
      <c r="DD174" s="207"/>
      <c r="DE174" s="207"/>
      <c r="DF174" s="207"/>
      <c r="DG174" s="207"/>
      <c r="DH174" s="207"/>
      <c r="DI174" s="207"/>
      <c r="DJ174" s="207"/>
      <c r="DK174" s="207"/>
      <c r="DL174" s="207"/>
      <c r="DM174" s="207"/>
      <c r="DN174" s="207"/>
      <c r="DO174" s="207"/>
      <c r="DP174" s="207"/>
      <c r="DQ174" s="66"/>
      <c r="DR174" s="66"/>
      <c r="DS174" s="207"/>
      <c r="DT174" s="207"/>
      <c r="DU174" s="66"/>
      <c r="DV174" s="66"/>
      <c r="DW174" s="205"/>
      <c r="DX174" s="205"/>
      <c r="DY174" s="66"/>
      <c r="DZ174" s="66"/>
      <c r="EA174" s="205"/>
      <c r="EB174" s="205"/>
      <c r="EC174" s="66"/>
      <c r="ED174" s="66"/>
      <c r="EE174" s="205"/>
      <c r="EF174" s="205"/>
      <c r="EG174" s="66"/>
      <c r="EH174" s="66"/>
      <c r="EI174" s="205"/>
      <c r="EJ174" s="205"/>
      <c r="EK174" s="66"/>
      <c r="EL174" s="66"/>
      <c r="EM174" s="205"/>
      <c r="EN174" s="205"/>
      <c r="EO174" s="66"/>
      <c r="EP174" s="66"/>
      <c r="EQ174" s="205"/>
      <c r="ER174" s="205"/>
      <c r="ES174" s="66"/>
      <c r="ET174" s="66"/>
      <c r="EU174" s="205"/>
      <c r="EV174" s="205"/>
      <c r="EW174" s="66"/>
      <c r="EX174" s="66"/>
      <c r="EY174" s="205"/>
      <c r="EZ174" s="205"/>
      <c r="FA174" s="66"/>
      <c r="FB174" s="66"/>
      <c r="FC174" s="205"/>
      <c r="FD174" s="205"/>
      <c r="FE174" s="66"/>
      <c r="FF174" s="66"/>
      <c r="FG174" s="205"/>
      <c r="FH174" s="205"/>
      <c r="FI174" s="66"/>
      <c r="FJ174" s="66"/>
      <c r="FK174" s="205"/>
      <c r="FL174" s="205"/>
      <c r="FM174" s="66"/>
      <c r="FN174" s="66"/>
      <c r="FO174" s="205"/>
      <c r="FP174" s="205"/>
      <c r="FQ174" s="66"/>
      <c r="FR174" s="66"/>
      <c r="FS174" s="205"/>
      <c r="FT174" s="205"/>
      <c r="FU174" s="66"/>
      <c r="FV174" s="66"/>
      <c r="FW174" s="205"/>
      <c r="FX174" s="205"/>
      <c r="FY174" s="66"/>
      <c r="FZ174" s="66"/>
      <c r="GA174" s="205"/>
      <c r="GB174" s="205"/>
      <c r="GC174" s="66"/>
      <c r="GD174" s="66"/>
      <c r="GE174" s="205"/>
      <c r="GF174" s="205"/>
      <c r="GG174" s="66"/>
      <c r="GH174" s="66"/>
      <c r="GI174" s="205"/>
      <c r="GJ174" s="205"/>
      <c r="GK174" s="66"/>
      <c r="GL174" s="66"/>
      <c r="GM174" s="205"/>
      <c r="GN174" s="205"/>
      <c r="GO174" s="66"/>
      <c r="GP174" s="66"/>
      <c r="GQ174" s="205"/>
      <c r="GR174" s="205"/>
      <c r="GS174" s="66"/>
      <c r="GT174" s="66"/>
      <c r="GU174" s="205"/>
      <c r="GV174" s="205"/>
      <c r="GW174" s="66"/>
      <c r="GX174" s="66"/>
      <c r="GY174" s="205"/>
      <c r="GZ174" s="205"/>
      <c r="HA174" s="66"/>
      <c r="HB174" s="66"/>
      <c r="HC174" s="205"/>
      <c r="HD174" s="205"/>
      <c r="HE174" s="66"/>
      <c r="HF174" s="66"/>
      <c r="HG174" s="205"/>
      <c r="HH174" s="205"/>
      <c r="HI174" s="66"/>
      <c r="HJ174" s="66"/>
      <c r="HK174" s="205"/>
      <c r="HL174" s="205"/>
      <c r="HM174" s="66"/>
      <c r="HN174" s="66"/>
      <c r="HO174" s="205"/>
      <c r="HP174" s="205"/>
      <c r="HQ174" s="66"/>
      <c r="HR174" s="66"/>
      <c r="HS174" s="205"/>
      <c r="HT174" s="205"/>
      <c r="HU174" s="66"/>
      <c r="HV174" s="66"/>
      <c r="HW174" s="205"/>
      <c r="HX174" s="205"/>
      <c r="HY174" s="66"/>
      <c r="HZ174" s="66"/>
      <c r="IA174" s="205"/>
      <c r="IB174" s="205"/>
      <c r="IC174" s="66"/>
      <c r="ID174" s="66"/>
      <c r="IE174" s="205"/>
      <c r="IF174" s="205"/>
      <c r="IG174" s="66"/>
      <c r="IH174" s="66"/>
      <c r="II174" s="205"/>
      <c r="IJ174" s="205"/>
      <c r="IK174" s="66"/>
      <c r="IL174" s="66"/>
      <c r="IM174" s="205"/>
      <c r="IN174" s="205"/>
      <c r="IO174" s="66"/>
    </row>
    <row r="175" spans="1:249" s="29" customFormat="1" ht="15.75" x14ac:dyDescent="0.25">
      <c r="A175" s="96" t="s">
        <v>580</v>
      </c>
      <c r="B175" s="82">
        <f t="shared" si="2162"/>
        <v>0</v>
      </c>
      <c r="C175" s="82">
        <f t="shared" si="2163"/>
        <v>100</v>
      </c>
      <c r="D175" s="82">
        <f t="shared" si="2164"/>
        <v>100</v>
      </c>
      <c r="E175" s="82">
        <f t="shared" ref="E175:E177" si="2710">D175/C175*100</f>
        <v>100</v>
      </c>
      <c r="F175" s="82"/>
      <c r="G175" s="82"/>
      <c r="H175" s="82"/>
      <c r="I175" s="82"/>
      <c r="J175" s="207"/>
      <c r="K175" s="207"/>
      <c r="L175" s="207"/>
      <c r="M175" s="82"/>
      <c r="N175" s="82"/>
      <c r="O175" s="207"/>
      <c r="P175" s="207"/>
      <c r="Q175" s="207"/>
      <c r="R175" s="207"/>
      <c r="S175" s="207"/>
      <c r="T175" s="207"/>
      <c r="U175" s="207"/>
      <c r="V175" s="207"/>
      <c r="W175" s="207"/>
      <c r="X175" s="207"/>
      <c r="Y175" s="207"/>
      <c r="Z175" s="134"/>
      <c r="AA175" s="207"/>
      <c r="AB175" s="207"/>
      <c r="AC175" s="66"/>
      <c r="AD175" s="135"/>
      <c r="AE175" s="205"/>
      <c r="AF175" s="205"/>
      <c r="AG175" s="66"/>
      <c r="AH175" s="205"/>
      <c r="AI175" s="205"/>
      <c r="AJ175" s="205"/>
      <c r="AK175" s="66"/>
      <c r="AL175" s="205"/>
      <c r="AM175" s="205"/>
      <c r="AN175" s="205"/>
      <c r="AO175" s="66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134"/>
      <c r="BC175" s="205"/>
      <c r="BD175" s="205"/>
      <c r="BE175" s="66"/>
      <c r="BF175" s="66"/>
      <c r="BG175" s="205"/>
      <c r="BH175" s="205"/>
      <c r="BI175" s="66"/>
      <c r="BJ175" s="66"/>
      <c r="BK175" s="205"/>
      <c r="BL175" s="205"/>
      <c r="BM175" s="66"/>
      <c r="BN175" s="66"/>
      <c r="BO175" s="205"/>
      <c r="BP175" s="205"/>
      <c r="BQ175" s="66"/>
      <c r="BR175" s="66"/>
      <c r="BS175" s="205"/>
      <c r="BT175" s="205"/>
      <c r="BU175" s="66"/>
      <c r="BV175" s="66"/>
      <c r="BW175" s="205"/>
      <c r="BX175" s="205"/>
      <c r="BY175" s="66"/>
      <c r="BZ175" s="66"/>
      <c r="CA175" s="205"/>
      <c r="CB175" s="205"/>
      <c r="CC175" s="66"/>
      <c r="CD175" s="66"/>
      <c r="CE175" s="205"/>
      <c r="CF175" s="205"/>
      <c r="CG175" s="66"/>
      <c r="CH175" s="66"/>
      <c r="CI175" s="205"/>
      <c r="CJ175" s="205"/>
      <c r="CK175" s="66"/>
      <c r="CL175" s="66"/>
      <c r="CM175" s="205"/>
      <c r="CN175" s="205"/>
      <c r="CO175" s="66"/>
      <c r="CP175" s="66"/>
      <c r="CQ175" s="207"/>
      <c r="CR175" s="207"/>
      <c r="CS175" s="66"/>
      <c r="CT175" s="66"/>
      <c r="CU175" s="207"/>
      <c r="CV175" s="207"/>
      <c r="CW175" s="66"/>
      <c r="CX175" s="66"/>
      <c r="CY175" s="207"/>
      <c r="CZ175" s="207"/>
      <c r="DA175" s="66"/>
      <c r="DB175" s="66"/>
      <c r="DC175" s="207"/>
      <c r="DD175" s="207"/>
      <c r="DE175" s="207"/>
      <c r="DF175" s="207"/>
      <c r="DG175" s="207"/>
      <c r="DH175" s="207"/>
      <c r="DI175" s="207"/>
      <c r="DJ175" s="207"/>
      <c r="DK175" s="207"/>
      <c r="DL175" s="207"/>
      <c r="DM175" s="207"/>
      <c r="DN175" s="207"/>
      <c r="DO175" s="207"/>
      <c r="DP175" s="207"/>
      <c r="DQ175" s="66"/>
      <c r="DR175" s="66"/>
      <c r="DS175" s="207"/>
      <c r="DT175" s="207"/>
      <c r="DU175" s="66"/>
      <c r="DV175" s="66"/>
      <c r="DW175" s="205"/>
      <c r="DX175" s="205"/>
      <c r="DY175" s="66"/>
      <c r="DZ175" s="66"/>
      <c r="EA175" s="280">
        <v>100</v>
      </c>
      <c r="EB175" s="280">
        <v>100</v>
      </c>
      <c r="EC175" s="66">
        <f t="shared" ref="EC175" si="2711">EB175/EA175*100</f>
        <v>100</v>
      </c>
      <c r="ED175" s="66"/>
      <c r="EE175" s="205"/>
      <c r="EF175" s="205"/>
      <c r="EG175" s="66"/>
      <c r="EH175" s="66"/>
      <c r="EI175" s="205"/>
      <c r="EJ175" s="205"/>
      <c r="EK175" s="66"/>
      <c r="EL175" s="66"/>
      <c r="EM175" s="205"/>
      <c r="EN175" s="205"/>
      <c r="EO175" s="66"/>
      <c r="EP175" s="66"/>
      <c r="EQ175" s="205"/>
      <c r="ER175" s="205"/>
      <c r="ES175" s="66"/>
      <c r="ET175" s="66"/>
      <c r="EU175" s="205"/>
      <c r="EV175" s="205"/>
      <c r="EW175" s="66"/>
      <c r="EX175" s="66"/>
      <c r="EY175" s="205"/>
      <c r="EZ175" s="205"/>
      <c r="FA175" s="66"/>
      <c r="FB175" s="66"/>
      <c r="FC175" s="205"/>
      <c r="FD175" s="205"/>
      <c r="FE175" s="66"/>
      <c r="FF175" s="66"/>
      <c r="FG175" s="205"/>
      <c r="FH175" s="205"/>
      <c r="FI175" s="66"/>
      <c r="FJ175" s="66"/>
      <c r="FK175" s="205"/>
      <c r="FL175" s="205"/>
      <c r="FM175" s="66"/>
      <c r="FN175" s="66"/>
      <c r="FO175" s="205"/>
      <c r="FP175" s="205"/>
      <c r="FQ175" s="66"/>
      <c r="FR175" s="66"/>
      <c r="FS175" s="205"/>
      <c r="FT175" s="205"/>
      <c r="FU175" s="66"/>
      <c r="FV175" s="66"/>
      <c r="FW175" s="205"/>
      <c r="FX175" s="205"/>
      <c r="FY175" s="66"/>
      <c r="FZ175" s="66"/>
      <c r="GA175" s="205"/>
      <c r="GB175" s="205"/>
      <c r="GC175" s="66"/>
      <c r="GD175" s="66"/>
      <c r="GE175" s="205"/>
      <c r="GF175" s="205"/>
      <c r="GG175" s="66"/>
      <c r="GH175" s="66"/>
      <c r="GI175" s="205"/>
      <c r="GJ175" s="205"/>
      <c r="GK175" s="66"/>
      <c r="GL175" s="66"/>
      <c r="GM175" s="205"/>
      <c r="GN175" s="205"/>
      <c r="GO175" s="66"/>
      <c r="GP175" s="66"/>
      <c r="GQ175" s="205"/>
      <c r="GR175" s="205"/>
      <c r="GS175" s="66"/>
      <c r="GT175" s="66"/>
      <c r="GU175" s="205"/>
      <c r="GV175" s="205"/>
      <c r="GW175" s="66"/>
      <c r="GX175" s="66"/>
      <c r="GY175" s="205"/>
      <c r="GZ175" s="205"/>
      <c r="HA175" s="66"/>
      <c r="HB175" s="66"/>
      <c r="HC175" s="205"/>
      <c r="HD175" s="205"/>
      <c r="HE175" s="66"/>
      <c r="HF175" s="66"/>
      <c r="HG175" s="205"/>
      <c r="HH175" s="205"/>
      <c r="HI175" s="66"/>
      <c r="HJ175" s="66"/>
      <c r="HK175" s="205"/>
      <c r="HL175" s="205"/>
      <c r="HM175" s="66"/>
      <c r="HN175" s="66"/>
      <c r="HO175" s="205"/>
      <c r="HP175" s="205"/>
      <c r="HQ175" s="66"/>
      <c r="HR175" s="66"/>
      <c r="HS175" s="205"/>
      <c r="HT175" s="205"/>
      <c r="HU175" s="66"/>
      <c r="HV175" s="66"/>
      <c r="HW175" s="205"/>
      <c r="HX175" s="205"/>
      <c r="HY175" s="66"/>
      <c r="HZ175" s="66"/>
      <c r="IA175" s="205"/>
      <c r="IB175" s="205"/>
      <c r="IC175" s="66"/>
      <c r="ID175" s="66"/>
      <c r="IE175" s="205"/>
      <c r="IF175" s="205"/>
      <c r="IG175" s="66"/>
      <c r="IH175" s="66"/>
      <c r="II175" s="205"/>
      <c r="IJ175" s="205"/>
      <c r="IK175" s="66"/>
      <c r="IL175" s="66"/>
      <c r="IM175" s="205"/>
      <c r="IN175" s="205"/>
      <c r="IO175" s="66"/>
    </row>
    <row r="176" spans="1:249" s="29" customFormat="1" ht="15.75" x14ac:dyDescent="0.25">
      <c r="A176" s="39" t="s">
        <v>288</v>
      </c>
      <c r="B176" s="82">
        <f t="shared" si="2162"/>
        <v>0</v>
      </c>
      <c r="C176" s="82">
        <f t="shared" si="2163"/>
        <v>4427.3999999999996</v>
      </c>
      <c r="D176" s="82">
        <f t="shared" si="2164"/>
        <v>4427.3999999999996</v>
      </c>
      <c r="E176" s="82">
        <f t="shared" si="2710"/>
        <v>100</v>
      </c>
      <c r="F176" s="82"/>
      <c r="G176" s="82"/>
      <c r="H176" s="82"/>
      <c r="I176" s="82"/>
      <c r="J176" s="207"/>
      <c r="K176" s="207"/>
      <c r="L176" s="207"/>
      <c r="M176" s="82"/>
      <c r="N176" s="82"/>
      <c r="O176" s="207"/>
      <c r="P176" s="207"/>
      <c r="Q176" s="207"/>
      <c r="R176" s="207"/>
      <c r="S176" s="207"/>
      <c r="T176" s="207"/>
      <c r="U176" s="207"/>
      <c r="V176" s="207"/>
      <c r="W176" s="207"/>
      <c r="X176" s="207"/>
      <c r="Y176" s="207"/>
      <c r="Z176" s="134"/>
      <c r="AA176" s="207"/>
      <c r="AB176" s="207"/>
      <c r="AC176" s="66"/>
      <c r="AD176" s="135"/>
      <c r="AE176" s="205"/>
      <c r="AF176" s="205"/>
      <c r="AG176" s="66"/>
      <c r="AH176" s="205"/>
      <c r="AI176" s="205"/>
      <c r="AJ176" s="205"/>
      <c r="AK176" s="66"/>
      <c r="AL176" s="205"/>
      <c r="AM176" s="205"/>
      <c r="AN176" s="205"/>
      <c r="AO176" s="66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134"/>
      <c r="BC176" s="205"/>
      <c r="BD176" s="205"/>
      <c r="BE176" s="66"/>
      <c r="BF176" s="66"/>
      <c r="BG176" s="205"/>
      <c r="BH176" s="205"/>
      <c r="BI176" s="66"/>
      <c r="BJ176" s="66"/>
      <c r="BK176" s="205"/>
      <c r="BL176" s="205"/>
      <c r="BM176" s="66"/>
      <c r="BN176" s="66"/>
      <c r="BO176" s="205"/>
      <c r="BP176" s="205"/>
      <c r="BQ176" s="66"/>
      <c r="BR176" s="66"/>
      <c r="BS176" s="205"/>
      <c r="BT176" s="205"/>
      <c r="BU176" s="66"/>
      <c r="BV176" s="66"/>
      <c r="BW176" s="205"/>
      <c r="BX176" s="205"/>
      <c r="BY176" s="66"/>
      <c r="BZ176" s="66"/>
      <c r="CA176" s="205"/>
      <c r="CB176" s="205"/>
      <c r="CC176" s="66"/>
      <c r="CD176" s="66"/>
      <c r="CE176" s="205"/>
      <c r="CF176" s="205"/>
      <c r="CG176" s="66"/>
      <c r="CH176" s="66"/>
      <c r="CI176" s="205"/>
      <c r="CJ176" s="205"/>
      <c r="CK176" s="66"/>
      <c r="CL176" s="66"/>
      <c r="CM176" s="205"/>
      <c r="CN176" s="205"/>
      <c r="CO176" s="66"/>
      <c r="CP176" s="66"/>
      <c r="CQ176" s="207"/>
      <c r="CR176" s="207"/>
      <c r="CS176" s="66"/>
      <c r="CT176" s="66"/>
      <c r="CU176" s="207"/>
      <c r="CV176" s="207"/>
      <c r="CW176" s="66"/>
      <c r="CX176" s="66"/>
      <c r="CY176" s="207"/>
      <c r="CZ176" s="207"/>
      <c r="DA176" s="66"/>
      <c r="DB176" s="66"/>
      <c r="DC176" s="207"/>
      <c r="DD176" s="207"/>
      <c r="DE176" s="207"/>
      <c r="DF176" s="207"/>
      <c r="DG176" s="207"/>
      <c r="DH176" s="207"/>
      <c r="DI176" s="207"/>
      <c r="DJ176" s="207"/>
      <c r="DK176" s="207"/>
      <c r="DL176" s="207"/>
      <c r="DM176" s="207"/>
      <c r="DN176" s="207"/>
      <c r="DO176" s="207"/>
      <c r="DP176" s="207"/>
      <c r="DQ176" s="66"/>
      <c r="DR176" s="66"/>
      <c r="DS176" s="207"/>
      <c r="DT176" s="207"/>
      <c r="DU176" s="66"/>
      <c r="DV176" s="66"/>
      <c r="DW176" s="205"/>
      <c r="DX176" s="205"/>
      <c r="DY176" s="66"/>
      <c r="DZ176" s="66"/>
      <c r="EA176" s="205"/>
      <c r="EB176" s="205"/>
      <c r="EC176" s="66"/>
      <c r="ED176" s="66"/>
      <c r="EE176" s="205"/>
      <c r="EF176" s="205"/>
      <c r="EG176" s="66"/>
      <c r="EH176" s="66"/>
      <c r="EI176" s="205"/>
      <c r="EJ176" s="205"/>
      <c r="EK176" s="66"/>
      <c r="EL176" s="66"/>
      <c r="EM176" s="205"/>
      <c r="EN176" s="205"/>
      <c r="EO176" s="66"/>
      <c r="EP176" s="66"/>
      <c r="EQ176" s="205"/>
      <c r="ER176" s="205"/>
      <c r="ES176" s="66"/>
      <c r="ET176" s="66"/>
      <c r="EU176" s="205"/>
      <c r="EV176" s="205"/>
      <c r="EW176" s="66"/>
      <c r="EX176" s="66"/>
      <c r="EY176" s="205"/>
      <c r="EZ176" s="205"/>
      <c r="FA176" s="66"/>
      <c r="FB176" s="66"/>
      <c r="FC176" s="205"/>
      <c r="FD176" s="205"/>
      <c r="FE176" s="66"/>
      <c r="FF176" s="66"/>
      <c r="FG176" s="205"/>
      <c r="FH176" s="205"/>
      <c r="FI176" s="66"/>
      <c r="FJ176" s="66"/>
      <c r="FK176" s="205"/>
      <c r="FL176" s="205"/>
      <c r="FM176" s="66"/>
      <c r="FN176" s="66"/>
      <c r="FO176" s="205"/>
      <c r="FP176" s="205"/>
      <c r="FQ176" s="66"/>
      <c r="FR176" s="66"/>
      <c r="FS176" s="205"/>
      <c r="FT176" s="205"/>
      <c r="FU176" s="66"/>
      <c r="FV176" s="66"/>
      <c r="FW176" s="205"/>
      <c r="FX176" s="205"/>
      <c r="FY176" s="66"/>
      <c r="FZ176" s="66"/>
      <c r="GA176" s="280">
        <v>4427.3999999999996</v>
      </c>
      <c r="GB176" s="280">
        <v>4427.3999999999996</v>
      </c>
      <c r="GC176" s="66">
        <f t="shared" ref="GC176" si="2712">GB176/GA176*100</f>
        <v>100</v>
      </c>
      <c r="GD176" s="66"/>
      <c r="GE176" s="280"/>
      <c r="GF176" s="280"/>
      <c r="GG176" s="66"/>
      <c r="GH176" s="66"/>
      <c r="GI176" s="280"/>
      <c r="GJ176" s="280"/>
      <c r="GK176" s="66"/>
      <c r="GL176" s="66"/>
      <c r="GM176" s="280"/>
      <c r="GN176" s="280"/>
      <c r="GO176" s="66"/>
      <c r="GP176" s="66"/>
      <c r="GQ176" s="280"/>
      <c r="GR176" s="280"/>
      <c r="GS176" s="66"/>
      <c r="GT176" s="66"/>
      <c r="GU176" s="205"/>
      <c r="GV176" s="205"/>
      <c r="GW176" s="66"/>
      <c r="GX176" s="66"/>
      <c r="GY176" s="205"/>
      <c r="GZ176" s="205"/>
      <c r="HA176" s="66"/>
      <c r="HB176" s="66"/>
      <c r="HC176" s="205"/>
      <c r="HD176" s="205"/>
      <c r="HE176" s="66"/>
      <c r="HF176" s="66"/>
      <c r="HG176" s="205"/>
      <c r="HH176" s="205"/>
      <c r="HI176" s="66"/>
      <c r="HJ176" s="66"/>
      <c r="HK176" s="205"/>
      <c r="HL176" s="205"/>
      <c r="HM176" s="66"/>
      <c r="HN176" s="66"/>
      <c r="HO176" s="205"/>
      <c r="HP176" s="205"/>
      <c r="HQ176" s="66"/>
      <c r="HR176" s="66"/>
      <c r="HS176" s="205"/>
      <c r="HT176" s="205"/>
      <c r="HU176" s="66"/>
      <c r="HV176" s="66"/>
      <c r="HW176" s="205"/>
      <c r="HX176" s="205"/>
      <c r="HY176" s="66"/>
      <c r="HZ176" s="66"/>
      <c r="IA176" s="205"/>
      <c r="IB176" s="205"/>
      <c r="IC176" s="66"/>
      <c r="ID176" s="66"/>
      <c r="IE176" s="205"/>
      <c r="IF176" s="205"/>
      <c r="IG176" s="66"/>
      <c r="IH176" s="66"/>
      <c r="II176" s="205"/>
      <c r="IJ176" s="205"/>
      <c r="IK176" s="66"/>
      <c r="IL176" s="66"/>
      <c r="IM176" s="205"/>
      <c r="IN176" s="205"/>
      <c r="IO176" s="66"/>
    </row>
    <row r="177" spans="1:249" s="29" customFormat="1" ht="15.75" x14ac:dyDescent="0.25">
      <c r="A177" s="41" t="s">
        <v>289</v>
      </c>
      <c r="B177" s="82">
        <f t="shared" si="2162"/>
        <v>0</v>
      </c>
      <c r="C177" s="82">
        <f t="shared" si="2163"/>
        <v>112109.5</v>
      </c>
      <c r="D177" s="82">
        <f t="shared" si="2164"/>
        <v>112109.5</v>
      </c>
      <c r="E177" s="82">
        <f t="shared" si="2710"/>
        <v>100</v>
      </c>
      <c r="F177" s="82"/>
      <c r="G177" s="82"/>
      <c r="H177" s="82"/>
      <c r="I177" s="82"/>
      <c r="J177" s="82"/>
      <c r="K177" s="82"/>
      <c r="L177" s="82"/>
      <c r="M177" s="82"/>
      <c r="N177" s="82"/>
      <c r="O177" s="207"/>
      <c r="P177" s="207"/>
      <c r="Q177" s="207"/>
      <c r="R177" s="70"/>
      <c r="S177" s="70"/>
      <c r="T177" s="70"/>
      <c r="U177" s="70"/>
      <c r="V177" s="70"/>
      <c r="W177" s="70"/>
      <c r="X177" s="70"/>
      <c r="Y177" s="70"/>
      <c r="Z177" s="124"/>
      <c r="AA177" s="70"/>
      <c r="AB177" s="70"/>
      <c r="AC177" s="66"/>
      <c r="AD177" s="124"/>
      <c r="AE177" s="70"/>
      <c r="AF177" s="70"/>
      <c r="AG177" s="66"/>
      <c r="AH177" s="70"/>
      <c r="AI177" s="70"/>
      <c r="AJ177" s="70"/>
      <c r="AK177" s="66"/>
      <c r="AL177" s="70"/>
      <c r="AM177" s="70"/>
      <c r="AN177" s="70"/>
      <c r="AO177" s="66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124"/>
      <c r="BC177" s="70">
        <v>1270</v>
      </c>
      <c r="BD177" s="70">
        <v>1270</v>
      </c>
      <c r="BE177" s="66">
        <f t="shared" si="2697"/>
        <v>100</v>
      </c>
      <c r="BF177" s="66"/>
      <c r="BG177" s="70"/>
      <c r="BH177" s="70"/>
      <c r="BI177" s="66"/>
      <c r="BJ177" s="66"/>
      <c r="BK177" s="70"/>
      <c r="BL177" s="70"/>
      <c r="BM177" s="66"/>
      <c r="BN177" s="66"/>
      <c r="BO177" s="70"/>
      <c r="BP177" s="70"/>
      <c r="BQ177" s="66"/>
      <c r="BR177" s="66"/>
      <c r="BS177" s="70"/>
      <c r="BT177" s="70"/>
      <c r="BU177" s="66"/>
      <c r="BV177" s="66"/>
      <c r="BW177" s="70"/>
      <c r="BX177" s="70"/>
      <c r="BY177" s="66"/>
      <c r="BZ177" s="66"/>
      <c r="CA177" s="70"/>
      <c r="CB177" s="70"/>
      <c r="CC177" s="66"/>
      <c r="CD177" s="66"/>
      <c r="CE177" s="70"/>
      <c r="CF177" s="70"/>
      <c r="CG177" s="66"/>
      <c r="CH177" s="66"/>
      <c r="CI177" s="70"/>
      <c r="CJ177" s="70"/>
      <c r="CK177" s="66"/>
      <c r="CL177" s="66"/>
      <c r="CM177" s="70"/>
      <c r="CN177" s="70"/>
      <c r="CO177" s="66"/>
      <c r="CP177" s="66"/>
      <c r="CQ177" s="70">
        <v>90000</v>
      </c>
      <c r="CR177" s="70">
        <v>90000</v>
      </c>
      <c r="CS177" s="66">
        <f t="shared" si="2698"/>
        <v>100</v>
      </c>
      <c r="CT177" s="66"/>
      <c r="CU177" s="70"/>
      <c r="CV177" s="70"/>
      <c r="CW177" s="66"/>
      <c r="CX177" s="66"/>
      <c r="CY177" s="70"/>
      <c r="CZ177" s="70"/>
      <c r="DA177" s="66"/>
      <c r="DB177" s="66"/>
      <c r="DC177" s="70"/>
      <c r="DD177" s="70"/>
      <c r="DE177" s="70"/>
      <c r="DF177" s="70"/>
      <c r="DG177" s="70"/>
      <c r="DH177" s="70"/>
      <c r="DI177" s="70"/>
      <c r="DJ177" s="70"/>
      <c r="DK177" s="70"/>
      <c r="DL177" s="70"/>
      <c r="DM177" s="70"/>
      <c r="DN177" s="70"/>
      <c r="DO177" s="70">
        <v>20000</v>
      </c>
      <c r="DP177" s="70">
        <v>20000</v>
      </c>
      <c r="DQ177" s="66">
        <f>DP177/DO177*100</f>
        <v>100</v>
      </c>
      <c r="DR177" s="66"/>
      <c r="DS177" s="70"/>
      <c r="DT177" s="70"/>
      <c r="DU177" s="66"/>
      <c r="DV177" s="66"/>
      <c r="DW177" s="70"/>
      <c r="DX177" s="70"/>
      <c r="DY177" s="66"/>
      <c r="DZ177" s="66"/>
      <c r="EA177" s="280">
        <v>50</v>
      </c>
      <c r="EB177" s="280">
        <v>50</v>
      </c>
      <c r="EC177" s="66">
        <f>EB177/EA177*100</f>
        <v>100</v>
      </c>
      <c r="ED177" s="66"/>
      <c r="EE177" s="70">
        <v>480</v>
      </c>
      <c r="EF177" s="70">
        <v>480</v>
      </c>
      <c r="EG177" s="66">
        <f t="shared" ref="EG177:EG179" si="2713">EF177/EE177*100</f>
        <v>100</v>
      </c>
      <c r="EH177" s="66"/>
      <c r="EI177" s="70"/>
      <c r="EJ177" s="70"/>
      <c r="EK177" s="66"/>
      <c r="EL177" s="66"/>
      <c r="EM177" s="70"/>
      <c r="EN177" s="70"/>
      <c r="EO177" s="66"/>
      <c r="EP177" s="66"/>
      <c r="EQ177" s="70">
        <v>250</v>
      </c>
      <c r="ER177" s="70">
        <v>250</v>
      </c>
      <c r="ES177" s="66">
        <f t="shared" si="2705"/>
        <v>100</v>
      </c>
      <c r="ET177" s="66"/>
      <c r="EU177" s="70"/>
      <c r="EV177" s="70"/>
      <c r="EW177" s="66"/>
      <c r="EX177" s="66"/>
      <c r="EY177" s="70"/>
      <c r="EZ177" s="70"/>
      <c r="FA177" s="66"/>
      <c r="FB177" s="66"/>
      <c r="FC177" s="70"/>
      <c r="FD177" s="70"/>
      <c r="FE177" s="66"/>
      <c r="FF177" s="66"/>
      <c r="FG177" s="70"/>
      <c r="FH177" s="70"/>
      <c r="FI177" s="66"/>
      <c r="FJ177" s="66"/>
      <c r="FK177" s="70"/>
      <c r="FL177" s="70"/>
      <c r="FM177" s="66"/>
      <c r="FN177" s="66"/>
      <c r="FO177" s="70"/>
      <c r="FP177" s="70"/>
      <c r="FQ177" s="66"/>
      <c r="FR177" s="66"/>
      <c r="FS177" s="70">
        <v>59.5</v>
      </c>
      <c r="FT177" s="70">
        <v>59.5</v>
      </c>
      <c r="FU177" s="66">
        <f>FT177/FS177*100</f>
        <v>100</v>
      </c>
      <c r="FV177" s="66"/>
      <c r="FW177" s="70"/>
      <c r="FX177" s="70"/>
      <c r="FY177" s="66"/>
      <c r="FZ177" s="66"/>
      <c r="GA177" s="70"/>
      <c r="GB177" s="70"/>
      <c r="GC177" s="66"/>
      <c r="GD177" s="66"/>
      <c r="GE177" s="70"/>
      <c r="GF177" s="70"/>
      <c r="GG177" s="66"/>
      <c r="GH177" s="66"/>
      <c r="GI177" s="70"/>
      <c r="GJ177" s="70"/>
      <c r="GK177" s="66"/>
      <c r="GL177" s="66"/>
      <c r="GM177" s="70"/>
      <c r="GN177" s="70"/>
      <c r="GO177" s="66"/>
      <c r="GP177" s="66"/>
      <c r="GQ177" s="70"/>
      <c r="GR177" s="70"/>
      <c r="GS177" s="66"/>
      <c r="GT177" s="66"/>
      <c r="GU177" s="70"/>
      <c r="GV177" s="70"/>
      <c r="GW177" s="66"/>
      <c r="GX177" s="66"/>
      <c r="GY177" s="70"/>
      <c r="GZ177" s="70"/>
      <c r="HA177" s="66"/>
      <c r="HB177" s="66"/>
      <c r="HC177" s="70"/>
      <c r="HD177" s="70"/>
      <c r="HE177" s="66"/>
      <c r="HF177" s="66"/>
      <c r="HG177" s="70"/>
      <c r="HH177" s="70"/>
      <c r="HI177" s="66"/>
      <c r="HJ177" s="66"/>
      <c r="HK177" s="70"/>
      <c r="HL177" s="70"/>
      <c r="HM177" s="66"/>
      <c r="HN177" s="66"/>
      <c r="HO177" s="70"/>
      <c r="HP177" s="70"/>
      <c r="HQ177" s="66"/>
      <c r="HR177" s="66"/>
      <c r="HS177" s="70"/>
      <c r="HT177" s="70"/>
      <c r="HU177" s="66"/>
      <c r="HV177" s="66"/>
      <c r="HW177" s="70"/>
      <c r="HX177" s="70"/>
      <c r="HY177" s="66"/>
      <c r="HZ177" s="66"/>
      <c r="IA177" s="70"/>
      <c r="IB177" s="70"/>
      <c r="IC177" s="66"/>
      <c r="ID177" s="66"/>
      <c r="IE177" s="70"/>
      <c r="IF177" s="70"/>
      <c r="IG177" s="66"/>
      <c r="IH177" s="66"/>
      <c r="II177" s="70"/>
      <c r="IJ177" s="70"/>
      <c r="IK177" s="66"/>
      <c r="IL177" s="66"/>
      <c r="IM177" s="70"/>
      <c r="IN177" s="70"/>
      <c r="IO177" s="66"/>
    </row>
    <row r="178" spans="1:249" s="29" customFormat="1" ht="32.25" customHeight="1" x14ac:dyDescent="0.25">
      <c r="A178" s="114" t="s">
        <v>101</v>
      </c>
      <c r="B178" s="279">
        <f t="shared" si="2162"/>
        <v>170404.2</v>
      </c>
      <c r="C178" s="279">
        <f t="shared" si="2163"/>
        <v>2444124.9653799995</v>
      </c>
      <c r="D178" s="279">
        <f t="shared" si="2164"/>
        <v>2305972.7945400001</v>
      </c>
      <c r="E178" s="275">
        <f t="shared" si="67"/>
        <v>94.347581535442473</v>
      </c>
      <c r="F178" s="275">
        <f>SUM(F179:F182)</f>
        <v>0</v>
      </c>
      <c r="G178" s="275">
        <f>SUM(G179:G182)</f>
        <v>0</v>
      </c>
      <c r="H178" s="275">
        <f>SUM(H179:H182)</f>
        <v>0</v>
      </c>
      <c r="I178" s="275"/>
      <c r="J178" s="275">
        <f>SUM(J179:J182)</f>
        <v>0</v>
      </c>
      <c r="K178" s="275">
        <f>SUM(K179:K182)</f>
        <v>0</v>
      </c>
      <c r="L178" s="275">
        <f>SUM(L179:L182)</f>
        <v>0</v>
      </c>
      <c r="M178" s="275"/>
      <c r="N178" s="275"/>
      <c r="O178" s="275">
        <f t="shared" ref="O178:P178" si="2714">SUM(O179:O182)</f>
        <v>79500</v>
      </c>
      <c r="P178" s="275">
        <f t="shared" si="2714"/>
        <v>79500</v>
      </c>
      <c r="Q178" s="275">
        <f>P178/O178*100</f>
        <v>100</v>
      </c>
      <c r="R178" s="275">
        <f t="shared" ref="R178" si="2715">SUM(R179:R182)</f>
        <v>0</v>
      </c>
      <c r="S178" s="275">
        <f t="shared" ref="S178:T178" si="2716">SUM(S179:S182)</f>
        <v>0</v>
      </c>
      <c r="T178" s="275">
        <f t="shared" si="2716"/>
        <v>0</v>
      </c>
      <c r="U178" s="275"/>
      <c r="V178" s="275">
        <f t="shared" ref="V178" si="2717">SUM(V179:V182)</f>
        <v>1079</v>
      </c>
      <c r="W178" s="275">
        <f t="shared" ref="W178" si="2718">SUM(W179:W182)</f>
        <v>2739.8999999999996</v>
      </c>
      <c r="X178" s="275">
        <f t="shared" ref="X178" si="2719">SUM(X179:X182)</f>
        <v>2728.9308900000001</v>
      </c>
      <c r="Y178" s="275">
        <f t="shared" si="295"/>
        <v>99.599652907040408</v>
      </c>
      <c r="Z178" s="142"/>
      <c r="AA178" s="275">
        <f t="shared" ref="AA178:AB178" si="2720">SUM(AA179:AA182)</f>
        <v>38858</v>
      </c>
      <c r="AB178" s="275">
        <f t="shared" si="2720"/>
        <v>38858</v>
      </c>
      <c r="AC178" s="275">
        <f t="shared" si="2243"/>
        <v>100</v>
      </c>
      <c r="AD178" s="142"/>
      <c r="AE178" s="275">
        <f t="shared" ref="AE178:AF178" si="2721">SUM(AE179:AE182)</f>
        <v>100853</v>
      </c>
      <c r="AF178" s="275">
        <f t="shared" si="2721"/>
        <v>100852.9</v>
      </c>
      <c r="AG178" s="275">
        <f t="shared" ref="AG178:AG182" si="2722">AF178/AE178*100</f>
        <v>99.999900845785433</v>
      </c>
      <c r="AH178" s="275">
        <f t="shared" ref="AH178" si="2723">SUM(AH179:AH182)</f>
        <v>28612</v>
      </c>
      <c r="AI178" s="275">
        <f t="shared" ref="AI178" si="2724">SUM(AI179:AI182)</f>
        <v>27675</v>
      </c>
      <c r="AJ178" s="275">
        <f t="shared" ref="AJ178" si="2725">SUM(AJ179:AJ182)</f>
        <v>27675</v>
      </c>
      <c r="AK178" s="275">
        <f t="shared" ref="AK178:AK182" si="2726">AJ178/AI178*100</f>
        <v>100</v>
      </c>
      <c r="AL178" s="275">
        <f t="shared" ref="AL178" si="2727">SUM(AL179:AL182)</f>
        <v>9028</v>
      </c>
      <c r="AM178" s="275">
        <f t="shared" ref="AM178" si="2728">SUM(AM179:AM182)</f>
        <v>9578</v>
      </c>
      <c r="AN178" s="275">
        <f t="shared" ref="AN178" si="2729">SUM(AN179:AN182)</f>
        <v>9578</v>
      </c>
      <c r="AO178" s="275">
        <f t="shared" ref="AO178:AO179" si="2730">AN178/AM178*100</f>
        <v>100</v>
      </c>
      <c r="AP178" s="275">
        <f t="shared" ref="AP178" si="2731">SUM(AP179:AP182)</f>
        <v>12200</v>
      </c>
      <c r="AQ178" s="275">
        <f t="shared" ref="AQ178" si="2732">SUM(AQ179:AQ182)</f>
        <v>15800</v>
      </c>
      <c r="AR178" s="275">
        <f t="shared" ref="AR178" si="2733">SUM(AR179:AR182)</f>
        <v>15800</v>
      </c>
      <c r="AS178" s="275">
        <f>AR178/AQ178*100</f>
        <v>100</v>
      </c>
      <c r="AT178" s="275">
        <f t="shared" ref="AT178:AV178" si="2734">SUM(AT179:AT182)</f>
        <v>119485.2</v>
      </c>
      <c r="AU178" s="275">
        <f t="shared" si="2734"/>
        <v>284853.40000000002</v>
      </c>
      <c r="AV178" s="275">
        <f t="shared" si="2734"/>
        <v>284853.39600000001</v>
      </c>
      <c r="AW178" s="275">
        <f>AV178/AU178*100</f>
        <v>99.999998595768901</v>
      </c>
      <c r="AX178" s="275">
        <f t="shared" ref="AX178" si="2735">SUM(AX179:AX182)</f>
        <v>0</v>
      </c>
      <c r="AY178" s="275">
        <f t="shared" ref="AY178:AZ178" si="2736">SUM(AY179:AY182)</f>
        <v>0</v>
      </c>
      <c r="AZ178" s="275">
        <f t="shared" si="2736"/>
        <v>0</v>
      </c>
      <c r="BA178" s="275"/>
      <c r="BB178" s="142"/>
      <c r="BC178" s="275">
        <f t="shared" ref="BC178:BD178" si="2737">SUM(BC179:BC182)</f>
        <v>162550</v>
      </c>
      <c r="BD178" s="275">
        <f t="shared" si="2737"/>
        <v>34105.515319999999</v>
      </c>
      <c r="BE178" s="275">
        <f t="shared" ref="BE178:BE182" si="2738">BD178/BC178*100</f>
        <v>20.981553565056902</v>
      </c>
      <c r="BF178" s="275"/>
      <c r="BG178" s="275">
        <f t="shared" ref="BG178:BH178" si="2739">SUM(BG179:BG182)</f>
        <v>0</v>
      </c>
      <c r="BH178" s="275">
        <f t="shared" si="2739"/>
        <v>0</v>
      </c>
      <c r="BI178" s="275"/>
      <c r="BJ178" s="275"/>
      <c r="BK178" s="275">
        <f t="shared" ref="BK178:BL178" si="2740">SUM(BK179:BK182)</f>
        <v>75000</v>
      </c>
      <c r="BL178" s="275">
        <f t="shared" si="2740"/>
        <v>74905.972040000008</v>
      </c>
      <c r="BM178" s="275">
        <f>BL178/BK178*100</f>
        <v>99.874629386666683</v>
      </c>
      <c r="BN178" s="275"/>
      <c r="BO178" s="275">
        <f t="shared" ref="BO178:BP178" si="2741">SUM(BO179:BO182)</f>
        <v>256000</v>
      </c>
      <c r="BP178" s="275">
        <f t="shared" si="2741"/>
        <v>256000</v>
      </c>
      <c r="BQ178" s="275">
        <f>BP178/BO178*100</f>
        <v>100</v>
      </c>
      <c r="BR178" s="275"/>
      <c r="BS178" s="275">
        <f t="shared" ref="BS178:BT178" si="2742">SUM(BS179:BS182)</f>
        <v>8646.15</v>
      </c>
      <c r="BT178" s="275">
        <f t="shared" si="2742"/>
        <v>8646.15</v>
      </c>
      <c r="BU178" s="275">
        <f t="shared" ref="BU178" si="2743">BT178/BS178*100</f>
        <v>100</v>
      </c>
      <c r="BV178" s="275"/>
      <c r="BW178" s="275">
        <f t="shared" ref="BW178:BX178" si="2744">SUM(BW179:BW182)</f>
        <v>0</v>
      </c>
      <c r="BX178" s="275">
        <f t="shared" si="2744"/>
        <v>0</v>
      </c>
      <c r="BY178" s="275"/>
      <c r="BZ178" s="275"/>
      <c r="CA178" s="275">
        <f t="shared" ref="CA178:CB178" si="2745">SUM(CA179:CA182)</f>
        <v>0</v>
      </c>
      <c r="CB178" s="275">
        <f t="shared" si="2745"/>
        <v>0</v>
      </c>
      <c r="CC178" s="275"/>
      <c r="CD178" s="275"/>
      <c r="CE178" s="275">
        <f t="shared" ref="CE178:CF178" si="2746">SUM(CE179:CE182)</f>
        <v>0</v>
      </c>
      <c r="CF178" s="275">
        <f t="shared" si="2746"/>
        <v>0</v>
      </c>
      <c r="CG178" s="275"/>
      <c r="CH178" s="275"/>
      <c r="CI178" s="275">
        <f t="shared" ref="CI178:CJ178" si="2747">SUM(CI179:CI182)</f>
        <v>0</v>
      </c>
      <c r="CJ178" s="275">
        <f t="shared" si="2747"/>
        <v>0</v>
      </c>
      <c r="CK178" s="275"/>
      <c r="CL178" s="275"/>
      <c r="CM178" s="275">
        <f t="shared" ref="CM178:CN178" si="2748">SUM(CM179:CM182)</f>
        <v>0</v>
      </c>
      <c r="CN178" s="275">
        <f t="shared" si="2748"/>
        <v>0</v>
      </c>
      <c r="CO178" s="275"/>
      <c r="CP178" s="275"/>
      <c r="CQ178" s="275">
        <f t="shared" ref="CQ178" si="2749">SUM(CQ179:CQ182)</f>
        <v>27344.3</v>
      </c>
      <c r="CR178" s="275">
        <f t="shared" ref="CR178" si="2750">SUM(CR179:CR182)</f>
        <v>26349.369210000001</v>
      </c>
      <c r="CS178" s="275">
        <f t="shared" ref="CS178:CS182" si="2751">CR178/CQ178*100</f>
        <v>96.361469154449011</v>
      </c>
      <c r="CT178" s="275"/>
      <c r="CU178" s="275">
        <f t="shared" ref="CU178" si="2752">SUM(CU179:CU182)</f>
        <v>33000</v>
      </c>
      <c r="CV178" s="275">
        <f t="shared" ref="CV178" si="2753">SUM(CV179:CV182)</f>
        <v>33000</v>
      </c>
      <c r="CW178" s="275">
        <f t="shared" ref="CW178" si="2754">CV178/CU178*100</f>
        <v>100</v>
      </c>
      <c r="CX178" s="275"/>
      <c r="CY178" s="275">
        <f t="shared" ref="CY178:CZ178" si="2755">SUM(CY179:CY182)</f>
        <v>18302.5</v>
      </c>
      <c r="CZ178" s="275">
        <f t="shared" si="2755"/>
        <v>17219.138299999999</v>
      </c>
      <c r="DA178" s="275">
        <f t="shared" ref="DA178:DA179" si="2756">CZ178/CY178*100</f>
        <v>94.08079934435186</v>
      </c>
      <c r="DB178" s="275"/>
      <c r="DC178" s="275">
        <f t="shared" ref="DC178:DD178" si="2757">SUM(DC179:DC182)</f>
        <v>21474.400000000001</v>
      </c>
      <c r="DD178" s="275">
        <f t="shared" si="2757"/>
        <v>21474.400000000001</v>
      </c>
      <c r="DE178" s="275">
        <f>DD178/DC178*100</f>
        <v>100</v>
      </c>
      <c r="DF178" s="275"/>
      <c r="DG178" s="275">
        <f t="shared" ref="DG178:DH178" si="2758">SUM(DG179:DG182)</f>
        <v>83657.600000000006</v>
      </c>
      <c r="DH178" s="275">
        <f t="shared" si="2758"/>
        <v>83657.600000000006</v>
      </c>
      <c r="DI178" s="275">
        <f>DH178/DG178*100</f>
        <v>100</v>
      </c>
      <c r="DJ178" s="275"/>
      <c r="DK178" s="275">
        <f t="shared" ref="DK178:DL178" si="2759">SUM(DK179:DK182)</f>
        <v>57300</v>
      </c>
      <c r="DL178" s="275">
        <f t="shared" si="2759"/>
        <v>57300</v>
      </c>
      <c r="DM178" s="275">
        <f>DL178/DK178*100</f>
        <v>100</v>
      </c>
      <c r="DN178" s="275"/>
      <c r="DO178" s="275">
        <f t="shared" ref="DO178" si="2760">SUM(DO179:DO182)</f>
        <v>0</v>
      </c>
      <c r="DP178" s="275">
        <f t="shared" ref="DP178" si="2761">SUM(DP179:DP182)</f>
        <v>0</v>
      </c>
      <c r="DQ178" s="275"/>
      <c r="DR178" s="275"/>
      <c r="DS178" s="275">
        <f t="shared" ref="DS178:DT178" si="2762">SUM(DS179:DS182)</f>
        <v>0</v>
      </c>
      <c r="DT178" s="275">
        <f t="shared" si="2762"/>
        <v>0</v>
      </c>
      <c r="DU178" s="275"/>
      <c r="DV178" s="275"/>
      <c r="DW178" s="275">
        <f t="shared" ref="DW178:DX178" si="2763">SUM(DW179:DW182)</f>
        <v>499152.9</v>
      </c>
      <c r="DX178" s="275">
        <f t="shared" si="2763"/>
        <v>498346.23506000004</v>
      </c>
      <c r="DY178" s="275">
        <f t="shared" ref="DY178:DY181" si="2764">DX178/DW178*100</f>
        <v>99.838393217789573</v>
      </c>
      <c r="DZ178" s="275"/>
      <c r="EA178" s="275">
        <f>SUM(EA179:EA182)</f>
        <v>1333</v>
      </c>
      <c r="EB178" s="275">
        <f t="shared" ref="EB178" si="2765">SUM(EB179:EB182)</f>
        <v>1333</v>
      </c>
      <c r="EC178" s="275">
        <f t="shared" ref="EC178" si="2766">EB178/EA178*100</f>
        <v>100</v>
      </c>
      <c r="ED178" s="275"/>
      <c r="EE178" s="275">
        <f t="shared" ref="EE178:EF178" si="2767">SUM(EE179:EE182)</f>
        <v>895</v>
      </c>
      <c r="EF178" s="275">
        <f t="shared" si="2767"/>
        <v>895</v>
      </c>
      <c r="EG178" s="275">
        <f t="shared" si="2713"/>
        <v>100</v>
      </c>
      <c r="EH178" s="275"/>
      <c r="EI178" s="275">
        <f t="shared" ref="EI178:EJ178" si="2768">SUM(EI179:EI182)</f>
        <v>7827.9</v>
      </c>
      <c r="EJ178" s="275">
        <f t="shared" si="2768"/>
        <v>7827.9</v>
      </c>
      <c r="EK178" s="275">
        <f t="shared" ref="EK178:EK179" si="2769">EJ178/EI178*100</f>
        <v>100</v>
      </c>
      <c r="EL178" s="275"/>
      <c r="EM178" s="275">
        <f t="shared" ref="EM178:EN178" si="2770">SUM(EM179:EM182)</f>
        <v>0</v>
      </c>
      <c r="EN178" s="275">
        <f t="shared" si="2770"/>
        <v>0</v>
      </c>
      <c r="EO178" s="275"/>
      <c r="EP178" s="275"/>
      <c r="EQ178" s="275">
        <f t="shared" ref="EQ178:ER178" si="2771">SUM(EQ179:EQ182)</f>
        <v>950</v>
      </c>
      <c r="ER178" s="275">
        <f t="shared" si="2771"/>
        <v>950</v>
      </c>
      <c r="ES178" s="275">
        <f t="shared" ref="ES178:ES179" si="2772">ER178/EQ178*100</f>
        <v>100</v>
      </c>
      <c r="ET178" s="275"/>
      <c r="EU178" s="275">
        <f t="shared" ref="EU178" si="2773">SUM(EU179:EU182)</f>
        <v>0</v>
      </c>
      <c r="EV178" s="275">
        <f t="shared" ref="EV178" si="2774">SUM(EV179:EV182)</f>
        <v>0</v>
      </c>
      <c r="EW178" s="275"/>
      <c r="EX178" s="275"/>
      <c r="EY178" s="275">
        <f t="shared" ref="EY178" si="2775">SUM(EY179:EY182)</f>
        <v>0</v>
      </c>
      <c r="EZ178" s="275">
        <f t="shared" ref="EZ178" si="2776">SUM(EZ179:EZ182)</f>
        <v>0</v>
      </c>
      <c r="FA178" s="275"/>
      <c r="FB178" s="275"/>
      <c r="FC178" s="275">
        <f t="shared" ref="FC178:FD178" si="2777">SUM(FC179:FC182)</f>
        <v>175000</v>
      </c>
      <c r="FD178" s="275">
        <f t="shared" si="2777"/>
        <v>175000</v>
      </c>
      <c r="FE178" s="275">
        <f>FD178/FC178*100</f>
        <v>100</v>
      </c>
      <c r="FF178" s="275"/>
      <c r="FG178" s="275">
        <f t="shared" ref="FG178" si="2778">SUM(FG179:FG182)</f>
        <v>8000</v>
      </c>
      <c r="FH178" s="275">
        <f t="shared" ref="FH178" si="2779">SUM(FH179:FH182)</f>
        <v>8000</v>
      </c>
      <c r="FI178" s="275">
        <f>FH178/FG178*100</f>
        <v>100</v>
      </c>
      <c r="FJ178" s="275"/>
      <c r="FK178" s="275">
        <f t="shared" ref="FK178" si="2780">SUM(FK179:FK182)</f>
        <v>0</v>
      </c>
      <c r="FL178" s="275">
        <f t="shared" ref="FL178" si="2781">SUM(FL179:FL182)</f>
        <v>0</v>
      </c>
      <c r="FM178" s="275"/>
      <c r="FN178" s="275"/>
      <c r="FO178" s="275">
        <f t="shared" ref="FO178:FP178" si="2782">SUM(FO179:FO182)</f>
        <v>0</v>
      </c>
      <c r="FP178" s="275">
        <f t="shared" si="2782"/>
        <v>0</v>
      </c>
      <c r="FQ178" s="275"/>
      <c r="FR178" s="275"/>
      <c r="FS178" s="275">
        <f t="shared" ref="FS178:FT178" si="2783">SUM(FS179:FS182)</f>
        <v>0</v>
      </c>
      <c r="FT178" s="275">
        <f t="shared" si="2783"/>
        <v>0</v>
      </c>
      <c r="FU178" s="275"/>
      <c r="FV178" s="275"/>
      <c r="FW178" s="275">
        <f t="shared" ref="FW178:FX178" si="2784">SUM(FW179:FW182)</f>
        <v>0</v>
      </c>
      <c r="FX178" s="275">
        <f t="shared" si="2784"/>
        <v>0</v>
      </c>
      <c r="FY178" s="275"/>
      <c r="FZ178" s="275"/>
      <c r="GA178" s="275">
        <f t="shared" ref="GA178:GB178" si="2785">SUM(GA179:GA182)</f>
        <v>0</v>
      </c>
      <c r="GB178" s="275">
        <f t="shared" si="2785"/>
        <v>0</v>
      </c>
      <c r="GC178" s="275"/>
      <c r="GD178" s="275"/>
      <c r="GE178" s="275">
        <f t="shared" ref="GE178:GF178" si="2786">SUM(GE179:GE182)</f>
        <v>0</v>
      </c>
      <c r="GF178" s="275">
        <f t="shared" si="2786"/>
        <v>0</v>
      </c>
      <c r="GG178" s="275"/>
      <c r="GH178" s="275"/>
      <c r="GI178" s="275">
        <f t="shared" ref="GI178:GJ178" si="2787">SUM(GI179:GI182)</f>
        <v>0</v>
      </c>
      <c r="GJ178" s="275">
        <f t="shared" si="2787"/>
        <v>0</v>
      </c>
      <c r="GK178" s="275"/>
      <c r="GL178" s="275"/>
      <c r="GM178" s="275">
        <f t="shared" ref="GM178:GN178" si="2788">SUM(GM179:GM182)</f>
        <v>0</v>
      </c>
      <c r="GN178" s="275">
        <f t="shared" si="2788"/>
        <v>0</v>
      </c>
      <c r="GO178" s="275"/>
      <c r="GP178" s="275"/>
      <c r="GQ178" s="275">
        <f t="shared" ref="GQ178:GR178" si="2789">SUM(GQ179:GQ182)</f>
        <v>3216</v>
      </c>
      <c r="GR178" s="275">
        <f t="shared" si="2789"/>
        <v>3216</v>
      </c>
      <c r="GS178" s="275">
        <f>GR178/GQ178*100</f>
        <v>100</v>
      </c>
      <c r="GT178" s="275"/>
      <c r="GU178" s="275">
        <f t="shared" ref="GU178:GV178" si="2790">SUM(GU179:GU182)</f>
        <v>1470.8</v>
      </c>
      <c r="GV178" s="275">
        <f t="shared" si="2790"/>
        <v>1470.8</v>
      </c>
      <c r="GW178" s="275">
        <f t="shared" ref="GW178:GW182" si="2791">GV178/GU178*100</f>
        <v>100</v>
      </c>
      <c r="GX178" s="275"/>
      <c r="GY178" s="275">
        <f t="shared" ref="GY178:GZ178" si="2792">SUM(GY179:GY182)</f>
        <v>91167.097999999998</v>
      </c>
      <c r="GZ178" s="275">
        <f t="shared" si="2792"/>
        <v>91167.097999999998</v>
      </c>
      <c r="HA178" s="275">
        <f t="shared" ref="HA178:HA179" si="2793">GZ178/GY178*100</f>
        <v>100</v>
      </c>
      <c r="HB178" s="275"/>
      <c r="HC178" s="275">
        <f t="shared" ref="HC178:HD178" si="2794">SUM(HC179:HC182)</f>
        <v>232294.6</v>
      </c>
      <c r="HD178" s="275">
        <f t="shared" si="2794"/>
        <v>232294.6</v>
      </c>
      <c r="HE178" s="275">
        <f t="shared" ref="HE178:HE179" si="2795">HD178/HC178*100</f>
        <v>100</v>
      </c>
      <c r="HF178" s="275"/>
      <c r="HG178" s="275">
        <f t="shared" ref="HG178:HH178" si="2796">SUM(HG179:HG182)</f>
        <v>0</v>
      </c>
      <c r="HH178" s="275">
        <f t="shared" si="2796"/>
        <v>0</v>
      </c>
      <c r="HI178" s="275"/>
      <c r="HJ178" s="275"/>
      <c r="HK178" s="275">
        <f t="shared" ref="HK178:HL178" si="2797">SUM(HK179:HK182)</f>
        <v>0</v>
      </c>
      <c r="HL178" s="275">
        <f t="shared" si="2797"/>
        <v>0</v>
      </c>
      <c r="HM178" s="275"/>
      <c r="HN178" s="275"/>
      <c r="HO178" s="275">
        <f t="shared" ref="HO178:HP178" si="2798">SUM(HO179:HO182)</f>
        <v>1500</v>
      </c>
      <c r="HP178" s="275">
        <f t="shared" si="2798"/>
        <v>1250</v>
      </c>
      <c r="HQ178" s="275">
        <f t="shared" ref="HQ178:HQ181" si="2799">HP178/HO178*100</f>
        <v>83.333333333333343</v>
      </c>
      <c r="HR178" s="275"/>
      <c r="HS178" s="275">
        <f t="shared" ref="HS178:HT178" si="2800">SUM(HS179:HS182)</f>
        <v>89000</v>
      </c>
      <c r="HT178" s="275">
        <f t="shared" si="2800"/>
        <v>89000</v>
      </c>
      <c r="HU178" s="275">
        <f t="shared" ref="HU178:HU179" si="2801">HT178/HS178*100</f>
        <v>100</v>
      </c>
      <c r="HV178" s="275"/>
      <c r="HW178" s="275">
        <f t="shared" ref="HW178" si="2802">SUM(HW179:HW182)</f>
        <v>0</v>
      </c>
      <c r="HX178" s="275"/>
      <c r="HY178" s="275"/>
      <c r="HZ178" s="275"/>
      <c r="IA178" s="275">
        <f t="shared" ref="IA178" si="2803">SUM(IA179:IA182)</f>
        <v>0</v>
      </c>
      <c r="IB178" s="275"/>
      <c r="IC178" s="275"/>
      <c r="ID178" s="275"/>
      <c r="IE178" s="275">
        <f t="shared" ref="IE178:IF178" si="2804">SUM(IE179:IE182)</f>
        <v>22914.800000000003</v>
      </c>
      <c r="IF178" s="275">
        <f t="shared" si="2804"/>
        <v>16447.172340000001</v>
      </c>
      <c r="IG178" s="275">
        <f t="shared" ref="IG178:IG182" si="2805">IF178/IE178*100</f>
        <v>71.775325728350239</v>
      </c>
      <c r="IH178" s="275"/>
      <c r="II178" s="275">
        <f t="shared" ref="II178:IJ178" si="2806">SUM(II179:II182)</f>
        <v>4920.1702400000004</v>
      </c>
      <c r="IJ178" s="275">
        <f t="shared" si="2806"/>
        <v>4920.1702400000004</v>
      </c>
      <c r="IK178" s="275">
        <f t="shared" ref="IK178:IK182" si="2807">IJ178/II178*100</f>
        <v>100</v>
      </c>
      <c r="IL178" s="275"/>
      <c r="IM178" s="275">
        <f t="shared" ref="IM178:IN178" si="2808">SUM(IM179:IM182)</f>
        <v>1350.44714</v>
      </c>
      <c r="IN178" s="275">
        <f t="shared" si="2808"/>
        <v>1350.44714</v>
      </c>
      <c r="IO178" s="275">
        <f t="shared" ref="IO178:IO182" si="2809">IN178/IM178*100</f>
        <v>100</v>
      </c>
    </row>
    <row r="179" spans="1:249" s="29" customFormat="1" ht="15.75" x14ac:dyDescent="0.25">
      <c r="A179" s="52" t="s">
        <v>102</v>
      </c>
      <c r="B179" s="82">
        <f t="shared" si="2162"/>
        <v>167681.20000000001</v>
      </c>
      <c r="C179" s="82">
        <f t="shared" si="2163"/>
        <v>2193576.798</v>
      </c>
      <c r="D179" s="82">
        <f t="shared" si="2164"/>
        <v>2186023.2121699997</v>
      </c>
      <c r="E179" s="70">
        <f t="shared" si="67"/>
        <v>99.655649811901398</v>
      </c>
      <c r="F179" s="70"/>
      <c r="G179" s="70"/>
      <c r="H179" s="70"/>
      <c r="I179" s="70"/>
      <c r="J179" s="70"/>
      <c r="K179" s="70"/>
      <c r="L179" s="70">
        <v>0</v>
      </c>
      <c r="M179" s="70"/>
      <c r="N179" s="70"/>
      <c r="O179" s="70">
        <v>79500</v>
      </c>
      <c r="P179" s="70">
        <v>79500</v>
      </c>
      <c r="Q179" s="70">
        <f>P179/O179*100</f>
        <v>100</v>
      </c>
      <c r="R179" s="70"/>
      <c r="S179" s="70"/>
      <c r="T179" s="70"/>
      <c r="U179" s="66"/>
      <c r="V179" s="70"/>
      <c r="W179" s="70"/>
      <c r="X179" s="70"/>
      <c r="Y179" s="66"/>
      <c r="Z179" s="124"/>
      <c r="AA179" s="70">
        <v>37877</v>
      </c>
      <c r="AB179" s="70">
        <v>37877</v>
      </c>
      <c r="AC179" s="66">
        <f t="shared" si="2243"/>
        <v>100</v>
      </c>
      <c r="AD179" s="145"/>
      <c r="AE179" s="280">
        <v>98737</v>
      </c>
      <c r="AF179" s="282">
        <v>98736.9</v>
      </c>
      <c r="AG179" s="66">
        <f t="shared" si="2722"/>
        <v>99.999898720844257</v>
      </c>
      <c r="AH179" s="280">
        <v>26968</v>
      </c>
      <c r="AI179" s="280">
        <v>26531</v>
      </c>
      <c r="AJ179" s="280">
        <v>26531</v>
      </c>
      <c r="AK179" s="66">
        <f t="shared" si="2726"/>
        <v>100</v>
      </c>
      <c r="AL179" s="280">
        <v>9028</v>
      </c>
      <c r="AM179" s="280">
        <v>9578</v>
      </c>
      <c r="AN179" s="280">
        <v>9578</v>
      </c>
      <c r="AO179" s="66">
        <f t="shared" si="2730"/>
        <v>100</v>
      </c>
      <c r="AP179" s="70">
        <v>12200</v>
      </c>
      <c r="AQ179" s="70">
        <v>15800</v>
      </c>
      <c r="AR179" s="70">
        <v>15800</v>
      </c>
      <c r="AS179" s="66">
        <f>AR179/AQ179*100</f>
        <v>100</v>
      </c>
      <c r="AT179" s="66">
        <v>119485.2</v>
      </c>
      <c r="AU179" s="70">
        <v>284853.40000000002</v>
      </c>
      <c r="AV179" s="70">
        <v>284853.39600000001</v>
      </c>
      <c r="AW179" s="66">
        <f>AV179/AU179*100</f>
        <v>99.999998595768901</v>
      </c>
      <c r="AX179" s="70"/>
      <c r="AY179" s="70"/>
      <c r="AZ179" s="70"/>
      <c r="BA179" s="66"/>
      <c r="BB179" s="123"/>
      <c r="BC179" s="280">
        <v>10050</v>
      </c>
      <c r="BD179" s="280">
        <v>10050</v>
      </c>
      <c r="BE179" s="66">
        <f t="shared" si="2738"/>
        <v>100</v>
      </c>
      <c r="BF179" s="66"/>
      <c r="BG179" s="280"/>
      <c r="BH179" s="280"/>
      <c r="BI179" s="66"/>
      <c r="BJ179" s="66"/>
      <c r="BK179" s="280">
        <v>75000</v>
      </c>
      <c r="BL179" s="280">
        <v>74905.972040000008</v>
      </c>
      <c r="BM179" s="66">
        <f>BL179/BK179*100</f>
        <v>99.874629386666683</v>
      </c>
      <c r="BN179" s="66"/>
      <c r="BO179" s="280">
        <v>256000</v>
      </c>
      <c r="BP179" s="280">
        <v>256000</v>
      </c>
      <c r="BQ179" s="66">
        <f>BP179/BO179*100</f>
        <v>100</v>
      </c>
      <c r="BR179" s="66"/>
      <c r="BS179" s="280"/>
      <c r="BT179" s="280"/>
      <c r="BU179" s="66"/>
      <c r="BV179" s="66"/>
      <c r="BW179" s="280"/>
      <c r="BX179" s="280"/>
      <c r="BY179" s="66"/>
      <c r="BZ179" s="66"/>
      <c r="CA179" s="280"/>
      <c r="CB179" s="280"/>
      <c r="CC179" s="66"/>
      <c r="CD179" s="66"/>
      <c r="CE179" s="280"/>
      <c r="CF179" s="280"/>
      <c r="CG179" s="66"/>
      <c r="CH179" s="66"/>
      <c r="CI179" s="280"/>
      <c r="CJ179" s="280"/>
      <c r="CK179" s="66"/>
      <c r="CL179" s="66"/>
      <c r="CM179" s="280"/>
      <c r="CN179" s="280"/>
      <c r="CO179" s="66"/>
      <c r="CP179" s="66"/>
      <c r="CQ179" s="70"/>
      <c r="CR179" s="70"/>
      <c r="CS179" s="66"/>
      <c r="CT179" s="66"/>
      <c r="CU179" s="82">
        <v>10000</v>
      </c>
      <c r="CV179" s="82">
        <v>10000</v>
      </c>
      <c r="CW179" s="66">
        <f t="shared" ref="CW179:CW181" si="2810">CV179/CU179*100</f>
        <v>100</v>
      </c>
      <c r="CX179" s="66"/>
      <c r="CY179" s="82">
        <v>10000</v>
      </c>
      <c r="CZ179" s="82">
        <v>10000</v>
      </c>
      <c r="DA179" s="66">
        <f t="shared" si="2756"/>
        <v>100</v>
      </c>
      <c r="DB179" s="66"/>
      <c r="DC179" s="70">
        <v>21474.400000000001</v>
      </c>
      <c r="DD179" s="70">
        <v>21474.400000000001</v>
      </c>
      <c r="DE179" s="66">
        <f>DD179/DC179*100</f>
        <v>100</v>
      </c>
      <c r="DF179" s="66"/>
      <c r="DG179" s="70">
        <v>83657.600000000006</v>
      </c>
      <c r="DH179" s="70">
        <v>83657.600000000006</v>
      </c>
      <c r="DI179" s="66">
        <f>DH179/DG179*100</f>
        <v>100</v>
      </c>
      <c r="DJ179" s="66"/>
      <c r="DK179" s="70">
        <v>57300</v>
      </c>
      <c r="DL179" s="70">
        <v>57300</v>
      </c>
      <c r="DM179" s="66">
        <f>DL179/DK179*100</f>
        <v>100</v>
      </c>
      <c r="DN179" s="66"/>
      <c r="DO179" s="70"/>
      <c r="DP179" s="70"/>
      <c r="DQ179" s="66"/>
      <c r="DR179" s="66"/>
      <c r="DS179" s="70"/>
      <c r="DT179" s="70"/>
      <c r="DU179" s="66"/>
      <c r="DV179" s="66"/>
      <c r="DW179" s="280">
        <v>484152.9</v>
      </c>
      <c r="DX179" s="280">
        <f>316972.18823+90000+50448.3567+25938.729</f>
        <v>483359.27393000002</v>
      </c>
      <c r="DY179" s="66">
        <f t="shared" si="2764"/>
        <v>99.836079455477801</v>
      </c>
      <c r="DZ179" s="32"/>
      <c r="EA179" s="31">
        <v>1333</v>
      </c>
      <c r="EB179" s="280">
        <v>1333</v>
      </c>
      <c r="EC179" s="66">
        <f t="shared" ref="EC179" si="2811">EB179/EA179*100</f>
        <v>100</v>
      </c>
      <c r="ED179" s="66"/>
      <c r="EE179" s="280">
        <v>535</v>
      </c>
      <c r="EF179" s="280">
        <v>535</v>
      </c>
      <c r="EG179" s="66">
        <f t="shared" si="2713"/>
        <v>100</v>
      </c>
      <c r="EH179" s="66"/>
      <c r="EI179" s="280">
        <v>7637.9</v>
      </c>
      <c r="EJ179" s="280">
        <v>7637.9</v>
      </c>
      <c r="EK179" s="66">
        <f t="shared" si="2769"/>
        <v>100</v>
      </c>
      <c r="EL179" s="66"/>
      <c r="EM179" s="280"/>
      <c r="EN179" s="280"/>
      <c r="EO179" s="66"/>
      <c r="EP179" s="66"/>
      <c r="EQ179" s="280">
        <v>950</v>
      </c>
      <c r="ER179" s="280">
        <v>950</v>
      </c>
      <c r="ES179" s="66">
        <f t="shared" si="2772"/>
        <v>100</v>
      </c>
      <c r="ET179" s="66"/>
      <c r="EU179" s="280"/>
      <c r="EV179" s="280"/>
      <c r="EW179" s="66"/>
      <c r="EX179" s="66"/>
      <c r="EY179" s="280"/>
      <c r="EZ179" s="280"/>
      <c r="FA179" s="66"/>
      <c r="FB179" s="66"/>
      <c r="FC179" s="280">
        <v>175000</v>
      </c>
      <c r="FD179" s="280">
        <v>175000</v>
      </c>
      <c r="FE179" s="66">
        <f>FD179/FC179*100</f>
        <v>100</v>
      </c>
      <c r="FF179" s="66"/>
      <c r="FG179" s="280">
        <v>8000</v>
      </c>
      <c r="FH179" s="280">
        <v>8000</v>
      </c>
      <c r="FI179" s="66">
        <f>FH179/FG179*100</f>
        <v>100</v>
      </c>
      <c r="FJ179" s="66"/>
      <c r="FK179" s="280"/>
      <c r="FL179" s="280"/>
      <c r="FM179" s="66"/>
      <c r="FN179" s="66"/>
      <c r="FO179" s="280"/>
      <c r="FP179" s="280"/>
      <c r="FQ179" s="66"/>
      <c r="FR179" s="66"/>
      <c r="FS179" s="280"/>
      <c r="FT179" s="280"/>
      <c r="FU179" s="66"/>
      <c r="FV179" s="66"/>
      <c r="FW179" s="280"/>
      <c r="FX179" s="280"/>
      <c r="FY179" s="66"/>
      <c r="FZ179" s="66"/>
      <c r="GA179" s="280"/>
      <c r="GB179" s="280"/>
      <c r="GC179" s="66"/>
      <c r="GD179" s="66"/>
      <c r="GE179" s="280"/>
      <c r="GF179" s="280"/>
      <c r="GG179" s="66"/>
      <c r="GH179" s="66"/>
      <c r="GI179" s="280"/>
      <c r="GJ179" s="280"/>
      <c r="GK179" s="66"/>
      <c r="GL179" s="66"/>
      <c r="GM179" s="280"/>
      <c r="GN179" s="280"/>
      <c r="GO179" s="66"/>
      <c r="GP179" s="66"/>
      <c r="GQ179" s="280">
        <v>3216</v>
      </c>
      <c r="GR179" s="280">
        <v>3216</v>
      </c>
      <c r="GS179" s="66">
        <f>GR179/GQ179*100</f>
        <v>100</v>
      </c>
      <c r="GT179" s="66"/>
      <c r="GU179" s="280"/>
      <c r="GV179" s="280"/>
      <c r="GW179" s="66"/>
      <c r="GX179" s="66"/>
      <c r="GY179" s="280">
        <v>91167.097999999998</v>
      </c>
      <c r="GZ179" s="280">
        <v>91167.097999999998</v>
      </c>
      <c r="HA179" s="66">
        <f t="shared" si="2793"/>
        <v>100</v>
      </c>
      <c r="HB179" s="66"/>
      <c r="HC179" s="280">
        <v>232294.6</v>
      </c>
      <c r="HD179" s="280">
        <v>232294.6</v>
      </c>
      <c r="HE179" s="66">
        <f t="shared" si="2795"/>
        <v>100</v>
      </c>
      <c r="HF179" s="66"/>
      <c r="HG179" s="280"/>
      <c r="HH179" s="280"/>
      <c r="HI179" s="66"/>
      <c r="HJ179" s="66"/>
      <c r="HK179" s="280"/>
      <c r="HL179" s="280"/>
      <c r="HM179" s="66"/>
      <c r="HN179" s="66"/>
      <c r="HO179" s="280">
        <v>1300</v>
      </c>
      <c r="HP179" s="280">
        <v>1050</v>
      </c>
      <c r="HQ179" s="66">
        <f t="shared" si="2799"/>
        <v>80.769230769230774</v>
      </c>
      <c r="HR179" s="66"/>
      <c r="HS179" s="280">
        <v>89000</v>
      </c>
      <c r="HT179" s="280">
        <v>89000</v>
      </c>
      <c r="HU179" s="66">
        <f t="shared" si="2801"/>
        <v>100</v>
      </c>
      <c r="HV179" s="66"/>
      <c r="HW179" s="280"/>
      <c r="HX179" s="280"/>
      <c r="HY179" s="66"/>
      <c r="HZ179" s="66"/>
      <c r="IA179" s="280"/>
      <c r="IB179" s="280"/>
      <c r="IC179" s="66"/>
      <c r="ID179" s="66"/>
      <c r="IE179" s="280">
        <v>22631.9</v>
      </c>
      <c r="IF179" s="280">
        <v>16216.072199999999</v>
      </c>
      <c r="IG179" s="66">
        <f t="shared" si="2805"/>
        <v>71.651395596481066</v>
      </c>
      <c r="IH179" s="66"/>
      <c r="II179" s="280"/>
      <c r="IJ179" s="280"/>
      <c r="IK179" s="66"/>
      <c r="IL179" s="66"/>
      <c r="IM179" s="280"/>
      <c r="IN179" s="280"/>
      <c r="IO179" s="66"/>
    </row>
    <row r="180" spans="1:249" s="29" customFormat="1" ht="15.75" x14ac:dyDescent="0.25">
      <c r="A180" s="52" t="s">
        <v>103</v>
      </c>
      <c r="B180" s="82">
        <f t="shared" si="2162"/>
        <v>405.3</v>
      </c>
      <c r="C180" s="82">
        <f t="shared" si="2163"/>
        <v>12081.04905</v>
      </c>
      <c r="D180" s="82">
        <f t="shared" si="2164"/>
        <v>12076.3716</v>
      </c>
      <c r="E180" s="70">
        <f t="shared" si="67"/>
        <v>99.961282749696309</v>
      </c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>
        <v>405.3</v>
      </c>
      <c r="W180" s="70">
        <v>1092.3</v>
      </c>
      <c r="X180" s="70">
        <v>1092.3</v>
      </c>
      <c r="Y180" s="66">
        <f t="shared" si="295"/>
        <v>100</v>
      </c>
      <c r="Z180" s="124"/>
      <c r="AA180" s="70">
        <v>98</v>
      </c>
      <c r="AB180" s="70">
        <v>98</v>
      </c>
      <c r="AC180" s="66">
        <f t="shared" si="2243"/>
        <v>100</v>
      </c>
      <c r="AD180" s="145"/>
      <c r="AE180" s="280">
        <v>232</v>
      </c>
      <c r="AF180" s="282">
        <v>232</v>
      </c>
      <c r="AG180" s="66">
        <f t="shared" si="2722"/>
        <v>100</v>
      </c>
      <c r="AH180" s="70"/>
      <c r="AI180" s="70"/>
      <c r="AJ180" s="70"/>
      <c r="AK180" s="66"/>
      <c r="AL180" s="70"/>
      <c r="AM180" s="70"/>
      <c r="AN180" s="70"/>
      <c r="AO180" s="66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66"/>
      <c r="BB180" s="123"/>
      <c r="BC180" s="280"/>
      <c r="BD180" s="280"/>
      <c r="BE180" s="66"/>
      <c r="BF180" s="66"/>
      <c r="BG180" s="280"/>
      <c r="BH180" s="280"/>
      <c r="BI180" s="66"/>
      <c r="BJ180" s="66"/>
      <c r="BK180" s="280"/>
      <c r="BL180" s="280"/>
      <c r="BM180" s="66"/>
      <c r="BN180" s="66"/>
      <c r="BO180" s="280"/>
      <c r="BP180" s="280"/>
      <c r="BQ180" s="66"/>
      <c r="BR180" s="66"/>
      <c r="BS180" s="280"/>
      <c r="BT180" s="280"/>
      <c r="BU180" s="66"/>
      <c r="BV180" s="66"/>
      <c r="BW180" s="280"/>
      <c r="BX180" s="280"/>
      <c r="BY180" s="66"/>
      <c r="BZ180" s="66"/>
      <c r="CA180" s="280"/>
      <c r="CB180" s="280"/>
      <c r="CC180" s="66"/>
      <c r="CD180" s="66"/>
      <c r="CE180" s="280"/>
      <c r="CF180" s="280"/>
      <c r="CG180" s="66"/>
      <c r="CH180" s="66"/>
      <c r="CI180" s="280"/>
      <c r="CJ180" s="280"/>
      <c r="CK180" s="66"/>
      <c r="CL180" s="66"/>
      <c r="CM180" s="280"/>
      <c r="CN180" s="280"/>
      <c r="CO180" s="66"/>
      <c r="CP180" s="66"/>
      <c r="CQ180" s="66">
        <v>9998.2000000000007</v>
      </c>
      <c r="CR180" s="66">
        <v>9998.1</v>
      </c>
      <c r="CS180" s="66">
        <f t="shared" si="2751"/>
        <v>99.998999819967594</v>
      </c>
      <c r="CT180" s="66"/>
      <c r="CU180" s="66"/>
      <c r="CV180" s="66"/>
      <c r="CW180" s="66"/>
      <c r="CX180" s="66"/>
      <c r="CY180" s="66"/>
      <c r="CZ180" s="66"/>
      <c r="DA180" s="66"/>
      <c r="DB180" s="66"/>
      <c r="DC180" s="70"/>
      <c r="DD180" s="70"/>
      <c r="DE180" s="70"/>
      <c r="DF180" s="70"/>
      <c r="DG180" s="70"/>
      <c r="DH180" s="70"/>
      <c r="DI180" s="70"/>
      <c r="DJ180" s="70"/>
      <c r="DK180" s="70"/>
      <c r="DL180" s="70"/>
      <c r="DM180" s="70"/>
      <c r="DN180" s="70"/>
      <c r="DO180" s="66"/>
      <c r="DP180" s="66"/>
      <c r="DQ180" s="66"/>
      <c r="DR180" s="66"/>
      <c r="DS180" s="66"/>
      <c r="DT180" s="70"/>
      <c r="DU180" s="66"/>
      <c r="DV180" s="66"/>
      <c r="DW180" s="280"/>
      <c r="DX180" s="280"/>
      <c r="DY180" s="66"/>
      <c r="DZ180" s="66"/>
      <c r="EA180" s="280"/>
      <c r="EB180" s="280"/>
      <c r="EC180" s="66"/>
      <c r="ED180" s="66"/>
      <c r="EE180" s="280"/>
      <c r="EF180" s="280"/>
      <c r="EG180" s="66"/>
      <c r="EH180" s="66"/>
      <c r="EI180" s="280">
        <v>120</v>
      </c>
      <c r="EJ180" s="280">
        <v>120</v>
      </c>
      <c r="EK180" s="66">
        <f t="shared" ref="EK180:EK181" si="2812">EJ180/EI180*100</f>
        <v>100</v>
      </c>
      <c r="EL180" s="66"/>
      <c r="EM180" s="280"/>
      <c r="EN180" s="280"/>
      <c r="EO180" s="66"/>
      <c r="EP180" s="66"/>
      <c r="EQ180" s="280"/>
      <c r="ER180" s="280"/>
      <c r="ES180" s="66"/>
      <c r="ET180" s="66"/>
      <c r="EU180" s="280"/>
      <c r="EV180" s="280"/>
      <c r="EW180" s="66"/>
      <c r="EX180" s="66"/>
      <c r="EY180" s="280"/>
      <c r="EZ180" s="280"/>
      <c r="FA180" s="66"/>
      <c r="FB180" s="66"/>
      <c r="FC180" s="280"/>
      <c r="FD180" s="280"/>
      <c r="FE180" s="66"/>
      <c r="FF180" s="66"/>
      <c r="FG180" s="280"/>
      <c r="FH180" s="280"/>
      <c r="FI180" s="66"/>
      <c r="FJ180" s="66"/>
      <c r="FK180" s="280"/>
      <c r="FL180" s="280"/>
      <c r="FM180" s="66"/>
      <c r="FN180" s="66"/>
      <c r="FO180" s="280"/>
      <c r="FP180" s="280"/>
      <c r="FQ180" s="66"/>
      <c r="FR180" s="66"/>
      <c r="FS180" s="280"/>
      <c r="FT180" s="280"/>
      <c r="FU180" s="66"/>
      <c r="FV180" s="66"/>
      <c r="FW180" s="280"/>
      <c r="FX180" s="280"/>
      <c r="FY180" s="66"/>
      <c r="FZ180" s="66"/>
      <c r="GA180" s="280"/>
      <c r="GB180" s="280"/>
      <c r="GC180" s="66"/>
      <c r="GD180" s="66"/>
      <c r="GE180" s="280"/>
      <c r="GF180" s="280"/>
      <c r="GG180" s="66"/>
      <c r="GH180" s="66"/>
      <c r="GI180" s="280"/>
      <c r="GJ180" s="280"/>
      <c r="GK180" s="66"/>
      <c r="GL180" s="66"/>
      <c r="GM180" s="280"/>
      <c r="GN180" s="280"/>
      <c r="GO180" s="66"/>
      <c r="GP180" s="66"/>
      <c r="GQ180" s="280"/>
      <c r="GR180" s="280"/>
      <c r="GS180" s="66"/>
      <c r="GT180" s="66"/>
      <c r="GU180" s="280"/>
      <c r="GV180" s="280"/>
      <c r="GW180" s="66"/>
      <c r="GX180" s="66"/>
      <c r="GY180" s="280"/>
      <c r="GZ180" s="280"/>
      <c r="HA180" s="66"/>
      <c r="HB180" s="66"/>
      <c r="HC180" s="280"/>
      <c r="HD180" s="280"/>
      <c r="HE180" s="66"/>
      <c r="HF180" s="66"/>
      <c r="HG180" s="280"/>
      <c r="HH180" s="280"/>
      <c r="HI180" s="66"/>
      <c r="HJ180" s="66"/>
      <c r="HK180" s="280"/>
      <c r="HL180" s="280"/>
      <c r="HM180" s="66"/>
      <c r="HN180" s="66"/>
      <c r="HO180" s="280">
        <v>50</v>
      </c>
      <c r="HP180" s="280">
        <v>50</v>
      </c>
      <c r="HQ180" s="66">
        <f t="shared" si="2799"/>
        <v>100</v>
      </c>
      <c r="HR180" s="66"/>
      <c r="HS180" s="280"/>
      <c r="HT180" s="280"/>
      <c r="HU180" s="66"/>
      <c r="HV180" s="66"/>
      <c r="HW180" s="280"/>
      <c r="HX180" s="280"/>
      <c r="HY180" s="66"/>
      <c r="HZ180" s="66"/>
      <c r="IA180" s="280"/>
      <c r="IB180" s="280"/>
      <c r="IC180" s="66"/>
      <c r="ID180" s="66"/>
      <c r="IE180" s="280">
        <v>40.4</v>
      </c>
      <c r="IF180" s="280">
        <v>35.82255</v>
      </c>
      <c r="IG180" s="66">
        <f t="shared" si="2805"/>
        <v>88.669678217821783</v>
      </c>
      <c r="IH180" s="66"/>
      <c r="II180" s="280"/>
      <c r="IJ180" s="280"/>
      <c r="IK180" s="66"/>
      <c r="IL180" s="66"/>
      <c r="IM180" s="280">
        <v>450.14904999999999</v>
      </c>
      <c r="IN180" s="280">
        <v>450.14904999999999</v>
      </c>
      <c r="IO180" s="66">
        <f t="shared" si="2809"/>
        <v>100</v>
      </c>
    </row>
    <row r="181" spans="1:249" s="29" customFormat="1" ht="15.75" x14ac:dyDescent="0.25">
      <c r="A181" s="52" t="s">
        <v>104</v>
      </c>
      <c r="B181" s="82">
        <f t="shared" si="2162"/>
        <v>1647.7</v>
      </c>
      <c r="C181" s="82">
        <f t="shared" si="2163"/>
        <v>218555.16905</v>
      </c>
      <c r="D181" s="82">
        <f t="shared" si="2164"/>
        <v>87972.541389999999</v>
      </c>
      <c r="E181" s="70">
        <f t="shared" si="67"/>
        <v>40.251869481006906</v>
      </c>
      <c r="F181" s="70"/>
      <c r="G181" s="70"/>
      <c r="H181" s="70"/>
      <c r="I181" s="70"/>
      <c r="J181" s="70">
        <v>0</v>
      </c>
      <c r="K181" s="70">
        <v>0</v>
      </c>
      <c r="L181" s="70">
        <v>0</v>
      </c>
      <c r="M181" s="70"/>
      <c r="N181" s="70"/>
      <c r="O181" s="70"/>
      <c r="P181" s="70">
        <v>0</v>
      </c>
      <c r="Q181" s="70"/>
      <c r="R181" s="70"/>
      <c r="S181" s="70"/>
      <c r="T181" s="70">
        <v>0</v>
      </c>
      <c r="U181" s="70"/>
      <c r="V181" s="70">
        <v>367.7</v>
      </c>
      <c r="W181" s="70">
        <v>993.8</v>
      </c>
      <c r="X181" s="70">
        <v>993.8</v>
      </c>
      <c r="Y181" s="66">
        <f t="shared" si="295"/>
        <v>100</v>
      </c>
      <c r="Z181" s="124"/>
      <c r="AA181" s="70">
        <v>603</v>
      </c>
      <c r="AB181" s="70">
        <v>603</v>
      </c>
      <c r="AC181" s="66">
        <f t="shared" si="2243"/>
        <v>100</v>
      </c>
      <c r="AD181" s="145"/>
      <c r="AE181" s="280">
        <v>1267</v>
      </c>
      <c r="AF181" s="282">
        <v>1267</v>
      </c>
      <c r="AG181" s="66">
        <f t="shared" si="2722"/>
        <v>100</v>
      </c>
      <c r="AH181" s="280">
        <v>1280</v>
      </c>
      <c r="AI181" s="280">
        <v>872</v>
      </c>
      <c r="AJ181" s="280">
        <v>872</v>
      </c>
      <c r="AK181" s="66">
        <f t="shared" si="2726"/>
        <v>100</v>
      </c>
      <c r="AL181" s="280"/>
      <c r="AM181" s="280"/>
      <c r="AN181" s="280"/>
      <c r="AO181" s="66"/>
      <c r="AP181" s="70"/>
      <c r="AQ181" s="70"/>
      <c r="AR181" s="70"/>
      <c r="AS181" s="70"/>
      <c r="AT181" s="70"/>
      <c r="AU181" s="70"/>
      <c r="AV181" s="70">
        <v>0</v>
      </c>
      <c r="AW181" s="70"/>
      <c r="AX181" s="70"/>
      <c r="AY181" s="70"/>
      <c r="AZ181" s="70"/>
      <c r="BA181" s="66"/>
      <c r="BB181" s="123"/>
      <c r="BC181" s="280">
        <v>151000</v>
      </c>
      <c r="BD181" s="280">
        <v>22555.515319999999</v>
      </c>
      <c r="BE181" s="66">
        <f t="shared" si="2738"/>
        <v>14.93742736423841</v>
      </c>
      <c r="BF181" s="66"/>
      <c r="BG181" s="280"/>
      <c r="BH181" s="280"/>
      <c r="BI181" s="66"/>
      <c r="BJ181" s="66"/>
      <c r="BK181" s="280"/>
      <c r="BL181" s="280"/>
      <c r="BM181" s="66"/>
      <c r="BN181" s="66"/>
      <c r="BO181" s="280"/>
      <c r="BP181" s="280"/>
      <c r="BQ181" s="66"/>
      <c r="BR181" s="66"/>
      <c r="BS181" s="280">
        <v>8646.15</v>
      </c>
      <c r="BT181" s="280">
        <v>8646.15</v>
      </c>
      <c r="BU181" s="66">
        <f>BT181/BS181*100</f>
        <v>100</v>
      </c>
      <c r="BV181" s="66"/>
      <c r="BW181" s="280"/>
      <c r="BX181" s="280"/>
      <c r="BY181" s="66"/>
      <c r="BZ181" s="66"/>
      <c r="CA181" s="280"/>
      <c r="CB181" s="280"/>
      <c r="CC181" s="66"/>
      <c r="CD181" s="66"/>
      <c r="CE181" s="280"/>
      <c r="CF181" s="280"/>
      <c r="CG181" s="66"/>
      <c r="CH181" s="66"/>
      <c r="CI181" s="280"/>
      <c r="CJ181" s="280"/>
      <c r="CK181" s="66"/>
      <c r="CL181" s="66"/>
      <c r="CM181" s="280"/>
      <c r="CN181" s="280"/>
      <c r="CO181" s="66"/>
      <c r="CP181" s="66"/>
      <c r="CQ181" s="66">
        <v>8058.87</v>
      </c>
      <c r="CR181" s="66">
        <v>7064.35</v>
      </c>
      <c r="CS181" s="66">
        <f t="shared" si="2751"/>
        <v>87.659312037543742</v>
      </c>
      <c r="CT181" s="66"/>
      <c r="CU181" s="66">
        <v>23000</v>
      </c>
      <c r="CV181" s="66">
        <v>23000</v>
      </c>
      <c r="CW181" s="66">
        <f t="shared" si="2810"/>
        <v>100</v>
      </c>
      <c r="CX181" s="66"/>
      <c r="CY181" s="66">
        <v>8302.5</v>
      </c>
      <c r="CZ181" s="66">
        <v>7219.1382999999996</v>
      </c>
      <c r="DA181" s="66">
        <f t="shared" ref="DA181" si="2813">CZ181/CY181*100</f>
        <v>86.951379704908163</v>
      </c>
      <c r="DB181" s="66"/>
      <c r="DC181" s="70"/>
      <c r="DD181" s="70">
        <v>0</v>
      </c>
      <c r="DE181" s="70"/>
      <c r="DF181" s="70"/>
      <c r="DG181" s="70"/>
      <c r="DH181" s="70">
        <v>0</v>
      </c>
      <c r="DI181" s="70"/>
      <c r="DJ181" s="70"/>
      <c r="DK181" s="70"/>
      <c r="DL181" s="70">
        <v>0</v>
      </c>
      <c r="DM181" s="70"/>
      <c r="DN181" s="70"/>
      <c r="DO181" s="66"/>
      <c r="DP181" s="66"/>
      <c r="DQ181" s="66"/>
      <c r="DR181" s="66"/>
      <c r="DS181" s="66"/>
      <c r="DT181" s="70"/>
      <c r="DU181" s="66"/>
      <c r="DV181" s="66"/>
      <c r="DW181" s="280">
        <v>15000</v>
      </c>
      <c r="DX181" s="280">
        <v>14986.961130000002</v>
      </c>
      <c r="DY181" s="66">
        <f t="shared" si="2764"/>
        <v>99.913074200000011</v>
      </c>
      <c r="DZ181" s="66"/>
      <c r="EA181" s="280"/>
      <c r="EB181" s="280"/>
      <c r="EC181" s="66"/>
      <c r="ED181" s="66"/>
      <c r="EE181" s="280">
        <v>30</v>
      </c>
      <c r="EF181" s="280">
        <v>30</v>
      </c>
      <c r="EG181" s="66">
        <f t="shared" ref="EG181:EG182" si="2814">EF181/EE181*100</f>
        <v>100</v>
      </c>
      <c r="EH181" s="66"/>
      <c r="EI181" s="280">
        <v>70</v>
      </c>
      <c r="EJ181" s="280">
        <v>70</v>
      </c>
      <c r="EK181" s="66">
        <f t="shared" si="2812"/>
        <v>100</v>
      </c>
      <c r="EL181" s="66"/>
      <c r="EM181" s="280"/>
      <c r="EN181" s="280"/>
      <c r="EO181" s="66"/>
      <c r="EP181" s="66"/>
      <c r="EQ181" s="280"/>
      <c r="ER181" s="280"/>
      <c r="ES181" s="66"/>
      <c r="ET181" s="66"/>
      <c r="EU181" s="280"/>
      <c r="EV181" s="280"/>
      <c r="EW181" s="66"/>
      <c r="EX181" s="66"/>
      <c r="EY181" s="280"/>
      <c r="EZ181" s="280"/>
      <c r="FA181" s="66"/>
      <c r="FB181" s="66"/>
      <c r="FC181" s="280"/>
      <c r="FD181" s="280"/>
      <c r="FE181" s="66"/>
      <c r="FF181" s="66"/>
      <c r="FG181" s="280"/>
      <c r="FH181" s="280"/>
      <c r="FI181" s="66"/>
      <c r="FJ181" s="66"/>
      <c r="FK181" s="280"/>
      <c r="FL181" s="280"/>
      <c r="FM181" s="66"/>
      <c r="FN181" s="66"/>
      <c r="FO181" s="280"/>
      <c r="FP181" s="280"/>
      <c r="FQ181" s="66"/>
      <c r="FR181" s="66"/>
      <c r="FS181" s="280"/>
      <c r="FT181" s="280"/>
      <c r="FU181" s="66"/>
      <c r="FV181" s="66"/>
      <c r="FW181" s="280"/>
      <c r="FX181" s="280"/>
      <c r="FY181" s="66"/>
      <c r="FZ181" s="66"/>
      <c r="GA181" s="280"/>
      <c r="GB181" s="280"/>
      <c r="GC181" s="66"/>
      <c r="GD181" s="66"/>
      <c r="GE181" s="280"/>
      <c r="GF181" s="280"/>
      <c r="GG181" s="66"/>
      <c r="GH181" s="66"/>
      <c r="GI181" s="280"/>
      <c r="GJ181" s="280"/>
      <c r="GK181" s="66"/>
      <c r="GL181" s="66"/>
      <c r="GM181" s="280"/>
      <c r="GN181" s="280"/>
      <c r="GO181" s="66"/>
      <c r="GP181" s="66"/>
      <c r="GQ181" s="280"/>
      <c r="GR181" s="280"/>
      <c r="GS181" s="66"/>
      <c r="GT181" s="66"/>
      <c r="GU181" s="280"/>
      <c r="GV181" s="280"/>
      <c r="GW181" s="66"/>
      <c r="GX181" s="66"/>
      <c r="GY181" s="280"/>
      <c r="GZ181" s="280"/>
      <c r="HA181" s="66"/>
      <c r="HB181" s="66"/>
      <c r="HC181" s="280"/>
      <c r="HD181" s="280"/>
      <c r="HE181" s="66"/>
      <c r="HF181" s="66"/>
      <c r="HG181" s="280"/>
      <c r="HH181" s="280"/>
      <c r="HI181" s="66"/>
      <c r="HJ181" s="66"/>
      <c r="HK181" s="280"/>
      <c r="HL181" s="280"/>
      <c r="HM181" s="66"/>
      <c r="HN181" s="66"/>
      <c r="HO181" s="280">
        <v>100</v>
      </c>
      <c r="HP181" s="280">
        <v>100</v>
      </c>
      <c r="HQ181" s="66">
        <f t="shared" si="2799"/>
        <v>100</v>
      </c>
      <c r="HR181" s="66"/>
      <c r="HS181" s="280"/>
      <c r="HT181" s="280"/>
      <c r="HU181" s="66"/>
      <c r="HV181" s="66"/>
      <c r="HW181" s="280"/>
      <c r="HX181" s="280"/>
      <c r="HY181" s="66"/>
      <c r="HZ181" s="66"/>
      <c r="IA181" s="280"/>
      <c r="IB181" s="280"/>
      <c r="IC181" s="66"/>
      <c r="ID181" s="66"/>
      <c r="IE181" s="280">
        <v>161.69999999999999</v>
      </c>
      <c r="IF181" s="280">
        <v>114.47758999999999</v>
      </c>
      <c r="IG181" s="66">
        <f t="shared" si="2805"/>
        <v>70.796283240568954</v>
      </c>
      <c r="IH181" s="66"/>
      <c r="II181" s="280"/>
      <c r="IJ181" s="280"/>
      <c r="IK181" s="66"/>
      <c r="IL181" s="66"/>
      <c r="IM181" s="280">
        <v>450.14904999999999</v>
      </c>
      <c r="IN181" s="280">
        <v>450.14904999999999</v>
      </c>
      <c r="IO181" s="66">
        <f t="shared" si="2809"/>
        <v>100</v>
      </c>
    </row>
    <row r="182" spans="1:249" s="29" customFormat="1" ht="15.75" x14ac:dyDescent="0.25">
      <c r="A182" s="52" t="s">
        <v>105</v>
      </c>
      <c r="B182" s="82">
        <f t="shared" si="2162"/>
        <v>670</v>
      </c>
      <c r="C182" s="82">
        <f t="shared" si="2163"/>
        <v>19911.949279999997</v>
      </c>
      <c r="D182" s="82">
        <f t="shared" si="2164"/>
        <v>19900.669379999999</v>
      </c>
      <c r="E182" s="80">
        <f t="shared" si="67"/>
        <v>99.943351101183609</v>
      </c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>
        <v>0</v>
      </c>
      <c r="Q182" s="70"/>
      <c r="R182" s="70"/>
      <c r="S182" s="70"/>
      <c r="T182" s="70">
        <v>0</v>
      </c>
      <c r="U182" s="70"/>
      <c r="V182" s="70">
        <v>306</v>
      </c>
      <c r="W182" s="70">
        <v>653.79999999999995</v>
      </c>
      <c r="X182" s="70">
        <v>642.83089000000007</v>
      </c>
      <c r="Y182" s="66">
        <f t="shared" si="295"/>
        <v>98.322252982563498</v>
      </c>
      <c r="Z182" s="124"/>
      <c r="AA182" s="70">
        <v>280</v>
      </c>
      <c r="AB182" s="70">
        <v>280</v>
      </c>
      <c r="AC182" s="66">
        <f t="shared" si="2243"/>
        <v>100</v>
      </c>
      <c r="AD182" s="145"/>
      <c r="AE182" s="280">
        <v>617</v>
      </c>
      <c r="AF182" s="282">
        <v>617</v>
      </c>
      <c r="AG182" s="66">
        <f t="shared" si="2722"/>
        <v>100</v>
      </c>
      <c r="AH182" s="280">
        <v>364</v>
      </c>
      <c r="AI182" s="280">
        <v>272</v>
      </c>
      <c r="AJ182" s="280">
        <v>272</v>
      </c>
      <c r="AK182" s="66">
        <f t="shared" si="2726"/>
        <v>100</v>
      </c>
      <c r="AL182" s="280"/>
      <c r="AM182" s="280"/>
      <c r="AN182" s="280"/>
      <c r="AO182" s="66"/>
      <c r="AP182" s="70"/>
      <c r="AQ182" s="70"/>
      <c r="AR182" s="70"/>
      <c r="AS182" s="70"/>
      <c r="AT182" s="70"/>
      <c r="AU182" s="70"/>
      <c r="AV182" s="70">
        <v>0</v>
      </c>
      <c r="AW182" s="70"/>
      <c r="AX182" s="70"/>
      <c r="AY182" s="70"/>
      <c r="AZ182" s="70"/>
      <c r="BA182" s="66"/>
      <c r="BB182" s="123"/>
      <c r="BC182" s="280">
        <v>1500</v>
      </c>
      <c r="BD182" s="280">
        <v>1500</v>
      </c>
      <c r="BE182" s="66">
        <f t="shared" si="2738"/>
        <v>100</v>
      </c>
      <c r="BF182" s="66"/>
      <c r="BG182" s="280"/>
      <c r="BH182" s="280"/>
      <c r="BI182" s="66"/>
      <c r="BJ182" s="66"/>
      <c r="BK182" s="280"/>
      <c r="BL182" s="280"/>
      <c r="BM182" s="66"/>
      <c r="BN182" s="66"/>
      <c r="BO182" s="280"/>
      <c r="BP182" s="280"/>
      <c r="BQ182" s="66"/>
      <c r="BR182" s="66"/>
      <c r="BS182" s="280"/>
      <c r="BT182" s="280"/>
      <c r="BU182" s="66"/>
      <c r="BV182" s="66"/>
      <c r="BW182" s="280"/>
      <c r="BX182" s="280"/>
      <c r="BY182" s="66"/>
      <c r="BZ182" s="66"/>
      <c r="CA182" s="280"/>
      <c r="CB182" s="280"/>
      <c r="CC182" s="66"/>
      <c r="CD182" s="66"/>
      <c r="CE182" s="280"/>
      <c r="CF182" s="280"/>
      <c r="CG182" s="66"/>
      <c r="CH182" s="66"/>
      <c r="CI182" s="280"/>
      <c r="CJ182" s="280"/>
      <c r="CK182" s="66"/>
      <c r="CL182" s="66"/>
      <c r="CM182" s="280"/>
      <c r="CN182" s="280"/>
      <c r="CO182" s="66"/>
      <c r="CP182" s="66"/>
      <c r="CQ182" s="66">
        <v>9287.23</v>
      </c>
      <c r="CR182" s="66">
        <v>9286.91921</v>
      </c>
      <c r="CS182" s="66">
        <f t="shared" si="2751"/>
        <v>99.996653577008431</v>
      </c>
      <c r="CT182" s="66"/>
      <c r="CU182" s="66"/>
      <c r="CV182" s="66"/>
      <c r="CW182" s="66"/>
      <c r="CX182" s="66"/>
      <c r="CY182" s="66"/>
      <c r="CZ182" s="66"/>
      <c r="DA182" s="66"/>
      <c r="DB182" s="66"/>
      <c r="DC182" s="70"/>
      <c r="DD182" s="70">
        <v>0</v>
      </c>
      <c r="DE182" s="70"/>
      <c r="DF182" s="70"/>
      <c r="DG182" s="70"/>
      <c r="DH182" s="70">
        <v>0</v>
      </c>
      <c r="DI182" s="70"/>
      <c r="DJ182" s="70"/>
      <c r="DK182" s="70"/>
      <c r="DL182" s="70">
        <v>0</v>
      </c>
      <c r="DM182" s="70"/>
      <c r="DN182" s="70"/>
      <c r="DO182" s="66"/>
      <c r="DP182" s="66"/>
      <c r="DQ182" s="66"/>
      <c r="DR182" s="66"/>
      <c r="DS182" s="66"/>
      <c r="DT182" s="70"/>
      <c r="DU182" s="66"/>
      <c r="DV182" s="66"/>
      <c r="DW182" s="280"/>
      <c r="DX182" s="280"/>
      <c r="DY182" s="66"/>
      <c r="DZ182" s="66"/>
      <c r="EA182" s="280"/>
      <c r="EB182" s="280"/>
      <c r="EC182" s="66"/>
      <c r="ED182" s="66"/>
      <c r="EE182" s="280">
        <v>330</v>
      </c>
      <c r="EF182" s="280">
        <v>330</v>
      </c>
      <c r="EG182" s="66">
        <f t="shared" si="2814"/>
        <v>100</v>
      </c>
      <c r="EH182" s="66"/>
      <c r="EI182" s="280"/>
      <c r="EJ182" s="280"/>
      <c r="EK182" s="66"/>
      <c r="EL182" s="66"/>
      <c r="EM182" s="280"/>
      <c r="EN182" s="280"/>
      <c r="EO182" s="66"/>
      <c r="EP182" s="66"/>
      <c r="EQ182" s="280"/>
      <c r="ER182" s="280"/>
      <c r="ES182" s="66"/>
      <c r="ET182" s="66"/>
      <c r="EU182" s="280"/>
      <c r="EV182" s="280"/>
      <c r="EW182" s="66"/>
      <c r="EX182" s="66"/>
      <c r="EY182" s="280"/>
      <c r="EZ182" s="280"/>
      <c r="FA182" s="66"/>
      <c r="FB182" s="66"/>
      <c r="FC182" s="280"/>
      <c r="FD182" s="280"/>
      <c r="FE182" s="66"/>
      <c r="FF182" s="66"/>
      <c r="FG182" s="280"/>
      <c r="FH182" s="280"/>
      <c r="FI182" s="66"/>
      <c r="FJ182" s="66"/>
      <c r="FK182" s="280"/>
      <c r="FL182" s="280"/>
      <c r="FM182" s="66"/>
      <c r="FN182" s="66"/>
      <c r="FO182" s="280"/>
      <c r="FP182" s="280"/>
      <c r="FQ182" s="66"/>
      <c r="FR182" s="66"/>
      <c r="FS182" s="280"/>
      <c r="FT182" s="280"/>
      <c r="FU182" s="66"/>
      <c r="FV182" s="66"/>
      <c r="FW182" s="280"/>
      <c r="FX182" s="280"/>
      <c r="FY182" s="66"/>
      <c r="FZ182" s="66"/>
      <c r="GA182" s="280"/>
      <c r="GB182" s="280"/>
      <c r="GC182" s="66"/>
      <c r="GD182" s="66"/>
      <c r="GE182" s="280"/>
      <c r="GF182" s="280"/>
      <c r="GG182" s="66"/>
      <c r="GH182" s="66"/>
      <c r="GI182" s="280"/>
      <c r="GJ182" s="280"/>
      <c r="GK182" s="66"/>
      <c r="GL182" s="66"/>
      <c r="GM182" s="280"/>
      <c r="GN182" s="280"/>
      <c r="GO182" s="66"/>
      <c r="GP182" s="66"/>
      <c r="GQ182" s="280"/>
      <c r="GR182" s="280"/>
      <c r="GS182" s="66"/>
      <c r="GT182" s="66"/>
      <c r="GU182" s="280">
        <v>1470.8</v>
      </c>
      <c r="GV182" s="280">
        <v>1470.8</v>
      </c>
      <c r="GW182" s="66">
        <f t="shared" si="2791"/>
        <v>100</v>
      </c>
      <c r="GX182" s="66"/>
      <c r="GY182" s="280"/>
      <c r="GZ182" s="280"/>
      <c r="HA182" s="66"/>
      <c r="HB182" s="66"/>
      <c r="HC182" s="280"/>
      <c r="HD182" s="280"/>
      <c r="HE182" s="66"/>
      <c r="HF182" s="66"/>
      <c r="HG182" s="280"/>
      <c r="HH182" s="280"/>
      <c r="HI182" s="66"/>
      <c r="HJ182" s="66"/>
      <c r="HK182" s="280"/>
      <c r="HL182" s="280"/>
      <c r="HM182" s="66"/>
      <c r="HN182" s="66"/>
      <c r="HO182" s="280">
        <v>50</v>
      </c>
      <c r="HP182" s="280">
        <v>50</v>
      </c>
      <c r="HQ182" s="66">
        <f t="shared" ref="HQ182" si="2815">HP182/HO182*100</f>
        <v>100</v>
      </c>
      <c r="HR182" s="66"/>
      <c r="HS182" s="280"/>
      <c r="HT182" s="280"/>
      <c r="HU182" s="66"/>
      <c r="HV182" s="66"/>
      <c r="HW182" s="280"/>
      <c r="HX182" s="280"/>
      <c r="HY182" s="66"/>
      <c r="HZ182" s="66"/>
      <c r="IA182" s="280"/>
      <c r="IB182" s="280"/>
      <c r="IC182" s="66"/>
      <c r="ID182" s="66"/>
      <c r="IE182" s="280">
        <v>80.8</v>
      </c>
      <c r="IF182" s="280">
        <v>80.8</v>
      </c>
      <c r="IG182" s="66">
        <f t="shared" si="2805"/>
        <v>100</v>
      </c>
      <c r="IH182" s="66"/>
      <c r="II182" s="280">
        <v>4920.1702400000004</v>
      </c>
      <c r="IJ182" s="280">
        <v>4920.1702400000004</v>
      </c>
      <c r="IK182" s="66">
        <f t="shared" si="2807"/>
        <v>100</v>
      </c>
      <c r="IL182" s="66"/>
      <c r="IM182" s="280">
        <v>450.14903999999996</v>
      </c>
      <c r="IN182" s="280">
        <v>450.14903999999996</v>
      </c>
      <c r="IO182" s="66">
        <f t="shared" si="2809"/>
        <v>100</v>
      </c>
    </row>
    <row r="183" spans="1:249" s="25" customFormat="1" ht="31.5" x14ac:dyDescent="0.25">
      <c r="A183" s="114" t="s">
        <v>1229</v>
      </c>
      <c r="B183" s="279">
        <f t="shared" ref="B183:B184" si="2816">F183+J183+N183+R183+V183+Z183+AD183+AH183+AL183+AP183+AT183+AX183+BB183+BF183+BJ183+BN183+BR183+BV183+BZ183+CD183+CH183+CL183+CP183+CT183+CX183+DB183+DF183+DJ183+DN183+DR183+DV183+DZ183+ED183+EH183+EL183+EP183+ET183+EX183+FB183+FF183+FJ183+FN183+FR183+FV183+FZ183+GD183+GH183+GL183+GP183+GT183+GX183+HB183+HF183+HJ183+HN183+HR183+HV183+HZ183+ID183+IH183+IL183</f>
        <v>917.7</v>
      </c>
      <c r="C183" s="279">
        <f t="shared" ref="C183:C184" si="2817">G183+K183+O183+S183+W183+AA183+AE183+AI183+AM183+AQ183+AU183+AY183+BC183+BG183+BK183+BO183+BS183+BW183+CA183+CE183+CI183+CM183+CQ183+CU183+CY183+DC183+DG183+DK183+DO183+DS183+DW183+EA183+EE183+EI183+EM183+EQ183+EU183+EY183+FC183+FG183+FK183+FO183+FS183+FW183+GA183+GE183+GI183+GM183+GQ183+GU183+GY183+HC183+HG183+HK183+HO183+HS183+HW183+IA183+IE183+II183+IM183</f>
        <v>0</v>
      </c>
      <c r="D183" s="279">
        <f t="shared" ref="D183:D184" si="2818">H183+L183+P183+T183+X183+AB183+AF183+AJ183+AN183+AR183+AV183+AZ183+BD183+BH183+BL183+BP183+BT183+BX183+CB183+CF183+CJ183+CN183+CR183+CV183+CZ183+DD183+DH183+DL183+DP183+DT183+DX183+EB183+EF183+EJ183+EN183+ER183+EV183+EZ183+FD183+FH183+FL183+FP183+FT183+FX183+GB183+GF183+GJ183+GN183+GR183+GV183+GZ183+HD183+HH183+HL183+HP183+HT183+HX183+IB183+IF183+IJ183+IN183</f>
        <v>0</v>
      </c>
      <c r="E183" s="275"/>
      <c r="F183" s="276"/>
      <c r="G183" s="276"/>
      <c r="H183" s="276"/>
      <c r="I183" s="276"/>
      <c r="J183" s="276"/>
      <c r="K183" s="276"/>
      <c r="L183" s="276"/>
      <c r="M183" s="276"/>
      <c r="N183" s="276"/>
      <c r="O183" s="276"/>
      <c r="P183" s="276"/>
      <c r="Q183" s="276"/>
      <c r="R183" s="276"/>
      <c r="S183" s="276"/>
      <c r="T183" s="276"/>
      <c r="U183" s="276"/>
      <c r="V183" s="275">
        <v>367.7</v>
      </c>
      <c r="W183" s="276"/>
      <c r="X183" s="276"/>
      <c r="Y183" s="276"/>
      <c r="Z183" s="146"/>
      <c r="AA183" s="276"/>
      <c r="AB183" s="276"/>
      <c r="AC183" s="276"/>
      <c r="AD183" s="146"/>
      <c r="AE183" s="276"/>
      <c r="AF183" s="276"/>
      <c r="AG183" s="276"/>
      <c r="AH183" s="276"/>
      <c r="AI183" s="276"/>
      <c r="AJ183" s="276"/>
      <c r="AK183" s="276"/>
      <c r="AL183" s="275">
        <v>550</v>
      </c>
      <c r="AM183" s="276"/>
      <c r="AN183" s="276"/>
      <c r="AO183" s="276"/>
      <c r="AP183" s="276"/>
      <c r="AQ183" s="276"/>
      <c r="AR183" s="276"/>
      <c r="AS183" s="276"/>
      <c r="AT183" s="276"/>
      <c r="AU183" s="276"/>
      <c r="AV183" s="276"/>
      <c r="AW183" s="276"/>
      <c r="AX183" s="276"/>
      <c r="AY183" s="276"/>
      <c r="AZ183" s="276"/>
      <c r="BA183" s="276"/>
      <c r="BB183" s="146"/>
      <c r="BC183" s="276"/>
      <c r="BD183" s="276"/>
      <c r="BE183" s="276"/>
      <c r="BF183" s="276"/>
      <c r="BG183" s="276"/>
      <c r="BH183" s="276"/>
      <c r="BI183" s="276"/>
      <c r="BJ183" s="276"/>
      <c r="BK183" s="276"/>
      <c r="BL183" s="276"/>
      <c r="BM183" s="276"/>
      <c r="BN183" s="276"/>
      <c r="BO183" s="276"/>
      <c r="BP183" s="276"/>
      <c r="BQ183" s="276"/>
      <c r="BR183" s="276"/>
      <c r="BS183" s="276"/>
      <c r="BT183" s="276"/>
      <c r="BU183" s="276"/>
      <c r="BV183" s="276"/>
      <c r="BW183" s="276"/>
      <c r="BX183" s="276"/>
      <c r="BY183" s="276"/>
      <c r="BZ183" s="276"/>
      <c r="CA183" s="276"/>
      <c r="CB183" s="276"/>
      <c r="CC183" s="276"/>
      <c r="CD183" s="276"/>
      <c r="CE183" s="276"/>
      <c r="CF183" s="276"/>
      <c r="CG183" s="276"/>
      <c r="CH183" s="276"/>
      <c r="CI183" s="276"/>
      <c r="CJ183" s="276"/>
      <c r="CK183" s="276"/>
      <c r="CL183" s="276"/>
      <c r="CM183" s="276"/>
      <c r="CN183" s="276"/>
      <c r="CO183" s="276"/>
      <c r="CP183" s="276"/>
      <c r="CQ183" s="276"/>
      <c r="CR183" s="276"/>
      <c r="CS183" s="276"/>
      <c r="CT183" s="276"/>
      <c r="CU183" s="276"/>
      <c r="CV183" s="276"/>
      <c r="CW183" s="276"/>
      <c r="CX183" s="276"/>
      <c r="CY183" s="276"/>
      <c r="CZ183" s="276"/>
      <c r="DA183" s="276"/>
      <c r="DB183" s="276"/>
      <c r="DC183" s="276"/>
      <c r="DD183" s="276"/>
      <c r="DE183" s="276"/>
      <c r="DF183" s="276"/>
      <c r="DG183" s="276"/>
      <c r="DH183" s="276"/>
      <c r="DI183" s="276"/>
      <c r="DJ183" s="276"/>
      <c r="DK183" s="276"/>
      <c r="DL183" s="276"/>
      <c r="DM183" s="276"/>
      <c r="DN183" s="276"/>
      <c r="DO183" s="276"/>
      <c r="DP183" s="276"/>
      <c r="DQ183" s="276"/>
      <c r="DR183" s="276"/>
      <c r="DS183" s="276"/>
      <c r="DT183" s="276"/>
      <c r="DU183" s="276"/>
      <c r="DV183" s="276"/>
      <c r="DW183" s="276"/>
      <c r="DX183" s="276"/>
      <c r="DY183" s="276"/>
      <c r="DZ183" s="276"/>
      <c r="EA183" s="276"/>
      <c r="EB183" s="276"/>
      <c r="EC183" s="276"/>
      <c r="ED183" s="276"/>
      <c r="EE183" s="276"/>
      <c r="EF183" s="276"/>
      <c r="EG183" s="276"/>
      <c r="EH183" s="276"/>
      <c r="EI183" s="276"/>
      <c r="EJ183" s="276"/>
      <c r="EK183" s="276"/>
      <c r="EL183" s="276"/>
      <c r="EM183" s="276"/>
      <c r="EN183" s="276"/>
      <c r="EO183" s="276"/>
      <c r="EP183" s="276"/>
      <c r="EQ183" s="276"/>
      <c r="ER183" s="276"/>
      <c r="ES183" s="276"/>
      <c r="ET183" s="276"/>
      <c r="EU183" s="276"/>
      <c r="EV183" s="276"/>
      <c r="EW183" s="276"/>
      <c r="EX183" s="276"/>
      <c r="EY183" s="276"/>
      <c r="EZ183" s="276"/>
      <c r="FA183" s="276"/>
      <c r="FB183" s="276"/>
      <c r="FC183" s="276"/>
      <c r="FD183" s="276"/>
      <c r="FE183" s="276"/>
      <c r="FF183" s="276"/>
      <c r="FG183" s="276"/>
      <c r="FH183" s="276"/>
      <c r="FI183" s="276"/>
      <c r="FJ183" s="276"/>
      <c r="FK183" s="276"/>
      <c r="FL183" s="276"/>
      <c r="FM183" s="276"/>
      <c r="FN183" s="276"/>
      <c r="FO183" s="276"/>
      <c r="FP183" s="276"/>
      <c r="FQ183" s="276"/>
      <c r="FR183" s="276"/>
      <c r="FS183" s="276"/>
      <c r="FT183" s="276"/>
      <c r="FU183" s="276"/>
      <c r="FV183" s="276"/>
      <c r="FW183" s="276"/>
      <c r="FX183" s="276"/>
      <c r="FY183" s="276"/>
      <c r="FZ183" s="276"/>
      <c r="GA183" s="276"/>
      <c r="GB183" s="276"/>
      <c r="GC183" s="276"/>
      <c r="GD183" s="276"/>
      <c r="GE183" s="276"/>
      <c r="GF183" s="276"/>
      <c r="GG183" s="276"/>
      <c r="GH183" s="276"/>
      <c r="GI183" s="276"/>
      <c r="GJ183" s="276"/>
      <c r="GK183" s="276"/>
      <c r="GL183" s="276"/>
      <c r="GM183" s="276"/>
      <c r="GN183" s="276"/>
      <c r="GO183" s="276"/>
      <c r="GP183" s="276"/>
      <c r="GQ183" s="276"/>
      <c r="GR183" s="276"/>
      <c r="GS183" s="276"/>
      <c r="GT183" s="276"/>
      <c r="GU183" s="276"/>
      <c r="GV183" s="276"/>
      <c r="GW183" s="276"/>
      <c r="GX183" s="276"/>
      <c r="GY183" s="276"/>
      <c r="GZ183" s="276"/>
      <c r="HA183" s="276"/>
      <c r="HB183" s="276"/>
      <c r="HC183" s="276"/>
      <c r="HD183" s="276"/>
      <c r="HE183" s="276"/>
      <c r="HF183" s="276"/>
      <c r="HG183" s="276"/>
      <c r="HH183" s="276"/>
      <c r="HI183" s="276"/>
      <c r="HJ183" s="276"/>
      <c r="HK183" s="276"/>
      <c r="HL183" s="276"/>
      <c r="HM183" s="276"/>
      <c r="HN183" s="276"/>
      <c r="HO183" s="276"/>
      <c r="HP183" s="276"/>
      <c r="HQ183" s="276"/>
      <c r="HR183" s="276"/>
      <c r="HS183" s="276"/>
      <c r="HT183" s="276"/>
      <c r="HU183" s="276"/>
      <c r="HV183" s="276"/>
      <c r="HW183" s="276"/>
      <c r="HX183" s="276"/>
      <c r="HY183" s="276"/>
      <c r="HZ183" s="276"/>
      <c r="IA183" s="276"/>
      <c r="IB183" s="276"/>
      <c r="IC183" s="276"/>
      <c r="ID183" s="276"/>
      <c r="IE183" s="276"/>
      <c r="IF183" s="276"/>
      <c r="IG183" s="276"/>
      <c r="IH183" s="276"/>
      <c r="II183" s="276"/>
      <c r="IJ183" s="276"/>
      <c r="IK183" s="276"/>
      <c r="IL183" s="276"/>
      <c r="IM183" s="276"/>
      <c r="IN183" s="276"/>
      <c r="IO183" s="276"/>
    </row>
    <row r="184" spans="1:249" s="29" customFormat="1" ht="15.75" x14ac:dyDescent="0.25">
      <c r="A184" s="114" t="s">
        <v>107</v>
      </c>
      <c r="B184" s="279">
        <f t="shared" si="2816"/>
        <v>646371.19999999995</v>
      </c>
      <c r="C184" s="279">
        <f t="shared" si="2817"/>
        <v>6045459.3213099986</v>
      </c>
      <c r="D184" s="279">
        <f t="shared" si="2818"/>
        <v>5756654.3611999992</v>
      </c>
      <c r="E184" s="279">
        <f>D184/C184*100</f>
        <v>95.222778869887122</v>
      </c>
      <c r="F184" s="279">
        <f>F8+F178+F183</f>
        <v>100000</v>
      </c>
      <c r="G184" s="279">
        <f>G8+G178+G183</f>
        <v>120000</v>
      </c>
      <c r="H184" s="279">
        <f>H8+H178+H183</f>
        <v>119894.92536999998</v>
      </c>
      <c r="I184" s="279">
        <f>H184/G184*100</f>
        <v>99.912437808333323</v>
      </c>
      <c r="J184" s="275">
        <f>J8+J178+J183</f>
        <v>1000</v>
      </c>
      <c r="K184" s="275">
        <f>K8+K178+K183</f>
        <v>1000</v>
      </c>
      <c r="L184" s="275">
        <f>L8+L178+L183</f>
        <v>1000</v>
      </c>
      <c r="M184" s="275">
        <f>L184/K184*100</f>
        <v>100</v>
      </c>
      <c r="N184" s="275"/>
      <c r="O184" s="275">
        <f>O8+O178+O183</f>
        <v>79500</v>
      </c>
      <c r="P184" s="275">
        <f>P8+P178+P183</f>
        <v>79500</v>
      </c>
      <c r="Q184" s="275">
        <f>P184/O184*100</f>
        <v>100</v>
      </c>
      <c r="R184" s="275">
        <f>R8+R178+R183</f>
        <v>290000</v>
      </c>
      <c r="S184" s="275">
        <f>S8+S178+S183</f>
        <v>290000</v>
      </c>
      <c r="T184" s="275">
        <f>T8+T178+T183</f>
        <v>290000</v>
      </c>
      <c r="U184" s="275">
        <f>T184/S184*100</f>
        <v>100</v>
      </c>
      <c r="V184" s="275">
        <f>V8+V178+V183</f>
        <v>20000.000000000004</v>
      </c>
      <c r="W184" s="275">
        <f>W8+W178+W183</f>
        <v>52300.10000000002</v>
      </c>
      <c r="X184" s="275">
        <f>X8+X178+X183</f>
        <v>52289.121890000024</v>
      </c>
      <c r="Y184" s="275">
        <f>X184/W184*100</f>
        <v>99.979009390039423</v>
      </c>
      <c r="Z184" s="142"/>
      <c r="AA184" s="275">
        <f>AA8+AA178+AA183</f>
        <v>87213</v>
      </c>
      <c r="AB184" s="275">
        <f>AB8+AB178+AB183</f>
        <v>87213</v>
      </c>
      <c r="AC184" s="275">
        <f>AB184/AA184*100</f>
        <v>100</v>
      </c>
      <c r="AD184" s="142"/>
      <c r="AE184" s="275">
        <f>AE8+AE178+AE183</f>
        <v>253633</v>
      </c>
      <c r="AF184" s="275">
        <f>AF8+AF178+AF183</f>
        <v>253632.6</v>
      </c>
      <c r="AG184" s="275">
        <f>AF184/AE184*100</f>
        <v>99.999842291815341</v>
      </c>
      <c r="AH184" s="275">
        <f>AH8+AH178+AH183</f>
        <v>61404</v>
      </c>
      <c r="AI184" s="275">
        <f>AI8+AI178+AI183</f>
        <v>57239</v>
      </c>
      <c r="AJ184" s="275">
        <f>AJ8+AJ178+AJ183</f>
        <v>57239</v>
      </c>
      <c r="AK184" s="275">
        <f>AJ184/AI184*100</f>
        <v>100</v>
      </c>
      <c r="AL184" s="275">
        <f>AL8+AL178+AL183</f>
        <v>17282</v>
      </c>
      <c r="AM184" s="275">
        <f>AM8+AM178+AM183</f>
        <v>17701</v>
      </c>
      <c r="AN184" s="275">
        <f>AN8+AN178+AN183</f>
        <v>17701</v>
      </c>
      <c r="AO184" s="275">
        <f>AN184/AM184*100</f>
        <v>100</v>
      </c>
      <c r="AP184" s="275">
        <f>AP8+AP178+AP183</f>
        <v>12200</v>
      </c>
      <c r="AQ184" s="275">
        <f>AQ8+AQ178+AQ183</f>
        <v>15800</v>
      </c>
      <c r="AR184" s="275">
        <f>AR8+AR178+AR183</f>
        <v>15800</v>
      </c>
      <c r="AS184" s="275">
        <f>AR184/AQ184*100</f>
        <v>100</v>
      </c>
      <c r="AT184" s="275">
        <f>AT8+AT178+AT183</f>
        <v>119485.2</v>
      </c>
      <c r="AU184" s="275">
        <f>AU8+AU178+AU183</f>
        <v>284853.40000000002</v>
      </c>
      <c r="AV184" s="275">
        <f>AV8+AV178+AV183</f>
        <v>284853.39600000001</v>
      </c>
      <c r="AW184" s="275">
        <f>AV184/AU184*100</f>
        <v>99.999998595768901</v>
      </c>
      <c r="AX184" s="275">
        <f>AX8+AX178+AX183</f>
        <v>25000</v>
      </c>
      <c r="AY184" s="275">
        <f>AY8+AY178+AY183</f>
        <v>25000</v>
      </c>
      <c r="AZ184" s="275">
        <f>AZ8+AZ178+AZ183</f>
        <v>25000</v>
      </c>
      <c r="BA184" s="275">
        <f>AZ184/AY184*100</f>
        <v>100</v>
      </c>
      <c r="BB184" s="142"/>
      <c r="BC184" s="275">
        <f>BC8+BC178+BC183</f>
        <v>224660</v>
      </c>
      <c r="BD184" s="275">
        <f>BD8+BD178+BD183</f>
        <v>96215.515320000006</v>
      </c>
      <c r="BE184" s="275">
        <f>BD184/BC184*100</f>
        <v>42.827167862547853</v>
      </c>
      <c r="BF184" s="275"/>
      <c r="BG184" s="275">
        <f>BG8+BG178+BG183</f>
        <v>75540</v>
      </c>
      <c r="BH184" s="275">
        <f>BH8+BH178+BH183</f>
        <v>75540</v>
      </c>
      <c r="BI184" s="275">
        <f>BH184/BG184*100</f>
        <v>100</v>
      </c>
      <c r="BJ184" s="275"/>
      <c r="BK184" s="275">
        <f>BK8+BK178+BK183</f>
        <v>75000</v>
      </c>
      <c r="BL184" s="275">
        <f>BL8+BL178+BL183</f>
        <v>74905.972040000008</v>
      </c>
      <c r="BM184" s="275">
        <f>BL184/BK184*100</f>
        <v>99.874629386666683</v>
      </c>
      <c r="BN184" s="275"/>
      <c r="BO184" s="275">
        <f>BO8+BO178+BO183</f>
        <v>256000</v>
      </c>
      <c r="BP184" s="275">
        <f>BP8+BP178+BP183</f>
        <v>256000</v>
      </c>
      <c r="BQ184" s="275">
        <f>BP184/BO184*100</f>
        <v>100</v>
      </c>
      <c r="BR184" s="275"/>
      <c r="BS184" s="275">
        <f>BS8+BS178+BS183</f>
        <v>55658.644200000002</v>
      </c>
      <c r="BT184" s="275">
        <f>BT8+BT178+BT183</f>
        <v>55658.644200000002</v>
      </c>
      <c r="BU184" s="275">
        <f>BT184/BS184*100</f>
        <v>100</v>
      </c>
      <c r="BV184" s="275"/>
      <c r="BW184" s="275">
        <f>BW8+BW178+BW183</f>
        <v>3000</v>
      </c>
      <c r="BX184" s="275">
        <f>BX8+BX178+BX183</f>
        <v>3000</v>
      </c>
      <c r="BY184" s="275">
        <f>BX184/BW184*100</f>
        <v>100</v>
      </c>
      <c r="BZ184" s="275"/>
      <c r="CA184" s="275">
        <f>CA8+CA178+CA183</f>
        <v>5028.7083999999995</v>
      </c>
      <c r="CB184" s="275">
        <f>CB8+CB178+CB183</f>
        <v>5028.7083999999995</v>
      </c>
      <c r="CC184" s="275">
        <f>CB184/CA184*100</f>
        <v>100</v>
      </c>
      <c r="CD184" s="275"/>
      <c r="CE184" s="275">
        <f>CE8+CE178+CE183</f>
        <v>19400</v>
      </c>
      <c r="CF184" s="275">
        <f>CF8+CF178+CF183</f>
        <v>19400</v>
      </c>
      <c r="CG184" s="275">
        <f>CF184/CE184*100</f>
        <v>100</v>
      </c>
      <c r="CH184" s="275"/>
      <c r="CI184" s="275">
        <f>CI8+CI178+CI183</f>
        <v>287125</v>
      </c>
      <c r="CJ184" s="275">
        <f>CJ8+CJ178+CJ183</f>
        <v>144199.92535</v>
      </c>
      <c r="CK184" s="275">
        <f>CJ184/CI184*100</f>
        <v>50.222002734000867</v>
      </c>
      <c r="CL184" s="275"/>
      <c r="CM184" s="275">
        <f>CM8+CM178+CM183</f>
        <v>177411.68104</v>
      </c>
      <c r="CN184" s="275">
        <f>CN8+CN178+CN183</f>
        <v>177187.0337</v>
      </c>
      <c r="CO184" s="275">
        <f>CN184/CM184*100</f>
        <v>99.873375113361703</v>
      </c>
      <c r="CP184" s="275"/>
      <c r="CQ184" s="275">
        <f>CQ8+CQ178+CQ183</f>
        <v>389784.8</v>
      </c>
      <c r="CR184" s="275">
        <f>CR8+CR178+CR183</f>
        <v>388400.61854</v>
      </c>
      <c r="CS184" s="275">
        <f>CR184/CQ184*100</f>
        <v>99.644885726688159</v>
      </c>
      <c r="CT184" s="275"/>
      <c r="CU184" s="275">
        <f>CU8+CU178+CU183</f>
        <v>240000</v>
      </c>
      <c r="CV184" s="275">
        <f>CV8+CV178+CV183</f>
        <v>239999.99997</v>
      </c>
      <c r="CW184" s="275">
        <f>CV184/CU184*100</f>
        <v>99.999999987500004</v>
      </c>
      <c r="CX184" s="275"/>
      <c r="CY184" s="275">
        <f>CY8+CY178+CY183</f>
        <v>156173</v>
      </c>
      <c r="CZ184" s="275">
        <f>CZ8+CZ178+CZ183</f>
        <v>155089.53141</v>
      </c>
      <c r="DA184" s="275">
        <f>CZ184/CY184*100</f>
        <v>99.30623821659313</v>
      </c>
      <c r="DB184" s="275"/>
      <c r="DC184" s="275">
        <f>DC8+DC178+DC183</f>
        <v>21474.400000000001</v>
      </c>
      <c r="DD184" s="275">
        <f>DD8+DD178+DD183</f>
        <v>21474.400000000001</v>
      </c>
      <c r="DE184" s="275">
        <f>DD184/DC184*100</f>
        <v>100</v>
      </c>
      <c r="DF184" s="275"/>
      <c r="DG184" s="275">
        <f>DG8+DG178+DG183</f>
        <v>83657.600000000006</v>
      </c>
      <c r="DH184" s="275">
        <f>DH8+DH178+DH183</f>
        <v>83657.600000000006</v>
      </c>
      <c r="DI184" s="275">
        <f>DH184/DG184*100</f>
        <v>100</v>
      </c>
      <c r="DJ184" s="275"/>
      <c r="DK184" s="275">
        <f>DK8+DK178+DK183</f>
        <v>57300</v>
      </c>
      <c r="DL184" s="275">
        <f>DL8+DL178+DL183</f>
        <v>57300</v>
      </c>
      <c r="DM184" s="275">
        <f>DL184/DK184*100</f>
        <v>100</v>
      </c>
      <c r="DN184" s="275"/>
      <c r="DO184" s="275">
        <f>DO8+DO178+DO183</f>
        <v>47500</v>
      </c>
      <c r="DP184" s="275">
        <f>DP8+DP178+DP183</f>
        <v>47497.675000000003</v>
      </c>
      <c r="DQ184" s="275">
        <f>DP184/DO184*100</f>
        <v>99.995105263157896</v>
      </c>
      <c r="DR184" s="275"/>
      <c r="DS184" s="275">
        <f>DS8+DS178+DS183</f>
        <v>2500</v>
      </c>
      <c r="DT184" s="275">
        <f>DT8+DT178+DT183</f>
        <v>2500</v>
      </c>
      <c r="DU184" s="275">
        <f>DT184/DS184*100</f>
        <v>100</v>
      </c>
      <c r="DV184" s="275"/>
      <c r="DW184" s="275">
        <f>DW8+DW178+DW183</f>
        <v>869618</v>
      </c>
      <c r="DX184" s="275">
        <f>DX8+DX178+DX183</f>
        <v>868694.57487999997</v>
      </c>
      <c r="DY184" s="275">
        <f>DX184/DW184*100</f>
        <v>99.893812556777803</v>
      </c>
      <c r="DZ184" s="275"/>
      <c r="EA184" s="275">
        <f>EA8+EA178+EA183</f>
        <v>2043</v>
      </c>
      <c r="EB184" s="275">
        <f>EB8+EB178+EB183</f>
        <v>2043</v>
      </c>
      <c r="EC184" s="275">
        <f>EB184/EA184*100</f>
        <v>100</v>
      </c>
      <c r="ED184" s="275"/>
      <c r="EE184" s="275">
        <f>EE8+EE178+EE183</f>
        <v>6880</v>
      </c>
      <c r="EF184" s="275">
        <f>EF8+EF178+EF183</f>
        <v>6880</v>
      </c>
      <c r="EG184" s="275">
        <f>EF184/EE184*100</f>
        <v>100</v>
      </c>
      <c r="EH184" s="275"/>
      <c r="EI184" s="275">
        <f>EI8+EI178+EI183</f>
        <v>21018.43723</v>
      </c>
      <c r="EJ184" s="275">
        <f>EJ8+EJ178+EJ183</f>
        <v>21018.43723</v>
      </c>
      <c r="EK184" s="275">
        <f>EJ184/EI184*100</f>
        <v>100</v>
      </c>
      <c r="EL184" s="275"/>
      <c r="EM184" s="275">
        <f>EM8+EM178+EM183</f>
        <v>6960</v>
      </c>
      <c r="EN184" s="275">
        <f>EN8+EN178+EN183</f>
        <v>6960</v>
      </c>
      <c r="EO184" s="275">
        <f>EN184/EM184*100</f>
        <v>100</v>
      </c>
      <c r="EP184" s="275"/>
      <c r="EQ184" s="275">
        <f>EQ8+EQ178+EQ183</f>
        <v>3280</v>
      </c>
      <c r="ER184" s="275">
        <f>ER8+ER178+ER183</f>
        <v>3280</v>
      </c>
      <c r="ES184" s="275">
        <f>ER184/EQ184*100</f>
        <v>100</v>
      </c>
      <c r="ET184" s="275"/>
      <c r="EU184" s="275">
        <f>EU8+EU178+EU183</f>
        <v>16601.391599999999</v>
      </c>
      <c r="EV184" s="275">
        <f>EV8+EV178+EV183</f>
        <v>15463.537199999999</v>
      </c>
      <c r="EW184" s="275">
        <f>EV184/EU184*100</f>
        <v>93.146029999075495</v>
      </c>
      <c r="EX184" s="275"/>
      <c r="EY184" s="275">
        <f>EY8+EY178+EY183</f>
        <v>3000</v>
      </c>
      <c r="EZ184" s="275">
        <f>EZ8+EZ178+EZ183</f>
        <v>3000</v>
      </c>
      <c r="FA184" s="275">
        <f>EZ184/EY184*100</f>
        <v>100</v>
      </c>
      <c r="FB184" s="275"/>
      <c r="FC184" s="275">
        <f>FC8+FC178+FC183</f>
        <v>175000</v>
      </c>
      <c r="FD184" s="275">
        <f>FD8+FD178+FD183</f>
        <v>175000</v>
      </c>
      <c r="FE184" s="275">
        <f>FD184/FC184*100</f>
        <v>100</v>
      </c>
      <c r="FF184" s="275"/>
      <c r="FG184" s="275">
        <f>FG8+FG178+FG183</f>
        <v>68000</v>
      </c>
      <c r="FH184" s="275">
        <f>FH8+FH178+FH183</f>
        <v>67999</v>
      </c>
      <c r="FI184" s="275">
        <f>FH184/FG184*100</f>
        <v>99.998529411764707</v>
      </c>
      <c r="FJ184" s="275"/>
      <c r="FK184" s="275">
        <f>FK8+FK178+FK183</f>
        <v>5838.3</v>
      </c>
      <c r="FL184" s="275">
        <f>FL8+FL178+FL183</f>
        <v>5808.9859100000003</v>
      </c>
      <c r="FM184" s="275">
        <f>FL184/FK184*100</f>
        <v>99.497900244934314</v>
      </c>
      <c r="FN184" s="275"/>
      <c r="FO184" s="275">
        <f>FO8+FO178+FO183</f>
        <v>76900</v>
      </c>
      <c r="FP184" s="275">
        <f>FP8+FP178+FP183</f>
        <v>76900</v>
      </c>
      <c r="FQ184" s="275">
        <f>FP184/FO184*100</f>
        <v>100</v>
      </c>
      <c r="FR184" s="275"/>
      <c r="FS184" s="275">
        <f>FS8+FS178+FS183</f>
        <v>59.5</v>
      </c>
      <c r="FT184" s="275">
        <f>FT8+FT178+FT183</f>
        <v>59.5</v>
      </c>
      <c r="FU184" s="275">
        <f>FT184/FS184*100</f>
        <v>100</v>
      </c>
      <c r="FV184" s="275"/>
      <c r="FW184" s="275">
        <f>FW8+FW178+FW183</f>
        <v>35</v>
      </c>
      <c r="FX184" s="275">
        <f>FX8+FX178+FX183</f>
        <v>35</v>
      </c>
      <c r="FY184" s="275">
        <f>FX184/FW184*100</f>
        <v>100</v>
      </c>
      <c r="FZ184" s="275"/>
      <c r="GA184" s="275">
        <f>GA8+GA178+GA183</f>
        <v>86852.75499999999</v>
      </c>
      <c r="GB184" s="275">
        <f>GB8+GB178+GB183</f>
        <v>86852.75499999999</v>
      </c>
      <c r="GC184" s="275">
        <f>GB184/GA184*100</f>
        <v>100</v>
      </c>
      <c r="GD184" s="275"/>
      <c r="GE184" s="275">
        <f>GE8+GE178+GE183</f>
        <v>1700</v>
      </c>
      <c r="GF184" s="275">
        <f>GF8+GF178+GF183</f>
        <v>1700</v>
      </c>
      <c r="GG184" s="275">
        <f>GF184/GE184*100</f>
        <v>100</v>
      </c>
      <c r="GH184" s="275"/>
      <c r="GI184" s="275">
        <f>GI8+GI178+GI183</f>
        <v>3100</v>
      </c>
      <c r="GJ184" s="275">
        <f>GJ8+GJ178+GJ183</f>
        <v>3100</v>
      </c>
      <c r="GK184" s="275">
        <f>GJ184/GI184*100</f>
        <v>100</v>
      </c>
      <c r="GL184" s="275"/>
      <c r="GM184" s="275">
        <f>GM8+GM178+GM183</f>
        <v>4971</v>
      </c>
      <c r="GN184" s="275">
        <f>GN8+GN178+GN183</f>
        <v>4971</v>
      </c>
      <c r="GO184" s="275">
        <f>GN184/GM184*100</f>
        <v>100</v>
      </c>
      <c r="GP184" s="275"/>
      <c r="GQ184" s="275">
        <f>GQ8+GQ178+GQ183</f>
        <v>3216</v>
      </c>
      <c r="GR184" s="275">
        <f>GR8+GR178+GR183</f>
        <v>3216</v>
      </c>
      <c r="GS184" s="275">
        <f>GR184/GQ184*100</f>
        <v>100</v>
      </c>
      <c r="GT184" s="275"/>
      <c r="GU184" s="275">
        <f>GU8+GU178+GU183</f>
        <v>650000</v>
      </c>
      <c r="GV184" s="275">
        <f>GV8+GV178+GV183</f>
        <v>650000</v>
      </c>
      <c r="GW184" s="275">
        <f>GV184/GU184*100</f>
        <v>100</v>
      </c>
      <c r="GX184" s="275"/>
      <c r="GY184" s="275">
        <f>GY8+GY178+GY183</f>
        <v>91167.097999999998</v>
      </c>
      <c r="GZ184" s="275">
        <f>GZ8+GZ178+GZ183</f>
        <v>91167.097999999998</v>
      </c>
      <c r="HA184" s="275">
        <f>GZ184/GY184*100</f>
        <v>100</v>
      </c>
      <c r="HB184" s="275"/>
      <c r="HC184" s="275">
        <f>HC8+HC178+HC183</f>
        <v>232294.6</v>
      </c>
      <c r="HD184" s="275">
        <f>HD8+HD178+HD183</f>
        <v>232294.6</v>
      </c>
      <c r="HE184" s="275">
        <f>HD184/HC184*100</f>
        <v>100</v>
      </c>
      <c r="HF184" s="275"/>
      <c r="HG184" s="275">
        <f>HG8+HG178+HG183</f>
        <v>18865.099999999999</v>
      </c>
      <c r="HH184" s="275">
        <f>HH8+HH178+HH183</f>
        <v>18865.058809999999</v>
      </c>
      <c r="HI184" s="275">
        <f>HH184/HG184*100</f>
        <v>99.99978166031454</v>
      </c>
      <c r="HJ184" s="275"/>
      <c r="HK184" s="275">
        <f>HK8+HK178+HK183</f>
        <v>3000</v>
      </c>
      <c r="HL184" s="275">
        <f>HL8+HL178+HL183</f>
        <v>3000</v>
      </c>
      <c r="HM184" s="275">
        <f>HL184/HK184*100</f>
        <v>100</v>
      </c>
      <c r="HN184" s="275"/>
      <c r="HO184" s="275">
        <f>HO8+HO178+HO183</f>
        <v>35800</v>
      </c>
      <c r="HP184" s="275">
        <f>HP8+HP178+HP183</f>
        <v>35550</v>
      </c>
      <c r="HQ184" s="275">
        <f>HP184/HO184*100</f>
        <v>99.30167597765363</v>
      </c>
      <c r="HR184" s="275"/>
      <c r="HS184" s="275">
        <f>HS8+HS178+HS183</f>
        <v>89000</v>
      </c>
      <c r="HT184" s="275">
        <f>HT8+HT178+HT183</f>
        <v>89000</v>
      </c>
      <c r="HU184" s="275">
        <f>HT184/HS184*100</f>
        <v>100</v>
      </c>
      <c r="HV184" s="275"/>
      <c r="HW184" s="275">
        <f>HW8+HW178+HW183</f>
        <v>3600</v>
      </c>
      <c r="HX184" s="275">
        <f>HX8+HX178+HX183</f>
        <v>3600</v>
      </c>
      <c r="HY184" s="275">
        <f>HX184/HW184*100</f>
        <v>100</v>
      </c>
      <c r="HZ184" s="275"/>
      <c r="IA184" s="275">
        <f>IA8+IA178+IA183</f>
        <v>18350.301200000002</v>
      </c>
      <c r="IB184" s="275">
        <f>IB8+IB178+IB183</f>
        <v>18350.301200000002</v>
      </c>
      <c r="IC184" s="275">
        <f>IB184/IA184*100</f>
        <v>100</v>
      </c>
      <c r="ID184" s="275"/>
      <c r="IE184" s="275">
        <f>IE8+IE178+IE183</f>
        <v>67127.799999999988</v>
      </c>
      <c r="IF184" s="275">
        <f>IF8+IF178+IF183</f>
        <v>54939.141140000007</v>
      </c>
      <c r="IG184" s="275">
        <f>IF184/IE184*100</f>
        <v>81.842606401520698</v>
      </c>
      <c r="IH184" s="275"/>
      <c r="II184" s="275">
        <f>II8+II178+II183</f>
        <v>4920.1702400000004</v>
      </c>
      <c r="IJ184" s="275">
        <f>IJ8+IJ178+IJ183</f>
        <v>4920.1702400000004</v>
      </c>
      <c r="IK184" s="275">
        <f>IJ184/II184*100</f>
        <v>100</v>
      </c>
      <c r="IL184" s="275"/>
      <c r="IM184" s="275">
        <f>IM8+IM178+IM183</f>
        <v>14807.5344</v>
      </c>
      <c r="IN184" s="275">
        <f>IN8+IN178+IN183</f>
        <v>14807.5344</v>
      </c>
      <c r="IO184" s="275">
        <f>IN184/IM184*100</f>
        <v>100</v>
      </c>
    </row>
    <row r="185" spans="1:249" s="29" customFormat="1" ht="41.25" customHeight="1" x14ac:dyDescent="0.25">
      <c r="A185" s="405" t="s">
        <v>984</v>
      </c>
      <c r="B185" s="405"/>
      <c r="C185" s="405"/>
      <c r="D185" s="405"/>
      <c r="E185" s="405"/>
      <c r="F185" s="405"/>
      <c r="G185" s="405"/>
      <c r="H185" s="405"/>
      <c r="I185" s="405"/>
      <c r="J185" s="405"/>
      <c r="K185" s="405"/>
      <c r="L185" s="405"/>
      <c r="M185" s="405"/>
      <c r="N185" s="405"/>
      <c r="O185" s="405"/>
      <c r="P185" s="405"/>
      <c r="Q185" s="405"/>
      <c r="R185" s="405"/>
      <c r="S185" s="405"/>
      <c r="T185" s="405"/>
      <c r="U185" s="405"/>
      <c r="V185" s="294"/>
      <c r="W185" s="294"/>
      <c r="X185" s="294"/>
      <c r="Y185" s="294"/>
      <c r="Z185" s="294"/>
      <c r="AA185" s="294"/>
      <c r="AB185" s="294"/>
      <c r="AC185" s="294"/>
      <c r="AD185" s="257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  <c r="GK185" s="25"/>
      <c r="GL185" s="25"/>
      <c r="GM185" s="25"/>
      <c r="GN185" s="25"/>
      <c r="GO185" s="25"/>
      <c r="GP185" s="25"/>
      <c r="GQ185" s="25"/>
      <c r="GR185" s="25"/>
      <c r="GS185" s="25"/>
      <c r="GT185" s="25"/>
      <c r="GU185" s="25"/>
      <c r="GV185" s="25"/>
      <c r="GW185" s="25"/>
      <c r="HN185" s="25"/>
      <c r="HO185" s="25"/>
      <c r="HP185" s="25"/>
      <c r="HQ185" s="25"/>
      <c r="HV185" s="25"/>
      <c r="HW185" s="25"/>
      <c r="HX185" s="25"/>
      <c r="HY185" s="25"/>
      <c r="ID185" s="25"/>
      <c r="IE185" s="25"/>
      <c r="IF185" s="25"/>
      <c r="IG185" s="25"/>
      <c r="IL185" s="25"/>
      <c r="IM185" s="25"/>
      <c r="IN185" s="25"/>
      <c r="IO185" s="25"/>
    </row>
    <row r="186" spans="1:249" s="29" customFormat="1" ht="22.5" customHeight="1" x14ac:dyDescent="0.25">
      <c r="A186" s="311" t="s">
        <v>985</v>
      </c>
      <c r="B186" s="311"/>
      <c r="C186" s="311"/>
      <c r="D186" s="311"/>
      <c r="E186" s="311"/>
      <c r="F186" s="311"/>
      <c r="G186" s="311"/>
      <c r="H186" s="311"/>
      <c r="I186" s="311"/>
      <c r="J186" s="311"/>
      <c r="K186" s="311"/>
      <c r="L186" s="311"/>
      <c r="M186" s="311"/>
      <c r="N186" s="311"/>
      <c r="O186" s="311"/>
      <c r="P186" s="311"/>
      <c r="Q186" s="311"/>
      <c r="R186" s="311"/>
      <c r="S186" s="311"/>
      <c r="T186" s="311"/>
      <c r="U186" s="311"/>
      <c r="V186" s="267"/>
      <c r="W186" s="267"/>
      <c r="X186" s="267"/>
      <c r="Y186" s="267"/>
      <c r="Z186" s="267"/>
      <c r="AA186" s="267"/>
      <c r="AB186" s="267"/>
      <c r="AC186" s="267"/>
      <c r="AD186" s="267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HN186" s="25"/>
      <c r="HO186" s="25"/>
      <c r="HP186" s="25"/>
      <c r="HQ186" s="25"/>
      <c r="HV186" s="25"/>
      <c r="HW186" s="25"/>
      <c r="HX186" s="25"/>
      <c r="HY186" s="25"/>
      <c r="ID186" s="25"/>
      <c r="IE186" s="25"/>
      <c r="IF186" s="25"/>
      <c r="IG186" s="25"/>
      <c r="IL186" s="25"/>
      <c r="IM186" s="25"/>
      <c r="IN186" s="25"/>
      <c r="IO186" s="25"/>
    </row>
    <row r="187" spans="1:249" s="29" customFormat="1" ht="34.5" customHeight="1" x14ac:dyDescent="0.25">
      <c r="A187" s="371" t="s">
        <v>1161</v>
      </c>
      <c r="B187" s="371"/>
      <c r="C187" s="371"/>
      <c r="D187" s="371"/>
      <c r="E187" s="371"/>
      <c r="F187" s="371"/>
      <c r="G187" s="371"/>
      <c r="H187" s="371"/>
      <c r="I187" s="371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252"/>
      <c r="W187" s="252"/>
      <c r="X187" s="252"/>
      <c r="Y187" s="252"/>
      <c r="Z187" s="252"/>
      <c r="AA187" s="252"/>
      <c r="AB187" s="252"/>
      <c r="AC187" s="252"/>
      <c r="AD187" s="261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  <c r="GQ187" s="25"/>
      <c r="GR187" s="25"/>
      <c r="GS187" s="25"/>
      <c r="GT187" s="25"/>
      <c r="GU187" s="25"/>
      <c r="GV187" s="25"/>
      <c r="GW187" s="25"/>
      <c r="HN187" s="25"/>
      <c r="HO187" s="25"/>
      <c r="HP187" s="25"/>
      <c r="HQ187" s="25"/>
      <c r="HV187" s="25"/>
      <c r="HW187" s="25"/>
      <c r="HX187" s="25"/>
      <c r="HY187" s="25"/>
      <c r="ID187" s="25"/>
      <c r="IE187" s="25"/>
      <c r="IF187" s="25"/>
      <c r="IG187" s="25"/>
      <c r="IL187" s="25"/>
      <c r="IM187" s="25"/>
      <c r="IN187" s="25"/>
      <c r="IO187" s="25"/>
    </row>
    <row r="188" spans="1:249" s="29" customFormat="1" ht="33.75" customHeight="1" x14ac:dyDescent="0.25">
      <c r="A188" s="371" t="s">
        <v>1164</v>
      </c>
      <c r="B188" s="371"/>
      <c r="C188" s="371"/>
      <c r="D188" s="371"/>
      <c r="E188" s="371"/>
      <c r="F188" s="371"/>
      <c r="G188" s="371"/>
      <c r="H188" s="371"/>
      <c r="I188" s="371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252"/>
      <c r="W188" s="252"/>
      <c r="X188" s="252"/>
      <c r="Y188" s="252"/>
      <c r="Z188" s="252"/>
      <c r="AA188" s="252"/>
      <c r="AB188" s="252"/>
      <c r="AC188" s="252"/>
      <c r="AD188" s="261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HN188" s="25"/>
      <c r="HO188" s="25"/>
      <c r="HP188" s="25"/>
      <c r="HQ188" s="25"/>
      <c r="HV188" s="25"/>
      <c r="HW188" s="25"/>
      <c r="HX188" s="25"/>
      <c r="HY188" s="25"/>
      <c r="ID188" s="25"/>
      <c r="IE188" s="25"/>
      <c r="IF188" s="25"/>
      <c r="IG188" s="25"/>
      <c r="IL188" s="25"/>
      <c r="IM188" s="25"/>
      <c r="IN188" s="25"/>
      <c r="IO188" s="25"/>
    </row>
    <row r="189" spans="1:249" s="42" customFormat="1" ht="35.25" customHeight="1" x14ac:dyDescent="0.25">
      <c r="A189" s="371" t="s">
        <v>1167</v>
      </c>
      <c r="B189" s="371"/>
      <c r="C189" s="371"/>
      <c r="D189" s="371"/>
      <c r="E189" s="371"/>
      <c r="F189" s="371"/>
      <c r="G189" s="371"/>
      <c r="H189" s="371"/>
      <c r="I189" s="371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252"/>
      <c r="W189" s="252"/>
      <c r="X189" s="252"/>
      <c r="Y189" s="252"/>
      <c r="Z189" s="252"/>
      <c r="AA189" s="252"/>
      <c r="AB189" s="252"/>
      <c r="AC189" s="252"/>
      <c r="AD189" s="261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  <c r="DM189" s="277"/>
      <c r="DN189" s="277"/>
      <c r="DO189" s="277"/>
      <c r="DP189" s="277"/>
      <c r="DQ189" s="277"/>
      <c r="DR189" s="277"/>
      <c r="DS189" s="277"/>
      <c r="DT189" s="277"/>
      <c r="DU189" s="277"/>
      <c r="DV189" s="277"/>
      <c r="DW189" s="277"/>
      <c r="DX189" s="277"/>
      <c r="DY189" s="277"/>
      <c r="DZ189" s="277"/>
      <c r="EA189" s="277"/>
      <c r="EB189" s="277"/>
      <c r="EC189" s="277"/>
      <c r="ED189" s="277"/>
      <c r="EE189" s="277"/>
      <c r="EF189" s="277"/>
      <c r="EG189" s="277"/>
      <c r="EH189" s="277"/>
      <c r="EI189" s="277"/>
      <c r="EJ189" s="277"/>
      <c r="EK189" s="277"/>
      <c r="EL189" s="277"/>
      <c r="EM189" s="277"/>
      <c r="EN189" s="277"/>
      <c r="EO189" s="277"/>
      <c r="EP189" s="277"/>
      <c r="EQ189" s="277"/>
      <c r="ER189" s="277"/>
      <c r="ES189" s="277"/>
      <c r="ET189" s="277"/>
      <c r="EU189" s="277"/>
      <c r="EV189" s="277"/>
      <c r="EW189" s="277"/>
      <c r="EX189" s="277"/>
      <c r="EY189" s="277"/>
      <c r="EZ189" s="277"/>
      <c r="FA189" s="277"/>
      <c r="FB189" s="277"/>
      <c r="FC189" s="277"/>
      <c r="FD189" s="277"/>
      <c r="FE189" s="277"/>
      <c r="FF189" s="277"/>
      <c r="FG189" s="277"/>
      <c r="FH189" s="277"/>
      <c r="FI189" s="277"/>
      <c r="FJ189" s="277"/>
      <c r="FK189" s="277"/>
      <c r="FL189" s="277"/>
      <c r="FM189" s="277"/>
      <c r="FN189" s="277"/>
      <c r="FO189" s="277"/>
      <c r="FP189" s="277"/>
      <c r="FQ189" s="277"/>
      <c r="FR189" s="277"/>
      <c r="FS189" s="277"/>
      <c r="FT189" s="277"/>
      <c r="FU189" s="277"/>
      <c r="FV189" s="277"/>
      <c r="FW189" s="277"/>
      <c r="FX189" s="277"/>
      <c r="FY189" s="277"/>
      <c r="FZ189" s="277"/>
      <c r="GA189" s="277"/>
      <c r="GB189" s="277"/>
      <c r="GC189" s="277"/>
      <c r="GD189" s="277"/>
      <c r="GE189" s="277"/>
      <c r="GF189" s="277"/>
      <c r="GG189" s="277"/>
      <c r="GH189" s="277"/>
      <c r="GI189" s="277"/>
      <c r="GJ189" s="277"/>
      <c r="GK189" s="277"/>
      <c r="GL189" s="277"/>
      <c r="GM189" s="277"/>
      <c r="GN189" s="277"/>
      <c r="GO189" s="277"/>
      <c r="GP189" s="277"/>
      <c r="GQ189" s="277"/>
      <c r="GR189" s="277"/>
      <c r="GS189" s="277"/>
      <c r="GT189" s="277"/>
      <c r="GU189" s="277"/>
      <c r="GV189" s="277"/>
      <c r="GW189" s="277"/>
      <c r="HN189" s="277"/>
      <c r="HO189" s="277"/>
      <c r="HP189" s="277"/>
      <c r="HQ189" s="277"/>
      <c r="HV189" s="277"/>
      <c r="HW189" s="277"/>
      <c r="HX189" s="277"/>
      <c r="HY189" s="277"/>
      <c r="ID189" s="277"/>
      <c r="IE189" s="277"/>
      <c r="IF189" s="277"/>
      <c r="IG189" s="277"/>
      <c r="IL189" s="277"/>
      <c r="IM189" s="277"/>
      <c r="IN189" s="277"/>
      <c r="IO189" s="277"/>
    </row>
    <row r="190" spans="1:249" s="42" customFormat="1" ht="33.75" customHeight="1" x14ac:dyDescent="0.25">
      <c r="A190" s="371" t="s">
        <v>1170</v>
      </c>
      <c r="B190" s="371"/>
      <c r="C190" s="371"/>
      <c r="D190" s="371"/>
      <c r="E190" s="371"/>
      <c r="F190" s="371"/>
      <c r="G190" s="371"/>
      <c r="H190" s="371"/>
      <c r="I190" s="371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252"/>
      <c r="W190" s="252"/>
      <c r="X190" s="252"/>
      <c r="Y190" s="252"/>
      <c r="Z190" s="252"/>
      <c r="AA190" s="252"/>
      <c r="AB190" s="252"/>
      <c r="AC190" s="252"/>
      <c r="AD190" s="261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  <c r="DM190" s="277"/>
      <c r="DN190" s="277"/>
      <c r="DO190" s="277"/>
      <c r="DP190" s="277"/>
      <c r="DQ190" s="277"/>
      <c r="DR190" s="277"/>
      <c r="DS190" s="277"/>
      <c r="DT190" s="277"/>
      <c r="DU190" s="277"/>
      <c r="DV190" s="277"/>
      <c r="DW190" s="277"/>
      <c r="DX190" s="277"/>
      <c r="DY190" s="277"/>
      <c r="DZ190" s="277"/>
      <c r="EA190" s="277"/>
      <c r="EB190" s="277"/>
      <c r="EC190" s="277"/>
      <c r="ED190" s="277"/>
      <c r="EE190" s="277"/>
      <c r="EF190" s="277"/>
      <c r="EG190" s="277"/>
      <c r="EH190" s="277"/>
      <c r="EI190" s="277"/>
      <c r="EJ190" s="277"/>
      <c r="EK190" s="277"/>
      <c r="EL190" s="277"/>
      <c r="EM190" s="277"/>
      <c r="EN190" s="277"/>
      <c r="EO190" s="277"/>
      <c r="EP190" s="277"/>
      <c r="EQ190" s="277"/>
      <c r="ER190" s="277"/>
      <c r="ES190" s="277"/>
      <c r="ET190" s="277"/>
      <c r="EU190" s="277"/>
      <c r="EV190" s="277"/>
      <c r="EW190" s="277"/>
      <c r="EX190" s="277"/>
      <c r="EY190" s="277"/>
      <c r="EZ190" s="277"/>
      <c r="FA190" s="277"/>
      <c r="FB190" s="277"/>
      <c r="FC190" s="277"/>
      <c r="FD190" s="277"/>
      <c r="FE190" s="277"/>
      <c r="FF190" s="277"/>
      <c r="FG190" s="277"/>
      <c r="FH190" s="277"/>
      <c r="FI190" s="277"/>
      <c r="FJ190" s="277"/>
      <c r="FK190" s="277"/>
      <c r="FL190" s="277"/>
      <c r="FM190" s="277"/>
      <c r="FN190" s="277"/>
      <c r="FO190" s="277"/>
      <c r="FP190" s="277"/>
      <c r="FQ190" s="277"/>
      <c r="FR190" s="277"/>
      <c r="FS190" s="277"/>
      <c r="FT190" s="277"/>
      <c r="FU190" s="277"/>
      <c r="FV190" s="277"/>
      <c r="FW190" s="277"/>
      <c r="FX190" s="277"/>
      <c r="FY190" s="277"/>
      <c r="FZ190" s="277"/>
      <c r="GA190" s="277"/>
      <c r="GB190" s="277"/>
      <c r="GC190" s="277"/>
      <c r="GD190" s="277"/>
      <c r="GE190" s="277"/>
      <c r="GF190" s="277"/>
      <c r="GG190" s="277"/>
      <c r="GH190" s="277"/>
      <c r="GI190" s="277"/>
      <c r="GJ190" s="277"/>
      <c r="GK190" s="277"/>
      <c r="GL190" s="277"/>
      <c r="GM190" s="277"/>
      <c r="GN190" s="277"/>
      <c r="GO190" s="277"/>
      <c r="GP190" s="277"/>
      <c r="GQ190" s="277"/>
      <c r="GR190" s="277"/>
      <c r="GS190" s="277"/>
      <c r="GT190" s="277"/>
      <c r="GU190" s="277"/>
      <c r="GV190" s="277"/>
      <c r="GW190" s="277"/>
      <c r="HN190" s="277"/>
      <c r="HO190" s="277"/>
      <c r="HP190" s="277"/>
      <c r="HQ190" s="277"/>
      <c r="HV190" s="277"/>
      <c r="HW190" s="277"/>
      <c r="HX190" s="277"/>
      <c r="HY190" s="277"/>
      <c r="ID190" s="277"/>
      <c r="IE190" s="277"/>
      <c r="IF190" s="277"/>
      <c r="IG190" s="277"/>
      <c r="IL190" s="277"/>
      <c r="IM190" s="277"/>
      <c r="IN190" s="277"/>
      <c r="IO190" s="277"/>
    </row>
    <row r="191" spans="1:249" s="42" customFormat="1" ht="35.25" customHeight="1" x14ac:dyDescent="0.25">
      <c r="A191" s="371" t="s">
        <v>1174</v>
      </c>
      <c r="B191" s="371"/>
      <c r="C191" s="371"/>
      <c r="D191" s="371"/>
      <c r="E191" s="371"/>
      <c r="F191" s="371"/>
      <c r="G191" s="371"/>
      <c r="H191" s="371"/>
      <c r="I191" s="371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252"/>
      <c r="W191" s="252"/>
      <c r="X191" s="252"/>
      <c r="Y191" s="252"/>
      <c r="Z191" s="252"/>
      <c r="AA191" s="252"/>
      <c r="AB191" s="252"/>
      <c r="AC191" s="252"/>
      <c r="AD191" s="261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  <c r="DM191" s="277"/>
      <c r="DN191" s="277"/>
      <c r="DO191" s="277"/>
      <c r="DP191" s="277"/>
      <c r="DQ191" s="277"/>
      <c r="DR191" s="277"/>
      <c r="DS191" s="277"/>
      <c r="DT191" s="277"/>
      <c r="DU191" s="277"/>
      <c r="DV191" s="277"/>
      <c r="DW191" s="277"/>
      <c r="DX191" s="277"/>
      <c r="DY191" s="277"/>
      <c r="DZ191" s="277"/>
      <c r="EA191" s="277"/>
      <c r="EB191" s="277"/>
      <c r="EC191" s="277"/>
      <c r="ED191" s="277"/>
      <c r="EE191" s="277"/>
      <c r="EF191" s="277"/>
      <c r="EG191" s="277"/>
      <c r="EH191" s="277"/>
      <c r="EI191" s="277"/>
      <c r="EJ191" s="277"/>
      <c r="EK191" s="277"/>
      <c r="EL191" s="277"/>
      <c r="EM191" s="277"/>
      <c r="EN191" s="277"/>
      <c r="EO191" s="277"/>
      <c r="EP191" s="277"/>
      <c r="EQ191" s="277"/>
      <c r="ER191" s="277"/>
      <c r="ES191" s="277"/>
      <c r="ET191" s="277"/>
      <c r="EU191" s="277"/>
      <c r="EV191" s="277"/>
      <c r="EW191" s="277"/>
      <c r="EX191" s="277"/>
      <c r="EY191" s="277"/>
      <c r="EZ191" s="277"/>
      <c r="FA191" s="277"/>
      <c r="FB191" s="277"/>
      <c r="FC191" s="277"/>
      <c r="FD191" s="277"/>
      <c r="FE191" s="277"/>
      <c r="FF191" s="277"/>
      <c r="FG191" s="277"/>
      <c r="FH191" s="277"/>
      <c r="FI191" s="277"/>
      <c r="FJ191" s="277"/>
      <c r="FK191" s="277"/>
      <c r="FL191" s="277"/>
      <c r="FM191" s="277"/>
      <c r="FN191" s="277"/>
      <c r="FO191" s="277"/>
      <c r="FP191" s="277"/>
      <c r="FQ191" s="277"/>
      <c r="FR191" s="277"/>
      <c r="FS191" s="277"/>
      <c r="FT191" s="277"/>
      <c r="FU191" s="277"/>
      <c r="FV191" s="277"/>
      <c r="FW191" s="277"/>
      <c r="FX191" s="277"/>
      <c r="FY191" s="277"/>
      <c r="FZ191" s="277"/>
      <c r="GA191" s="277"/>
      <c r="GB191" s="277"/>
      <c r="GC191" s="277"/>
      <c r="GD191" s="277"/>
      <c r="GE191" s="277"/>
      <c r="GF191" s="277"/>
      <c r="GG191" s="277"/>
      <c r="GH191" s="277"/>
      <c r="GI191" s="277"/>
      <c r="GJ191" s="277"/>
      <c r="GK191" s="277"/>
      <c r="GL191" s="277"/>
      <c r="GM191" s="277"/>
      <c r="GN191" s="277"/>
      <c r="GO191" s="277"/>
      <c r="GP191" s="277"/>
      <c r="GQ191" s="277"/>
      <c r="GR191" s="277"/>
      <c r="GS191" s="277"/>
      <c r="GT191" s="277"/>
      <c r="GU191" s="277"/>
      <c r="GV191" s="277"/>
      <c r="GW191" s="277"/>
      <c r="HN191" s="277"/>
      <c r="HO191" s="277"/>
      <c r="HP191" s="277"/>
      <c r="HQ191" s="277"/>
      <c r="HV191" s="277"/>
      <c r="HW191" s="277"/>
      <c r="HX191" s="277"/>
      <c r="HY191" s="277"/>
      <c r="ID191" s="277"/>
      <c r="IE191" s="277"/>
      <c r="IF191" s="277"/>
      <c r="IG191" s="277"/>
      <c r="IL191" s="277"/>
      <c r="IM191" s="277"/>
      <c r="IN191" s="277"/>
      <c r="IO191" s="277"/>
    </row>
    <row r="192" spans="1:249" s="42" customFormat="1" ht="33.75" customHeight="1" x14ac:dyDescent="0.25">
      <c r="A192" s="371" t="s">
        <v>1177</v>
      </c>
      <c r="B192" s="371"/>
      <c r="C192" s="371"/>
      <c r="D192" s="371"/>
      <c r="E192" s="371"/>
      <c r="F192" s="371"/>
      <c r="G192" s="371"/>
      <c r="H192" s="371"/>
      <c r="I192" s="371"/>
      <c r="J192" s="371"/>
      <c r="K192" s="371"/>
      <c r="L192" s="371"/>
      <c r="M192" s="371"/>
      <c r="N192" s="371"/>
      <c r="O192" s="371"/>
      <c r="P192" s="371"/>
      <c r="Q192" s="371"/>
      <c r="R192" s="371"/>
      <c r="S192" s="371"/>
      <c r="T192" s="371"/>
      <c r="U192" s="371"/>
      <c r="V192" s="252"/>
      <c r="W192" s="252"/>
      <c r="X192" s="252"/>
      <c r="Y192" s="252"/>
      <c r="Z192" s="252"/>
      <c r="AA192" s="252"/>
      <c r="AB192" s="252"/>
      <c r="AC192" s="252"/>
      <c r="AD192" s="261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  <c r="DM192" s="277"/>
      <c r="DN192" s="277"/>
      <c r="DO192" s="277"/>
      <c r="DP192" s="277"/>
      <c r="DQ192" s="277"/>
      <c r="DR192" s="277"/>
      <c r="DS192" s="277"/>
      <c r="DT192" s="277"/>
      <c r="DU192" s="277"/>
      <c r="DV192" s="277"/>
      <c r="DW192" s="277"/>
      <c r="DX192" s="277"/>
      <c r="DY192" s="277"/>
      <c r="DZ192" s="277"/>
      <c r="EA192" s="277"/>
      <c r="EB192" s="277"/>
      <c r="EC192" s="277"/>
      <c r="ED192" s="277"/>
      <c r="EE192" s="277"/>
      <c r="EF192" s="277"/>
      <c r="EG192" s="277"/>
      <c r="EH192" s="277"/>
      <c r="EI192" s="277"/>
      <c r="EJ192" s="277"/>
      <c r="EK192" s="277"/>
      <c r="EL192" s="277"/>
      <c r="EM192" s="277"/>
      <c r="EN192" s="277"/>
      <c r="EO192" s="277"/>
      <c r="EP192" s="277"/>
      <c r="EQ192" s="277"/>
      <c r="ER192" s="277"/>
      <c r="ES192" s="277"/>
      <c r="ET192" s="277"/>
      <c r="EU192" s="277"/>
      <c r="EV192" s="277"/>
      <c r="EW192" s="277"/>
      <c r="EX192" s="277"/>
      <c r="EY192" s="277"/>
      <c r="EZ192" s="277"/>
      <c r="FA192" s="277"/>
      <c r="FB192" s="277"/>
      <c r="FC192" s="277"/>
      <c r="FD192" s="277"/>
      <c r="FE192" s="277"/>
      <c r="FF192" s="277"/>
      <c r="FG192" s="277"/>
      <c r="FH192" s="277"/>
      <c r="FI192" s="277"/>
      <c r="FJ192" s="277"/>
      <c r="FK192" s="277"/>
      <c r="FL192" s="277"/>
      <c r="FM192" s="277"/>
      <c r="FN192" s="277"/>
      <c r="FO192" s="277"/>
      <c r="FP192" s="277"/>
      <c r="FQ192" s="277"/>
      <c r="FR192" s="277"/>
      <c r="FS192" s="277"/>
      <c r="FT192" s="277"/>
      <c r="FU192" s="277"/>
      <c r="FV192" s="277"/>
      <c r="FW192" s="277"/>
      <c r="FX192" s="277"/>
      <c r="FY192" s="277"/>
      <c r="FZ192" s="277"/>
      <c r="GA192" s="277"/>
      <c r="GB192" s="277"/>
      <c r="GC192" s="277"/>
      <c r="GD192" s="277"/>
      <c r="GE192" s="277"/>
      <c r="GF192" s="277"/>
      <c r="GG192" s="277"/>
      <c r="GH192" s="277"/>
      <c r="GI192" s="277"/>
      <c r="GJ192" s="277"/>
      <c r="GK192" s="277"/>
      <c r="GL192" s="277"/>
      <c r="GM192" s="277"/>
      <c r="GN192" s="277"/>
      <c r="GO192" s="277"/>
      <c r="GP192" s="277"/>
      <c r="GQ192" s="277"/>
      <c r="GR192" s="277"/>
      <c r="GS192" s="277"/>
      <c r="GT192" s="277"/>
      <c r="GU192" s="277"/>
      <c r="GV192" s="277"/>
      <c r="GW192" s="277"/>
      <c r="HN192" s="277"/>
      <c r="HO192" s="277"/>
      <c r="HP192" s="277"/>
      <c r="HQ192" s="277"/>
      <c r="HV192" s="277"/>
      <c r="HW192" s="277"/>
      <c r="HX192" s="277"/>
      <c r="HY192" s="277"/>
      <c r="ID192" s="277"/>
      <c r="IE192" s="277"/>
      <c r="IF192" s="277"/>
      <c r="IG192" s="277"/>
      <c r="IL192" s="277"/>
      <c r="IM192" s="277"/>
      <c r="IN192" s="277"/>
      <c r="IO192" s="277"/>
    </row>
    <row r="193" spans="1:249" s="42" customFormat="1" ht="33.75" customHeight="1" x14ac:dyDescent="0.25">
      <c r="A193" s="371" t="s">
        <v>1178</v>
      </c>
      <c r="B193" s="371"/>
      <c r="C193" s="371"/>
      <c r="D193" s="371"/>
      <c r="E193" s="371"/>
      <c r="F193" s="371"/>
      <c r="G193" s="371"/>
      <c r="H193" s="371"/>
      <c r="I193" s="371"/>
      <c r="J193" s="371"/>
      <c r="K193" s="371"/>
      <c r="L193" s="371"/>
      <c r="M193" s="371"/>
      <c r="N193" s="371"/>
      <c r="O193" s="371"/>
      <c r="P193" s="371"/>
      <c r="Q193" s="371"/>
      <c r="R193" s="371"/>
      <c r="S193" s="371"/>
      <c r="T193" s="371"/>
      <c r="U193" s="371"/>
      <c r="V193" s="252"/>
      <c r="W193" s="252"/>
      <c r="X193" s="252"/>
      <c r="Y193" s="252"/>
      <c r="Z193" s="252"/>
      <c r="AA193" s="252"/>
      <c r="AB193" s="252"/>
      <c r="AC193" s="252"/>
      <c r="AD193" s="261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  <c r="DM193" s="277"/>
      <c r="DN193" s="277"/>
      <c r="DO193" s="277"/>
      <c r="DP193" s="277"/>
      <c r="DQ193" s="277"/>
      <c r="DR193" s="277"/>
      <c r="DS193" s="277"/>
      <c r="DT193" s="277"/>
      <c r="DU193" s="277"/>
      <c r="DV193" s="277"/>
      <c r="DW193" s="277"/>
      <c r="DX193" s="277"/>
      <c r="DY193" s="277"/>
      <c r="DZ193" s="277"/>
      <c r="EA193" s="277"/>
      <c r="EB193" s="277"/>
      <c r="EC193" s="277"/>
      <c r="ED193" s="277"/>
      <c r="EE193" s="277"/>
      <c r="EF193" s="277"/>
      <c r="EG193" s="277"/>
      <c r="EH193" s="277"/>
      <c r="EI193" s="277"/>
      <c r="EJ193" s="277"/>
      <c r="EK193" s="277"/>
      <c r="EL193" s="277"/>
      <c r="EM193" s="277"/>
      <c r="EN193" s="277"/>
      <c r="EO193" s="277"/>
      <c r="EP193" s="277"/>
      <c r="EQ193" s="277"/>
      <c r="ER193" s="277"/>
      <c r="ES193" s="277"/>
      <c r="ET193" s="277"/>
      <c r="EU193" s="277"/>
      <c r="EV193" s="277"/>
      <c r="EW193" s="277"/>
      <c r="EX193" s="277"/>
      <c r="EY193" s="277"/>
      <c r="EZ193" s="277"/>
      <c r="FA193" s="277"/>
      <c r="FB193" s="277"/>
      <c r="FC193" s="277"/>
      <c r="FD193" s="277"/>
      <c r="FE193" s="277"/>
      <c r="FF193" s="277"/>
      <c r="FG193" s="277"/>
      <c r="FH193" s="277"/>
      <c r="FI193" s="277"/>
      <c r="FJ193" s="277"/>
      <c r="FK193" s="277"/>
      <c r="FL193" s="277"/>
      <c r="FM193" s="277"/>
      <c r="FN193" s="277"/>
      <c r="FO193" s="277"/>
      <c r="FP193" s="277"/>
      <c r="FQ193" s="277"/>
      <c r="FR193" s="277"/>
      <c r="FS193" s="277"/>
      <c r="FT193" s="277"/>
      <c r="FU193" s="277"/>
      <c r="FV193" s="277"/>
      <c r="FW193" s="277"/>
      <c r="FX193" s="277"/>
      <c r="FY193" s="277"/>
      <c r="FZ193" s="277"/>
      <c r="GA193" s="277"/>
      <c r="GB193" s="277"/>
      <c r="GC193" s="277"/>
      <c r="GD193" s="277"/>
      <c r="GE193" s="277"/>
      <c r="GF193" s="277"/>
      <c r="GG193" s="277"/>
      <c r="GH193" s="277"/>
      <c r="GI193" s="277"/>
      <c r="GJ193" s="277"/>
      <c r="GK193" s="277"/>
      <c r="GL193" s="277"/>
      <c r="GM193" s="277"/>
      <c r="GN193" s="277"/>
      <c r="GO193" s="277"/>
      <c r="GP193" s="277"/>
      <c r="GQ193" s="277"/>
      <c r="GR193" s="277"/>
      <c r="GS193" s="277"/>
      <c r="GT193" s="277"/>
      <c r="GU193" s="277"/>
      <c r="GV193" s="277"/>
      <c r="GW193" s="277"/>
      <c r="HN193" s="277"/>
      <c r="HO193" s="277"/>
      <c r="HP193" s="277"/>
      <c r="HQ193" s="277"/>
      <c r="HV193" s="277"/>
      <c r="HW193" s="277"/>
      <c r="HX193" s="277"/>
      <c r="HY193" s="277"/>
      <c r="ID193" s="277"/>
      <c r="IE193" s="277"/>
      <c r="IF193" s="277"/>
      <c r="IG193" s="277"/>
      <c r="IL193" s="277"/>
      <c r="IM193" s="277"/>
      <c r="IN193" s="277"/>
      <c r="IO193" s="277"/>
    </row>
    <row r="194" spans="1:249" s="42" customFormat="1" ht="33.75" customHeight="1" x14ac:dyDescent="0.25">
      <c r="A194" s="371" t="s">
        <v>1181</v>
      </c>
      <c r="B194" s="371"/>
      <c r="C194" s="371"/>
      <c r="D194" s="371"/>
      <c r="E194" s="371"/>
      <c r="F194" s="371"/>
      <c r="G194" s="371"/>
      <c r="H194" s="371"/>
      <c r="I194" s="371"/>
      <c r="J194" s="371"/>
      <c r="K194" s="371"/>
      <c r="L194" s="371"/>
      <c r="M194" s="371"/>
      <c r="N194" s="371"/>
      <c r="O194" s="371"/>
      <c r="P194" s="371"/>
      <c r="Q194" s="371"/>
      <c r="R194" s="371"/>
      <c r="S194" s="371"/>
      <c r="T194" s="371"/>
      <c r="U194" s="371"/>
      <c r="V194" s="252"/>
      <c r="W194" s="252"/>
      <c r="X194" s="252"/>
      <c r="Y194" s="252"/>
      <c r="Z194" s="252"/>
      <c r="AA194" s="252"/>
      <c r="AB194" s="252"/>
      <c r="AC194" s="252"/>
      <c r="AD194" s="261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  <c r="DM194" s="277"/>
      <c r="DN194" s="277"/>
      <c r="DO194" s="277"/>
      <c r="DP194" s="277"/>
      <c r="DQ194" s="277"/>
      <c r="DR194" s="277"/>
      <c r="DS194" s="277"/>
      <c r="DT194" s="277"/>
      <c r="DU194" s="277"/>
      <c r="DV194" s="277"/>
      <c r="DW194" s="277"/>
      <c r="DX194" s="277"/>
      <c r="DY194" s="277"/>
      <c r="DZ194" s="277"/>
      <c r="EA194" s="277"/>
      <c r="EB194" s="277"/>
      <c r="EC194" s="277"/>
      <c r="ED194" s="277"/>
      <c r="EE194" s="277"/>
      <c r="EF194" s="277"/>
      <c r="EG194" s="277"/>
      <c r="EH194" s="277"/>
      <c r="EI194" s="277"/>
      <c r="EJ194" s="277"/>
      <c r="EK194" s="277"/>
      <c r="EL194" s="277"/>
      <c r="EM194" s="277"/>
      <c r="EN194" s="277"/>
      <c r="EO194" s="277"/>
      <c r="EP194" s="277"/>
      <c r="EQ194" s="277"/>
      <c r="ER194" s="277"/>
      <c r="ES194" s="277"/>
      <c r="ET194" s="277"/>
      <c r="EU194" s="277"/>
      <c r="EV194" s="277"/>
      <c r="EW194" s="277"/>
      <c r="EX194" s="277"/>
      <c r="EY194" s="277"/>
      <c r="EZ194" s="277"/>
      <c r="FA194" s="277"/>
      <c r="FB194" s="277"/>
      <c r="FC194" s="277"/>
      <c r="FD194" s="277"/>
      <c r="FE194" s="277"/>
      <c r="FF194" s="277"/>
      <c r="FG194" s="277"/>
      <c r="FH194" s="277"/>
      <c r="FI194" s="277"/>
      <c r="FJ194" s="277"/>
      <c r="FK194" s="277"/>
      <c r="FL194" s="277"/>
      <c r="FM194" s="277"/>
      <c r="FN194" s="277"/>
      <c r="FO194" s="277"/>
      <c r="FP194" s="277"/>
      <c r="FQ194" s="277"/>
      <c r="FR194" s="277"/>
      <c r="FS194" s="277"/>
      <c r="FT194" s="277"/>
      <c r="FU194" s="277"/>
      <c r="FV194" s="277"/>
      <c r="FW194" s="277"/>
      <c r="FX194" s="277"/>
      <c r="FY194" s="277"/>
      <c r="FZ194" s="277"/>
      <c r="GA194" s="277"/>
      <c r="GB194" s="277"/>
      <c r="GC194" s="277"/>
      <c r="GD194" s="277"/>
      <c r="GE194" s="277"/>
      <c r="GF194" s="277"/>
      <c r="GG194" s="277"/>
      <c r="GH194" s="277"/>
      <c r="GI194" s="277"/>
      <c r="GJ194" s="277"/>
      <c r="GK194" s="277"/>
      <c r="GL194" s="277"/>
      <c r="GM194" s="277"/>
      <c r="GN194" s="277"/>
      <c r="GO194" s="277"/>
      <c r="GP194" s="277"/>
      <c r="GQ194" s="277"/>
      <c r="GR194" s="277"/>
      <c r="GS194" s="277"/>
      <c r="GT194" s="277"/>
      <c r="GU194" s="277"/>
      <c r="GV194" s="277"/>
      <c r="GW194" s="277"/>
      <c r="HN194" s="277"/>
      <c r="HO194" s="277"/>
      <c r="HP194" s="277"/>
      <c r="HQ194" s="277"/>
      <c r="HV194" s="277"/>
      <c r="HW194" s="277"/>
      <c r="HX194" s="277"/>
      <c r="HY194" s="277"/>
      <c r="ID194" s="277"/>
      <c r="IE194" s="277"/>
      <c r="IF194" s="277"/>
      <c r="IG194" s="277"/>
      <c r="IL194" s="277"/>
      <c r="IM194" s="277"/>
      <c r="IN194" s="277"/>
      <c r="IO194" s="277"/>
    </row>
    <row r="195" spans="1:249" s="42" customFormat="1" ht="33.75" customHeight="1" x14ac:dyDescent="0.25">
      <c r="A195" s="371" t="s">
        <v>1184</v>
      </c>
      <c r="B195" s="371"/>
      <c r="C195" s="371"/>
      <c r="D195" s="371"/>
      <c r="E195" s="371"/>
      <c r="F195" s="371"/>
      <c r="G195" s="371"/>
      <c r="H195" s="371"/>
      <c r="I195" s="371"/>
      <c r="J195" s="371"/>
      <c r="K195" s="371"/>
      <c r="L195" s="371"/>
      <c r="M195" s="371"/>
      <c r="N195" s="371"/>
      <c r="O195" s="371"/>
      <c r="P195" s="371"/>
      <c r="Q195" s="371"/>
      <c r="R195" s="371"/>
      <c r="S195" s="371"/>
      <c r="T195" s="371"/>
      <c r="U195" s="371"/>
      <c r="V195" s="252"/>
      <c r="W195" s="252"/>
      <c r="X195" s="252"/>
      <c r="Y195" s="252"/>
      <c r="Z195" s="252"/>
      <c r="AA195" s="252"/>
      <c r="AB195" s="252"/>
      <c r="AC195" s="252"/>
      <c r="AD195" s="261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  <c r="DM195" s="277"/>
      <c r="DN195" s="277"/>
      <c r="DO195" s="277"/>
      <c r="DP195" s="277"/>
      <c r="DQ195" s="277"/>
      <c r="DR195" s="277"/>
      <c r="DS195" s="277"/>
      <c r="DT195" s="277"/>
      <c r="DU195" s="277"/>
      <c r="DV195" s="277"/>
      <c r="DW195" s="277"/>
      <c r="DX195" s="277"/>
      <c r="DY195" s="277"/>
      <c r="DZ195" s="277"/>
      <c r="EA195" s="277"/>
      <c r="EB195" s="277"/>
      <c r="EC195" s="277"/>
      <c r="ED195" s="277"/>
      <c r="EE195" s="277"/>
      <c r="EF195" s="277"/>
      <c r="EG195" s="277"/>
      <c r="EH195" s="277"/>
      <c r="EI195" s="277"/>
      <c r="EJ195" s="277"/>
      <c r="EK195" s="277"/>
      <c r="EL195" s="277"/>
      <c r="EM195" s="277"/>
      <c r="EN195" s="277"/>
      <c r="EO195" s="277"/>
      <c r="EP195" s="277"/>
      <c r="EQ195" s="277"/>
      <c r="ER195" s="277"/>
      <c r="ES195" s="277"/>
      <c r="ET195" s="277"/>
      <c r="EU195" s="277"/>
      <c r="EV195" s="277"/>
      <c r="EW195" s="277"/>
      <c r="EX195" s="277"/>
      <c r="EY195" s="277"/>
      <c r="EZ195" s="277"/>
      <c r="FA195" s="277"/>
      <c r="FB195" s="277"/>
      <c r="FC195" s="277"/>
      <c r="FD195" s="277"/>
      <c r="FE195" s="277"/>
      <c r="FF195" s="277"/>
      <c r="FG195" s="277"/>
      <c r="FH195" s="277"/>
      <c r="FI195" s="277"/>
      <c r="FJ195" s="277"/>
      <c r="FK195" s="277"/>
      <c r="FL195" s="277"/>
      <c r="FM195" s="277"/>
      <c r="FN195" s="277"/>
      <c r="FO195" s="277"/>
      <c r="FP195" s="277"/>
      <c r="FQ195" s="277"/>
      <c r="FR195" s="277"/>
      <c r="FS195" s="277"/>
      <c r="FT195" s="277"/>
      <c r="FU195" s="277"/>
      <c r="FV195" s="277"/>
      <c r="FW195" s="277"/>
      <c r="FX195" s="277"/>
      <c r="FY195" s="277"/>
      <c r="FZ195" s="277"/>
      <c r="GA195" s="277"/>
      <c r="GB195" s="277"/>
      <c r="GC195" s="277"/>
      <c r="GD195" s="277"/>
      <c r="GE195" s="277"/>
      <c r="GF195" s="277"/>
      <c r="GG195" s="277"/>
      <c r="GH195" s="277"/>
      <c r="GI195" s="277"/>
      <c r="GJ195" s="277"/>
      <c r="GK195" s="277"/>
      <c r="GL195" s="277"/>
      <c r="GM195" s="277"/>
      <c r="GN195" s="277"/>
      <c r="GO195" s="277"/>
      <c r="GP195" s="277"/>
      <c r="GQ195" s="277"/>
      <c r="GR195" s="277"/>
      <c r="GS195" s="277"/>
      <c r="GT195" s="277"/>
      <c r="GU195" s="277"/>
      <c r="GV195" s="277"/>
      <c r="GW195" s="277"/>
      <c r="HN195" s="277"/>
      <c r="HO195" s="277"/>
      <c r="HP195" s="277"/>
      <c r="HQ195" s="277"/>
      <c r="HV195" s="277"/>
      <c r="HW195" s="277"/>
      <c r="HX195" s="277"/>
      <c r="HY195" s="277"/>
      <c r="ID195" s="277"/>
      <c r="IE195" s="277"/>
      <c r="IF195" s="277"/>
      <c r="IG195" s="277"/>
      <c r="IL195" s="277"/>
      <c r="IM195" s="277"/>
      <c r="IN195" s="277"/>
      <c r="IO195" s="277"/>
    </row>
    <row r="196" spans="1:249" s="42" customFormat="1" ht="33.75" customHeight="1" x14ac:dyDescent="0.25">
      <c r="A196" s="371" t="s">
        <v>1186</v>
      </c>
      <c r="B196" s="371"/>
      <c r="C196" s="371"/>
      <c r="D196" s="371"/>
      <c r="E196" s="371"/>
      <c r="F196" s="371"/>
      <c r="G196" s="371"/>
      <c r="H196" s="371"/>
      <c r="I196" s="371"/>
      <c r="J196" s="371"/>
      <c r="K196" s="371"/>
      <c r="L196" s="371"/>
      <c r="M196" s="371"/>
      <c r="N196" s="371"/>
      <c r="O196" s="371"/>
      <c r="P196" s="371"/>
      <c r="Q196" s="371"/>
      <c r="R196" s="371"/>
      <c r="S196" s="371"/>
      <c r="T196" s="371"/>
      <c r="U196" s="371"/>
      <c r="V196" s="252"/>
      <c r="W196" s="252"/>
      <c r="X196" s="252"/>
      <c r="Y196" s="252"/>
      <c r="Z196" s="252"/>
      <c r="AA196" s="252"/>
      <c r="AB196" s="252"/>
      <c r="AC196" s="252"/>
      <c r="AD196" s="261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  <c r="DM196" s="277"/>
      <c r="DN196" s="277"/>
      <c r="DO196" s="277"/>
      <c r="DP196" s="277"/>
      <c r="DQ196" s="277"/>
      <c r="DR196" s="277"/>
      <c r="DS196" s="277"/>
      <c r="DT196" s="277"/>
      <c r="DU196" s="277"/>
      <c r="DV196" s="277"/>
      <c r="DW196" s="277"/>
      <c r="DX196" s="277"/>
      <c r="DY196" s="277"/>
      <c r="DZ196" s="277"/>
      <c r="EA196" s="277"/>
      <c r="EB196" s="277"/>
      <c r="EC196" s="277"/>
      <c r="ED196" s="277"/>
      <c r="EE196" s="277"/>
      <c r="EF196" s="277"/>
      <c r="EG196" s="277"/>
      <c r="EH196" s="277"/>
      <c r="EI196" s="277"/>
      <c r="EJ196" s="277"/>
      <c r="EK196" s="277"/>
      <c r="EL196" s="277"/>
      <c r="EM196" s="277"/>
      <c r="EN196" s="277"/>
      <c r="EO196" s="277"/>
      <c r="EP196" s="277"/>
      <c r="EQ196" s="277"/>
      <c r="ER196" s="277"/>
      <c r="ES196" s="277"/>
      <c r="ET196" s="277"/>
      <c r="EU196" s="277"/>
      <c r="EV196" s="277"/>
      <c r="EW196" s="277"/>
      <c r="EX196" s="277"/>
      <c r="EY196" s="277"/>
      <c r="EZ196" s="277"/>
      <c r="FA196" s="277"/>
      <c r="FB196" s="277"/>
      <c r="FC196" s="277"/>
      <c r="FD196" s="277"/>
      <c r="FE196" s="277"/>
      <c r="FF196" s="277"/>
      <c r="FG196" s="277"/>
      <c r="FH196" s="277"/>
      <c r="FI196" s="277"/>
      <c r="FJ196" s="277"/>
      <c r="FK196" s="277"/>
      <c r="FL196" s="277"/>
      <c r="FM196" s="277"/>
      <c r="FN196" s="277"/>
      <c r="FO196" s="277"/>
      <c r="FP196" s="277"/>
      <c r="FQ196" s="277"/>
      <c r="FR196" s="277"/>
      <c r="FS196" s="277"/>
      <c r="FT196" s="277"/>
      <c r="FU196" s="277"/>
      <c r="FV196" s="277"/>
      <c r="FW196" s="277"/>
      <c r="FX196" s="277"/>
      <c r="FY196" s="277"/>
      <c r="FZ196" s="277"/>
      <c r="GA196" s="277"/>
      <c r="GB196" s="277"/>
      <c r="GC196" s="277"/>
      <c r="GD196" s="277"/>
      <c r="GE196" s="277"/>
      <c r="GF196" s="277"/>
      <c r="GG196" s="277"/>
      <c r="GH196" s="277"/>
      <c r="GI196" s="277"/>
      <c r="GJ196" s="277"/>
      <c r="GK196" s="277"/>
      <c r="GL196" s="277"/>
      <c r="GM196" s="277"/>
      <c r="GN196" s="277"/>
      <c r="GO196" s="277"/>
      <c r="GP196" s="277"/>
      <c r="GQ196" s="277"/>
      <c r="GR196" s="277"/>
      <c r="GS196" s="277"/>
      <c r="GT196" s="277"/>
      <c r="GU196" s="277"/>
      <c r="GV196" s="277"/>
      <c r="GW196" s="277"/>
      <c r="HN196" s="277"/>
      <c r="HO196" s="277"/>
      <c r="HP196" s="277"/>
      <c r="HQ196" s="277"/>
      <c r="HV196" s="277"/>
      <c r="HW196" s="277"/>
      <c r="HX196" s="277"/>
      <c r="HY196" s="277"/>
      <c r="ID196" s="277"/>
      <c r="IE196" s="277"/>
      <c r="IF196" s="277"/>
      <c r="IG196" s="277"/>
      <c r="IL196" s="277"/>
      <c r="IM196" s="277"/>
      <c r="IN196" s="277"/>
      <c r="IO196" s="277"/>
    </row>
    <row r="197" spans="1:249" s="42" customFormat="1" ht="38.25" customHeight="1" x14ac:dyDescent="0.25">
      <c r="A197" s="371" t="s">
        <v>1187</v>
      </c>
      <c r="B197" s="371"/>
      <c r="C197" s="371"/>
      <c r="D197" s="371"/>
      <c r="E197" s="371"/>
      <c r="F197" s="371"/>
      <c r="G197" s="371"/>
      <c r="H197" s="371"/>
      <c r="I197" s="371"/>
      <c r="J197" s="371"/>
      <c r="K197" s="371"/>
      <c r="L197" s="371"/>
      <c r="M197" s="371"/>
      <c r="N197" s="371"/>
      <c r="O197" s="371"/>
      <c r="P197" s="371"/>
      <c r="Q197" s="371"/>
      <c r="R197" s="371"/>
      <c r="S197" s="371"/>
      <c r="T197" s="371"/>
      <c r="U197" s="371"/>
      <c r="V197" s="213"/>
      <c r="W197" s="213"/>
      <c r="X197" s="213"/>
      <c r="Y197" s="213"/>
      <c r="Z197" s="213"/>
      <c r="AA197" s="213"/>
      <c r="AB197" s="213"/>
      <c r="AC197" s="213"/>
      <c r="AD197" s="25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  <c r="DM197" s="277"/>
      <c r="DN197" s="277"/>
      <c r="DO197" s="277"/>
      <c r="DP197" s="277"/>
      <c r="DQ197" s="277"/>
      <c r="DR197" s="277"/>
      <c r="DS197" s="277"/>
      <c r="DT197" s="277"/>
      <c r="DU197" s="277"/>
      <c r="DV197" s="277"/>
      <c r="DW197" s="277"/>
      <c r="DX197" s="277"/>
      <c r="DY197" s="277"/>
      <c r="DZ197" s="277"/>
      <c r="EA197" s="277"/>
      <c r="EB197" s="277"/>
      <c r="EC197" s="277"/>
      <c r="ED197" s="277"/>
      <c r="EE197" s="277"/>
      <c r="EF197" s="277"/>
      <c r="EG197" s="277"/>
      <c r="EH197" s="277"/>
      <c r="EI197" s="277"/>
      <c r="EJ197" s="277"/>
      <c r="EK197" s="277"/>
      <c r="EL197" s="277"/>
      <c r="EM197" s="277"/>
      <c r="EN197" s="277"/>
      <c r="EO197" s="277"/>
      <c r="EP197" s="277"/>
      <c r="EQ197" s="277"/>
      <c r="ER197" s="277"/>
      <c r="ES197" s="277"/>
      <c r="ET197" s="277"/>
      <c r="EU197" s="277"/>
      <c r="EV197" s="277"/>
      <c r="EW197" s="277"/>
      <c r="EX197" s="277"/>
      <c r="EY197" s="277"/>
      <c r="EZ197" s="277"/>
      <c r="FA197" s="277"/>
      <c r="FB197" s="277"/>
      <c r="FC197" s="277"/>
      <c r="FD197" s="277"/>
      <c r="FE197" s="277"/>
      <c r="FF197" s="277"/>
      <c r="FG197" s="277"/>
      <c r="FH197" s="277"/>
      <c r="FI197" s="277"/>
      <c r="FJ197" s="277"/>
      <c r="FK197" s="277"/>
      <c r="FL197" s="277"/>
      <c r="FM197" s="277"/>
      <c r="FN197" s="277"/>
      <c r="FO197" s="277"/>
      <c r="FP197" s="277"/>
      <c r="FQ197" s="277"/>
      <c r="FR197" s="277"/>
      <c r="FS197" s="277"/>
      <c r="FT197" s="277"/>
      <c r="FU197" s="277"/>
      <c r="FV197" s="277"/>
      <c r="FW197" s="277"/>
      <c r="FX197" s="277"/>
      <c r="FY197" s="277"/>
      <c r="FZ197" s="277"/>
      <c r="GA197" s="277"/>
      <c r="GB197" s="277"/>
      <c r="GC197" s="277"/>
      <c r="GD197" s="277"/>
      <c r="GE197" s="277"/>
      <c r="GF197" s="277"/>
      <c r="GG197" s="277"/>
      <c r="GH197" s="277"/>
      <c r="GI197" s="277"/>
      <c r="GJ197" s="277"/>
      <c r="GK197" s="277"/>
      <c r="GL197" s="277"/>
      <c r="GM197" s="277"/>
      <c r="GN197" s="277"/>
      <c r="GO197" s="277"/>
      <c r="GP197" s="277"/>
      <c r="GQ197" s="277"/>
      <c r="GR197" s="277"/>
      <c r="GS197" s="277"/>
      <c r="GT197" s="277"/>
      <c r="GU197" s="277"/>
      <c r="GV197" s="277"/>
      <c r="GW197" s="277"/>
      <c r="HN197" s="277"/>
      <c r="HO197" s="277"/>
      <c r="HP197" s="277"/>
      <c r="HQ197" s="277"/>
      <c r="HV197" s="277"/>
      <c r="HW197" s="277"/>
      <c r="HX197" s="277"/>
      <c r="HY197" s="277"/>
      <c r="ID197" s="277"/>
      <c r="IE197" s="277"/>
      <c r="IF197" s="277"/>
      <c r="IG197" s="277"/>
      <c r="IL197" s="277"/>
      <c r="IM197" s="277"/>
      <c r="IN197" s="277"/>
      <c r="IO197" s="277"/>
    </row>
    <row r="198" spans="1:249" s="29" customFormat="1" ht="32.25" customHeight="1" x14ac:dyDescent="0.25">
      <c r="A198" s="371" t="s">
        <v>1188</v>
      </c>
      <c r="B198" s="371"/>
      <c r="C198" s="371"/>
      <c r="D198" s="371"/>
      <c r="E198" s="371"/>
      <c r="F198" s="371"/>
      <c r="G198" s="371"/>
      <c r="H198" s="371"/>
      <c r="I198" s="371"/>
      <c r="J198" s="371"/>
      <c r="K198" s="371"/>
      <c r="L198" s="371"/>
      <c r="M198" s="371"/>
      <c r="N198" s="371"/>
      <c r="O198" s="371"/>
      <c r="P198" s="371"/>
      <c r="Q198" s="371"/>
      <c r="R198" s="371"/>
      <c r="S198" s="371"/>
      <c r="T198" s="371"/>
      <c r="U198" s="371"/>
      <c r="V198" s="61"/>
      <c r="W198" s="61"/>
      <c r="X198" s="61"/>
      <c r="Y198" s="61"/>
      <c r="Z198" s="61"/>
      <c r="AA198" s="61"/>
      <c r="AB198" s="61"/>
      <c r="AC198" s="61"/>
      <c r="AD198" s="259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HN198" s="25"/>
      <c r="HO198" s="25"/>
      <c r="HP198" s="25"/>
      <c r="HQ198" s="25"/>
      <c r="HV198" s="25"/>
      <c r="HW198" s="25"/>
      <c r="HX198" s="25"/>
      <c r="HY198" s="25"/>
      <c r="ID198" s="25"/>
      <c r="IE198" s="25"/>
      <c r="IF198" s="25"/>
      <c r="IG198" s="25"/>
      <c r="IL198" s="25"/>
      <c r="IM198" s="25"/>
      <c r="IN198" s="25"/>
      <c r="IO198" s="25"/>
    </row>
    <row r="199" spans="1:249" s="29" customFormat="1" ht="42" customHeight="1" x14ac:dyDescent="0.25">
      <c r="A199" s="371" t="s">
        <v>1189</v>
      </c>
      <c r="B199" s="371"/>
      <c r="C199" s="371"/>
      <c r="D199" s="371"/>
      <c r="E199" s="371"/>
      <c r="F199" s="371"/>
      <c r="G199" s="371"/>
      <c r="H199" s="371"/>
      <c r="I199" s="371"/>
      <c r="J199" s="371"/>
      <c r="K199" s="371"/>
      <c r="L199" s="371"/>
      <c r="M199" s="371"/>
      <c r="N199" s="371"/>
      <c r="O199" s="371"/>
      <c r="P199" s="371"/>
      <c r="Q199" s="371"/>
      <c r="R199" s="371"/>
      <c r="S199" s="371"/>
      <c r="T199" s="371"/>
      <c r="U199" s="371"/>
      <c r="V199" s="298"/>
      <c r="W199" s="298"/>
      <c r="X199" s="298"/>
      <c r="Y199" s="298"/>
      <c r="Z199" s="298"/>
      <c r="AA199" s="298"/>
      <c r="AB199" s="298"/>
      <c r="AC199" s="298"/>
      <c r="AD199" s="260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HN199" s="25"/>
      <c r="HO199" s="25"/>
      <c r="HP199" s="25"/>
      <c r="HQ199" s="25"/>
      <c r="HV199" s="25"/>
      <c r="HW199" s="25"/>
      <c r="HX199" s="25"/>
      <c r="HY199" s="25"/>
      <c r="ID199" s="25"/>
      <c r="IE199" s="25"/>
      <c r="IF199" s="25"/>
      <c r="IG199" s="25"/>
      <c r="IL199" s="25"/>
      <c r="IM199" s="25"/>
      <c r="IN199" s="25"/>
      <c r="IO199" s="25"/>
    </row>
    <row r="200" spans="1:249" s="29" customFormat="1" ht="32.25" customHeight="1" x14ac:dyDescent="0.25">
      <c r="A200" s="371" t="s">
        <v>1190</v>
      </c>
      <c r="B200" s="371"/>
      <c r="C200" s="371"/>
      <c r="D200" s="371"/>
      <c r="E200" s="371"/>
      <c r="F200" s="371"/>
      <c r="G200" s="371"/>
      <c r="H200" s="371"/>
      <c r="I200" s="371"/>
      <c r="J200" s="371"/>
      <c r="K200" s="371"/>
      <c r="L200" s="371"/>
      <c r="M200" s="371"/>
      <c r="N200" s="371"/>
      <c r="O200" s="371"/>
      <c r="P200" s="371"/>
      <c r="Q200" s="371"/>
      <c r="R200" s="371"/>
      <c r="S200" s="371"/>
      <c r="T200" s="371"/>
      <c r="U200" s="371"/>
      <c r="V200" s="61"/>
      <c r="W200" s="61"/>
      <c r="X200" s="61"/>
      <c r="Y200" s="61"/>
      <c r="Z200" s="61"/>
      <c r="AA200" s="61"/>
      <c r="AB200" s="61"/>
      <c r="AC200" s="61"/>
      <c r="AD200" s="259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  <c r="GQ200" s="25"/>
      <c r="GR200" s="25"/>
      <c r="GS200" s="25"/>
      <c r="GT200" s="25"/>
      <c r="GU200" s="25"/>
      <c r="GV200" s="25"/>
      <c r="GW200" s="25"/>
      <c r="HN200" s="25"/>
      <c r="HO200" s="25"/>
      <c r="HP200" s="25"/>
      <c r="HQ200" s="25"/>
      <c r="HV200" s="25"/>
      <c r="HW200" s="25"/>
      <c r="HX200" s="25"/>
      <c r="HY200" s="25"/>
      <c r="ID200" s="25"/>
      <c r="IE200" s="25"/>
      <c r="IF200" s="25"/>
      <c r="IG200" s="25"/>
      <c r="IL200" s="25"/>
      <c r="IM200" s="25"/>
      <c r="IN200" s="25"/>
      <c r="IO200" s="25"/>
    </row>
    <row r="201" spans="1:249" s="29" customFormat="1" ht="32.25" customHeight="1" x14ac:dyDescent="0.25">
      <c r="A201" s="371" t="s">
        <v>1191</v>
      </c>
      <c r="B201" s="371"/>
      <c r="C201" s="371"/>
      <c r="D201" s="371"/>
      <c r="E201" s="371"/>
      <c r="F201" s="371"/>
      <c r="G201" s="371"/>
      <c r="H201" s="371"/>
      <c r="I201" s="371"/>
      <c r="J201" s="371"/>
      <c r="K201" s="371"/>
      <c r="L201" s="371"/>
      <c r="M201" s="371"/>
      <c r="N201" s="371"/>
      <c r="O201" s="371"/>
      <c r="P201" s="371"/>
      <c r="Q201" s="371"/>
      <c r="R201" s="371"/>
      <c r="S201" s="371"/>
      <c r="T201" s="371"/>
      <c r="U201" s="371"/>
      <c r="V201" s="61"/>
      <c r="W201" s="61"/>
      <c r="X201" s="61"/>
      <c r="Y201" s="61"/>
      <c r="Z201" s="61"/>
      <c r="AA201" s="61"/>
      <c r="AB201" s="61"/>
      <c r="AC201" s="61"/>
      <c r="AD201" s="259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HN201" s="25"/>
      <c r="HO201" s="25"/>
      <c r="HP201" s="25"/>
      <c r="HQ201" s="25"/>
      <c r="HV201" s="25"/>
      <c r="HW201" s="25"/>
      <c r="HX201" s="25"/>
      <c r="HY201" s="25"/>
      <c r="ID201" s="25"/>
      <c r="IE201" s="25"/>
      <c r="IF201" s="25"/>
      <c r="IG201" s="25"/>
      <c r="IL201" s="25"/>
      <c r="IM201" s="25"/>
      <c r="IN201" s="25"/>
      <c r="IO201" s="25"/>
    </row>
    <row r="202" spans="1:249" s="29" customFormat="1" ht="32.25" customHeight="1" x14ac:dyDescent="0.25">
      <c r="A202" s="371" t="s">
        <v>1192</v>
      </c>
      <c r="B202" s="371"/>
      <c r="C202" s="371"/>
      <c r="D202" s="371"/>
      <c r="E202" s="371"/>
      <c r="F202" s="371"/>
      <c r="G202" s="371"/>
      <c r="H202" s="371"/>
      <c r="I202" s="371"/>
      <c r="J202" s="371"/>
      <c r="K202" s="371"/>
      <c r="L202" s="371"/>
      <c r="M202" s="371"/>
      <c r="N202" s="371"/>
      <c r="O202" s="371"/>
      <c r="P202" s="371"/>
      <c r="Q202" s="371"/>
      <c r="R202" s="371"/>
      <c r="S202" s="371"/>
      <c r="T202" s="371"/>
      <c r="U202" s="371"/>
      <c r="V202" s="61"/>
      <c r="W202" s="61"/>
      <c r="X202" s="61"/>
      <c r="Y202" s="61"/>
      <c r="Z202" s="61"/>
      <c r="AA202" s="61"/>
      <c r="AB202" s="61"/>
      <c r="AC202" s="61"/>
      <c r="AD202" s="296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HN202" s="25"/>
      <c r="HO202" s="25"/>
      <c r="HP202" s="25"/>
      <c r="HQ202" s="25"/>
      <c r="HV202" s="25"/>
      <c r="HW202" s="25"/>
      <c r="HX202" s="25"/>
      <c r="HY202" s="25"/>
      <c r="ID202" s="25"/>
      <c r="IE202" s="25"/>
      <c r="IF202" s="25"/>
      <c r="IG202" s="25"/>
      <c r="IL202" s="25"/>
      <c r="IM202" s="25"/>
      <c r="IN202" s="25"/>
      <c r="IO202" s="25"/>
    </row>
    <row r="203" spans="1:249" s="29" customFormat="1" ht="32.25" customHeight="1" x14ac:dyDescent="0.25">
      <c r="A203" s="371" t="s">
        <v>1193</v>
      </c>
      <c r="B203" s="371"/>
      <c r="C203" s="371"/>
      <c r="D203" s="371"/>
      <c r="E203" s="371"/>
      <c r="F203" s="371"/>
      <c r="G203" s="371"/>
      <c r="H203" s="371"/>
      <c r="I203" s="371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61"/>
      <c r="W203" s="61"/>
      <c r="X203" s="61"/>
      <c r="Y203" s="61"/>
      <c r="Z203" s="61"/>
      <c r="AA203" s="61"/>
      <c r="AB203" s="61"/>
      <c r="AC203" s="61"/>
      <c r="AD203" s="296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HN203" s="25"/>
      <c r="HO203" s="25"/>
      <c r="HP203" s="25"/>
      <c r="HQ203" s="25"/>
      <c r="HV203" s="25"/>
      <c r="HW203" s="25"/>
      <c r="HX203" s="25"/>
      <c r="HY203" s="25"/>
      <c r="ID203" s="25"/>
      <c r="IE203" s="25"/>
      <c r="IF203" s="25"/>
      <c r="IG203" s="25"/>
      <c r="IL203" s="25"/>
      <c r="IM203" s="25"/>
      <c r="IN203" s="25"/>
      <c r="IO203" s="25"/>
    </row>
    <row r="204" spans="1:249" s="29" customFormat="1" ht="33.75" customHeight="1" x14ac:dyDescent="0.25">
      <c r="A204" s="371" t="s">
        <v>1195</v>
      </c>
      <c r="B204" s="371"/>
      <c r="C204" s="371"/>
      <c r="D204" s="371"/>
      <c r="E204" s="371"/>
      <c r="F204" s="371"/>
      <c r="G204" s="371"/>
      <c r="H204" s="371"/>
      <c r="I204" s="371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298"/>
      <c r="W204" s="298"/>
      <c r="X204" s="298"/>
      <c r="Y204" s="298"/>
      <c r="Z204" s="298"/>
      <c r="AA204" s="298"/>
      <c r="AB204" s="298"/>
      <c r="AC204" s="298"/>
      <c r="AD204" s="260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HN204" s="25"/>
      <c r="HO204" s="25"/>
      <c r="HP204" s="25"/>
      <c r="HQ204" s="25"/>
      <c r="HV204" s="25"/>
      <c r="HW204" s="25"/>
      <c r="HX204" s="25"/>
      <c r="HY204" s="25"/>
      <c r="ID204" s="25"/>
      <c r="IE204" s="25"/>
      <c r="IF204" s="25"/>
      <c r="IG204" s="25"/>
      <c r="IL204" s="25"/>
      <c r="IM204" s="25"/>
      <c r="IN204" s="25"/>
      <c r="IO204" s="25"/>
    </row>
    <row r="205" spans="1:249" s="29" customFormat="1" ht="33.75" customHeight="1" x14ac:dyDescent="0.25">
      <c r="A205" s="371" t="s">
        <v>1198</v>
      </c>
      <c r="B205" s="371"/>
      <c r="C205" s="371"/>
      <c r="D205" s="371"/>
      <c r="E205" s="371"/>
      <c r="F205" s="371"/>
      <c r="G205" s="371"/>
      <c r="H205" s="371"/>
      <c r="I205" s="371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298"/>
      <c r="W205" s="298"/>
      <c r="X205" s="298"/>
      <c r="Y205" s="298"/>
      <c r="Z205" s="298"/>
      <c r="AA205" s="298"/>
      <c r="AB205" s="298"/>
      <c r="AC205" s="298"/>
      <c r="AD205" s="283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  <c r="GQ205" s="25"/>
      <c r="GR205" s="25"/>
      <c r="GS205" s="25"/>
      <c r="GT205" s="25"/>
      <c r="GU205" s="25"/>
      <c r="GV205" s="25"/>
      <c r="GW205" s="25"/>
      <c r="HN205" s="25"/>
      <c r="HO205" s="25"/>
      <c r="HP205" s="25"/>
      <c r="HQ205" s="25"/>
      <c r="HV205" s="25"/>
      <c r="HW205" s="25"/>
      <c r="HX205" s="25"/>
      <c r="HY205" s="25"/>
      <c r="ID205" s="25"/>
      <c r="IE205" s="25"/>
      <c r="IF205" s="25"/>
      <c r="IG205" s="25"/>
      <c r="IL205" s="25"/>
      <c r="IM205" s="25"/>
      <c r="IN205" s="25"/>
      <c r="IO205" s="25"/>
    </row>
    <row r="206" spans="1:249" s="29" customFormat="1" ht="33.75" customHeight="1" x14ac:dyDescent="0.25">
      <c r="A206" s="371" t="s">
        <v>1209</v>
      </c>
      <c r="B206" s="371"/>
      <c r="C206" s="371"/>
      <c r="D206" s="371"/>
      <c r="E206" s="371"/>
      <c r="F206" s="371"/>
      <c r="G206" s="371"/>
      <c r="H206" s="371"/>
      <c r="I206" s="371"/>
      <c r="J206" s="371"/>
      <c r="K206" s="371"/>
      <c r="L206" s="371"/>
      <c r="M206" s="371"/>
      <c r="N206" s="371"/>
      <c r="O206" s="371"/>
      <c r="P206" s="371"/>
      <c r="Q206" s="371"/>
      <c r="R206" s="371"/>
      <c r="S206" s="371"/>
      <c r="T206" s="371"/>
      <c r="U206" s="371"/>
      <c r="V206" s="297"/>
      <c r="W206" s="297"/>
      <c r="X206" s="297"/>
      <c r="Y206" s="297"/>
      <c r="Z206" s="297"/>
      <c r="AA206" s="297"/>
      <c r="AB206" s="297"/>
      <c r="AC206" s="297"/>
      <c r="AD206" s="283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  <c r="GQ206" s="25"/>
      <c r="GR206" s="25"/>
      <c r="GS206" s="25"/>
      <c r="GT206" s="25"/>
      <c r="GU206" s="25"/>
      <c r="GV206" s="25"/>
      <c r="GW206" s="25"/>
      <c r="HN206" s="25"/>
      <c r="HO206" s="25"/>
      <c r="HP206" s="25"/>
      <c r="HQ206" s="25"/>
      <c r="HV206" s="25"/>
      <c r="HW206" s="25"/>
      <c r="HX206" s="25"/>
      <c r="HY206" s="25"/>
      <c r="ID206" s="25"/>
      <c r="IE206" s="25"/>
      <c r="IF206" s="25"/>
      <c r="IG206" s="25"/>
      <c r="IL206" s="25"/>
      <c r="IM206" s="25"/>
      <c r="IN206" s="25"/>
      <c r="IO206" s="25"/>
    </row>
    <row r="207" spans="1:249" s="29" customFormat="1" ht="33.75" customHeight="1" x14ac:dyDescent="0.25">
      <c r="A207" s="371" t="s">
        <v>1208</v>
      </c>
      <c r="B207" s="371"/>
      <c r="C207" s="371"/>
      <c r="D207" s="371"/>
      <c r="E207" s="371"/>
      <c r="F207" s="371"/>
      <c r="G207" s="371"/>
      <c r="H207" s="371"/>
      <c r="I207" s="371"/>
      <c r="J207" s="371"/>
      <c r="K207" s="371"/>
      <c r="L207" s="371"/>
      <c r="M207" s="371"/>
      <c r="N207" s="371"/>
      <c r="O207" s="371"/>
      <c r="P207" s="371"/>
      <c r="Q207" s="371"/>
      <c r="R207" s="371"/>
      <c r="S207" s="371"/>
      <c r="T207" s="371"/>
      <c r="U207" s="371"/>
      <c r="V207" s="298"/>
      <c r="W207" s="298"/>
      <c r="X207" s="298"/>
      <c r="Y207" s="298"/>
      <c r="Z207" s="298"/>
      <c r="AA207" s="298"/>
      <c r="AB207" s="298"/>
      <c r="AC207" s="298"/>
      <c r="AD207" s="283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HN207" s="25"/>
      <c r="HO207" s="25"/>
      <c r="HP207" s="25"/>
      <c r="HQ207" s="25"/>
      <c r="HV207" s="25"/>
      <c r="HW207" s="25"/>
      <c r="HX207" s="25"/>
      <c r="HY207" s="25"/>
      <c r="ID207" s="25"/>
      <c r="IE207" s="25"/>
      <c r="IF207" s="25"/>
      <c r="IG207" s="25"/>
      <c r="IL207" s="25"/>
      <c r="IM207" s="25"/>
      <c r="IN207" s="25"/>
      <c r="IO207" s="25"/>
    </row>
    <row r="208" spans="1:249" s="29" customFormat="1" ht="33.75" customHeight="1" x14ac:dyDescent="0.25">
      <c r="A208" s="371" t="s">
        <v>1207</v>
      </c>
      <c r="B208" s="371"/>
      <c r="C208" s="371"/>
      <c r="D208" s="371"/>
      <c r="E208" s="371"/>
      <c r="F208" s="371"/>
      <c r="G208" s="371"/>
      <c r="H208" s="371"/>
      <c r="I208" s="371"/>
      <c r="J208" s="371"/>
      <c r="K208" s="371"/>
      <c r="L208" s="371"/>
      <c r="M208" s="371"/>
      <c r="N208" s="371"/>
      <c r="O208" s="371"/>
      <c r="P208" s="371"/>
      <c r="Q208" s="371"/>
      <c r="R208" s="371"/>
      <c r="S208" s="371"/>
      <c r="T208" s="371"/>
      <c r="U208" s="371"/>
      <c r="V208" s="297"/>
      <c r="W208" s="297"/>
      <c r="X208" s="297"/>
      <c r="Y208" s="297"/>
      <c r="Z208" s="297"/>
      <c r="AA208" s="297"/>
      <c r="AB208" s="297"/>
      <c r="AC208" s="297"/>
      <c r="AD208" s="283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  <c r="GQ208" s="25"/>
      <c r="GR208" s="25"/>
      <c r="GS208" s="25"/>
      <c r="GT208" s="25"/>
      <c r="GU208" s="25"/>
      <c r="GV208" s="25"/>
      <c r="GW208" s="25"/>
      <c r="HN208" s="25"/>
      <c r="HO208" s="25"/>
      <c r="HP208" s="25"/>
      <c r="HQ208" s="25"/>
      <c r="HV208" s="25"/>
      <c r="HW208" s="25"/>
      <c r="HX208" s="25"/>
      <c r="HY208" s="25"/>
      <c r="ID208" s="25"/>
      <c r="IE208" s="25"/>
      <c r="IF208" s="25"/>
      <c r="IG208" s="25"/>
      <c r="IL208" s="25"/>
      <c r="IM208" s="25"/>
      <c r="IN208" s="25"/>
      <c r="IO208" s="25"/>
    </row>
    <row r="209" spans="1:54" s="25" customFormat="1" ht="15.75" x14ac:dyDescent="0.25">
      <c r="A209" s="392" t="s">
        <v>1228</v>
      </c>
      <c r="B209" s="392"/>
      <c r="C209" s="392"/>
      <c r="D209" s="392"/>
      <c r="E209" s="392"/>
      <c r="F209" s="392"/>
      <c r="G209" s="392"/>
      <c r="H209" s="392"/>
      <c r="I209" s="392"/>
      <c r="J209" s="392"/>
      <c r="K209" s="392"/>
      <c r="L209" s="392"/>
      <c r="M209" s="392"/>
      <c r="N209" s="392"/>
      <c r="O209" s="392"/>
      <c r="P209" s="392"/>
      <c r="Q209" s="392"/>
      <c r="R209" s="392"/>
      <c r="S209" s="392"/>
      <c r="T209" s="392"/>
      <c r="U209" s="392"/>
      <c r="V209" s="307"/>
      <c r="W209" s="307"/>
      <c r="X209" s="307"/>
      <c r="Y209" s="307"/>
      <c r="Z209" s="307"/>
      <c r="AA209" s="307"/>
      <c r="AB209" s="307"/>
      <c r="AC209" s="307"/>
      <c r="AD209" s="303"/>
    </row>
    <row r="210" spans="1:54" x14ac:dyDescent="0.25">
      <c r="C210" s="28"/>
      <c r="BB210" s="48"/>
    </row>
    <row r="214" spans="1:54" x14ac:dyDescent="0.25">
      <c r="C214" s="28"/>
      <c r="D214" s="28"/>
      <c r="BB214" s="48"/>
    </row>
  </sheetData>
  <mergeCells count="116">
    <mergeCell ref="HN6:HQ6"/>
    <mergeCell ref="HR6:HU6"/>
    <mergeCell ref="A186:U186"/>
    <mergeCell ref="A185:U185"/>
    <mergeCell ref="GT6:GW6"/>
    <mergeCell ref="GX6:HA6"/>
    <mergeCell ref="HB6:HE6"/>
    <mergeCell ref="HF6:HI6"/>
    <mergeCell ref="HJ6:HM6"/>
    <mergeCell ref="GP6:GS6"/>
    <mergeCell ref="GL6:GO6"/>
    <mergeCell ref="GH6:GK6"/>
    <mergeCell ref="GD6:GG6"/>
    <mergeCell ref="FZ6:GC6"/>
    <mergeCell ref="FV6:FY6"/>
    <mergeCell ref="FR6:FU6"/>
    <mergeCell ref="CD6:CG6"/>
    <mergeCell ref="CX6:DA6"/>
    <mergeCell ref="DZ6:EC6"/>
    <mergeCell ref="DV6:DY6"/>
    <mergeCell ref="DR6:DU6"/>
    <mergeCell ref="DN6:DQ6"/>
    <mergeCell ref="DJ6:DM6"/>
    <mergeCell ref="DF6:DI6"/>
    <mergeCell ref="DB6:DE6"/>
    <mergeCell ref="CT6:CW6"/>
    <mergeCell ref="CP6:CS6"/>
    <mergeCell ref="CL6:CO6"/>
    <mergeCell ref="CH6:CK6"/>
    <mergeCell ref="V6:Y6"/>
    <mergeCell ref="R6:U6"/>
    <mergeCell ref="N6:Q6"/>
    <mergeCell ref="J6:M6"/>
    <mergeCell ref="F6:I6"/>
    <mergeCell ref="P1:Q1"/>
    <mergeCell ref="T4:U4"/>
    <mergeCell ref="BV6:BY6"/>
    <mergeCell ref="BR6:BU6"/>
    <mergeCell ref="BN6:BQ6"/>
    <mergeCell ref="BJ6:BM6"/>
    <mergeCell ref="BF6:BI6"/>
    <mergeCell ref="BB6:BE6"/>
    <mergeCell ref="AX6:BA6"/>
    <mergeCell ref="AT6:AW6"/>
    <mergeCell ref="ET6:EW6"/>
    <mergeCell ref="EP6:ES6"/>
    <mergeCell ref="EL6:EO6"/>
    <mergeCell ref="EH6:EK6"/>
    <mergeCell ref="ED6:EG6"/>
    <mergeCell ref="FN6:FQ6"/>
    <mergeCell ref="FJ6:FM6"/>
    <mergeCell ref="FF6:FI6"/>
    <mergeCell ref="FB6:FE6"/>
    <mergeCell ref="EX6:FA6"/>
    <mergeCell ref="IH6:IK6"/>
    <mergeCell ref="A206:U206"/>
    <mergeCell ref="IL6:IO6"/>
    <mergeCell ref="C2:U2"/>
    <mergeCell ref="F5:U5"/>
    <mergeCell ref="V2:AO2"/>
    <mergeCell ref="V5:AO5"/>
    <mergeCell ref="A187:U187"/>
    <mergeCell ref="A188:U188"/>
    <mergeCell ref="A189:U189"/>
    <mergeCell ref="A190:U190"/>
    <mergeCell ref="A191:U191"/>
    <mergeCell ref="A192:U192"/>
    <mergeCell ref="A193:U193"/>
    <mergeCell ref="A194:U194"/>
    <mergeCell ref="HV6:HY6"/>
    <mergeCell ref="HZ6:IC6"/>
    <mergeCell ref="ID6:IG6"/>
    <mergeCell ref="A195:U195"/>
    <mergeCell ref="A196:U196"/>
    <mergeCell ref="A197:U197"/>
    <mergeCell ref="A198:U198"/>
    <mergeCell ref="A199:U199"/>
    <mergeCell ref="A200:U200"/>
    <mergeCell ref="BJ5:CC5"/>
    <mergeCell ref="BJ2:CC2"/>
    <mergeCell ref="CD2:CW2"/>
    <mergeCell ref="CD5:CW5"/>
    <mergeCell ref="CX2:DQ2"/>
    <mergeCell ref="CX5:DQ5"/>
    <mergeCell ref="A207:U207"/>
    <mergeCell ref="A208:U208"/>
    <mergeCell ref="A209:U209"/>
    <mergeCell ref="AP2:BI2"/>
    <mergeCell ref="AP5:BI5"/>
    <mergeCell ref="A201:U201"/>
    <mergeCell ref="A202:U202"/>
    <mergeCell ref="A203:U203"/>
    <mergeCell ref="A204:U204"/>
    <mergeCell ref="A205:U205"/>
    <mergeCell ref="BZ6:CC6"/>
    <mergeCell ref="AP6:AS6"/>
    <mergeCell ref="AL6:AO6"/>
    <mergeCell ref="AH6:AK6"/>
    <mergeCell ref="AD6:AG6"/>
    <mergeCell ref="A5:A7"/>
    <mergeCell ref="Z6:AC6"/>
    <mergeCell ref="B5:E6"/>
    <mergeCell ref="GT5:HM5"/>
    <mergeCell ref="GT2:HM2"/>
    <mergeCell ref="IH5:IO5"/>
    <mergeCell ref="HN5:IG5"/>
    <mergeCell ref="HN2:IG2"/>
    <mergeCell ref="IH2:IO2"/>
    <mergeCell ref="DR5:EK5"/>
    <mergeCell ref="DR2:EK2"/>
    <mergeCell ref="EL2:FE2"/>
    <mergeCell ref="EL5:FE5"/>
    <mergeCell ref="FF5:FY5"/>
    <mergeCell ref="FF2:FY2"/>
    <mergeCell ref="FZ2:GS2"/>
    <mergeCell ref="FZ5:GS5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5" manualBreakCount="5">
    <brk id="21" max="208" man="1"/>
    <brk id="41" max="208" man="1"/>
    <brk id="81" max="208" man="1"/>
    <brk id="161" max="208" man="1"/>
    <brk id="181" max="2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2023-02-27T12:45:50Z</cp:lastPrinted>
  <dcterms:created xsi:type="dcterms:W3CDTF">2019-10-10T14:43:12Z</dcterms:created>
  <dcterms:modified xsi:type="dcterms:W3CDTF">2023-02-27T12:45:51Z</dcterms:modified>
</cp:coreProperties>
</file>