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15195" windowHeight="12525" tabRatio="604"/>
  </bookViews>
  <sheets>
    <sheet name="2022 год" sheetId="1" r:id="rId1"/>
  </sheets>
  <definedNames>
    <definedName name="_xlnm._FilterDatabase" localSheetId="0" hidden="1">'2022 год'!$H$1:$H$157</definedName>
    <definedName name="Z_2505F84B_EDD5_43D7_8CE7_AFF925DFBFF7_.wvu.Cols" localSheetId="0" hidden="1">'2022 год'!#REF!</definedName>
    <definedName name="Z_2505F84B_EDD5_43D7_8CE7_AFF925DFBFF7_.wvu.PrintArea" localSheetId="0" hidden="1">'2022 год'!$B$1:$H$116</definedName>
    <definedName name="Z_2505F84B_EDD5_43D7_8CE7_AFF925DFBFF7_.wvu.PrintTitles" localSheetId="0" hidden="1">'2022 год'!$B:$B,'2022 год'!$3:$5</definedName>
    <definedName name="Z_2505F84B_EDD5_43D7_8CE7_AFF925DFBFF7_.wvu.Rows" localSheetId="0" hidden="1">'2022 год'!#REF!,'2022 год'!$5:$5,'2022 год'!#REF!,'2022 год'!#REF!,'2022 год'!#REF!,'2022 год'!#REF!</definedName>
    <definedName name="Z_9D015A7B_71BF_4A38_92C8_CCD8973F5CA0_.wvu.Cols" localSheetId="0" hidden="1">'2022 год'!#REF!,'2022 год'!#REF!</definedName>
    <definedName name="Z_9D015A7B_71BF_4A38_92C8_CCD8973F5CA0_.wvu.FilterData" localSheetId="0" hidden="1">'2022 год'!$B$5:$H$116</definedName>
    <definedName name="Z_9D015A7B_71BF_4A38_92C8_CCD8973F5CA0_.wvu.PrintArea" localSheetId="0" hidden="1">'2022 год'!#REF!</definedName>
    <definedName name="Z_9D015A7B_71BF_4A38_92C8_CCD8973F5CA0_.wvu.PrintTitles" localSheetId="0" hidden="1">'2022 год'!$B:$B,'2022 год'!$3:$5</definedName>
    <definedName name="Z_9D015A7B_71BF_4A38_92C8_CCD8973F5CA0_.wvu.Rows" localSheetId="0" hidden="1">'2022 год'!#REF!</definedName>
    <definedName name="_xlnm.Print_Titles" localSheetId="0">'2022 год'!$B:$B,'2022 год'!$3:$4</definedName>
    <definedName name="_xlnm.Print_Area" localSheetId="0">'2022 год'!$A$1:$H$136</definedName>
  </definedNames>
  <calcPr calcId="145621" iterate="1"/>
</workbook>
</file>

<file path=xl/calcChain.xml><?xml version="1.0" encoding="utf-8"?>
<calcChain xmlns="http://schemas.openxmlformats.org/spreadsheetml/2006/main">
  <c r="F130" i="1" l="1"/>
  <c r="F7" i="1"/>
  <c r="E134" i="1" l="1"/>
  <c r="H94" i="1" l="1"/>
  <c r="H72" i="1"/>
  <c r="H71" i="1"/>
  <c r="H70" i="1"/>
  <c r="H69" i="1"/>
  <c r="H11" i="1"/>
  <c r="H127" i="1"/>
  <c r="H126" i="1"/>
  <c r="H102" i="1"/>
  <c r="H100" i="1"/>
  <c r="H99" i="1"/>
  <c r="H98" i="1"/>
  <c r="H97" i="1"/>
  <c r="H92" i="1"/>
  <c r="H91" i="1"/>
  <c r="H90" i="1"/>
  <c r="F100" i="1"/>
  <c r="H118" i="1" l="1"/>
  <c r="H117" i="1"/>
  <c r="H113" i="1"/>
  <c r="H111" i="1"/>
  <c r="F117" i="1"/>
  <c r="F113" i="1"/>
  <c r="F112" i="1"/>
  <c r="F111" i="1"/>
  <c r="E108" i="1"/>
  <c r="C108" i="1" l="1"/>
  <c r="H87" i="1" l="1"/>
  <c r="H83" i="1"/>
  <c r="H80" i="1"/>
  <c r="F86" i="1"/>
  <c r="F72" i="1"/>
  <c r="F71" i="1"/>
  <c r="F70" i="1"/>
  <c r="F69" i="1"/>
  <c r="H66" i="1"/>
  <c r="H64" i="1"/>
  <c r="H63" i="1"/>
  <c r="H62" i="1"/>
  <c r="H61" i="1"/>
  <c r="F66" i="1"/>
  <c r="F65" i="1"/>
  <c r="F64" i="1"/>
  <c r="F63" i="1"/>
  <c r="F62" i="1"/>
  <c r="H57" i="1"/>
  <c r="H56" i="1"/>
  <c r="H55" i="1"/>
  <c r="H54" i="1"/>
  <c r="F56" i="1"/>
  <c r="F55" i="1"/>
  <c r="H40" i="1"/>
  <c r="H47" i="1"/>
  <c r="H36" i="1"/>
  <c r="H35" i="1"/>
  <c r="F13" i="1"/>
  <c r="F12" i="1"/>
  <c r="H13" i="1"/>
  <c r="H12" i="1"/>
  <c r="H10" i="1"/>
  <c r="H9" i="1"/>
  <c r="H131" i="1" l="1"/>
  <c r="H129" i="1"/>
  <c r="H116" i="1"/>
  <c r="H115" i="1"/>
  <c r="H106" i="1"/>
  <c r="H105" i="1"/>
  <c r="H103" i="1"/>
  <c r="H95" i="1"/>
  <c r="H79" i="1"/>
  <c r="H76" i="1"/>
  <c r="H75" i="1"/>
  <c r="H74" i="1"/>
  <c r="H68" i="1"/>
  <c r="H60" i="1"/>
  <c r="H59" i="1"/>
  <c r="H53" i="1"/>
  <c r="H52" i="1"/>
  <c r="H51" i="1"/>
  <c r="H50" i="1"/>
  <c r="H48" i="1"/>
  <c r="H46" i="1"/>
  <c r="H44" i="1"/>
  <c r="H42" i="1"/>
  <c r="H41" i="1"/>
  <c r="H39" i="1"/>
  <c r="H33" i="1"/>
  <c r="H32" i="1"/>
  <c r="H31" i="1"/>
  <c r="H30" i="1"/>
  <c r="H29" i="1"/>
  <c r="H28" i="1"/>
  <c r="H27" i="1"/>
  <c r="H26" i="1"/>
  <c r="H25" i="1"/>
  <c r="H14" i="1"/>
  <c r="H8" i="1"/>
  <c r="H7" i="1"/>
  <c r="F131" i="1"/>
  <c r="F129" i="1"/>
  <c r="F127" i="1"/>
  <c r="F126" i="1"/>
  <c r="F124" i="1"/>
  <c r="F123" i="1"/>
  <c r="F121" i="1"/>
  <c r="F119" i="1"/>
  <c r="F118" i="1"/>
  <c r="F116" i="1"/>
  <c r="F115" i="1"/>
  <c r="F110" i="1"/>
  <c r="F109" i="1"/>
  <c r="F107" i="1"/>
  <c r="F106" i="1"/>
  <c r="F105" i="1"/>
  <c r="F103" i="1"/>
  <c r="F99" i="1"/>
  <c r="F98" i="1"/>
  <c r="F97" i="1"/>
  <c r="F95" i="1"/>
  <c r="F94" i="1"/>
  <c r="F92" i="1"/>
  <c r="F91" i="1"/>
  <c r="F90" i="1"/>
  <c r="F89" i="1"/>
  <c r="F87" i="1"/>
  <c r="F85" i="1"/>
  <c r="F84" i="1"/>
  <c r="F83" i="1"/>
  <c r="F82" i="1"/>
  <c r="F81" i="1"/>
  <c r="F80" i="1"/>
  <c r="F79" i="1"/>
  <c r="F78" i="1"/>
  <c r="F76" i="1"/>
  <c r="F75" i="1"/>
  <c r="F74" i="1"/>
  <c r="F68" i="1"/>
  <c r="F61" i="1"/>
  <c r="F60" i="1"/>
  <c r="F59" i="1"/>
  <c r="F57" i="1"/>
  <c r="F54" i="1"/>
  <c r="F53" i="1"/>
  <c r="F52" i="1"/>
  <c r="F51" i="1"/>
  <c r="F50" i="1"/>
  <c r="F48" i="1"/>
  <c r="F47" i="1"/>
  <c r="F46" i="1"/>
  <c r="F45" i="1"/>
  <c r="F44" i="1"/>
  <c r="F42" i="1"/>
  <c r="F41" i="1"/>
  <c r="F40" i="1"/>
  <c r="F39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14" i="1"/>
  <c r="F11" i="1"/>
  <c r="F10" i="1"/>
  <c r="F9" i="1"/>
  <c r="F8" i="1"/>
  <c r="D108" i="1" l="1"/>
  <c r="D114" i="1"/>
  <c r="G108" i="1" l="1"/>
  <c r="G104" i="1"/>
  <c r="E104" i="1"/>
  <c r="D104" i="1"/>
  <c r="G101" i="1"/>
  <c r="E101" i="1"/>
  <c r="D101" i="1"/>
  <c r="G96" i="1"/>
  <c r="E96" i="1"/>
  <c r="D96" i="1"/>
  <c r="G67" i="1"/>
  <c r="H104" i="1" l="1"/>
  <c r="H101" i="1"/>
  <c r="H96" i="1"/>
  <c r="F108" i="1"/>
  <c r="F104" i="1"/>
  <c r="F101" i="1"/>
  <c r="F96" i="1"/>
  <c r="G128" i="1"/>
  <c r="E128" i="1"/>
  <c r="D128" i="1"/>
  <c r="C128" i="1"/>
  <c r="G125" i="1"/>
  <c r="E125" i="1"/>
  <c r="D125" i="1"/>
  <c r="C125" i="1"/>
  <c r="G122" i="1"/>
  <c r="E122" i="1"/>
  <c r="D122" i="1"/>
  <c r="C122" i="1"/>
  <c r="G120" i="1"/>
  <c r="E120" i="1"/>
  <c r="D120" i="1"/>
  <c r="C120" i="1"/>
  <c r="G114" i="1"/>
  <c r="E114" i="1"/>
  <c r="C114" i="1"/>
  <c r="C104" i="1"/>
  <c r="C101" i="1"/>
  <c r="H128" i="1" l="1"/>
  <c r="F128" i="1"/>
  <c r="H125" i="1"/>
  <c r="F125" i="1"/>
  <c r="F122" i="1"/>
  <c r="F120" i="1"/>
  <c r="H114" i="1"/>
  <c r="F114" i="1"/>
  <c r="C96" i="1"/>
  <c r="G93" i="1"/>
  <c r="E93" i="1"/>
  <c r="D93" i="1"/>
  <c r="C93" i="1"/>
  <c r="G88" i="1"/>
  <c r="E88" i="1"/>
  <c r="D88" i="1"/>
  <c r="C88" i="1"/>
  <c r="G77" i="1"/>
  <c r="E77" i="1"/>
  <c r="D77" i="1"/>
  <c r="C77" i="1"/>
  <c r="G73" i="1"/>
  <c r="E73" i="1"/>
  <c r="D73" i="1"/>
  <c r="C73" i="1"/>
  <c r="E67" i="1"/>
  <c r="H67" i="1" s="1"/>
  <c r="D67" i="1"/>
  <c r="C67" i="1"/>
  <c r="G58" i="1"/>
  <c r="E58" i="1"/>
  <c r="D58" i="1"/>
  <c r="C58" i="1"/>
  <c r="G49" i="1"/>
  <c r="E49" i="1"/>
  <c r="D49" i="1"/>
  <c r="C49" i="1"/>
  <c r="G43" i="1"/>
  <c r="E43" i="1"/>
  <c r="D43" i="1"/>
  <c r="C43" i="1"/>
  <c r="G38" i="1"/>
  <c r="E38" i="1"/>
  <c r="D38" i="1"/>
  <c r="C38" i="1"/>
  <c r="G24" i="1"/>
  <c r="E24" i="1"/>
  <c r="D24" i="1"/>
  <c r="C24" i="1"/>
  <c r="G6" i="1"/>
  <c r="E6" i="1"/>
  <c r="D6" i="1"/>
  <c r="C6" i="1"/>
  <c r="H93" i="1" l="1"/>
  <c r="H88" i="1"/>
  <c r="H77" i="1"/>
  <c r="H73" i="1"/>
  <c r="H58" i="1"/>
  <c r="H49" i="1"/>
  <c r="H43" i="1"/>
  <c r="H38" i="1"/>
  <c r="H6" i="1"/>
  <c r="F93" i="1"/>
  <c r="F88" i="1"/>
  <c r="F73" i="1"/>
  <c r="F67" i="1"/>
  <c r="F58" i="1"/>
  <c r="F77" i="1"/>
  <c r="F49" i="1"/>
  <c r="F43" i="1"/>
  <c r="F38" i="1"/>
  <c r="F24" i="1"/>
  <c r="F6" i="1"/>
  <c r="C132" i="1"/>
  <c r="E132" i="1"/>
  <c r="D132" i="1"/>
  <c r="D134" i="1" s="1"/>
  <c r="F134" i="1" s="1"/>
  <c r="G132" i="1"/>
  <c r="H134" i="1" l="1"/>
  <c r="G133" i="1"/>
  <c r="H133" i="1"/>
  <c r="H132" i="1"/>
  <c r="F133" i="1"/>
  <c r="F132" i="1"/>
</calcChain>
</file>

<file path=xl/sharedStrings.xml><?xml version="1.0" encoding="utf-8"?>
<sst xmlns="http://schemas.openxmlformats.org/spreadsheetml/2006/main" count="292" uniqueCount="274">
  <si>
    <t xml:space="preserve">Сведения об исполнении областного бюджета Саратовской области по расходам в разрезе государственных программ </t>
  </si>
  <si>
    <t>тыс. рублей</t>
  </si>
  <si>
    <t>Код целевой статьи расходов</t>
  </si>
  <si>
    <t>Наименование</t>
  </si>
  <si>
    <t>Темп роста к соответствующему периоду прошлого года, %</t>
  </si>
  <si>
    <t xml:space="preserve">Утверждено в гос. программе (годовой план) </t>
  </si>
  <si>
    <t xml:space="preserve">Утвержденные бюджетные назначения (годовой план)* </t>
  </si>
  <si>
    <t xml:space="preserve">Исполнение </t>
  </si>
  <si>
    <t>% исполнения к утвержденным бюджетным назначениям</t>
  </si>
  <si>
    <t>52 0 00 00000</t>
  </si>
  <si>
    <t>52 1 00 00000</t>
  </si>
  <si>
    <t>Подпрограмма «Социальная поддержка граждан»</t>
  </si>
  <si>
    <t>52 2 00 00000</t>
  </si>
  <si>
    <t>Подпрограмма «Социальное обслуживание граждан»</t>
  </si>
  <si>
    <t>52 3 00 00000</t>
  </si>
  <si>
    <t>Подпрограмма  «Развитие системы социальной защиты граждан»</t>
  </si>
  <si>
    <t>52 4 00 00000</t>
  </si>
  <si>
    <t>Подпрограмма «Старшее поколение»</t>
  </si>
  <si>
    <t>52 5 00 00000</t>
  </si>
  <si>
    <t>Подпрограмма «Развитие институтов гражданского общества и поддержка социально ориентированных некоммерческих организаций в Саратовской области»</t>
  </si>
  <si>
    <t>52 6 00 00000</t>
  </si>
  <si>
    <t>Подпрограмма «Социальная программа Саратовской области, связанная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являющимся получателями трудовых пенсий по старости и по инвалидности, и обучением компьютерной грамотности неработающих пенсионеров»</t>
  </si>
  <si>
    <t>52 7 00 00000</t>
  </si>
  <si>
    <t xml:space="preserve">Подпрограмма «Социальная программа Саратовской области, связанная со строительством (реконструкцией) объектов организаций социального обслуживания населения, с ремонтом домов системы социального обслуживания граждан муниципального специализированного жилищного фонда, предоставляемых для проживания отдельных категорий граждан, а также с благоустройством прилегающей территории, с укреплением материально-технической базы учреждений социального обслуживания населения, оказанием адресной социальной помощи неработающим пенсионерам, являющимся получателями страховых пенсий по старости и по инвалидности, и обучением компьютерной грамотности неработающих пенсионеров» </t>
  </si>
  <si>
    <t>52 8 00 00000</t>
  </si>
  <si>
    <t>Подпрограмма «Формирование системы комплексной реабилитации и абилитации инвалидов, в том числе детей-инвалидов»</t>
  </si>
  <si>
    <t>54 0 00 00000</t>
  </si>
  <si>
    <t>54 1 00 00000</t>
  </si>
  <si>
    <t>Подпрограмма «Содействие занятости населения и социальная поддержка безработных граждан»</t>
  </si>
  <si>
    <t>54 3 00 00000</t>
  </si>
  <si>
    <t>Подпрограмма «Регулирование трудовой миграции»</t>
  </si>
  <si>
    <t>54 4 00 00000</t>
  </si>
  <si>
    <t>Подпрограмма «Оказание содействия добровольному переселению в Саратовскую область соотечественников, проживающих за рубежом»</t>
  </si>
  <si>
    <t>54 5 00 00000</t>
  </si>
  <si>
    <t>Подпрограмма «Подпрограмма «Дополнительные мероприятия в сфере занятости населения, направленные на снижение напряженности на рынке труда Саратовской области»</t>
  </si>
  <si>
    <t>54 6 00 00000</t>
  </si>
  <si>
    <t>Подпрограмма «Совершенствование социального партнерства</t>
  </si>
  <si>
    <t>54 7 00 00000</t>
  </si>
  <si>
    <t>Подпрограмма «Улучшение условий и охраны труда»</t>
  </si>
  <si>
    <t>54 8 00 00000</t>
  </si>
  <si>
    <t>Подпрограмма «Сопровождение инвалидов молодого возраста при трудоустройстве»</t>
  </si>
  <si>
    <t>54 9 00 00000</t>
  </si>
  <si>
    <t>Подпрограмма «Материально-техническая база и кадровый потенциал сферы занятости, труда и миграции Саратовской области»</t>
  </si>
  <si>
    <t>55 0 00 00000</t>
  </si>
  <si>
    <t>55 1 00 00000</t>
  </si>
  <si>
    <t>Подпрограмма «Музеи»</t>
  </si>
  <si>
    <t>55 2 00 00000</t>
  </si>
  <si>
    <t>Подпрограмма «Театры»</t>
  </si>
  <si>
    <t>55 3 00 00000</t>
  </si>
  <si>
    <t>Подпрограмма «Концертные организации и коллективы»</t>
  </si>
  <si>
    <t>55 4 00 00000</t>
  </si>
  <si>
    <t>Подпрограмма «Библиотеки»</t>
  </si>
  <si>
    <t>55 5 00 00000</t>
  </si>
  <si>
    <t>Подпрограмма «Система образования в сфере культуры»</t>
  </si>
  <si>
    <t>55 6 00 00000</t>
  </si>
  <si>
    <t>Подпрограмма «Культурно-досуговые учреждения»</t>
  </si>
  <si>
    <t>55 7 00 00000</t>
  </si>
  <si>
    <t>Подпрограмма «Государственная охрана, сохранение и популяризация объектов культурного наследия»</t>
  </si>
  <si>
    <t>55 8 00 00000</t>
  </si>
  <si>
    <t>Подпрограмма «Архивы»</t>
  </si>
  <si>
    <t>55 9 00 00000</t>
  </si>
  <si>
    <t>Подпрограмма «Творческое развитие детей и молодежи в сфере культуры»</t>
  </si>
  <si>
    <t>55 А 00 00000</t>
  </si>
  <si>
    <t>Подпрограмма «Укрепление материально-технической базы учреждений в сфере культуры»</t>
  </si>
  <si>
    <t>55 Б 00 00000</t>
  </si>
  <si>
    <t>Подпрограмма «Развитие кадрового потенциала сферы культуры»</t>
  </si>
  <si>
    <t>55 Г 00 00000</t>
  </si>
  <si>
    <t>Подпрограмма «Популяризация культурных традиций»</t>
  </si>
  <si>
    <t>55 Д 00 00000</t>
  </si>
  <si>
    <t>Подпрограмма «Гармонизация межнациональных отношений и этнокультурное развитие народов Саратовской области»</t>
  </si>
  <si>
    <t>56 0 00 00000</t>
  </si>
  <si>
    <t>56 1 00 00000</t>
  </si>
  <si>
    <t>Подпрограмма «Физическая культура и спорт. Подготовка спортивного резерва»</t>
  </si>
  <si>
    <t>56 2 00 00000</t>
  </si>
  <si>
    <t>Подпрограмма «Туризм»</t>
  </si>
  <si>
    <t>56 3 00 00000</t>
  </si>
  <si>
    <t>Подпрограмма «Молодежная политика»</t>
  </si>
  <si>
    <t>56 4 00 00000</t>
  </si>
  <si>
    <t>Подпрограмма «Материально-техническая база спорта»</t>
  </si>
  <si>
    <t>58 0 00 00000</t>
  </si>
  <si>
    <t>58 1 00 00000</t>
  </si>
  <si>
    <t>Подпрограмма «Стратегическое планирование и оперативное управление социально-экономическим развитием региона»</t>
  </si>
  <si>
    <t>58 2 00 00000</t>
  </si>
  <si>
    <t>Подпрограмма «Развитие инвестиционной, внешнеэкономической деятельности, международного сотрудничества и межрегиональных связей Саратовской области»</t>
  </si>
  <si>
    <t>58 3 00 00000</t>
  </si>
  <si>
    <t>Подпрограмма «Развитие малого и среднего предпринимательства в  Саратовской области»</t>
  </si>
  <si>
    <t>58 5 00 00000</t>
  </si>
  <si>
    <t>Подпрограмма «Сокращение административных барьеров, повышение доступности государственных услуг»</t>
  </si>
  <si>
    <t>5A 0 00 00000</t>
  </si>
  <si>
    <t>Государственная программа Саратовской области «Развитие образования в Саратовской области»</t>
  </si>
  <si>
    <t>5А 1 00 00000</t>
  </si>
  <si>
    <t>Подпрограмма «Развитие системы дошкольного образования»</t>
  </si>
  <si>
    <t>5А 2 00 00000</t>
  </si>
  <si>
    <t>Подпрограмма «Развитие системы общего и дополнительного образования»</t>
  </si>
  <si>
    <t>5А 3 00 00000</t>
  </si>
  <si>
    <t>Подпрограмма «Поддержка одаренных детей Саратовской области»</t>
  </si>
  <si>
    <t>5А 4 00 00000</t>
  </si>
  <si>
    <t>Подпрограмма «Развитие профессионального образования»</t>
  </si>
  <si>
    <t>5А 5 00 00000</t>
  </si>
  <si>
    <t>Подпрограмма «Социальная адаптация детей-сирот, детей, оставшихся без попечения родителей»</t>
  </si>
  <si>
    <t>5А 6 00 00000</t>
  </si>
  <si>
    <t>Подпрограмма «Развитие финансовой грамотности населения области»</t>
  </si>
  <si>
    <t>5А 7 00 00000</t>
  </si>
  <si>
    <t>Подпрограмма «Создание в Саратовской области новых мест в общеобразовательных организациях»</t>
  </si>
  <si>
    <t>5А 8 00 00000</t>
  </si>
  <si>
    <t>Подпрограмма «Совершенствование управления системой образования»</t>
  </si>
  <si>
    <t>5Г 0 00 00000</t>
  </si>
  <si>
    <t>Государственная программа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</si>
  <si>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5Г 1 00 00000</t>
  </si>
  <si>
    <t>Подпрограмма «Развитие отраслей агропромышленного комплекса, обеспечивающих ускоренное импортозамещение основных видов сельскохозяйственной продукции, сырья и продовольствия»</t>
  </si>
  <si>
    <t>5Г 2 00 00000</t>
  </si>
  <si>
    <t>Подпрограмма «Развитие мелиорации земель сельскохозяйственного назначения Саратовской области»</t>
  </si>
  <si>
    <t>5Г 3 00 00000</t>
  </si>
  <si>
    <t>Подпрограмма «Устойчивое развитие сельских территорий Саратовской области»</t>
  </si>
  <si>
    <t>5Г 4 00 00000</t>
  </si>
  <si>
    <t>Подпрограмма «Обеспечение реализации государственной программы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</si>
  <si>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5Д 0 00 00000</t>
  </si>
  <si>
    <t>Государственная программа Саратовской области «Развитие здравоохранения»</t>
  </si>
  <si>
    <t>5Д 1 00 00000</t>
  </si>
  <si>
    <t>Подпрограмма «Совершенствование оказания медицинской помощи, включая профилактику заболеваний и формирование здорового образа жизни»</t>
  </si>
  <si>
    <t>5Д 2 00 00000</t>
  </si>
  <si>
    <t>Подпрограмма «Развитие кадровых ресурсов в здравоохранении»</t>
  </si>
  <si>
    <t>5Д 3 00 00000</t>
  </si>
  <si>
    <t>Подпрограмма «Информационные технологии и управление развитием отрасли»</t>
  </si>
  <si>
    <t>5Е 0 00 00000</t>
  </si>
  <si>
    <t>Государственная программа Саратовской области «Обеспечение населения доступным жильем и развитие жилищно-коммунальной инфраструктуры»</t>
  </si>
  <si>
    <t>5Е 1 00 00000</t>
  </si>
  <si>
    <t>Подпрограмма «Комплексное освоение и развитие территорий в целях жилищного строительства»</t>
  </si>
  <si>
    <t>5Е 2 00 00000</t>
  </si>
  <si>
    <t>Подпрограмма «Капитальный ремонт и ремонт в многоквартирных домах Саратовской области»</t>
  </si>
  <si>
    <t>5Е 3 00 00000</t>
  </si>
  <si>
    <t>Подпрограмма «Обеспечение жилыми помещениями молодых семей»</t>
  </si>
  <si>
    <t>5Е 4 00 00000</t>
  </si>
  <si>
    <t>Подпрограмма «Обеспечение жилыми помещениями детей-сирот и детей, оставшихся без попечения родителей»</t>
  </si>
  <si>
    <t>5Е 5 00 0000</t>
  </si>
  <si>
    <t>Подпрограмма «Обеспечение жилыми помещениями отдельных категорий граждан, установленных законодательством Саратовской области»</t>
  </si>
  <si>
    <t>5Е 6 00 00000</t>
  </si>
  <si>
    <t>Подпрограмма  «Развитие ипотечного жилищного кредитования»</t>
  </si>
  <si>
    <t>5Е 7 00 00000</t>
  </si>
  <si>
    <t>Подпрограмма «Обеспечение жильем отдельных категорий граждан в соответствии с федеральным законодательством»</t>
  </si>
  <si>
    <t>5Е 8 00 00000</t>
  </si>
  <si>
    <t>Подпрограмма «Повышение качества водоснабжения и водоотведения»</t>
  </si>
  <si>
    <t>5Е 9 00 00000</t>
  </si>
  <si>
    <t>Подпрограмма «Градостроительное планирование, развитие территорий. Снижение административных барьеров в области строительства»</t>
  </si>
  <si>
    <t>5Е А 00 00000</t>
  </si>
  <si>
    <t>Подпрограмма «Обеспечение устойчивого сокращения непригодного для проживания жилищного фонда»</t>
  </si>
  <si>
    <t>5Ж 0 00 00000</t>
  </si>
  <si>
    <t>Государственная программа Саратовской области «Развитие транспортной системы»</t>
  </si>
  <si>
    <t>5Ж 1 00 00000</t>
  </si>
  <si>
    <t>Подпрограмма «Модернизация и развитие транспортного комплекса Саратовской области»</t>
  </si>
  <si>
    <t>5Ж 2 00 00000</t>
  </si>
  <si>
    <t>Подпрограмма  «Развитие и обеспечение сохранности сети автомобильных дорог Саратовской области»</t>
  </si>
  <si>
    <t>5Ж 3 00 00000</t>
  </si>
  <si>
    <t>Подпрограмма «Повышение безопасности дорожного движения в Саратовской области»</t>
  </si>
  <si>
    <t>5Ж 5 00 00000</t>
  </si>
  <si>
    <t>Подпрограмма  «Развитие рынка газового моторного топлива в Саратовской области»</t>
  </si>
  <si>
    <t>5И 0 00 00000</t>
  </si>
  <si>
    <t>Государственная программа Саратовской области «Информационное общество»</t>
  </si>
  <si>
    <t>5И 1 00 00000</t>
  </si>
  <si>
    <t>Подпрограмма «Формирование электронного правительства»</t>
  </si>
  <si>
    <t>5И 2 00 00000</t>
  </si>
  <si>
    <t>Подпрограмма «Повышение эффективности деятельности органов исполнительной и законодательной власти Саратовской области, государственных органов Саратовской области за счет использования информационно-коммуникационных технологий»</t>
  </si>
  <si>
    <t>62 0 00 00000</t>
  </si>
  <si>
    <t>62 1 00 00000</t>
  </si>
  <si>
    <t>62 2 00 00000</t>
  </si>
  <si>
    <t>62 3 00 00000</t>
  </si>
  <si>
    <t>62 4 00 00000</t>
  </si>
  <si>
    <t>63 0 00 00000</t>
  </si>
  <si>
    <t>Государственная программа Саратовской области «Повышение энергоэффективности и энергосбережения в Саратовской области»</t>
  </si>
  <si>
    <t>63 1 00 00000</t>
  </si>
  <si>
    <t>Подпрограмма «Обеспечение населения твердым топливом»</t>
  </si>
  <si>
    <t>63 2 00 00000</t>
  </si>
  <si>
    <t>Подпрограмма «Энергосбережение и повышение энергоэффективности теплоснабжения и системы коммунальной инфраструктуры»</t>
  </si>
  <si>
    <t>64 0 00 00000</t>
  </si>
  <si>
    <t>64 1 00 00000</t>
  </si>
  <si>
    <t>Подпрограмма «Снижение рисков и смягчение последствий чрезвычайных ситуаций природного и техногенного характера»</t>
  </si>
  <si>
    <t>64 2 00 00000</t>
  </si>
  <si>
    <t>Подпрограмма «Пожарная безопасность»</t>
  </si>
  <si>
    <t>64 3 00 00000</t>
  </si>
  <si>
    <t>Подпрограмма «Построение и развитие аппаратно-программного комплекса «Безопасный город» на территории Саратовской области»</t>
  </si>
  <si>
    <t>65 0 00 00000</t>
  </si>
  <si>
    <t>65 1 00 00000</t>
  </si>
  <si>
    <t>Подпрограмма «Профилактика правонарушений и усиление борьбы с преступностью на территории Саратовской области»</t>
  </si>
  <si>
    <t>65 2 00 00000</t>
  </si>
  <si>
    <t>Подпрограмма «Профилактика терроризма и экстремизма в Саратовской области»</t>
  </si>
  <si>
    <t>65 3 00 00000</t>
  </si>
  <si>
    <t>65 4 00 00000</t>
  </si>
  <si>
    <t>Подпрограмма «Противодействие коррупции в Саратовской области»</t>
  </si>
  <si>
    <t>66 0 00 00000</t>
  </si>
  <si>
    <t xml:space="preserve">Государственная программа Саратовской области «Развитие государственного и муниципального управления» </t>
  </si>
  <si>
    <t>66 1 00 00000</t>
  </si>
  <si>
    <t>Подпрограмма «Развитие местного самоуправления в Саратовской области»</t>
  </si>
  <si>
    <t>66 2 00 00000</t>
  </si>
  <si>
    <t>Подпрограмма «Создание условий для реализации установленных полномочий (функций) управления делами Правительства области»</t>
  </si>
  <si>
    <t>66 3 00 00000</t>
  </si>
  <si>
    <t>Подпрограмма «О дополнительном профессиональном образовании лиц, включенных в управленческий кадровый резерв Саратовской области»</t>
  </si>
  <si>
    <t>66 4 00 00000</t>
  </si>
  <si>
    <t>Подпрограмма «Управление региональными финансами Саратовской области»</t>
  </si>
  <si>
    <t>66 5 00 00000</t>
  </si>
  <si>
    <t>Подпрограмма «Информационная открытость органов государственной власти области»</t>
  </si>
  <si>
    <t>67 0 00 00000</t>
  </si>
  <si>
    <t>Государственная программа Саратовской области «Развитие промышленности в Саратовской области»</t>
  </si>
  <si>
    <t>67 8 00 00000</t>
  </si>
  <si>
    <t>Подпрограмма «Развитие и государственная поддержка промышленных предприятий обрабатывающих производств»</t>
  </si>
  <si>
    <t>68 0 00 00000</t>
  </si>
  <si>
    <t xml:space="preserve">Государственная программа Саратовской области «Патриотическое воспитание граждан Саратовской области» </t>
  </si>
  <si>
    <t>68 1 00 00000</t>
  </si>
  <si>
    <t>Подпрограмма «Гражданско-патриотическое воспитание граждан»</t>
  </si>
  <si>
    <t>68 2 00 00000</t>
  </si>
  <si>
    <t>Подпрограмма «Военно-патриотическое воспитание граждан»</t>
  </si>
  <si>
    <t>69 0 00 00000</t>
  </si>
  <si>
    <t>69 1 00 00000</t>
  </si>
  <si>
    <t>Подпрограмма «Создание комфортных условий проживания»</t>
  </si>
  <si>
    <t>69 2 00 00000</t>
  </si>
  <si>
    <t>Подпрограмма «Развитие современной городской среды»</t>
  </si>
  <si>
    <t>70 0 00 00000</t>
  </si>
  <si>
    <t>Государственная программа Саратовской области «Комплексное развитие сельских территорий»</t>
  </si>
  <si>
    <t>70 1 00 00000</t>
  </si>
  <si>
    <t>Подпрограмма «Создание условий для обеспечения доступным и комфортным жильем сельского населения»</t>
  </si>
  <si>
    <t>70 2 00 00000</t>
  </si>
  <si>
    <t>Подпрограмма «Развитие рынка труда (кадрового потенциала) на сельских территориях»</t>
  </si>
  <si>
    <t>70 3 00 00000</t>
  </si>
  <si>
    <t>Подпрограмма «Создание и развитие инфраструктуры на сельских территориях»</t>
  </si>
  <si>
    <t>ИТОГО ПО ПРОГРАММАМ</t>
  </si>
  <si>
    <t>Непрограммные расходы</t>
  </si>
  <si>
    <t>РАСХОДЫ всего</t>
  </si>
  <si>
    <t xml:space="preserve">Государственная программа Саратовской области «Содействие занятости населения, совершенствование социально-трудовых отношений и регулирование трудовой миграции в Саратовской области» </t>
  </si>
  <si>
    <t>5В 3 00 00000</t>
  </si>
  <si>
    <t>5В 1 00 00000</t>
  </si>
  <si>
    <t>5В 2 00 00000</t>
  </si>
  <si>
    <t>5В0 00 00000</t>
  </si>
  <si>
    <t>5В 4 00 00000</t>
  </si>
  <si>
    <t>5В 5 00 00000</t>
  </si>
  <si>
    <t>5В 6 00 00000</t>
  </si>
  <si>
    <t>5В 7 00 00000</t>
  </si>
  <si>
    <t>58 4 00 00000</t>
  </si>
  <si>
    <t>Подпрограмма «Развитие оптовой и розничной торговли, общественного питания и бытовых услуг Саратовской области»</t>
  </si>
  <si>
    <t>5В 8 00 00000</t>
  </si>
  <si>
    <t>Подпрограмма «Дополнительные мероприятия в сфере занятости населения, направленные на снижение напряженности на рынке труда Саратовской области»</t>
  </si>
  <si>
    <t>5Г 5 00 00000</t>
  </si>
  <si>
    <t>Подпрограмма «Эффективное вовлечение в оборот земель сельскохозяйственного назначения и развитие мелиоративного комплекса»</t>
  </si>
  <si>
    <t>65 5 00 00000</t>
  </si>
  <si>
    <t>Подпрограмма «Профилактика безнадзорности и правонарушений среди несовершеннолетних»</t>
  </si>
  <si>
    <r>
      <rPr>
        <b/>
        <sz val="12"/>
        <rFont val="PT Astra Serif"/>
        <family val="1"/>
        <charset val="204"/>
      </rPr>
      <t xml:space="preserve">Государственная программа Саратовской области «Социальная поддержка и социальное обслуживание населения Саратовской области»        </t>
    </r>
    <r>
      <rPr>
        <b/>
        <sz val="12"/>
        <color indexed="10"/>
        <rFont val="PT Astra Serif"/>
        <family val="1"/>
        <charset val="204"/>
      </rPr>
      <t xml:space="preserve">                                                   </t>
    </r>
  </si>
  <si>
    <r>
      <rPr>
        <b/>
        <sz val="12"/>
        <rFont val="PT Astra Serif"/>
        <family val="1"/>
        <charset val="204"/>
      </rPr>
      <t xml:space="preserve">Государственная программа Саратовской области «Культура Саратовской области»         </t>
    </r>
    <r>
      <rPr>
        <b/>
        <sz val="12"/>
        <color indexed="10"/>
        <rFont val="PT Astra Serif"/>
        <family val="1"/>
        <charset val="204"/>
      </rPr>
      <t xml:space="preserve">                                                                                                                                                       </t>
    </r>
  </si>
  <si>
    <r>
      <rPr>
        <b/>
        <sz val="12"/>
        <rFont val="PT Astra Serif"/>
        <family val="1"/>
        <charset val="204"/>
      </rPr>
      <t xml:space="preserve">Государственная программа Саратовской области «Развитие физической культуры, спорта, туризма и молодежной политики»    </t>
    </r>
    <r>
      <rPr>
        <b/>
        <sz val="12"/>
        <color indexed="10"/>
        <rFont val="PT Astra Serif"/>
        <family val="1"/>
        <charset val="204"/>
      </rPr>
      <t xml:space="preserve">                                                                               </t>
    </r>
  </si>
  <si>
    <r>
      <rPr>
        <b/>
        <sz val="12"/>
        <rFont val="PT Astra Serif"/>
        <family val="1"/>
        <charset val="204"/>
      </rPr>
      <t xml:space="preserve">Государственная программа Саратовской области «Развитие экономического потенциала и повышение инвестиционной привлекательности региона»        </t>
    </r>
    <r>
      <rPr>
        <b/>
        <sz val="12"/>
        <color indexed="10"/>
        <rFont val="PT Astra Serif"/>
        <family val="1"/>
        <charset val="204"/>
      </rPr>
      <t xml:space="preserve">                                   </t>
    </r>
  </si>
  <si>
    <r>
      <rPr>
        <b/>
        <sz val="12"/>
        <rFont val="PT Astra Serif"/>
        <family val="1"/>
        <charset val="204"/>
      </rPr>
      <t xml:space="preserve">Государственная программа Саратовской области «Охрана окружающей среды, воспроизводство и рациональное использование природных ресурсов Саратовской области»   </t>
    </r>
    <r>
      <rPr>
        <b/>
        <sz val="12"/>
        <color indexed="10"/>
        <rFont val="PT Astra Serif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</si>
  <si>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sz val="12"/>
        <rFont val="PT Astra Serif"/>
        <family val="1"/>
        <charset val="204"/>
      </rPr>
      <t xml:space="preserve">Подпрограмма «Охрана окружающей среды, защита природных комплексов, объектов и ресурсов»        </t>
    </r>
    <r>
      <rPr>
        <sz val="12"/>
        <color indexed="10"/>
        <rFont val="PT Astra Serif"/>
        <family val="1"/>
        <charset val="204"/>
      </rPr>
      <t xml:space="preserve">                                                                                                                                </t>
    </r>
  </si>
  <si>
    <r>
      <rPr>
        <sz val="12"/>
        <rFont val="PT Astra Serif"/>
        <family val="1"/>
        <charset val="204"/>
      </rPr>
      <t xml:space="preserve">Подпрограмма «Развитие водохозяйственного комплекса Саратовской области»           </t>
    </r>
    <r>
      <rPr>
        <sz val="12"/>
        <color indexed="10"/>
        <rFont val="PT Astra Serif"/>
        <family val="1"/>
        <charset val="204"/>
      </rPr>
      <t xml:space="preserve">                                                                                                                                                                  </t>
    </r>
  </si>
  <si>
    <r>
      <rPr>
        <sz val="12"/>
        <rFont val="PT Astra Serif"/>
        <family val="1"/>
        <charset val="204"/>
      </rPr>
      <t xml:space="preserve">Подпрограмма «Развитие лесного хозяйства Саратовской области»             </t>
    </r>
    <r>
      <rPr>
        <sz val="12"/>
        <color indexed="10"/>
        <rFont val="PT Astra Serif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</t>
    </r>
  </si>
  <si>
    <r>
      <rPr>
        <sz val="12"/>
        <rFont val="PT Astra Serif"/>
        <family val="1"/>
        <charset val="204"/>
      </rPr>
      <t xml:space="preserve">Подпрограмма «Совершенствование системы обращения с отходами производства и потребления на территории Саратовской области»           </t>
    </r>
    <r>
      <rPr>
        <sz val="12"/>
        <color indexed="10"/>
        <rFont val="PT Astra Serif"/>
        <family val="1"/>
        <charset val="204"/>
      </rPr>
      <t xml:space="preserve">                             </t>
    </r>
  </si>
  <si>
    <r>
      <rPr>
        <b/>
        <sz val="12"/>
        <rFont val="PT Astra Serif"/>
        <family val="1"/>
        <charset val="204"/>
      </rPr>
      <t>Государственная программа Саратовской области «Защита населения и территорий от чрезвычайных ситуаций, обеспечение пожарной безопасности»</t>
    </r>
    <r>
      <rPr>
        <b/>
        <sz val="12"/>
        <color indexed="10"/>
        <rFont val="PT Astra Serif"/>
        <family val="1"/>
        <charset val="204"/>
      </rPr>
      <t xml:space="preserve"> </t>
    </r>
  </si>
  <si>
    <r>
      <rPr>
        <b/>
        <sz val="12"/>
        <rFont val="PT Astra Serif"/>
        <family val="1"/>
        <charset val="204"/>
      </rPr>
      <t xml:space="preserve">Государственная программа Саратовской области «Профилактика правонарушений, терроризма, экстремизма и противодействие незаконному обороту наркотических средств»                       </t>
    </r>
    <r>
      <rPr>
        <b/>
        <sz val="12"/>
        <color indexed="10"/>
        <rFont val="PT Astra Serif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</si>
  <si>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sz val="12"/>
        <rFont val="PT Astra Serif"/>
        <family val="1"/>
        <charset val="204"/>
      </rPr>
      <t xml:space="preserve">Подпрограмма «Противодействие злоупотреблению наркотиками и их незаконному обороту в Саратовской области»    </t>
    </r>
    <r>
      <rPr>
        <sz val="12"/>
        <color indexed="10"/>
        <rFont val="PT Astra Serif"/>
        <family val="1"/>
        <charset val="204"/>
      </rPr>
      <t xml:space="preserve">                                                                                              </t>
    </r>
  </si>
  <si>
    <r>
      <rPr>
        <b/>
        <sz val="12"/>
        <rFont val="PT Astra Serif"/>
        <family val="1"/>
        <charset val="204"/>
      </rPr>
      <t>Государственная программа Саратовской области «Формирование комфортной городской среды»</t>
    </r>
    <r>
      <rPr>
        <b/>
        <sz val="12"/>
        <color indexed="10"/>
        <rFont val="PT Astra Serif"/>
        <family val="1"/>
        <charset val="204"/>
      </rPr>
      <t xml:space="preserve"> </t>
    </r>
  </si>
  <si>
    <t>на 1 января 2023 года</t>
  </si>
  <si>
    <t>на 1 января 2022 года</t>
  </si>
  <si>
    <t>в 1,6 раза</t>
  </si>
  <si>
    <t>в 2,9 раза</t>
  </si>
  <si>
    <t>в 3,6 раза</t>
  </si>
  <si>
    <t>в 4,5 раза</t>
  </si>
  <si>
    <t>в 4,1 раза</t>
  </si>
  <si>
    <t>в 4,4 раза</t>
  </si>
  <si>
    <t>в 1,5 раза</t>
  </si>
  <si>
    <t>в 2 раза</t>
  </si>
  <si>
    <t>в 12,8 раза</t>
  </si>
  <si>
    <t>в 1,7 раза</t>
  </si>
  <si>
    <t>в 3,1 раза</t>
  </si>
  <si>
    <t>в 98,9 раза</t>
  </si>
  <si>
    <t>в 245,5 раза</t>
  </si>
  <si>
    <t>в 25,9 раза</t>
  </si>
  <si>
    <t>в 2,1 раза</t>
  </si>
  <si>
    <t>*  Утвержденные бюджетные назначения  указаны в соответствии с Законом Саратовской области «Об областном бюджете на 2022 год и на плановый период 2023 и 2024 годов» в редакции от 26.12.2022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</si>
</sst>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,##0.0_ ;[Red]\-#,##0.0\ "/>
    <numFmt numFmtId="166" formatCode="0000000"/>
  </numFmts>
  <fonts count="23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indexed="9"/>
      <name val="Cambria"/>
      <family val="1"/>
      <charset val="204"/>
    </font>
    <font>
      <sz val="10"/>
      <name val="Cambria"/>
      <family val="1"/>
      <charset val="204"/>
    </font>
    <font>
      <b/>
      <sz val="12"/>
      <color theme="0"/>
      <name val="Times New Roman"/>
      <family val="1"/>
      <charset val="204"/>
    </font>
    <font>
      <b/>
      <sz val="10"/>
      <color rgb="FFFF0000"/>
      <name val="Cambria"/>
      <family val="1"/>
      <charset val="204"/>
    </font>
    <font>
      <sz val="10"/>
      <color rgb="FFFF0000"/>
      <name val="Cambria"/>
      <family val="1"/>
      <charset val="204"/>
    </font>
    <font>
      <b/>
      <sz val="10"/>
      <name val="Cambria"/>
      <family val="1"/>
      <charset val="204"/>
    </font>
    <font>
      <sz val="8"/>
      <name val="Arial Cyr"/>
      <charset val="204"/>
    </font>
    <font>
      <b/>
      <sz val="16"/>
      <name val="PT Astra Serif"/>
      <family val="1"/>
      <charset val="204"/>
    </font>
    <font>
      <sz val="10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sz val="14"/>
      <name val="PT Astra Serif"/>
      <family val="1"/>
      <charset val="204"/>
    </font>
    <font>
      <b/>
      <sz val="12"/>
      <color rgb="FFFF0000"/>
      <name val="PT Astra Serif"/>
      <family val="1"/>
      <charset val="204"/>
    </font>
    <font>
      <b/>
      <sz val="12"/>
      <color indexed="10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2"/>
      <color theme="0"/>
      <name val="PT Astra Serif"/>
      <family val="1"/>
      <charset val="204"/>
    </font>
    <font>
      <sz val="12"/>
      <color rgb="FFFF0000"/>
      <name val="PT Astra Serif"/>
      <family val="1"/>
      <charset val="204"/>
    </font>
    <font>
      <sz val="12"/>
      <color indexed="10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b/>
      <sz val="10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9" fillId="0" borderId="0"/>
    <xf numFmtId="0" fontId="2" fillId="0" borderId="0"/>
    <xf numFmtId="0" fontId="1" fillId="0" borderId="0"/>
    <xf numFmtId="0" fontId="1" fillId="0" borderId="0"/>
  </cellStyleXfs>
  <cellXfs count="68">
    <xf numFmtId="0" fontId="0" fillId="0" borderId="0" xfId="0"/>
    <xf numFmtId="0" fontId="3" fillId="0" borderId="0" xfId="1" applyFont="1" applyFill="1"/>
    <xf numFmtId="0" fontId="4" fillId="0" borderId="0" xfId="1" applyFont="1" applyFill="1"/>
    <xf numFmtId="0" fontId="4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vertical="top" wrapText="1"/>
    </xf>
    <xf numFmtId="0" fontId="6" fillId="0" borderId="0" xfId="1" applyFont="1" applyFill="1"/>
    <xf numFmtId="0" fontId="7" fillId="0" borderId="0" xfId="1" applyFont="1" applyFill="1"/>
    <xf numFmtId="0" fontId="8" fillId="0" borderId="0" xfId="1" applyFont="1" applyFill="1"/>
    <xf numFmtId="0" fontId="11" fillId="0" borderId="0" xfId="1" applyFont="1" applyFill="1"/>
    <xf numFmtId="0" fontId="12" fillId="0" borderId="0" xfId="1" applyFont="1" applyFill="1" applyAlignment="1">
      <alignment horizontal="left"/>
    </xf>
    <xf numFmtId="0" fontId="13" fillId="0" borderId="0" xfId="1" applyFont="1" applyFill="1" applyBorder="1"/>
    <xf numFmtId="164" fontId="13" fillId="0" borderId="0" xfId="1" applyNumberFormat="1" applyFont="1" applyFill="1" applyBorder="1" applyAlignment="1">
      <alignment horizontal="right"/>
    </xf>
    <xf numFmtId="165" fontId="14" fillId="0" borderId="0" xfId="1" applyNumberFormat="1" applyFont="1" applyFill="1" applyBorder="1" applyAlignment="1">
      <alignment horizontal="center"/>
    </xf>
    <xf numFmtId="164" fontId="12" fillId="2" borderId="2" xfId="1" applyNumberFormat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/>
    </xf>
    <xf numFmtId="166" fontId="12" fillId="3" borderId="2" xfId="1" applyNumberFormat="1" applyFont="1" applyFill="1" applyBorder="1" applyAlignment="1" applyProtection="1">
      <alignment horizontal="center" vertical="center"/>
      <protection hidden="1"/>
    </xf>
    <xf numFmtId="166" fontId="15" fillId="3" borderId="2" xfId="1" applyNumberFormat="1" applyFont="1" applyFill="1" applyBorder="1" applyAlignment="1" applyProtection="1">
      <alignment vertical="center" wrapText="1"/>
      <protection hidden="1"/>
    </xf>
    <xf numFmtId="166" fontId="13" fillId="4" borderId="2" xfId="1" applyNumberFormat="1" applyFont="1" applyFill="1" applyBorder="1" applyAlignment="1" applyProtection="1">
      <alignment horizontal="center" vertical="center"/>
      <protection hidden="1"/>
    </xf>
    <xf numFmtId="166" fontId="13" fillId="4" borderId="2" xfId="1" applyNumberFormat="1" applyFont="1" applyFill="1" applyBorder="1" applyAlignment="1" applyProtection="1">
      <alignment horizontal="left" vertical="center" wrapText="1"/>
      <protection hidden="1"/>
    </xf>
    <xf numFmtId="166" fontId="12" fillId="3" borderId="2" xfId="1" applyNumberFormat="1" applyFont="1" applyFill="1" applyBorder="1" applyAlignment="1" applyProtection="1">
      <alignment vertical="center" wrapText="1"/>
      <protection hidden="1"/>
    </xf>
    <xf numFmtId="0" fontId="15" fillId="3" borderId="2" xfId="1" applyNumberFormat="1" applyFont="1" applyFill="1" applyBorder="1" applyAlignment="1" applyProtection="1">
      <alignment vertical="center" wrapText="1"/>
      <protection hidden="1"/>
    </xf>
    <xf numFmtId="166" fontId="12" fillId="3" borderId="2" xfId="1" applyNumberFormat="1" applyFont="1" applyFill="1" applyBorder="1" applyAlignment="1" applyProtection="1">
      <alignment horizontal="center" vertical="center" wrapText="1"/>
      <protection hidden="1"/>
    </xf>
    <xf numFmtId="0" fontId="12" fillId="3" borderId="2" xfId="1" applyNumberFormat="1" applyFont="1" applyFill="1" applyBorder="1" applyAlignment="1" applyProtection="1">
      <alignment vertical="center" wrapText="1"/>
      <protection hidden="1"/>
    </xf>
    <xf numFmtId="166" fontId="19" fillId="4" borderId="2" xfId="1" applyNumberFormat="1" applyFont="1" applyFill="1" applyBorder="1" applyAlignment="1" applyProtection="1">
      <alignment horizontal="left" vertical="center" wrapText="1"/>
      <protection hidden="1"/>
    </xf>
    <xf numFmtId="0" fontId="22" fillId="0" borderId="2" xfId="1" applyFont="1" applyFill="1" applyBorder="1" applyAlignment="1">
      <alignment vertical="center"/>
    </xf>
    <xf numFmtId="166" fontId="12" fillId="0" borderId="2" xfId="1" applyNumberFormat="1" applyFont="1" applyFill="1" applyBorder="1" applyAlignment="1" applyProtection="1">
      <alignment horizontal="left" vertical="center" wrapText="1"/>
      <protection hidden="1"/>
    </xf>
    <xf numFmtId="0" fontId="13" fillId="0" borderId="0" xfId="1" applyFont="1" applyFill="1"/>
    <xf numFmtId="164" fontId="12" fillId="0" borderId="0" xfId="1" applyNumberFormat="1" applyFont="1" applyFill="1"/>
    <xf numFmtId="164" fontId="11" fillId="0" borderId="0" xfId="1" applyNumberFormat="1" applyFont="1" applyFill="1" applyAlignment="1">
      <alignment horizontal="right"/>
    </xf>
    <xf numFmtId="164" fontId="12" fillId="0" borderId="0" xfId="1" applyNumberFormat="1" applyFont="1" applyFill="1" applyAlignment="1">
      <alignment horizontal="right"/>
    </xf>
    <xf numFmtId="164" fontId="11" fillId="0" borderId="0" xfId="1" applyNumberFormat="1" applyFont="1" applyFill="1"/>
    <xf numFmtId="0" fontId="21" fillId="0" borderId="0" xfId="0" applyFont="1" applyProtection="1">
      <protection locked="0"/>
    </xf>
    <xf numFmtId="0" fontId="12" fillId="2" borderId="2" xfId="1" applyFont="1" applyFill="1" applyBorder="1" applyAlignment="1">
      <alignment horizontal="center" vertical="center" wrapText="1"/>
    </xf>
    <xf numFmtId="0" fontId="6" fillId="3" borderId="0" xfId="1" applyFont="1" applyFill="1"/>
    <xf numFmtId="0" fontId="4" fillId="3" borderId="0" xfId="1" applyFont="1" applyFill="1"/>
    <xf numFmtId="0" fontId="8" fillId="3" borderId="0" xfId="1" applyFont="1" applyFill="1"/>
    <xf numFmtId="0" fontId="22" fillId="3" borderId="2" xfId="1" applyFont="1" applyFill="1" applyBorder="1" applyAlignment="1">
      <alignment vertical="center"/>
    </xf>
    <xf numFmtId="164" fontId="12" fillId="3" borderId="2" xfId="1" applyNumberFormat="1" applyFont="1" applyFill="1" applyBorder="1" applyAlignment="1">
      <alignment horizontal="center" vertical="center"/>
    </xf>
    <xf numFmtId="165" fontId="13" fillId="4" borderId="2" xfId="1" applyNumberFormat="1" applyFont="1" applyFill="1" applyBorder="1" applyAlignment="1">
      <alignment horizontal="center" vertical="center"/>
    </xf>
    <xf numFmtId="165" fontId="13" fillId="0" borderId="2" xfId="1" applyNumberFormat="1" applyFont="1" applyFill="1" applyBorder="1" applyAlignment="1">
      <alignment horizontal="center" vertical="center"/>
    </xf>
    <xf numFmtId="165" fontId="17" fillId="0" borderId="2" xfId="1" applyNumberFormat="1" applyFont="1" applyFill="1" applyBorder="1" applyAlignment="1">
      <alignment horizontal="center" vertical="center"/>
    </xf>
    <xf numFmtId="164" fontId="13" fillId="4" borderId="2" xfId="1" applyNumberFormat="1" applyFont="1" applyFill="1" applyBorder="1" applyAlignment="1">
      <alignment horizontal="center" vertical="center"/>
    </xf>
    <xf numFmtId="165" fontId="17" fillId="4" borderId="2" xfId="1" applyNumberFormat="1" applyFont="1" applyFill="1" applyBorder="1" applyAlignment="1">
      <alignment horizontal="center" vertical="center"/>
    </xf>
    <xf numFmtId="165" fontId="18" fillId="0" borderId="2" xfId="1" applyNumberFormat="1" applyFont="1" applyFill="1" applyBorder="1" applyAlignment="1">
      <alignment horizontal="center" vertical="center"/>
    </xf>
    <xf numFmtId="165" fontId="18" fillId="4" borderId="2" xfId="1" applyNumberFormat="1" applyFont="1" applyFill="1" applyBorder="1" applyAlignment="1">
      <alignment horizontal="center" vertical="center"/>
    </xf>
    <xf numFmtId="164" fontId="15" fillId="3" borderId="2" xfId="1" applyNumberFormat="1" applyFont="1" applyFill="1" applyBorder="1" applyAlignment="1">
      <alignment horizontal="center" vertical="center"/>
    </xf>
    <xf numFmtId="165" fontId="15" fillId="3" borderId="2" xfId="1" applyNumberFormat="1" applyFont="1" applyFill="1" applyBorder="1" applyAlignment="1">
      <alignment horizontal="center" vertical="center"/>
    </xf>
    <xf numFmtId="165" fontId="19" fillId="0" borderId="2" xfId="1" applyNumberFormat="1" applyFont="1" applyFill="1" applyBorder="1" applyAlignment="1">
      <alignment horizontal="center" vertical="center"/>
    </xf>
    <xf numFmtId="164" fontId="19" fillId="4" borderId="2" xfId="1" applyNumberFormat="1" applyFont="1" applyFill="1" applyBorder="1" applyAlignment="1">
      <alignment horizontal="center" vertical="center"/>
    </xf>
    <xf numFmtId="165" fontId="19" fillId="4" borderId="2" xfId="1" applyNumberFormat="1" applyFont="1" applyFill="1" applyBorder="1" applyAlignment="1">
      <alignment horizontal="center" vertical="center"/>
    </xf>
    <xf numFmtId="165" fontId="12" fillId="3" borderId="2" xfId="1" applyNumberFormat="1" applyFont="1" applyFill="1" applyBorder="1" applyAlignment="1">
      <alignment horizontal="center" vertical="center"/>
    </xf>
    <xf numFmtId="164" fontId="11" fillId="0" borderId="0" xfId="1" applyNumberFormat="1" applyFont="1" applyFill="1" applyAlignment="1">
      <alignment horizontal="center" vertical="center"/>
    </xf>
    <xf numFmtId="164" fontId="13" fillId="4" borderId="2" xfId="1" applyNumberFormat="1" applyFont="1" applyFill="1" applyBorder="1" applyAlignment="1" applyProtection="1">
      <alignment horizontal="center" vertical="center"/>
      <protection hidden="1"/>
    </xf>
    <xf numFmtId="165" fontId="21" fillId="3" borderId="2" xfId="1" applyNumberFormat="1" applyFont="1" applyFill="1" applyBorder="1" applyAlignment="1">
      <alignment horizontal="center" vertical="center"/>
    </xf>
    <xf numFmtId="0" fontId="22" fillId="4" borderId="2" xfId="1" applyFont="1" applyFill="1" applyBorder="1" applyAlignment="1">
      <alignment horizontal="center" vertical="center"/>
    </xf>
    <xf numFmtId="164" fontId="12" fillId="0" borderId="2" xfId="1" applyNumberFormat="1" applyFont="1" applyFill="1" applyBorder="1" applyAlignment="1">
      <alignment horizontal="center" vertical="center"/>
    </xf>
    <xf numFmtId="165" fontId="21" fillId="0" borderId="2" xfId="1" applyNumberFormat="1" applyFont="1" applyFill="1" applyBorder="1" applyAlignment="1">
      <alignment horizontal="center" vertical="center"/>
    </xf>
    <xf numFmtId="165" fontId="21" fillId="4" borderId="2" xfId="1" applyNumberFormat="1" applyFont="1" applyFill="1" applyBorder="1" applyAlignment="1">
      <alignment horizontal="center" vertical="center"/>
    </xf>
    <xf numFmtId="0" fontId="12" fillId="0" borderId="0" xfId="1" applyFont="1" applyFill="1" applyAlignment="1">
      <alignment horizontal="left" vertical="center" wrapText="1"/>
    </xf>
    <xf numFmtId="0" fontId="13" fillId="0" borderId="0" xfId="1" applyFont="1" applyFill="1" applyAlignment="1">
      <alignment horizontal="left" vertical="center"/>
    </xf>
    <xf numFmtId="0" fontId="10" fillId="0" borderId="0" xfId="1" applyFont="1" applyFill="1" applyAlignment="1">
      <alignment horizontal="center" wrapText="1"/>
    </xf>
    <xf numFmtId="0" fontId="10" fillId="0" borderId="0" xfId="1" applyFont="1" applyFill="1" applyAlignment="1">
      <alignment horizontal="center"/>
    </xf>
    <xf numFmtId="0" fontId="12" fillId="2" borderId="1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 wrapText="1"/>
    </xf>
    <xf numFmtId="0" fontId="13" fillId="0" borderId="0" xfId="1" applyFont="1" applyFill="1" applyAlignment="1">
      <alignment horizontal="left" vertical="center" wrapText="1"/>
    </xf>
    <xf numFmtId="4" fontId="11" fillId="0" borderId="0" xfId="1" applyNumberFormat="1" applyFont="1" applyFill="1"/>
  </cellXfs>
  <cellStyles count="6"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Обычный_tmp" xfId="1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7"/>
  <sheetViews>
    <sheetView showZeros="0" tabSelected="1" view="pageBreakPreview" zoomScale="90" zoomScaleNormal="70" zoomScaleSheetLayoutView="90" zoomScalePageLayoutView="55" workbookViewId="0">
      <pane xSplit="2" ySplit="5" topLeftCell="C6" activePane="bottomRight" state="frozenSplit"/>
      <selection activeCell="B1" sqref="B1"/>
      <selection pane="topRight" activeCell="D1" sqref="D1"/>
      <selection pane="bottomLeft" activeCell="B8" sqref="B8"/>
      <selection pane="bottomRight" activeCell="K8" sqref="K8"/>
    </sheetView>
  </sheetViews>
  <sheetFormatPr defaultRowHeight="15.75" x14ac:dyDescent="0.25"/>
  <cols>
    <col min="1" max="1" width="16" style="8" customWidth="1"/>
    <col min="2" max="2" width="78.5" style="26" customWidth="1"/>
    <col min="3" max="3" width="16.375" style="8" customWidth="1"/>
    <col min="4" max="4" width="16.75" style="8" customWidth="1"/>
    <col min="5" max="5" width="14.375" style="8" customWidth="1"/>
    <col min="6" max="6" width="16.5" style="8" customWidth="1"/>
    <col min="7" max="7" width="13.625" style="28" customWidth="1"/>
    <col min="8" max="8" width="19.125" style="8" customWidth="1"/>
    <col min="9" max="16384" width="9" style="2"/>
  </cols>
  <sheetData>
    <row r="1" spans="1:16" s="1" customFormat="1" ht="20.25" x14ac:dyDescent="0.3">
      <c r="A1" s="60" t="s">
        <v>0</v>
      </c>
      <c r="B1" s="61"/>
      <c r="C1" s="61"/>
      <c r="D1" s="61"/>
      <c r="E1" s="61"/>
      <c r="F1" s="61"/>
      <c r="G1" s="61"/>
      <c r="H1" s="61"/>
    </row>
    <row r="2" spans="1:16" ht="24" customHeight="1" x14ac:dyDescent="0.3">
      <c r="B2" s="9"/>
      <c r="C2" s="10"/>
      <c r="D2" s="10"/>
      <c r="E2" s="10"/>
      <c r="F2" s="10"/>
      <c r="G2" s="11"/>
      <c r="H2" s="12" t="s">
        <v>1</v>
      </c>
    </row>
    <row r="3" spans="1:16" s="3" customFormat="1" ht="31.5" customHeight="1" x14ac:dyDescent="0.25">
      <c r="A3" s="62" t="s">
        <v>2</v>
      </c>
      <c r="B3" s="64" t="s">
        <v>3</v>
      </c>
      <c r="C3" s="65" t="s">
        <v>256</v>
      </c>
      <c r="D3" s="65"/>
      <c r="E3" s="65"/>
      <c r="F3" s="65"/>
      <c r="G3" s="13" t="s">
        <v>257</v>
      </c>
      <c r="H3" s="65" t="s">
        <v>4</v>
      </c>
    </row>
    <row r="4" spans="1:16" s="3" customFormat="1" ht="74.25" customHeight="1" x14ac:dyDescent="0.25">
      <c r="A4" s="63"/>
      <c r="B4" s="64"/>
      <c r="C4" s="32" t="s">
        <v>5</v>
      </c>
      <c r="D4" s="32" t="s">
        <v>6</v>
      </c>
      <c r="E4" s="32" t="s">
        <v>7</v>
      </c>
      <c r="F4" s="32" t="s">
        <v>8</v>
      </c>
      <c r="G4" s="13" t="s">
        <v>7</v>
      </c>
      <c r="H4" s="65"/>
      <c r="I4" s="4"/>
      <c r="J4" s="4"/>
      <c r="K4" s="4"/>
      <c r="L4" s="4"/>
      <c r="M4" s="4"/>
      <c r="N4" s="4"/>
      <c r="O4" s="4"/>
      <c r="P4" s="4"/>
    </row>
    <row r="5" spans="1:16" ht="18" customHeight="1" x14ac:dyDescent="0.25">
      <c r="A5" s="14">
        <v>1</v>
      </c>
      <c r="B5" s="14">
        <v>2</v>
      </c>
      <c r="C5" s="14">
        <v>3</v>
      </c>
      <c r="D5" s="14">
        <v>4</v>
      </c>
      <c r="E5" s="14">
        <v>5</v>
      </c>
      <c r="F5" s="14">
        <v>6</v>
      </c>
      <c r="G5" s="14">
        <v>7</v>
      </c>
      <c r="H5" s="14">
        <v>8</v>
      </c>
      <c r="I5" s="4"/>
      <c r="J5" s="4"/>
      <c r="K5" s="4"/>
      <c r="L5" s="4"/>
      <c r="M5" s="4"/>
      <c r="N5" s="4"/>
      <c r="O5" s="4"/>
      <c r="P5" s="4"/>
    </row>
    <row r="6" spans="1:16" s="33" customFormat="1" ht="45" customHeight="1" x14ac:dyDescent="0.2">
      <c r="A6" s="15" t="s">
        <v>9</v>
      </c>
      <c r="B6" s="16" t="s">
        <v>243</v>
      </c>
      <c r="C6" s="37">
        <f>SUM(C7:C14)</f>
        <v>28297323.299999997</v>
      </c>
      <c r="D6" s="37">
        <f t="shared" ref="D6:G6" si="0">SUM(D7:D14)</f>
        <v>28297323.299999997</v>
      </c>
      <c r="E6" s="37">
        <f t="shared" si="0"/>
        <v>28161739.600000001</v>
      </c>
      <c r="F6" s="37">
        <f>E6/D6*100</f>
        <v>99.520860335224725</v>
      </c>
      <c r="G6" s="37">
        <f t="shared" si="0"/>
        <v>26733309.300000001</v>
      </c>
      <c r="H6" s="37">
        <f>E6/G6*100</f>
        <v>105.3432602898886</v>
      </c>
    </row>
    <row r="7" spans="1:16" s="6" customFormat="1" ht="24.75" customHeight="1" x14ac:dyDescent="0.2">
      <c r="A7" s="17" t="s">
        <v>10</v>
      </c>
      <c r="B7" s="18" t="s">
        <v>11</v>
      </c>
      <c r="C7" s="38">
        <v>20413509.899999999</v>
      </c>
      <c r="D7" s="39">
        <v>20413509.899999999</v>
      </c>
      <c r="E7" s="39">
        <v>20304053.100000001</v>
      </c>
      <c r="F7" s="40">
        <f>E7/D7*100</f>
        <v>99.463802155845841</v>
      </c>
      <c r="G7" s="41">
        <v>19765506.399999999</v>
      </c>
      <c r="H7" s="42">
        <f>E7/G7*100</f>
        <v>102.72467949518361</v>
      </c>
    </row>
    <row r="8" spans="1:16" s="6" customFormat="1" ht="25.5" customHeight="1" x14ac:dyDescent="0.2">
      <c r="A8" s="17" t="s">
        <v>12</v>
      </c>
      <c r="B8" s="18" t="s">
        <v>13</v>
      </c>
      <c r="C8" s="38">
        <v>7140299.9000000004</v>
      </c>
      <c r="D8" s="39">
        <v>7140299.9000000004</v>
      </c>
      <c r="E8" s="39">
        <v>7135663.9000000004</v>
      </c>
      <c r="F8" s="40">
        <f t="shared" ref="F8:F13" si="1">E8/D8*100</f>
        <v>99.935072755137355</v>
      </c>
      <c r="G8" s="41">
        <v>6334068.2999999998</v>
      </c>
      <c r="H8" s="42">
        <f t="shared" ref="H8:H13" si="2">E8/G8*100</f>
        <v>112.65530401685125</v>
      </c>
    </row>
    <row r="9" spans="1:16" s="6" customFormat="1" ht="27.75" customHeight="1" x14ac:dyDescent="0.2">
      <c r="A9" s="17" t="s">
        <v>14</v>
      </c>
      <c r="B9" s="18" t="s">
        <v>15</v>
      </c>
      <c r="C9" s="38">
        <v>515531.3</v>
      </c>
      <c r="D9" s="39">
        <v>515531.3</v>
      </c>
      <c r="E9" s="39">
        <v>503744.9</v>
      </c>
      <c r="F9" s="40">
        <f t="shared" si="1"/>
        <v>97.713737264837278</v>
      </c>
      <c r="G9" s="41">
        <v>387287.1</v>
      </c>
      <c r="H9" s="42">
        <f t="shared" si="2"/>
        <v>130.07014692717627</v>
      </c>
    </row>
    <row r="10" spans="1:16" s="6" customFormat="1" ht="24" customHeight="1" x14ac:dyDescent="0.2">
      <c r="A10" s="17" t="s">
        <v>16</v>
      </c>
      <c r="B10" s="18" t="s">
        <v>17</v>
      </c>
      <c r="C10" s="38">
        <v>177264.8</v>
      </c>
      <c r="D10" s="39">
        <v>177264.8</v>
      </c>
      <c r="E10" s="39">
        <v>167593.79999999999</v>
      </c>
      <c r="F10" s="40">
        <f t="shared" si="1"/>
        <v>94.544320135751718</v>
      </c>
      <c r="G10" s="41">
        <v>196080.9</v>
      </c>
      <c r="H10" s="42">
        <f t="shared" si="2"/>
        <v>85.471761910517543</v>
      </c>
    </row>
    <row r="11" spans="1:16" s="6" customFormat="1" ht="39.75" customHeight="1" x14ac:dyDescent="0.2">
      <c r="A11" s="17" t="s">
        <v>18</v>
      </c>
      <c r="B11" s="18" t="s">
        <v>19</v>
      </c>
      <c r="C11" s="38">
        <v>32072.2</v>
      </c>
      <c r="D11" s="39">
        <v>32072.2</v>
      </c>
      <c r="E11" s="39">
        <v>32039.1</v>
      </c>
      <c r="F11" s="40">
        <f t="shared" si="1"/>
        <v>99.896795355479199</v>
      </c>
      <c r="G11" s="41">
        <v>31563.1</v>
      </c>
      <c r="H11" s="42">
        <f t="shared" si="2"/>
        <v>101.50809014323687</v>
      </c>
    </row>
    <row r="12" spans="1:16" s="6" customFormat="1" ht="85.5" hidden="1" customHeight="1" x14ac:dyDescent="0.2">
      <c r="A12" s="17" t="s">
        <v>20</v>
      </c>
      <c r="B12" s="18" t="s">
        <v>21</v>
      </c>
      <c r="C12" s="38"/>
      <c r="D12" s="39"/>
      <c r="E12" s="39"/>
      <c r="F12" s="43" t="e">
        <f t="shared" si="1"/>
        <v>#DIV/0!</v>
      </c>
      <c r="G12" s="41"/>
      <c r="H12" s="44" t="e">
        <f t="shared" si="2"/>
        <v>#DIV/0!</v>
      </c>
    </row>
    <row r="13" spans="1:16" s="6" customFormat="1" ht="150" hidden="1" customHeight="1" x14ac:dyDescent="0.2">
      <c r="A13" s="17" t="s">
        <v>22</v>
      </c>
      <c r="B13" s="18" t="s">
        <v>23</v>
      </c>
      <c r="C13" s="38"/>
      <c r="D13" s="39"/>
      <c r="E13" s="39"/>
      <c r="F13" s="43" t="e">
        <f t="shared" si="1"/>
        <v>#DIV/0!</v>
      </c>
      <c r="G13" s="41"/>
      <c r="H13" s="44" t="e">
        <f t="shared" si="2"/>
        <v>#DIV/0!</v>
      </c>
    </row>
    <row r="14" spans="1:16" s="6" customFormat="1" ht="39.75" customHeight="1" x14ac:dyDescent="0.2">
      <c r="A14" s="17" t="s">
        <v>24</v>
      </c>
      <c r="B14" s="18" t="s">
        <v>25</v>
      </c>
      <c r="C14" s="38">
        <v>18645.199999999997</v>
      </c>
      <c r="D14" s="39">
        <v>18645.199999999997</v>
      </c>
      <c r="E14" s="39">
        <v>18644.8</v>
      </c>
      <c r="F14" s="40">
        <f t="shared" ref="F14" si="3">E14/D14*100</f>
        <v>99.997854675734246</v>
      </c>
      <c r="G14" s="41">
        <v>18803.5</v>
      </c>
      <c r="H14" s="42">
        <f t="shared" ref="H14" si="4">E14/G14*100</f>
        <v>99.156008189964624</v>
      </c>
    </row>
    <row r="15" spans="1:16" s="5" customFormat="1" ht="50.25" hidden="1" customHeight="1" x14ac:dyDescent="0.2">
      <c r="A15" s="15" t="s">
        <v>26</v>
      </c>
      <c r="B15" s="19" t="s">
        <v>226</v>
      </c>
      <c r="C15" s="37"/>
      <c r="D15" s="45"/>
      <c r="E15" s="45"/>
      <c r="F15" s="46"/>
      <c r="G15" s="45"/>
      <c r="H15" s="46"/>
    </row>
    <row r="16" spans="1:16" s="6" customFormat="1" ht="38.25" hidden="1" customHeight="1" x14ac:dyDescent="0.2">
      <c r="A16" s="17" t="s">
        <v>27</v>
      </c>
      <c r="B16" s="18" t="s">
        <v>28</v>
      </c>
      <c r="C16" s="38"/>
      <c r="D16" s="47"/>
      <c r="E16" s="47"/>
      <c r="F16" s="47"/>
      <c r="G16" s="48"/>
      <c r="H16" s="49"/>
    </row>
    <row r="17" spans="1:8" s="6" customFormat="1" ht="30" hidden="1" customHeight="1" x14ac:dyDescent="0.2">
      <c r="A17" s="17" t="s">
        <v>29</v>
      </c>
      <c r="B17" s="18" t="s">
        <v>30</v>
      </c>
      <c r="C17" s="38"/>
      <c r="D17" s="47"/>
      <c r="E17" s="47"/>
      <c r="F17" s="47"/>
      <c r="G17" s="48"/>
      <c r="H17" s="49"/>
    </row>
    <row r="18" spans="1:8" s="6" customFormat="1" ht="43.5" hidden="1" customHeight="1" x14ac:dyDescent="0.2">
      <c r="A18" s="17" t="s">
        <v>31</v>
      </c>
      <c r="B18" s="18" t="s">
        <v>32</v>
      </c>
      <c r="C18" s="38"/>
      <c r="D18" s="47"/>
      <c r="E18" s="47"/>
      <c r="F18" s="47"/>
      <c r="G18" s="48"/>
      <c r="H18" s="49"/>
    </row>
    <row r="19" spans="1:8" s="6" customFormat="1" ht="53.25" hidden="1" customHeight="1" x14ac:dyDescent="0.2">
      <c r="A19" s="17" t="s">
        <v>33</v>
      </c>
      <c r="B19" s="18" t="s">
        <v>34</v>
      </c>
      <c r="C19" s="38"/>
      <c r="D19" s="47"/>
      <c r="E19" s="47"/>
      <c r="F19" s="47"/>
      <c r="G19" s="48"/>
      <c r="H19" s="49"/>
    </row>
    <row r="20" spans="1:8" s="6" customFormat="1" ht="29.25" hidden="1" customHeight="1" x14ac:dyDescent="0.2">
      <c r="A20" s="17" t="s">
        <v>35</v>
      </c>
      <c r="B20" s="18" t="s">
        <v>36</v>
      </c>
      <c r="C20" s="38"/>
      <c r="D20" s="47"/>
      <c r="E20" s="47"/>
      <c r="F20" s="47"/>
      <c r="G20" s="48"/>
      <c r="H20" s="49"/>
    </row>
    <row r="21" spans="1:8" s="6" customFormat="1" ht="29.25" hidden="1" customHeight="1" x14ac:dyDescent="0.2">
      <c r="A21" s="17" t="s">
        <v>37</v>
      </c>
      <c r="B21" s="18" t="s">
        <v>38</v>
      </c>
      <c r="C21" s="38"/>
      <c r="D21" s="47"/>
      <c r="E21" s="47"/>
      <c r="F21" s="47"/>
      <c r="G21" s="48"/>
      <c r="H21" s="49"/>
    </row>
    <row r="22" spans="1:8" s="6" customFormat="1" ht="33" hidden="1" customHeight="1" x14ac:dyDescent="0.2">
      <c r="A22" s="17" t="s">
        <v>39</v>
      </c>
      <c r="B22" s="18" t="s">
        <v>40</v>
      </c>
      <c r="C22" s="38"/>
      <c r="D22" s="47"/>
      <c r="E22" s="47"/>
      <c r="F22" s="47"/>
      <c r="G22" s="48"/>
      <c r="H22" s="49"/>
    </row>
    <row r="23" spans="1:8" s="6" customFormat="1" ht="42" hidden="1" customHeight="1" x14ac:dyDescent="0.2">
      <c r="A23" s="17" t="s">
        <v>41</v>
      </c>
      <c r="B23" s="18" t="s">
        <v>42</v>
      </c>
      <c r="C23" s="38"/>
      <c r="D23" s="47"/>
      <c r="E23" s="47"/>
      <c r="F23" s="47"/>
      <c r="G23" s="48"/>
      <c r="H23" s="49"/>
    </row>
    <row r="24" spans="1:8" s="33" customFormat="1" ht="39.75" customHeight="1" x14ac:dyDescent="0.2">
      <c r="A24" s="15" t="s">
        <v>43</v>
      </c>
      <c r="B24" s="16" t="s">
        <v>244</v>
      </c>
      <c r="C24" s="37">
        <f>SUM(C25:C37)</f>
        <v>5324852.3000000007</v>
      </c>
      <c r="D24" s="37">
        <f t="shared" ref="D24:G24" si="5">SUM(D25:D37)</f>
        <v>5324852.3000000007</v>
      </c>
      <c r="E24" s="37">
        <f t="shared" si="5"/>
        <v>5172369.8</v>
      </c>
      <c r="F24" s="37">
        <f>E24/D24*100</f>
        <v>97.136399445295396</v>
      </c>
      <c r="G24" s="37">
        <f t="shared" si="5"/>
        <v>3265836.4999999995</v>
      </c>
      <c r="H24" s="37" t="s">
        <v>258</v>
      </c>
    </row>
    <row r="25" spans="1:8" s="6" customFormat="1" ht="21" customHeight="1" x14ac:dyDescent="0.2">
      <c r="A25" s="17" t="s">
        <v>44</v>
      </c>
      <c r="B25" s="18" t="s">
        <v>45</v>
      </c>
      <c r="C25" s="39">
        <v>207631.4</v>
      </c>
      <c r="D25" s="39">
        <v>207631.4</v>
      </c>
      <c r="E25" s="39">
        <v>207631.1</v>
      </c>
      <c r="F25" s="40">
        <f t="shared" ref="F25:F56" si="6">E25/D25*100</f>
        <v>99.999855513183462</v>
      </c>
      <c r="G25" s="41">
        <v>212681.7</v>
      </c>
      <c r="H25" s="42">
        <f t="shared" ref="H25:H57" si="7">E25/G25*100</f>
        <v>97.625277586176892</v>
      </c>
    </row>
    <row r="26" spans="1:8" s="6" customFormat="1" x14ac:dyDescent="0.2">
      <c r="A26" s="17" t="s">
        <v>46</v>
      </c>
      <c r="B26" s="18" t="s">
        <v>47</v>
      </c>
      <c r="C26" s="39">
        <v>662713.80000000005</v>
      </c>
      <c r="D26" s="39">
        <v>662713.80000000005</v>
      </c>
      <c r="E26" s="39">
        <v>662713.59999999998</v>
      </c>
      <c r="F26" s="40">
        <f t="shared" si="6"/>
        <v>99.999969821059992</v>
      </c>
      <c r="G26" s="41">
        <v>591468.80000000005</v>
      </c>
      <c r="H26" s="42">
        <f t="shared" si="7"/>
        <v>112.04540290206346</v>
      </c>
    </row>
    <row r="27" spans="1:8" s="6" customFormat="1" x14ac:dyDescent="0.2">
      <c r="A27" s="17" t="s">
        <v>48</v>
      </c>
      <c r="B27" s="18" t="s">
        <v>49</v>
      </c>
      <c r="C27" s="39">
        <v>210564.4</v>
      </c>
      <c r="D27" s="39">
        <v>210564.4</v>
      </c>
      <c r="E27" s="39">
        <v>210564.4</v>
      </c>
      <c r="F27" s="40">
        <f t="shared" si="6"/>
        <v>100</v>
      </c>
      <c r="G27" s="41">
        <v>148898.70000000001</v>
      </c>
      <c r="H27" s="42">
        <f t="shared" si="7"/>
        <v>141.41453216179858</v>
      </c>
    </row>
    <row r="28" spans="1:8" s="6" customFormat="1" x14ac:dyDescent="0.2">
      <c r="A28" s="17" t="s">
        <v>50</v>
      </c>
      <c r="B28" s="18" t="s">
        <v>51</v>
      </c>
      <c r="C28" s="39">
        <v>150214.9</v>
      </c>
      <c r="D28" s="39">
        <v>150214.9</v>
      </c>
      <c r="E28" s="39">
        <v>150214.9</v>
      </c>
      <c r="F28" s="40">
        <f t="shared" si="6"/>
        <v>100</v>
      </c>
      <c r="G28" s="41">
        <v>132041.29999999999</v>
      </c>
      <c r="H28" s="42">
        <f t="shared" si="7"/>
        <v>113.76357245801125</v>
      </c>
    </row>
    <row r="29" spans="1:8" s="6" customFormat="1" x14ac:dyDescent="0.2">
      <c r="A29" s="17" t="s">
        <v>52</v>
      </c>
      <c r="B29" s="18" t="s">
        <v>53</v>
      </c>
      <c r="C29" s="39">
        <v>1025505.5</v>
      </c>
      <c r="D29" s="39">
        <v>1025505.5</v>
      </c>
      <c r="E29" s="39">
        <v>1025392.4</v>
      </c>
      <c r="F29" s="40">
        <f t="shared" si="6"/>
        <v>99.988971292694202</v>
      </c>
      <c r="G29" s="41">
        <v>784205.9</v>
      </c>
      <c r="H29" s="42">
        <f t="shared" si="7"/>
        <v>130.75550694020538</v>
      </c>
    </row>
    <row r="30" spans="1:8" s="6" customFormat="1" x14ac:dyDescent="0.2">
      <c r="A30" s="17" t="s">
        <v>54</v>
      </c>
      <c r="B30" s="18" t="s">
        <v>55</v>
      </c>
      <c r="C30" s="39">
        <v>179038.7</v>
      </c>
      <c r="D30" s="39">
        <v>179038.7</v>
      </c>
      <c r="E30" s="39">
        <v>179038.4</v>
      </c>
      <c r="F30" s="40">
        <f t="shared" si="6"/>
        <v>99.999832438461624</v>
      </c>
      <c r="G30" s="41">
        <v>162986.20000000001</v>
      </c>
      <c r="H30" s="42">
        <f t="shared" si="7"/>
        <v>109.84880928569412</v>
      </c>
    </row>
    <row r="31" spans="1:8" s="6" customFormat="1" ht="31.5" x14ac:dyDescent="0.2">
      <c r="A31" s="17" t="s">
        <v>56</v>
      </c>
      <c r="B31" s="18" t="s">
        <v>57</v>
      </c>
      <c r="C31" s="39">
        <v>38159</v>
      </c>
      <c r="D31" s="39">
        <v>38159</v>
      </c>
      <c r="E31" s="39">
        <v>36610</v>
      </c>
      <c r="F31" s="40">
        <f t="shared" si="6"/>
        <v>95.940669304751168</v>
      </c>
      <c r="G31" s="41">
        <v>226719.7</v>
      </c>
      <c r="H31" s="42">
        <f t="shared" si="7"/>
        <v>16.147692503121693</v>
      </c>
    </row>
    <row r="32" spans="1:8" s="6" customFormat="1" x14ac:dyDescent="0.2">
      <c r="A32" s="17" t="s">
        <v>58</v>
      </c>
      <c r="B32" s="18" t="s">
        <v>59</v>
      </c>
      <c r="C32" s="39">
        <v>107013.2</v>
      </c>
      <c r="D32" s="39">
        <v>107013.2</v>
      </c>
      <c r="E32" s="39">
        <v>107013.2</v>
      </c>
      <c r="F32" s="40">
        <f t="shared" si="6"/>
        <v>100</v>
      </c>
      <c r="G32" s="41">
        <v>96834.9</v>
      </c>
      <c r="H32" s="42">
        <f t="shared" si="7"/>
        <v>110.51098312695113</v>
      </c>
    </row>
    <row r="33" spans="1:8" s="6" customFormat="1" ht="21" customHeight="1" x14ac:dyDescent="0.2">
      <c r="A33" s="17" t="s">
        <v>60</v>
      </c>
      <c r="B33" s="18" t="s">
        <v>61</v>
      </c>
      <c r="C33" s="39">
        <v>5063.3</v>
      </c>
      <c r="D33" s="39">
        <v>5063.3</v>
      </c>
      <c r="E33" s="39">
        <v>5063.3</v>
      </c>
      <c r="F33" s="40">
        <f t="shared" si="6"/>
        <v>100</v>
      </c>
      <c r="G33" s="41">
        <v>6034.2</v>
      </c>
      <c r="H33" s="42">
        <f t="shared" si="7"/>
        <v>83.910046070730175</v>
      </c>
    </row>
    <row r="34" spans="1:8" s="6" customFormat="1" ht="32.25" customHeight="1" x14ac:dyDescent="0.2">
      <c r="A34" s="17" t="s">
        <v>62</v>
      </c>
      <c r="B34" s="18" t="s">
        <v>63</v>
      </c>
      <c r="C34" s="39">
        <v>2718937.2</v>
      </c>
      <c r="D34" s="39">
        <v>2718937.2</v>
      </c>
      <c r="E34" s="39">
        <v>2568711.9</v>
      </c>
      <c r="F34" s="40">
        <f t="shared" si="6"/>
        <v>94.474852159145115</v>
      </c>
      <c r="G34" s="41">
        <v>885241.7</v>
      </c>
      <c r="H34" s="42" t="s">
        <v>259</v>
      </c>
    </row>
    <row r="35" spans="1:8" s="6" customFormat="1" ht="20.25" customHeight="1" x14ac:dyDescent="0.2">
      <c r="A35" s="17" t="s">
        <v>64</v>
      </c>
      <c r="B35" s="18" t="s">
        <v>65</v>
      </c>
      <c r="C35" s="39">
        <v>7742.7</v>
      </c>
      <c r="D35" s="39">
        <v>7742.7</v>
      </c>
      <c r="E35" s="39">
        <v>7742.7</v>
      </c>
      <c r="F35" s="40">
        <f t="shared" si="6"/>
        <v>100</v>
      </c>
      <c r="G35" s="41">
        <v>7375.6</v>
      </c>
      <c r="H35" s="42">
        <f t="shared" si="7"/>
        <v>104.97722219209284</v>
      </c>
    </row>
    <row r="36" spans="1:8" s="6" customFormat="1" ht="27" customHeight="1" x14ac:dyDescent="0.2">
      <c r="A36" s="17" t="s">
        <v>66</v>
      </c>
      <c r="B36" s="18" t="s">
        <v>67</v>
      </c>
      <c r="C36" s="39">
        <v>5310</v>
      </c>
      <c r="D36" s="39">
        <v>5310</v>
      </c>
      <c r="E36" s="39">
        <v>4715.7</v>
      </c>
      <c r="F36" s="40">
        <f t="shared" si="6"/>
        <v>88.807909604519779</v>
      </c>
      <c r="G36" s="41">
        <v>9420.5</v>
      </c>
      <c r="H36" s="42">
        <f t="shared" si="7"/>
        <v>50.057852555596838</v>
      </c>
    </row>
    <row r="37" spans="1:8" s="6" customFormat="1" ht="36.75" customHeight="1" x14ac:dyDescent="0.2">
      <c r="A37" s="17" t="s">
        <v>68</v>
      </c>
      <c r="B37" s="18" t="s">
        <v>69</v>
      </c>
      <c r="C37" s="39">
        <v>6958.2</v>
      </c>
      <c r="D37" s="39">
        <v>6958.2</v>
      </c>
      <c r="E37" s="39">
        <v>6958.2</v>
      </c>
      <c r="F37" s="40">
        <f t="shared" si="6"/>
        <v>100</v>
      </c>
      <c r="G37" s="41">
        <v>1927.3</v>
      </c>
      <c r="H37" s="42" t="s">
        <v>260</v>
      </c>
    </row>
    <row r="38" spans="1:8" s="33" customFormat="1" ht="46.5" customHeight="1" x14ac:dyDescent="0.2">
      <c r="A38" s="15" t="s">
        <v>70</v>
      </c>
      <c r="B38" s="20" t="s">
        <v>245</v>
      </c>
      <c r="C38" s="37">
        <f>SUM(C39:C42)</f>
        <v>2412129.9</v>
      </c>
      <c r="D38" s="37">
        <f t="shared" ref="D38:G38" si="8">SUM(D39:D42)</f>
        <v>2412129.9</v>
      </c>
      <c r="E38" s="37">
        <f t="shared" si="8"/>
        <v>2252924.1</v>
      </c>
      <c r="F38" s="37">
        <f>E38/D38*100</f>
        <v>93.39978332012717</v>
      </c>
      <c r="G38" s="37">
        <f t="shared" si="8"/>
        <v>1932489.2000000002</v>
      </c>
      <c r="H38" s="37">
        <f>E38/G38*100</f>
        <v>116.58145877348241</v>
      </c>
    </row>
    <row r="39" spans="1:8" s="6" customFormat="1" ht="25.5" customHeight="1" x14ac:dyDescent="0.2">
      <c r="A39" s="17" t="s">
        <v>71</v>
      </c>
      <c r="B39" s="18" t="s">
        <v>72</v>
      </c>
      <c r="C39" s="39">
        <v>1440551.7</v>
      </c>
      <c r="D39" s="39">
        <v>1440551.7</v>
      </c>
      <c r="E39" s="39">
        <v>1440539.9</v>
      </c>
      <c r="F39" s="40">
        <f t="shared" si="6"/>
        <v>99.999180869384972</v>
      </c>
      <c r="G39" s="41">
        <v>1337395.8</v>
      </c>
      <c r="H39" s="42">
        <f t="shared" si="7"/>
        <v>107.71230925055993</v>
      </c>
    </row>
    <row r="40" spans="1:8" s="6" customFormat="1" ht="26.25" customHeight="1" x14ac:dyDescent="0.2">
      <c r="A40" s="17" t="s">
        <v>73</v>
      </c>
      <c r="B40" s="18" t="s">
        <v>74</v>
      </c>
      <c r="C40" s="39">
        <v>8936.5</v>
      </c>
      <c r="D40" s="39">
        <v>8936.5</v>
      </c>
      <c r="E40" s="39">
        <v>8936.5</v>
      </c>
      <c r="F40" s="40">
        <f t="shared" si="6"/>
        <v>100</v>
      </c>
      <c r="G40" s="41">
        <v>8562.7999999999993</v>
      </c>
      <c r="H40" s="42">
        <f t="shared" si="7"/>
        <v>104.36422665483254</v>
      </c>
    </row>
    <row r="41" spans="1:8" s="6" customFormat="1" ht="25.5" customHeight="1" x14ac:dyDescent="0.2">
      <c r="A41" s="17" t="s">
        <v>75</v>
      </c>
      <c r="B41" s="18" t="s">
        <v>76</v>
      </c>
      <c r="C41" s="39">
        <v>37137.800000000003</v>
      </c>
      <c r="D41" s="39">
        <v>37137.800000000003</v>
      </c>
      <c r="E41" s="39">
        <v>37137.800000000003</v>
      </c>
      <c r="F41" s="40">
        <f t="shared" si="6"/>
        <v>100</v>
      </c>
      <c r="G41" s="41">
        <v>32971.5</v>
      </c>
      <c r="H41" s="42">
        <f t="shared" si="7"/>
        <v>112.63606447992964</v>
      </c>
    </row>
    <row r="42" spans="1:8" s="6" customFormat="1" ht="27" customHeight="1" x14ac:dyDescent="0.2">
      <c r="A42" s="17" t="s">
        <v>77</v>
      </c>
      <c r="B42" s="18" t="s">
        <v>78</v>
      </c>
      <c r="C42" s="39">
        <v>925503.9</v>
      </c>
      <c r="D42" s="39">
        <v>925503.9</v>
      </c>
      <c r="E42" s="39">
        <v>766309.9</v>
      </c>
      <c r="F42" s="40">
        <f t="shared" si="6"/>
        <v>82.79920808545485</v>
      </c>
      <c r="G42" s="41">
        <v>553559.1</v>
      </c>
      <c r="H42" s="42">
        <f t="shared" si="7"/>
        <v>138.43325852650602</v>
      </c>
    </row>
    <row r="43" spans="1:8" s="33" customFormat="1" ht="44.25" customHeight="1" x14ac:dyDescent="0.2">
      <c r="A43" s="15" t="s">
        <v>79</v>
      </c>
      <c r="B43" s="20" t="s">
        <v>246</v>
      </c>
      <c r="C43" s="37">
        <f>SUM(C44:C48)</f>
        <v>1046234.2999999999</v>
      </c>
      <c r="D43" s="37">
        <f t="shared" ref="D43:G43" si="9">SUM(D44:D48)</f>
        <v>1046234.2999999999</v>
      </c>
      <c r="E43" s="37">
        <f t="shared" si="9"/>
        <v>1046009.5</v>
      </c>
      <c r="F43" s="37">
        <f>E43/D43*100</f>
        <v>99.978513417118904</v>
      </c>
      <c r="G43" s="37">
        <f t="shared" si="9"/>
        <v>798501.10000000009</v>
      </c>
      <c r="H43" s="37">
        <f>E43/G43*100</f>
        <v>130.99662605348945</v>
      </c>
    </row>
    <row r="44" spans="1:8" s="6" customFormat="1" ht="32.25" customHeight="1" x14ac:dyDescent="0.2">
      <c r="A44" s="17" t="s">
        <v>80</v>
      </c>
      <c r="B44" s="18" t="s">
        <v>81</v>
      </c>
      <c r="C44" s="38">
        <v>1799.8</v>
      </c>
      <c r="D44" s="39">
        <v>1799.8</v>
      </c>
      <c r="E44" s="39">
        <v>1799.8</v>
      </c>
      <c r="F44" s="40">
        <f t="shared" si="6"/>
        <v>100</v>
      </c>
      <c r="G44" s="41">
        <v>23107.4</v>
      </c>
      <c r="H44" s="42">
        <f t="shared" si="7"/>
        <v>7.7888468629097165</v>
      </c>
    </row>
    <row r="45" spans="1:8" s="6" customFormat="1" ht="36" customHeight="1" x14ac:dyDescent="0.2">
      <c r="A45" s="17" t="s">
        <v>82</v>
      </c>
      <c r="B45" s="18" t="s">
        <v>83</v>
      </c>
      <c r="C45" s="38">
        <v>314044.7</v>
      </c>
      <c r="D45" s="39">
        <v>314044.7</v>
      </c>
      <c r="E45" s="39">
        <v>313820</v>
      </c>
      <c r="F45" s="40">
        <f t="shared" si="6"/>
        <v>99.92844967611299</v>
      </c>
      <c r="G45" s="41">
        <v>69415.100000000006</v>
      </c>
      <c r="H45" s="42" t="s">
        <v>261</v>
      </c>
    </row>
    <row r="46" spans="1:8" s="6" customFormat="1" ht="34.5" customHeight="1" x14ac:dyDescent="0.2">
      <c r="A46" s="17" t="s">
        <v>84</v>
      </c>
      <c r="B46" s="18" t="s">
        <v>85</v>
      </c>
      <c r="C46" s="38">
        <v>208646.7</v>
      </c>
      <c r="D46" s="39">
        <v>208646.7</v>
      </c>
      <c r="E46" s="39">
        <v>208646.7</v>
      </c>
      <c r="F46" s="40">
        <f t="shared" si="6"/>
        <v>100</v>
      </c>
      <c r="G46" s="41">
        <v>232942.7</v>
      </c>
      <c r="H46" s="42">
        <f t="shared" si="7"/>
        <v>89.569967206527608</v>
      </c>
    </row>
    <row r="47" spans="1:8" s="6" customFormat="1" ht="34.5" customHeight="1" x14ac:dyDescent="0.2">
      <c r="A47" s="17" t="s">
        <v>235</v>
      </c>
      <c r="B47" s="18" t="s">
        <v>236</v>
      </c>
      <c r="C47" s="38">
        <v>70</v>
      </c>
      <c r="D47" s="39">
        <v>70</v>
      </c>
      <c r="E47" s="39">
        <v>70</v>
      </c>
      <c r="F47" s="40">
        <f t="shared" si="6"/>
        <v>100</v>
      </c>
      <c r="G47" s="41"/>
      <c r="H47" s="44" t="e">
        <f t="shared" si="7"/>
        <v>#DIV/0!</v>
      </c>
    </row>
    <row r="48" spans="1:8" s="6" customFormat="1" ht="30" customHeight="1" x14ac:dyDescent="0.2">
      <c r="A48" s="17" t="s">
        <v>86</v>
      </c>
      <c r="B48" s="18" t="s">
        <v>87</v>
      </c>
      <c r="C48" s="38">
        <v>521673.1</v>
      </c>
      <c r="D48" s="39">
        <v>521673.1</v>
      </c>
      <c r="E48" s="39">
        <v>521673</v>
      </c>
      <c r="F48" s="40">
        <f t="shared" si="6"/>
        <v>99.999980830907333</v>
      </c>
      <c r="G48" s="41">
        <v>473035.9</v>
      </c>
      <c r="H48" s="42">
        <f t="shared" si="7"/>
        <v>110.28190460808575</v>
      </c>
    </row>
    <row r="49" spans="1:8" s="33" customFormat="1" ht="49.5" customHeight="1" x14ac:dyDescent="0.2">
      <c r="A49" s="21" t="s">
        <v>88</v>
      </c>
      <c r="B49" s="19" t="s">
        <v>89</v>
      </c>
      <c r="C49" s="37">
        <f>SUM(C50:C57)</f>
        <v>36062799.399999999</v>
      </c>
      <c r="D49" s="37">
        <f t="shared" ref="D49:G49" si="10">SUM(D50:D57)</f>
        <v>35957107</v>
      </c>
      <c r="E49" s="37">
        <f t="shared" si="10"/>
        <v>35602788.700000003</v>
      </c>
      <c r="F49" s="37">
        <f>E49/D49*100</f>
        <v>99.014608433320291</v>
      </c>
      <c r="G49" s="37">
        <f t="shared" si="10"/>
        <v>31146491.800000004</v>
      </c>
      <c r="H49" s="37">
        <f>E49/G49*100</f>
        <v>114.30754040813031</v>
      </c>
    </row>
    <row r="50" spans="1:8" s="6" customFormat="1" x14ac:dyDescent="0.2">
      <c r="A50" s="17" t="s">
        <v>90</v>
      </c>
      <c r="B50" s="18" t="s">
        <v>91</v>
      </c>
      <c r="C50" s="38">
        <v>7066209.0999999996</v>
      </c>
      <c r="D50" s="39">
        <v>7066209.0999999996</v>
      </c>
      <c r="E50" s="39">
        <v>7041900.4000000004</v>
      </c>
      <c r="F50" s="40">
        <f t="shared" si="6"/>
        <v>99.655986687402176</v>
      </c>
      <c r="G50" s="41">
        <v>7486783.2000000002</v>
      </c>
      <c r="H50" s="42">
        <f t="shared" si="7"/>
        <v>94.057757676220675</v>
      </c>
    </row>
    <row r="51" spans="1:8" s="6" customFormat="1" x14ac:dyDescent="0.2">
      <c r="A51" s="17" t="s">
        <v>92</v>
      </c>
      <c r="B51" s="18" t="s">
        <v>93</v>
      </c>
      <c r="C51" s="38">
        <v>24521436.5</v>
      </c>
      <c r="D51" s="39">
        <v>24515744.100000001</v>
      </c>
      <c r="E51" s="39">
        <v>24351688.399999999</v>
      </c>
      <c r="F51" s="40">
        <f t="shared" si="6"/>
        <v>99.330814927212415</v>
      </c>
      <c r="G51" s="41">
        <v>19690461.100000001</v>
      </c>
      <c r="H51" s="42">
        <f t="shared" si="7"/>
        <v>123.67251470814971</v>
      </c>
    </row>
    <row r="52" spans="1:8" s="6" customFormat="1" ht="20.25" customHeight="1" x14ac:dyDescent="0.2">
      <c r="A52" s="17" t="s">
        <v>94</v>
      </c>
      <c r="B52" s="18" t="s">
        <v>95</v>
      </c>
      <c r="C52" s="38">
        <v>10859.5</v>
      </c>
      <c r="D52" s="39">
        <v>10859.5</v>
      </c>
      <c r="E52" s="39">
        <v>9792.2000000000007</v>
      </c>
      <c r="F52" s="40">
        <f t="shared" si="6"/>
        <v>90.171739030342096</v>
      </c>
      <c r="G52" s="41">
        <v>8705.2000000000007</v>
      </c>
      <c r="H52" s="42">
        <f t="shared" si="7"/>
        <v>112.48678950512337</v>
      </c>
    </row>
    <row r="53" spans="1:8" s="6" customFormat="1" ht="21" customHeight="1" x14ac:dyDescent="0.2">
      <c r="A53" s="17" t="s">
        <v>96</v>
      </c>
      <c r="B53" s="18" t="s">
        <v>97</v>
      </c>
      <c r="C53" s="38">
        <v>2956880.2</v>
      </c>
      <c r="D53" s="39">
        <v>2856880.2</v>
      </c>
      <c r="E53" s="39">
        <v>2855296.5</v>
      </c>
      <c r="F53" s="40">
        <f t="shared" si="6"/>
        <v>99.944565403897585</v>
      </c>
      <c r="G53" s="41">
        <v>2611082.1</v>
      </c>
      <c r="H53" s="42">
        <f t="shared" si="7"/>
        <v>109.35299583264731</v>
      </c>
    </row>
    <row r="54" spans="1:8" s="6" customFormat="1" ht="37.5" customHeight="1" x14ac:dyDescent="0.2">
      <c r="A54" s="17" t="s">
        <v>98</v>
      </c>
      <c r="B54" s="18" t="s">
        <v>99</v>
      </c>
      <c r="C54" s="38">
        <v>1174286.8</v>
      </c>
      <c r="D54" s="39">
        <v>1174286.8</v>
      </c>
      <c r="E54" s="39">
        <v>1012340</v>
      </c>
      <c r="F54" s="40">
        <f t="shared" si="6"/>
        <v>86.208922726543463</v>
      </c>
      <c r="G54" s="41">
        <v>1028301.1</v>
      </c>
      <c r="H54" s="42">
        <f t="shared" si="7"/>
        <v>98.447818445395029</v>
      </c>
    </row>
    <row r="55" spans="1:8" s="6" customFormat="1" ht="26.25" customHeight="1" x14ac:dyDescent="0.2">
      <c r="A55" s="17" t="s">
        <v>100</v>
      </c>
      <c r="B55" s="18" t="s">
        <v>101</v>
      </c>
      <c r="C55" s="38">
        <v>1800</v>
      </c>
      <c r="D55" s="39">
        <v>1800</v>
      </c>
      <c r="E55" s="39">
        <v>1800</v>
      </c>
      <c r="F55" s="40">
        <f t="shared" si="6"/>
        <v>100</v>
      </c>
      <c r="G55" s="41">
        <v>1346</v>
      </c>
      <c r="H55" s="42">
        <f t="shared" si="7"/>
        <v>133.72956909361068</v>
      </c>
    </row>
    <row r="56" spans="1:8" s="6" customFormat="1" ht="40.5" hidden="1" customHeight="1" x14ac:dyDescent="0.2">
      <c r="A56" s="17" t="s">
        <v>102</v>
      </c>
      <c r="B56" s="18" t="s">
        <v>103</v>
      </c>
      <c r="C56" s="38"/>
      <c r="D56" s="39"/>
      <c r="E56" s="39"/>
      <c r="F56" s="43" t="e">
        <f t="shared" si="6"/>
        <v>#DIV/0!</v>
      </c>
      <c r="G56" s="41"/>
      <c r="H56" s="44" t="e">
        <f t="shared" si="7"/>
        <v>#DIV/0!</v>
      </c>
    </row>
    <row r="57" spans="1:8" s="6" customFormat="1" ht="25.5" customHeight="1" x14ac:dyDescent="0.2">
      <c r="A57" s="17" t="s">
        <v>104</v>
      </c>
      <c r="B57" s="18" t="s">
        <v>105</v>
      </c>
      <c r="C57" s="38">
        <v>331327.3</v>
      </c>
      <c r="D57" s="39">
        <v>331327.3</v>
      </c>
      <c r="E57" s="39">
        <v>329971.20000000001</v>
      </c>
      <c r="F57" s="40">
        <f t="shared" ref="F57:F72" si="11">E57/D57*100</f>
        <v>99.590706832790417</v>
      </c>
      <c r="G57" s="41">
        <v>319813.09999999998</v>
      </c>
      <c r="H57" s="42">
        <f t="shared" si="7"/>
        <v>103.17626138516529</v>
      </c>
    </row>
    <row r="58" spans="1:8" s="34" customFormat="1" ht="51.75" customHeight="1" x14ac:dyDescent="0.2">
      <c r="A58" s="21" t="s">
        <v>230</v>
      </c>
      <c r="B58" s="19" t="s">
        <v>226</v>
      </c>
      <c r="C58" s="50">
        <f>SUM(C59:C66)</f>
        <v>1082362.2</v>
      </c>
      <c r="D58" s="50">
        <f t="shared" ref="D58:G58" si="12">SUM(D59:D66)</f>
        <v>1082362.2</v>
      </c>
      <c r="E58" s="50">
        <f t="shared" si="12"/>
        <v>1080620.4000000001</v>
      </c>
      <c r="F58" s="37">
        <f>E58/D58*100</f>
        <v>99.839074202702221</v>
      </c>
      <c r="G58" s="50">
        <f t="shared" si="12"/>
        <v>1294731.6000000001</v>
      </c>
      <c r="H58" s="37">
        <f>E58/G58*100</f>
        <v>83.462889142429219</v>
      </c>
    </row>
    <row r="59" spans="1:8" ht="35.25" customHeight="1" x14ac:dyDescent="0.2">
      <c r="A59" s="17" t="s">
        <v>228</v>
      </c>
      <c r="B59" s="18" t="s">
        <v>28</v>
      </c>
      <c r="C59" s="38">
        <v>818156.8</v>
      </c>
      <c r="D59" s="39">
        <v>818156.8</v>
      </c>
      <c r="E59" s="39">
        <v>817492.5</v>
      </c>
      <c r="F59" s="40">
        <f t="shared" si="11"/>
        <v>99.918805295024129</v>
      </c>
      <c r="G59" s="41">
        <v>1281143.2</v>
      </c>
      <c r="H59" s="42">
        <f t="shared" ref="H59:H66" si="13">E59/G59*100</f>
        <v>63.80961160313695</v>
      </c>
    </row>
    <row r="60" spans="1:8" ht="25.5" customHeight="1" x14ac:dyDescent="0.2">
      <c r="A60" s="17" t="s">
        <v>229</v>
      </c>
      <c r="B60" s="18" t="s">
        <v>30</v>
      </c>
      <c r="C60" s="38">
        <v>930.3</v>
      </c>
      <c r="D60" s="39">
        <v>930.3</v>
      </c>
      <c r="E60" s="39">
        <v>930.3</v>
      </c>
      <c r="F60" s="40">
        <f t="shared" si="11"/>
        <v>100</v>
      </c>
      <c r="G60" s="41">
        <v>871.3</v>
      </c>
      <c r="H60" s="42">
        <f t="shared" si="13"/>
        <v>106.77149087570297</v>
      </c>
    </row>
    <row r="61" spans="1:8" ht="35.25" customHeight="1" x14ac:dyDescent="0.2">
      <c r="A61" s="17" t="s">
        <v>227</v>
      </c>
      <c r="B61" s="18" t="s">
        <v>32</v>
      </c>
      <c r="C61" s="38">
        <v>7860</v>
      </c>
      <c r="D61" s="39">
        <v>7860</v>
      </c>
      <c r="E61" s="39">
        <v>7832</v>
      </c>
      <c r="F61" s="40">
        <f t="shared" si="11"/>
        <v>99.643765903307894</v>
      </c>
      <c r="G61" s="41">
        <v>9000</v>
      </c>
      <c r="H61" s="42">
        <f t="shared" si="13"/>
        <v>87.022222222222226</v>
      </c>
    </row>
    <row r="62" spans="1:8" ht="25.5" customHeight="1" x14ac:dyDescent="0.2">
      <c r="A62" s="17" t="s">
        <v>231</v>
      </c>
      <c r="B62" s="18" t="s">
        <v>36</v>
      </c>
      <c r="C62" s="38">
        <v>40.5</v>
      </c>
      <c r="D62" s="39">
        <v>40.5</v>
      </c>
      <c r="E62" s="39">
        <v>40.5</v>
      </c>
      <c r="F62" s="40">
        <f t="shared" si="11"/>
        <v>100</v>
      </c>
      <c r="G62" s="41">
        <v>46</v>
      </c>
      <c r="H62" s="42">
        <f t="shared" si="13"/>
        <v>88.043478260869563</v>
      </c>
    </row>
    <row r="63" spans="1:8" ht="25.5" customHeight="1" x14ac:dyDescent="0.2">
      <c r="A63" s="17" t="s">
        <v>232</v>
      </c>
      <c r="B63" s="18" t="s">
        <v>38</v>
      </c>
      <c r="C63" s="38">
        <v>1285.0999999999999</v>
      </c>
      <c r="D63" s="39">
        <v>1285.0999999999999</v>
      </c>
      <c r="E63" s="39">
        <v>1279.8</v>
      </c>
      <c r="F63" s="40">
        <f t="shared" si="11"/>
        <v>99.587580733016893</v>
      </c>
      <c r="G63" s="41">
        <v>1506.6</v>
      </c>
      <c r="H63" s="42">
        <f t="shared" si="13"/>
        <v>84.946236559139791</v>
      </c>
    </row>
    <row r="64" spans="1:8" ht="25.5" customHeight="1" x14ac:dyDescent="0.2">
      <c r="A64" s="17" t="s">
        <v>233</v>
      </c>
      <c r="B64" s="18" t="s">
        <v>40</v>
      </c>
      <c r="C64" s="38">
        <v>700</v>
      </c>
      <c r="D64" s="39">
        <v>700</v>
      </c>
      <c r="E64" s="39">
        <v>700</v>
      </c>
      <c r="F64" s="40">
        <f t="shared" si="11"/>
        <v>100</v>
      </c>
      <c r="G64" s="41">
        <v>750</v>
      </c>
      <c r="H64" s="42">
        <f t="shared" si="13"/>
        <v>93.333333333333329</v>
      </c>
    </row>
    <row r="65" spans="1:8" ht="37.5" customHeight="1" x14ac:dyDescent="0.2">
      <c r="A65" s="17" t="s">
        <v>234</v>
      </c>
      <c r="B65" s="18" t="s">
        <v>42</v>
      </c>
      <c r="C65" s="38">
        <v>5849.1</v>
      </c>
      <c r="D65" s="39">
        <v>5849.1</v>
      </c>
      <c r="E65" s="39">
        <v>5849</v>
      </c>
      <c r="F65" s="40">
        <f t="shared" si="11"/>
        <v>99.998290335265253</v>
      </c>
      <c r="G65" s="41">
        <v>1414.5</v>
      </c>
      <c r="H65" s="42" t="s">
        <v>262</v>
      </c>
    </row>
    <row r="66" spans="1:8" ht="37.5" customHeight="1" x14ac:dyDescent="0.2">
      <c r="A66" s="17" t="s">
        <v>237</v>
      </c>
      <c r="B66" s="18" t="s">
        <v>238</v>
      </c>
      <c r="C66" s="38">
        <v>247540.4</v>
      </c>
      <c r="D66" s="39">
        <v>247540.4</v>
      </c>
      <c r="E66" s="39">
        <v>246496.3</v>
      </c>
      <c r="F66" s="40">
        <f t="shared" si="11"/>
        <v>99.578210263859958</v>
      </c>
      <c r="G66" s="41"/>
      <c r="H66" s="44" t="e">
        <f t="shared" si="13"/>
        <v>#DIV/0!</v>
      </c>
    </row>
    <row r="67" spans="1:8" s="35" customFormat="1" ht="55.5" customHeight="1" x14ac:dyDescent="0.2">
      <c r="A67" s="15" t="s">
        <v>106</v>
      </c>
      <c r="B67" s="19" t="s">
        <v>107</v>
      </c>
      <c r="C67" s="37">
        <f>SUM(C68:C72)</f>
        <v>4050085.7</v>
      </c>
      <c r="D67" s="37">
        <f t="shared" ref="D67:E67" si="14">SUM(D68:D72)</f>
        <v>4050085.8</v>
      </c>
      <c r="E67" s="37">
        <f t="shared" si="14"/>
        <v>4049808.7</v>
      </c>
      <c r="F67" s="37">
        <f>E67/D67*100</f>
        <v>99.993158169636814</v>
      </c>
      <c r="G67" s="37">
        <f>SUM(G68:G72)</f>
        <v>2961665.4</v>
      </c>
      <c r="H67" s="37">
        <f>E67/G67*100</f>
        <v>136.74092623697464</v>
      </c>
    </row>
    <row r="68" spans="1:8" ht="51" customHeight="1" x14ac:dyDescent="0.2">
      <c r="A68" s="17" t="s">
        <v>108</v>
      </c>
      <c r="B68" s="18" t="s">
        <v>109</v>
      </c>
      <c r="C68" s="38">
        <v>2270945.9</v>
      </c>
      <c r="D68" s="39">
        <v>2270945.9</v>
      </c>
      <c r="E68" s="39">
        <v>2270943.7000000002</v>
      </c>
      <c r="F68" s="40">
        <f t="shared" si="11"/>
        <v>99.999903124068268</v>
      </c>
      <c r="G68" s="41">
        <v>2297702.9</v>
      </c>
      <c r="H68" s="42">
        <f t="shared" ref="H68:H72" si="15">E68/G68*100</f>
        <v>98.83539338353971</v>
      </c>
    </row>
    <row r="69" spans="1:8" ht="33.75" customHeight="1" x14ac:dyDescent="0.2">
      <c r="A69" s="17" t="s">
        <v>110</v>
      </c>
      <c r="B69" s="18" t="s">
        <v>111</v>
      </c>
      <c r="C69" s="38"/>
      <c r="D69" s="39"/>
      <c r="E69" s="39"/>
      <c r="F69" s="43" t="e">
        <f t="shared" si="11"/>
        <v>#DIV/0!</v>
      </c>
      <c r="G69" s="41">
        <v>229184.3</v>
      </c>
      <c r="H69" s="42">
        <f t="shared" si="15"/>
        <v>0</v>
      </c>
    </row>
    <row r="70" spans="1:8" ht="23.25" hidden="1" customHeight="1" x14ac:dyDescent="0.2">
      <c r="A70" s="17" t="s">
        <v>112</v>
      </c>
      <c r="B70" s="18" t="s">
        <v>113</v>
      </c>
      <c r="C70" s="38"/>
      <c r="D70" s="39"/>
      <c r="E70" s="39"/>
      <c r="F70" s="43" t="e">
        <f t="shared" si="11"/>
        <v>#DIV/0!</v>
      </c>
      <c r="G70" s="51"/>
      <c r="H70" s="44" t="e">
        <f t="shared" si="15"/>
        <v>#DIV/0!</v>
      </c>
    </row>
    <row r="71" spans="1:8" ht="51" customHeight="1" x14ac:dyDescent="0.2">
      <c r="A71" s="17" t="s">
        <v>114</v>
      </c>
      <c r="B71" s="18" t="s">
        <v>115</v>
      </c>
      <c r="C71" s="38">
        <v>506413.6</v>
      </c>
      <c r="D71" s="39">
        <v>506413.6</v>
      </c>
      <c r="E71" s="39">
        <v>506401.5</v>
      </c>
      <c r="F71" s="40">
        <f t="shared" si="11"/>
        <v>99.997610648687157</v>
      </c>
      <c r="G71" s="41">
        <v>434778.2</v>
      </c>
      <c r="H71" s="42">
        <f t="shared" si="15"/>
        <v>116.47352604155405</v>
      </c>
    </row>
    <row r="72" spans="1:8" ht="51" customHeight="1" x14ac:dyDescent="0.2">
      <c r="A72" s="17" t="s">
        <v>239</v>
      </c>
      <c r="B72" s="18" t="s">
        <v>240</v>
      </c>
      <c r="C72" s="38">
        <v>1272726.2</v>
      </c>
      <c r="D72" s="39">
        <v>1272726.3</v>
      </c>
      <c r="E72" s="39">
        <v>1272463.5</v>
      </c>
      <c r="F72" s="40">
        <f t="shared" si="11"/>
        <v>99.97935141279001</v>
      </c>
      <c r="G72" s="41"/>
      <c r="H72" s="44" t="e">
        <f t="shared" si="15"/>
        <v>#DIV/0!</v>
      </c>
    </row>
    <row r="73" spans="1:8" s="35" customFormat="1" ht="35.25" customHeight="1" x14ac:dyDescent="0.2">
      <c r="A73" s="21" t="s">
        <v>116</v>
      </c>
      <c r="B73" s="19" t="s">
        <v>117</v>
      </c>
      <c r="C73" s="37">
        <f>SUM(C74:C76)</f>
        <v>31670172</v>
      </c>
      <c r="D73" s="37">
        <f t="shared" ref="D73:G73" si="16">SUM(D74:D76)</f>
        <v>31670172</v>
      </c>
      <c r="E73" s="37">
        <f t="shared" si="16"/>
        <v>31171854.699999999</v>
      </c>
      <c r="F73" s="37">
        <f>E73/D73*100</f>
        <v>98.426540594727427</v>
      </c>
      <c r="G73" s="37">
        <f t="shared" si="16"/>
        <v>31552437.300000001</v>
      </c>
      <c r="H73" s="37">
        <f>E73/G73*100</f>
        <v>98.793809186968886</v>
      </c>
    </row>
    <row r="74" spans="1:8" ht="34.5" customHeight="1" x14ac:dyDescent="0.2">
      <c r="A74" s="17" t="s">
        <v>118</v>
      </c>
      <c r="B74" s="18" t="s">
        <v>119</v>
      </c>
      <c r="C74" s="39">
        <v>30813349.300000001</v>
      </c>
      <c r="D74" s="39">
        <v>30813349.300000001</v>
      </c>
      <c r="E74" s="39">
        <v>30487016</v>
      </c>
      <c r="F74" s="40">
        <f t="shared" ref="F74:F100" si="17">E74/D74*100</f>
        <v>98.940935317278218</v>
      </c>
      <c r="G74" s="41">
        <v>30906664</v>
      </c>
      <c r="H74" s="42">
        <f t="shared" ref="H74:H92" si="18">E74/G74*100</f>
        <v>98.642208683538286</v>
      </c>
    </row>
    <row r="75" spans="1:8" ht="25.5" customHeight="1" x14ac:dyDescent="0.2">
      <c r="A75" s="17" t="s">
        <v>120</v>
      </c>
      <c r="B75" s="18" t="s">
        <v>121</v>
      </c>
      <c r="C75" s="39">
        <v>329031.90000000002</v>
      </c>
      <c r="D75" s="39">
        <v>329031.90000000002</v>
      </c>
      <c r="E75" s="39">
        <v>320031.90000000002</v>
      </c>
      <c r="F75" s="40">
        <f t="shared" si="17"/>
        <v>97.264702905706102</v>
      </c>
      <c r="G75" s="41">
        <v>257143.8</v>
      </c>
      <c r="H75" s="42">
        <f t="shared" si="18"/>
        <v>124.45639365988993</v>
      </c>
    </row>
    <row r="76" spans="1:8" ht="27" customHeight="1" x14ac:dyDescent="0.2">
      <c r="A76" s="17" t="s">
        <v>122</v>
      </c>
      <c r="B76" s="18" t="s">
        <v>123</v>
      </c>
      <c r="C76" s="39">
        <v>527790.80000000005</v>
      </c>
      <c r="D76" s="39">
        <v>527790.80000000005</v>
      </c>
      <c r="E76" s="39">
        <v>364806.8</v>
      </c>
      <c r="F76" s="40">
        <f t="shared" si="17"/>
        <v>69.119582986289245</v>
      </c>
      <c r="G76" s="41">
        <v>388629.5</v>
      </c>
      <c r="H76" s="42">
        <f t="shared" si="18"/>
        <v>93.870074196632004</v>
      </c>
    </row>
    <row r="77" spans="1:8" s="33" customFormat="1" ht="39.75" customHeight="1" x14ac:dyDescent="0.2">
      <c r="A77" s="15" t="s">
        <v>124</v>
      </c>
      <c r="B77" s="19" t="s">
        <v>125</v>
      </c>
      <c r="C77" s="37">
        <f>SUM(C78:C87)</f>
        <v>12122817.300000001</v>
      </c>
      <c r="D77" s="37">
        <f t="shared" ref="D77:G77" si="19">SUM(D78:D87)</f>
        <v>12118829.300000001</v>
      </c>
      <c r="E77" s="37">
        <f t="shared" si="19"/>
        <v>9509300.9000000004</v>
      </c>
      <c r="F77" s="37">
        <f>E77/D77*100</f>
        <v>78.467157714648224</v>
      </c>
      <c r="G77" s="37">
        <f t="shared" si="19"/>
        <v>6514123.3999999994</v>
      </c>
      <c r="H77" s="37">
        <f>E77/G77*100</f>
        <v>145.9797476357295</v>
      </c>
    </row>
    <row r="78" spans="1:8" s="6" customFormat="1" ht="31.5" x14ac:dyDescent="0.2">
      <c r="A78" s="17" t="s">
        <v>126</v>
      </c>
      <c r="B78" s="18" t="s">
        <v>127</v>
      </c>
      <c r="C78" s="39">
        <v>2580682.7000000002</v>
      </c>
      <c r="D78" s="39">
        <v>2559804.6</v>
      </c>
      <c r="E78" s="39">
        <v>2575905.1</v>
      </c>
      <c r="F78" s="40">
        <f t="shared" si="17"/>
        <v>100.62897378964004</v>
      </c>
      <c r="G78" s="41">
        <v>591148.5</v>
      </c>
      <c r="H78" s="42" t="s">
        <v>263</v>
      </c>
    </row>
    <row r="79" spans="1:8" s="6" customFormat="1" ht="31.5" x14ac:dyDescent="0.2">
      <c r="A79" s="17" t="s">
        <v>128</v>
      </c>
      <c r="B79" s="18" t="s">
        <v>129</v>
      </c>
      <c r="C79" s="39">
        <v>187292.6</v>
      </c>
      <c r="D79" s="39">
        <v>187292.6</v>
      </c>
      <c r="E79" s="39">
        <v>183979.3</v>
      </c>
      <c r="F79" s="40">
        <f t="shared" si="17"/>
        <v>98.230949861339951</v>
      </c>
      <c r="G79" s="41">
        <v>170712.6</v>
      </c>
      <c r="H79" s="42">
        <f t="shared" si="18"/>
        <v>107.77136544109807</v>
      </c>
    </row>
    <row r="80" spans="1:8" s="6" customFormat="1" ht="24" customHeight="1" x14ac:dyDescent="0.2">
      <c r="A80" s="17" t="s">
        <v>130</v>
      </c>
      <c r="B80" s="18" t="s">
        <v>131</v>
      </c>
      <c r="C80" s="39">
        <v>59637.5</v>
      </c>
      <c r="D80" s="39">
        <v>59637.5</v>
      </c>
      <c r="E80" s="39">
        <v>58029.9</v>
      </c>
      <c r="F80" s="40">
        <f t="shared" si="17"/>
        <v>97.304380632990998</v>
      </c>
      <c r="G80" s="41">
        <v>62169.5</v>
      </c>
      <c r="H80" s="42">
        <f t="shared" si="18"/>
        <v>93.341429479085406</v>
      </c>
    </row>
    <row r="81" spans="1:8" s="6" customFormat="1" ht="31.5" x14ac:dyDescent="0.2">
      <c r="A81" s="17" t="s">
        <v>132</v>
      </c>
      <c r="B81" s="18" t="s">
        <v>133</v>
      </c>
      <c r="C81" s="39">
        <v>2249035.2000000002</v>
      </c>
      <c r="D81" s="39">
        <v>2249035.2000000002</v>
      </c>
      <c r="E81" s="39">
        <v>2236515.7000000002</v>
      </c>
      <c r="F81" s="40">
        <f t="shared" si="17"/>
        <v>99.443339081575957</v>
      </c>
      <c r="G81" s="41">
        <v>1443514.8</v>
      </c>
      <c r="H81" s="42" t="s">
        <v>264</v>
      </c>
    </row>
    <row r="82" spans="1:8" s="6" customFormat="1" ht="31.5" x14ac:dyDescent="0.2">
      <c r="A82" s="17" t="s">
        <v>134</v>
      </c>
      <c r="B82" s="18" t="s">
        <v>135</v>
      </c>
      <c r="C82" s="39">
        <v>966304.7</v>
      </c>
      <c r="D82" s="39">
        <v>966304.7</v>
      </c>
      <c r="E82" s="39">
        <v>929762.7</v>
      </c>
      <c r="F82" s="40">
        <f t="shared" si="17"/>
        <v>96.218377081266397</v>
      </c>
      <c r="G82" s="41">
        <v>457999.4</v>
      </c>
      <c r="H82" s="42" t="s">
        <v>265</v>
      </c>
    </row>
    <row r="83" spans="1:8" s="6" customFormat="1" ht="23.25" customHeight="1" x14ac:dyDescent="0.2">
      <c r="A83" s="17" t="s">
        <v>136</v>
      </c>
      <c r="B83" s="18" t="s">
        <v>137</v>
      </c>
      <c r="C83" s="39">
        <v>128096.3</v>
      </c>
      <c r="D83" s="39">
        <v>128096.3</v>
      </c>
      <c r="E83" s="39">
        <v>128092.8</v>
      </c>
      <c r="F83" s="40">
        <f t="shared" si="17"/>
        <v>99.99726768064339</v>
      </c>
      <c r="G83" s="41">
        <v>143398.79999999999</v>
      </c>
      <c r="H83" s="42">
        <f t="shared" si="18"/>
        <v>89.326270512723966</v>
      </c>
    </row>
    <row r="84" spans="1:8" s="6" customFormat="1" ht="31.5" x14ac:dyDescent="0.2">
      <c r="A84" s="17" t="s">
        <v>138</v>
      </c>
      <c r="B84" s="18" t="s">
        <v>139</v>
      </c>
      <c r="C84" s="39">
        <v>43164.2</v>
      </c>
      <c r="D84" s="39">
        <v>60054.3</v>
      </c>
      <c r="E84" s="39">
        <v>23849.9</v>
      </c>
      <c r="F84" s="40">
        <f t="shared" si="17"/>
        <v>39.713892260837277</v>
      </c>
      <c r="G84" s="41">
        <v>15443.9</v>
      </c>
      <c r="H84" s="42" t="s">
        <v>264</v>
      </c>
    </row>
    <row r="85" spans="1:8" s="6" customFormat="1" ht="25.5" customHeight="1" x14ac:dyDescent="0.2">
      <c r="A85" s="17" t="s">
        <v>140</v>
      </c>
      <c r="B85" s="18" t="s">
        <v>141</v>
      </c>
      <c r="C85" s="39">
        <v>768656.4</v>
      </c>
      <c r="D85" s="39">
        <v>768656.4</v>
      </c>
      <c r="E85" s="39">
        <v>758519.4</v>
      </c>
      <c r="F85" s="40">
        <f t="shared" si="17"/>
        <v>98.681205282360224</v>
      </c>
      <c r="G85" s="41">
        <v>475273.4</v>
      </c>
      <c r="H85" s="42" t="s">
        <v>258</v>
      </c>
    </row>
    <row r="86" spans="1:8" s="6" customFormat="1" ht="31.5" x14ac:dyDescent="0.2">
      <c r="A86" s="17" t="s">
        <v>142</v>
      </c>
      <c r="B86" s="18" t="s">
        <v>143</v>
      </c>
      <c r="C86" s="39">
        <v>15000</v>
      </c>
      <c r="D86" s="39">
        <v>15000</v>
      </c>
      <c r="E86" s="39">
        <v>15000</v>
      </c>
      <c r="F86" s="40">
        <f t="shared" si="17"/>
        <v>100</v>
      </c>
      <c r="G86" s="41">
        <v>1171.5</v>
      </c>
      <c r="H86" s="42" t="s">
        <v>266</v>
      </c>
    </row>
    <row r="87" spans="1:8" s="6" customFormat="1" ht="31.5" x14ac:dyDescent="0.2">
      <c r="A87" s="17" t="s">
        <v>144</v>
      </c>
      <c r="B87" s="18" t="s">
        <v>145</v>
      </c>
      <c r="C87" s="39">
        <v>5124947.7</v>
      </c>
      <c r="D87" s="39">
        <v>5124947.7</v>
      </c>
      <c r="E87" s="39">
        <v>2599646.1</v>
      </c>
      <c r="F87" s="40">
        <f t="shared" si="17"/>
        <v>50.725319596919981</v>
      </c>
      <c r="G87" s="41">
        <v>3153291</v>
      </c>
      <c r="H87" s="42">
        <f t="shared" si="18"/>
        <v>82.44231502896497</v>
      </c>
    </row>
    <row r="88" spans="1:8" s="33" customFormat="1" ht="31.5" customHeight="1" x14ac:dyDescent="0.2">
      <c r="A88" s="15" t="s">
        <v>146</v>
      </c>
      <c r="B88" s="22" t="s">
        <v>147</v>
      </c>
      <c r="C88" s="37">
        <f>SUM(C89:C92)</f>
        <v>24598307.300000001</v>
      </c>
      <c r="D88" s="37">
        <f t="shared" ref="D88:G88" si="20">SUM(D89:D92)</f>
        <v>24559307.300000001</v>
      </c>
      <c r="E88" s="37">
        <f t="shared" si="20"/>
        <v>23530181.200000003</v>
      </c>
      <c r="F88" s="37">
        <f>E88/D88*100</f>
        <v>95.809628962947187</v>
      </c>
      <c r="G88" s="37">
        <f t="shared" si="20"/>
        <v>15847739.799999999</v>
      </c>
      <c r="H88" s="37">
        <f>E88/G88*100</f>
        <v>148.47657455860048</v>
      </c>
    </row>
    <row r="89" spans="1:8" s="6" customFormat="1" ht="33" customHeight="1" x14ac:dyDescent="0.2">
      <c r="A89" s="17" t="s">
        <v>148</v>
      </c>
      <c r="B89" s="18" t="s">
        <v>149</v>
      </c>
      <c r="C89" s="38">
        <v>1432933.9</v>
      </c>
      <c r="D89" s="39">
        <v>1432933.9</v>
      </c>
      <c r="E89" s="39">
        <v>1377988.3</v>
      </c>
      <c r="F89" s="40">
        <f t="shared" si="17"/>
        <v>96.165517474323153</v>
      </c>
      <c r="G89" s="41">
        <v>833879.9</v>
      </c>
      <c r="H89" s="42" t="s">
        <v>267</v>
      </c>
    </row>
    <row r="90" spans="1:8" s="6" customFormat="1" ht="30.75" customHeight="1" x14ac:dyDescent="0.2">
      <c r="A90" s="17" t="s">
        <v>150</v>
      </c>
      <c r="B90" s="18" t="s">
        <v>151</v>
      </c>
      <c r="C90" s="38">
        <v>22824929.199999999</v>
      </c>
      <c r="D90" s="39">
        <v>22785929.199999999</v>
      </c>
      <c r="E90" s="39">
        <v>21903927.800000001</v>
      </c>
      <c r="F90" s="40">
        <f t="shared" si="17"/>
        <v>96.129183970254772</v>
      </c>
      <c r="G90" s="41">
        <v>14623630.6</v>
      </c>
      <c r="H90" s="42">
        <f t="shared" si="18"/>
        <v>149.78447144309021</v>
      </c>
    </row>
    <row r="91" spans="1:8" s="6" customFormat="1" ht="25.5" customHeight="1" x14ac:dyDescent="0.2">
      <c r="A91" s="17" t="s">
        <v>152</v>
      </c>
      <c r="B91" s="18" t="s">
        <v>153</v>
      </c>
      <c r="C91" s="38">
        <v>214916.1</v>
      </c>
      <c r="D91" s="39">
        <v>214916.1</v>
      </c>
      <c r="E91" s="39">
        <v>205490.8</v>
      </c>
      <c r="F91" s="40">
        <f t="shared" si="17"/>
        <v>95.614428141958641</v>
      </c>
      <c r="G91" s="41">
        <v>305253.2</v>
      </c>
      <c r="H91" s="42">
        <f t="shared" si="18"/>
        <v>67.318147688541828</v>
      </c>
    </row>
    <row r="92" spans="1:8" s="6" customFormat="1" ht="21" customHeight="1" x14ac:dyDescent="0.2">
      <c r="A92" s="17" t="s">
        <v>154</v>
      </c>
      <c r="B92" s="18" t="s">
        <v>155</v>
      </c>
      <c r="C92" s="38">
        <v>125528.1</v>
      </c>
      <c r="D92" s="39">
        <v>125528.1</v>
      </c>
      <c r="E92" s="39">
        <v>42774.3</v>
      </c>
      <c r="F92" s="40">
        <f t="shared" si="17"/>
        <v>34.075477920879862</v>
      </c>
      <c r="G92" s="41">
        <v>84976.1</v>
      </c>
      <c r="H92" s="42">
        <f t="shared" si="18"/>
        <v>50.336859422825952</v>
      </c>
    </row>
    <row r="93" spans="1:8" s="33" customFormat="1" ht="33" customHeight="1" x14ac:dyDescent="0.2">
      <c r="A93" s="15" t="s">
        <v>156</v>
      </c>
      <c r="B93" s="22" t="s">
        <v>157</v>
      </c>
      <c r="C93" s="37">
        <f>SUM(C94:C95)</f>
        <v>113196.6</v>
      </c>
      <c r="D93" s="37">
        <f t="shared" ref="D93:G93" si="21">SUM(D94:D95)</f>
        <v>113196.6</v>
      </c>
      <c r="E93" s="37">
        <f t="shared" si="21"/>
        <v>112519.1</v>
      </c>
      <c r="F93" s="37">
        <f>E93/D93*100</f>
        <v>99.401483790149172</v>
      </c>
      <c r="G93" s="37">
        <f t="shared" si="21"/>
        <v>89821.799999999988</v>
      </c>
      <c r="H93" s="37">
        <f>E93/G93*100</f>
        <v>125.2692553478109</v>
      </c>
    </row>
    <row r="94" spans="1:8" s="6" customFormat="1" ht="29.25" customHeight="1" x14ac:dyDescent="0.2">
      <c r="A94" s="17" t="s">
        <v>158</v>
      </c>
      <c r="B94" s="18" t="s">
        <v>159</v>
      </c>
      <c r="C94" s="38">
        <v>34776.1</v>
      </c>
      <c r="D94" s="39">
        <v>34776.1</v>
      </c>
      <c r="E94" s="39">
        <v>34486.6</v>
      </c>
      <c r="F94" s="40">
        <f t="shared" si="17"/>
        <v>99.16753172437393</v>
      </c>
      <c r="G94" s="41">
        <v>32946.1</v>
      </c>
      <c r="H94" s="42">
        <f t="shared" ref="H94:H102" si="22">E94/G94*100</f>
        <v>104.67581898919751</v>
      </c>
    </row>
    <row r="95" spans="1:8" s="6" customFormat="1" ht="50.25" customHeight="1" x14ac:dyDescent="0.2">
      <c r="A95" s="17" t="s">
        <v>160</v>
      </c>
      <c r="B95" s="18" t="s">
        <v>161</v>
      </c>
      <c r="C95" s="38">
        <v>78420.5</v>
      </c>
      <c r="D95" s="39">
        <v>78420.5</v>
      </c>
      <c r="E95" s="39">
        <v>78032.5</v>
      </c>
      <c r="F95" s="40">
        <f t="shared" si="17"/>
        <v>99.505231412704589</v>
      </c>
      <c r="G95" s="41">
        <v>56875.7</v>
      </c>
      <c r="H95" s="42">
        <f t="shared" si="22"/>
        <v>137.1983114053981</v>
      </c>
    </row>
    <row r="96" spans="1:8" s="33" customFormat="1" ht="56.25" customHeight="1" x14ac:dyDescent="0.2">
      <c r="A96" s="15" t="s">
        <v>162</v>
      </c>
      <c r="B96" s="16" t="s">
        <v>247</v>
      </c>
      <c r="C96" s="37">
        <f>SUM(C97:C100)</f>
        <v>1935489.4000000001</v>
      </c>
      <c r="D96" s="37">
        <f t="shared" ref="D96:G96" si="23">SUM(D97:D100)</f>
        <v>1935489.4000000001</v>
      </c>
      <c r="E96" s="37">
        <f t="shared" si="23"/>
        <v>1935141.3</v>
      </c>
      <c r="F96" s="37">
        <f>E96/D96*100</f>
        <v>99.982014884710807</v>
      </c>
      <c r="G96" s="37">
        <f t="shared" si="23"/>
        <v>1792038.9999999998</v>
      </c>
      <c r="H96" s="37">
        <f>E96/G96*100</f>
        <v>107.9854456292525</v>
      </c>
    </row>
    <row r="97" spans="1:8" s="6" customFormat="1" ht="37.5" customHeight="1" x14ac:dyDescent="0.2">
      <c r="A97" s="17" t="s">
        <v>163</v>
      </c>
      <c r="B97" s="23" t="s">
        <v>248</v>
      </c>
      <c r="C97" s="38">
        <v>114218.2</v>
      </c>
      <c r="D97" s="39">
        <v>114218.2</v>
      </c>
      <c r="E97" s="39">
        <v>114218.2</v>
      </c>
      <c r="F97" s="40">
        <f t="shared" si="17"/>
        <v>100</v>
      </c>
      <c r="G97" s="41">
        <v>79299.899999999994</v>
      </c>
      <c r="H97" s="42">
        <f t="shared" si="22"/>
        <v>144.03322072285084</v>
      </c>
    </row>
    <row r="98" spans="1:8" s="6" customFormat="1" ht="26.25" customHeight="1" x14ac:dyDescent="0.2">
      <c r="A98" s="17" t="s">
        <v>164</v>
      </c>
      <c r="B98" s="23" t="s">
        <v>249</v>
      </c>
      <c r="C98" s="38">
        <v>1503909.3</v>
      </c>
      <c r="D98" s="39">
        <v>1503909.3</v>
      </c>
      <c r="E98" s="39">
        <v>1503909.1</v>
      </c>
      <c r="F98" s="40">
        <f t="shared" si="17"/>
        <v>99.999986701325668</v>
      </c>
      <c r="G98" s="41">
        <v>1403413.2</v>
      </c>
      <c r="H98" s="42">
        <f t="shared" si="22"/>
        <v>107.16082049107133</v>
      </c>
    </row>
    <row r="99" spans="1:8" s="6" customFormat="1" ht="27.75" customHeight="1" x14ac:dyDescent="0.2">
      <c r="A99" s="17" t="s">
        <v>165</v>
      </c>
      <c r="B99" s="23" t="s">
        <v>250</v>
      </c>
      <c r="C99" s="38">
        <v>280922.59999999998</v>
      </c>
      <c r="D99" s="39">
        <v>280922.59999999998</v>
      </c>
      <c r="E99" s="39">
        <v>280574.7</v>
      </c>
      <c r="F99" s="40">
        <f t="shared" si="17"/>
        <v>99.876158059194964</v>
      </c>
      <c r="G99" s="41">
        <v>273122.2</v>
      </c>
      <c r="H99" s="42">
        <f t="shared" si="22"/>
        <v>102.72863209215508</v>
      </c>
    </row>
    <row r="100" spans="1:8" s="6" customFormat="1" ht="39.75" customHeight="1" x14ac:dyDescent="0.2">
      <c r="A100" s="17" t="s">
        <v>166</v>
      </c>
      <c r="B100" s="23" t="s">
        <v>251</v>
      </c>
      <c r="C100" s="38">
        <v>36439.300000000003</v>
      </c>
      <c r="D100" s="39">
        <v>36439.300000000003</v>
      </c>
      <c r="E100" s="39">
        <v>36439.300000000003</v>
      </c>
      <c r="F100" s="40">
        <f t="shared" si="17"/>
        <v>100</v>
      </c>
      <c r="G100" s="41">
        <v>36203.699999999997</v>
      </c>
      <c r="H100" s="42">
        <f t="shared" si="22"/>
        <v>100.65076221491177</v>
      </c>
    </row>
    <row r="101" spans="1:8" s="33" customFormat="1" ht="45.75" customHeight="1" x14ac:dyDescent="0.2">
      <c r="A101" s="15" t="s">
        <v>167</v>
      </c>
      <c r="B101" s="19" t="s">
        <v>168</v>
      </c>
      <c r="C101" s="37">
        <f>SUM(C102:C103)</f>
        <v>129615</v>
      </c>
      <c r="D101" s="37">
        <f t="shared" ref="D101:G101" si="24">SUM(D102:D103)</f>
        <v>128145.2</v>
      </c>
      <c r="E101" s="37">
        <f t="shared" si="24"/>
        <v>127050.2</v>
      </c>
      <c r="F101" s="37">
        <f>E101/D101*100</f>
        <v>99.145500572787753</v>
      </c>
      <c r="G101" s="37">
        <f t="shared" si="24"/>
        <v>151369.70000000001</v>
      </c>
      <c r="H101" s="37">
        <f>E101/G101*100</f>
        <v>83.933706679738407</v>
      </c>
    </row>
    <row r="102" spans="1:8" s="6" customFormat="1" ht="26.25" customHeight="1" x14ac:dyDescent="0.2">
      <c r="A102" s="17" t="s">
        <v>169</v>
      </c>
      <c r="B102" s="18" t="s">
        <v>170</v>
      </c>
      <c r="C102" s="38">
        <v>989.7</v>
      </c>
      <c r="D102" s="39">
        <v>989.7</v>
      </c>
      <c r="E102" s="39"/>
      <c r="F102" s="40"/>
      <c r="G102" s="41"/>
      <c r="H102" s="44" t="e">
        <f t="shared" si="22"/>
        <v>#DIV/0!</v>
      </c>
    </row>
    <row r="103" spans="1:8" s="6" customFormat="1" ht="39" customHeight="1" x14ac:dyDescent="0.2">
      <c r="A103" s="17" t="s">
        <v>171</v>
      </c>
      <c r="B103" s="18" t="s">
        <v>172</v>
      </c>
      <c r="C103" s="38">
        <v>128625.3</v>
      </c>
      <c r="D103" s="39">
        <v>127155.5</v>
      </c>
      <c r="E103" s="39">
        <v>127050.2</v>
      </c>
      <c r="F103" s="40">
        <f t="shared" ref="F103:F113" si="25">E103/D103*100</f>
        <v>99.91718800995632</v>
      </c>
      <c r="G103" s="41">
        <v>151369.70000000001</v>
      </c>
      <c r="H103" s="42">
        <f t="shared" ref="H103:H113" si="26">E103/G103*100</f>
        <v>83.933706679738407</v>
      </c>
    </row>
    <row r="104" spans="1:8" s="33" customFormat="1" ht="47.25" customHeight="1" x14ac:dyDescent="0.2">
      <c r="A104" s="15" t="s">
        <v>173</v>
      </c>
      <c r="B104" s="16" t="s">
        <v>252</v>
      </c>
      <c r="C104" s="37">
        <f>SUM(C105:C107)</f>
        <v>1182961.8999999999</v>
      </c>
      <c r="D104" s="37">
        <f t="shared" ref="D104:G104" si="27">SUM(D105:D107)</f>
        <v>1182961.8999999999</v>
      </c>
      <c r="E104" s="37">
        <f t="shared" si="27"/>
        <v>1179528.2</v>
      </c>
      <c r="F104" s="37">
        <f>E104/D104*100</f>
        <v>99.709737059156339</v>
      </c>
      <c r="G104" s="37">
        <f t="shared" si="27"/>
        <v>940008.2</v>
      </c>
      <c r="H104" s="37">
        <f>E104/G104*100</f>
        <v>125.48062878600422</v>
      </c>
    </row>
    <row r="105" spans="1:8" s="6" customFormat="1" ht="34.5" customHeight="1" x14ac:dyDescent="0.2">
      <c r="A105" s="17" t="s">
        <v>174</v>
      </c>
      <c r="B105" s="18" t="s">
        <v>175</v>
      </c>
      <c r="C105" s="38">
        <v>851956.9</v>
      </c>
      <c r="D105" s="39">
        <v>851956.9</v>
      </c>
      <c r="E105" s="39">
        <v>850322.2</v>
      </c>
      <c r="F105" s="40">
        <f t="shared" si="25"/>
        <v>99.808124096418481</v>
      </c>
      <c r="G105" s="41">
        <v>683227.2</v>
      </c>
      <c r="H105" s="42">
        <f t="shared" si="26"/>
        <v>124.45672537627308</v>
      </c>
    </row>
    <row r="106" spans="1:8" s="6" customFormat="1" ht="25.5" customHeight="1" x14ac:dyDescent="0.2">
      <c r="A106" s="17" t="s">
        <v>176</v>
      </c>
      <c r="B106" s="18" t="s">
        <v>177</v>
      </c>
      <c r="C106" s="38">
        <v>234137.8</v>
      </c>
      <c r="D106" s="39">
        <v>234137.8</v>
      </c>
      <c r="E106" s="39">
        <v>233339.5</v>
      </c>
      <c r="F106" s="40">
        <f t="shared" si="25"/>
        <v>99.659046937316404</v>
      </c>
      <c r="G106" s="41">
        <v>226149.6</v>
      </c>
      <c r="H106" s="42">
        <f t="shared" si="26"/>
        <v>103.17926717535649</v>
      </c>
    </row>
    <row r="107" spans="1:8" s="6" customFormat="1" ht="40.5" customHeight="1" x14ac:dyDescent="0.2">
      <c r="A107" s="17" t="s">
        <v>178</v>
      </c>
      <c r="B107" s="18" t="s">
        <v>179</v>
      </c>
      <c r="C107" s="38">
        <v>96867.199999999997</v>
      </c>
      <c r="D107" s="39">
        <v>96867.199999999997</v>
      </c>
      <c r="E107" s="39">
        <v>95866.5</v>
      </c>
      <c r="F107" s="40">
        <f t="shared" si="25"/>
        <v>98.966936176538596</v>
      </c>
      <c r="G107" s="41">
        <v>30631.4</v>
      </c>
      <c r="H107" s="42" t="s">
        <v>268</v>
      </c>
    </row>
    <row r="108" spans="1:8" s="33" customFormat="1" ht="48" customHeight="1" x14ac:dyDescent="0.2">
      <c r="A108" s="15" t="s">
        <v>180</v>
      </c>
      <c r="B108" s="16" t="s">
        <v>253</v>
      </c>
      <c r="C108" s="37">
        <f>SUM(C109:C113)</f>
        <v>283038.40000000002</v>
      </c>
      <c r="D108" s="37">
        <f>SUM(D109:D113)</f>
        <v>283038.40000000002</v>
      </c>
      <c r="E108" s="37">
        <f>SUM(E109:E113)</f>
        <v>271377.80000000005</v>
      </c>
      <c r="F108" s="37">
        <f>E108/D108*100</f>
        <v>95.880205654073805</v>
      </c>
      <c r="G108" s="37">
        <f t="shared" ref="G108" si="28">SUM(G109:G112)</f>
        <v>163520.90000000002</v>
      </c>
      <c r="H108" s="37" t="s">
        <v>267</v>
      </c>
    </row>
    <row r="109" spans="1:8" s="6" customFormat="1" ht="45" customHeight="1" x14ac:dyDescent="0.2">
      <c r="A109" s="17" t="s">
        <v>181</v>
      </c>
      <c r="B109" s="18" t="s">
        <v>182</v>
      </c>
      <c r="C109" s="38">
        <v>74905</v>
      </c>
      <c r="D109" s="39">
        <v>74905</v>
      </c>
      <c r="E109" s="39">
        <v>72812.5</v>
      </c>
      <c r="F109" s="40">
        <f t="shared" si="25"/>
        <v>97.206461517922705</v>
      </c>
      <c r="G109" s="41">
        <v>47445.7</v>
      </c>
      <c r="H109" s="42" t="s">
        <v>264</v>
      </c>
    </row>
    <row r="110" spans="1:8" s="6" customFormat="1" ht="33" customHeight="1" x14ac:dyDescent="0.2">
      <c r="A110" s="17" t="s">
        <v>183</v>
      </c>
      <c r="B110" s="18" t="s">
        <v>184</v>
      </c>
      <c r="C110" s="38">
        <v>204060.2</v>
      </c>
      <c r="D110" s="39">
        <v>204060.2</v>
      </c>
      <c r="E110" s="39">
        <v>194497.4</v>
      </c>
      <c r="F110" s="40">
        <f t="shared" si="25"/>
        <v>95.313735848538812</v>
      </c>
      <c r="G110" s="41">
        <v>115565.5</v>
      </c>
      <c r="H110" s="42" t="s">
        <v>267</v>
      </c>
    </row>
    <row r="111" spans="1:8" s="6" customFormat="1" ht="40.5" customHeight="1" x14ac:dyDescent="0.2">
      <c r="A111" s="17" t="s">
        <v>185</v>
      </c>
      <c r="B111" s="23" t="s">
        <v>254</v>
      </c>
      <c r="C111" s="38">
        <v>283.2</v>
      </c>
      <c r="D111" s="39">
        <v>283.2</v>
      </c>
      <c r="E111" s="39">
        <v>277.89999999999998</v>
      </c>
      <c r="F111" s="40">
        <f t="shared" si="25"/>
        <v>98.128531073446325</v>
      </c>
      <c r="G111" s="41">
        <v>279.7</v>
      </c>
      <c r="H111" s="42">
        <f t="shared" si="26"/>
        <v>99.356453342867354</v>
      </c>
    </row>
    <row r="112" spans="1:8" s="6" customFormat="1" ht="26.25" customHeight="1" x14ac:dyDescent="0.2">
      <c r="A112" s="17" t="s">
        <v>186</v>
      </c>
      <c r="B112" s="18" t="s">
        <v>187</v>
      </c>
      <c r="C112" s="38">
        <v>370</v>
      </c>
      <c r="D112" s="39">
        <v>370</v>
      </c>
      <c r="E112" s="39">
        <v>370</v>
      </c>
      <c r="F112" s="40">
        <f t="shared" si="25"/>
        <v>100</v>
      </c>
      <c r="G112" s="41">
        <v>230</v>
      </c>
      <c r="H112" s="42" t="s">
        <v>258</v>
      </c>
    </row>
    <row r="113" spans="1:8" s="6" customFormat="1" ht="36" customHeight="1" x14ac:dyDescent="0.2">
      <c r="A113" s="17" t="s">
        <v>241</v>
      </c>
      <c r="B113" s="18" t="s">
        <v>242</v>
      </c>
      <c r="C113" s="38">
        <v>3420</v>
      </c>
      <c r="D113" s="39">
        <v>3420</v>
      </c>
      <c r="E113" s="39">
        <v>3420</v>
      </c>
      <c r="F113" s="40">
        <f t="shared" si="25"/>
        <v>100</v>
      </c>
      <c r="G113" s="41"/>
      <c r="H113" s="44" t="e">
        <f t="shared" si="26"/>
        <v>#DIV/0!</v>
      </c>
    </row>
    <row r="114" spans="1:8" s="33" customFormat="1" ht="40.5" customHeight="1" x14ac:dyDescent="0.2">
      <c r="A114" s="15" t="s">
        <v>188</v>
      </c>
      <c r="B114" s="19" t="s">
        <v>189</v>
      </c>
      <c r="C114" s="37">
        <f>SUM(C115:C119)</f>
        <v>9967304.0999999996</v>
      </c>
      <c r="D114" s="37">
        <f t="shared" ref="D114:G114" si="29">SUM(D115:D119)</f>
        <v>9967304.0999999996</v>
      </c>
      <c r="E114" s="37">
        <f t="shared" si="29"/>
        <v>9578067.2000000011</v>
      </c>
      <c r="F114" s="37">
        <f>E114/D114*100</f>
        <v>96.094862802470345</v>
      </c>
      <c r="G114" s="37">
        <f t="shared" si="29"/>
        <v>8799632</v>
      </c>
      <c r="H114" s="37">
        <f>E114/G114*100</f>
        <v>108.84622447847821</v>
      </c>
    </row>
    <row r="115" spans="1:8" s="6" customFormat="1" ht="27.75" customHeight="1" x14ac:dyDescent="0.2">
      <c r="A115" s="17" t="s">
        <v>190</v>
      </c>
      <c r="B115" s="18" t="s">
        <v>191</v>
      </c>
      <c r="C115" s="38">
        <v>56644.5</v>
      </c>
      <c r="D115" s="39">
        <v>56644.5</v>
      </c>
      <c r="E115" s="39">
        <v>56642.2</v>
      </c>
      <c r="F115" s="40">
        <f t="shared" ref="F115:F134" si="30">E115/D115*100</f>
        <v>99.995939588132998</v>
      </c>
      <c r="G115" s="41">
        <v>95549.3</v>
      </c>
      <c r="H115" s="42">
        <f t="shared" ref="H115:H134" si="31">E115/G115*100</f>
        <v>59.280601741718662</v>
      </c>
    </row>
    <row r="116" spans="1:8" s="6" customFormat="1" ht="42.75" customHeight="1" x14ac:dyDescent="0.2">
      <c r="A116" s="17" t="s">
        <v>192</v>
      </c>
      <c r="B116" s="18" t="s">
        <v>193</v>
      </c>
      <c r="C116" s="38">
        <v>420522</v>
      </c>
      <c r="D116" s="39">
        <v>420522</v>
      </c>
      <c r="E116" s="39">
        <v>420226.1</v>
      </c>
      <c r="F116" s="40">
        <f t="shared" si="30"/>
        <v>99.929635072600249</v>
      </c>
      <c r="G116" s="41">
        <v>387883.4</v>
      </c>
      <c r="H116" s="42">
        <f t="shared" si="31"/>
        <v>108.33825319670807</v>
      </c>
    </row>
    <row r="117" spans="1:8" s="6" customFormat="1" ht="39" customHeight="1" x14ac:dyDescent="0.2">
      <c r="A117" s="17" t="s">
        <v>194</v>
      </c>
      <c r="B117" s="18" t="s">
        <v>195</v>
      </c>
      <c r="C117" s="38">
        <v>21.8</v>
      </c>
      <c r="D117" s="39">
        <v>21.8</v>
      </c>
      <c r="E117" s="39">
        <v>21.7</v>
      </c>
      <c r="F117" s="40">
        <f t="shared" si="30"/>
        <v>99.541284403669721</v>
      </c>
      <c r="G117" s="41">
        <v>107.1</v>
      </c>
      <c r="H117" s="42">
        <f t="shared" si="31"/>
        <v>20.261437908496731</v>
      </c>
    </row>
    <row r="118" spans="1:8" s="6" customFormat="1" ht="30" customHeight="1" x14ac:dyDescent="0.2">
      <c r="A118" s="17" t="s">
        <v>196</v>
      </c>
      <c r="B118" s="18" t="s">
        <v>197</v>
      </c>
      <c r="C118" s="38">
        <v>9325077.1999999993</v>
      </c>
      <c r="D118" s="39">
        <v>9325077.1999999993</v>
      </c>
      <c r="E118" s="39">
        <v>8936150.4000000004</v>
      </c>
      <c r="F118" s="40">
        <f t="shared" si="30"/>
        <v>95.829237746149715</v>
      </c>
      <c r="G118" s="41">
        <v>8214622.2000000002</v>
      </c>
      <c r="H118" s="42">
        <f t="shared" si="31"/>
        <v>108.78346176407237</v>
      </c>
    </row>
    <row r="119" spans="1:8" s="6" customFormat="1" ht="36.75" customHeight="1" x14ac:dyDescent="0.2">
      <c r="A119" s="17" t="s">
        <v>198</v>
      </c>
      <c r="B119" s="18" t="s">
        <v>199</v>
      </c>
      <c r="C119" s="38">
        <v>165038.6</v>
      </c>
      <c r="D119" s="39">
        <v>165038.6</v>
      </c>
      <c r="E119" s="39">
        <v>165026.79999999999</v>
      </c>
      <c r="F119" s="40">
        <f t="shared" si="30"/>
        <v>99.992850157478301</v>
      </c>
      <c r="G119" s="41">
        <v>101470</v>
      </c>
      <c r="H119" s="42" t="s">
        <v>258</v>
      </c>
    </row>
    <row r="120" spans="1:8" s="33" customFormat="1" ht="41.25" customHeight="1" x14ac:dyDescent="0.2">
      <c r="A120" s="15" t="s">
        <v>200</v>
      </c>
      <c r="B120" s="19" t="s">
        <v>201</v>
      </c>
      <c r="C120" s="50">
        <f>C121</f>
        <v>123624.2</v>
      </c>
      <c r="D120" s="50">
        <f t="shared" ref="D120:G120" si="32">D121</f>
        <v>123624.2</v>
      </c>
      <c r="E120" s="50">
        <f t="shared" si="32"/>
        <v>123624.2</v>
      </c>
      <c r="F120" s="37">
        <f>E120/D120*100</f>
        <v>100</v>
      </c>
      <c r="G120" s="50">
        <f t="shared" si="32"/>
        <v>79675.3</v>
      </c>
      <c r="H120" s="37" t="s">
        <v>258</v>
      </c>
    </row>
    <row r="121" spans="1:8" s="6" customFormat="1" ht="35.25" customHeight="1" x14ac:dyDescent="0.2">
      <c r="A121" s="17" t="s">
        <v>202</v>
      </c>
      <c r="B121" s="18" t="s">
        <v>203</v>
      </c>
      <c r="C121" s="38">
        <v>123624.2</v>
      </c>
      <c r="D121" s="39">
        <v>123624.2</v>
      </c>
      <c r="E121" s="39">
        <v>123624.2</v>
      </c>
      <c r="F121" s="40">
        <f t="shared" si="30"/>
        <v>100</v>
      </c>
      <c r="G121" s="41">
        <v>79675.3</v>
      </c>
      <c r="H121" s="42" t="s">
        <v>258</v>
      </c>
    </row>
    <row r="122" spans="1:8" s="33" customFormat="1" ht="34.5" customHeight="1" x14ac:dyDescent="0.2">
      <c r="A122" s="15" t="s">
        <v>204</v>
      </c>
      <c r="B122" s="19" t="s">
        <v>205</v>
      </c>
      <c r="C122" s="37">
        <f>SUM(C123:C124)</f>
        <v>137867.4</v>
      </c>
      <c r="D122" s="37">
        <f t="shared" ref="D122:G122" si="33">SUM(D123:D124)</f>
        <v>137867.4</v>
      </c>
      <c r="E122" s="37">
        <f t="shared" si="33"/>
        <v>109383.1</v>
      </c>
      <c r="F122" s="37">
        <f>E122/D122*100</f>
        <v>79.339350709449803</v>
      </c>
      <c r="G122" s="37">
        <f t="shared" si="33"/>
        <v>1105.5999999999999</v>
      </c>
      <c r="H122" s="37" t="s">
        <v>269</v>
      </c>
    </row>
    <row r="123" spans="1:8" s="6" customFormat="1" ht="35.25" customHeight="1" x14ac:dyDescent="0.2">
      <c r="A123" s="17" t="s">
        <v>206</v>
      </c>
      <c r="B123" s="18" t="s">
        <v>207</v>
      </c>
      <c r="C123" s="38">
        <v>118747.9</v>
      </c>
      <c r="D123" s="39">
        <v>118747.9</v>
      </c>
      <c r="E123" s="39">
        <v>90263.6</v>
      </c>
      <c r="F123" s="40">
        <f t="shared" si="30"/>
        <v>76.012796857881284</v>
      </c>
      <c r="G123" s="41">
        <v>367.7</v>
      </c>
      <c r="H123" s="42" t="s">
        <v>270</v>
      </c>
    </row>
    <row r="124" spans="1:8" s="6" customFormat="1" ht="30.75" customHeight="1" x14ac:dyDescent="0.2">
      <c r="A124" s="17" t="s">
        <v>208</v>
      </c>
      <c r="B124" s="18" t="s">
        <v>209</v>
      </c>
      <c r="C124" s="38">
        <v>19119.5</v>
      </c>
      <c r="D124" s="39">
        <v>19119.5</v>
      </c>
      <c r="E124" s="39">
        <v>19119.5</v>
      </c>
      <c r="F124" s="40">
        <f t="shared" si="30"/>
        <v>100</v>
      </c>
      <c r="G124" s="41">
        <v>737.9</v>
      </c>
      <c r="H124" s="42" t="s">
        <v>271</v>
      </c>
    </row>
    <row r="125" spans="1:8" s="33" customFormat="1" ht="36" customHeight="1" x14ac:dyDescent="0.2">
      <c r="A125" s="15" t="s">
        <v>210</v>
      </c>
      <c r="B125" s="16" t="s">
        <v>255</v>
      </c>
      <c r="C125" s="37">
        <f>SUM(C126:C127)</f>
        <v>2078525.5</v>
      </c>
      <c r="D125" s="37">
        <f t="shared" ref="D125:G125" si="34">SUM(D126:D127)</f>
        <v>2078525.5</v>
      </c>
      <c r="E125" s="37">
        <f t="shared" si="34"/>
        <v>2076057.7999999998</v>
      </c>
      <c r="F125" s="37">
        <f>E125/D125*100</f>
        <v>99.881276414458213</v>
      </c>
      <c r="G125" s="37">
        <f t="shared" si="34"/>
        <v>2686821.6</v>
      </c>
      <c r="H125" s="37">
        <f>E125/G125*100</f>
        <v>77.268166967244852</v>
      </c>
    </row>
    <row r="126" spans="1:8" s="6" customFormat="1" ht="20.25" customHeight="1" x14ac:dyDescent="0.2">
      <c r="A126" s="17" t="s">
        <v>211</v>
      </c>
      <c r="B126" s="18" t="s">
        <v>212</v>
      </c>
      <c r="C126" s="38">
        <v>693373.1</v>
      </c>
      <c r="D126" s="39">
        <v>693373.1</v>
      </c>
      <c r="E126" s="39">
        <v>693373.1</v>
      </c>
      <c r="F126" s="40">
        <f t="shared" si="30"/>
        <v>100</v>
      </c>
      <c r="G126" s="41">
        <v>726691</v>
      </c>
      <c r="H126" s="42">
        <f t="shared" si="31"/>
        <v>95.415121420246024</v>
      </c>
    </row>
    <row r="127" spans="1:8" s="6" customFormat="1" ht="20.25" customHeight="1" x14ac:dyDescent="0.2">
      <c r="A127" s="17" t="s">
        <v>213</v>
      </c>
      <c r="B127" s="18" t="s">
        <v>214</v>
      </c>
      <c r="C127" s="52">
        <v>1385152.4</v>
      </c>
      <c r="D127" s="39">
        <v>1385152.4</v>
      </c>
      <c r="E127" s="39">
        <v>1382684.7</v>
      </c>
      <c r="F127" s="40">
        <f t="shared" si="30"/>
        <v>99.821846318138</v>
      </c>
      <c r="G127" s="41">
        <v>1960130.6</v>
      </c>
      <c r="H127" s="42">
        <f t="shared" si="31"/>
        <v>70.540437458606064</v>
      </c>
    </row>
    <row r="128" spans="1:8" s="33" customFormat="1" ht="33" customHeight="1" x14ac:dyDescent="0.2">
      <c r="A128" s="15" t="s">
        <v>215</v>
      </c>
      <c r="B128" s="19" t="s">
        <v>216</v>
      </c>
      <c r="C128" s="50">
        <f>SUM(C129:C131)</f>
        <v>201486.09999999998</v>
      </c>
      <c r="D128" s="50">
        <f t="shared" ref="D128:G128" si="35">SUM(D129:D131)</f>
        <v>201486.09999999998</v>
      </c>
      <c r="E128" s="50">
        <f t="shared" si="35"/>
        <v>201486</v>
      </c>
      <c r="F128" s="37">
        <f>E128/D128*100</f>
        <v>99.999950368784752</v>
      </c>
      <c r="G128" s="50">
        <f t="shared" si="35"/>
        <v>346101.6</v>
      </c>
      <c r="H128" s="37">
        <f>E128/G128*100</f>
        <v>58.215853379470083</v>
      </c>
    </row>
    <row r="129" spans="1:8" s="6" customFormat="1" ht="32.25" customHeight="1" x14ac:dyDescent="0.2">
      <c r="A129" s="17" t="s">
        <v>217</v>
      </c>
      <c r="B129" s="18" t="s">
        <v>218</v>
      </c>
      <c r="C129" s="52">
        <v>32443.7</v>
      </c>
      <c r="D129" s="39">
        <v>32443.7</v>
      </c>
      <c r="E129" s="39">
        <v>32443.7</v>
      </c>
      <c r="F129" s="40">
        <f t="shared" si="30"/>
        <v>100</v>
      </c>
      <c r="G129" s="41">
        <v>69048.3</v>
      </c>
      <c r="H129" s="42">
        <f t="shared" si="31"/>
        <v>46.986964197525502</v>
      </c>
    </row>
    <row r="130" spans="1:8" s="6" customFormat="1" ht="33" customHeight="1" x14ac:dyDescent="0.2">
      <c r="A130" s="17" t="s">
        <v>219</v>
      </c>
      <c r="B130" s="18" t="s">
        <v>220</v>
      </c>
      <c r="C130" s="52">
        <v>4333</v>
      </c>
      <c r="D130" s="39">
        <v>4333</v>
      </c>
      <c r="E130" s="39">
        <v>4332.8999999999996</v>
      </c>
      <c r="F130" s="40">
        <f t="shared" si="30"/>
        <v>99.997692130163855</v>
      </c>
      <c r="G130" s="41">
        <v>2035.8</v>
      </c>
      <c r="H130" s="42" t="s">
        <v>272</v>
      </c>
    </row>
    <row r="131" spans="1:8" s="6" customFormat="1" ht="24.75" customHeight="1" x14ac:dyDescent="0.2">
      <c r="A131" s="17" t="s">
        <v>221</v>
      </c>
      <c r="B131" s="18" t="s">
        <v>222</v>
      </c>
      <c r="C131" s="52">
        <v>164709.4</v>
      </c>
      <c r="D131" s="39">
        <v>164709.4</v>
      </c>
      <c r="E131" s="39">
        <v>164709.4</v>
      </c>
      <c r="F131" s="40">
        <f t="shared" si="30"/>
        <v>100</v>
      </c>
      <c r="G131" s="41">
        <v>275017.5</v>
      </c>
      <c r="H131" s="42">
        <f t="shared" si="31"/>
        <v>59.890516058069032</v>
      </c>
    </row>
    <row r="132" spans="1:8" s="35" customFormat="1" ht="18.75" customHeight="1" x14ac:dyDescent="0.2">
      <c r="A132" s="15"/>
      <c r="B132" s="19" t="s">
        <v>223</v>
      </c>
      <c r="C132" s="37">
        <f>C6+C15+C24+C38+C43+C49+C58+C67+C73+C77+C88+C93+C96+C101+C104+C108+C114+C120+C122+C125+C128</f>
        <v>162820192.29999998</v>
      </c>
      <c r="D132" s="37">
        <f t="shared" ref="D132:G132" si="36">D6+D15+D24+D38+D43+D49+D58+D67+D73+D77+D88+D93+D96+D101+D104+D108+D114+D120+D122+D125+D128</f>
        <v>162670042.19999996</v>
      </c>
      <c r="E132" s="37">
        <f t="shared" si="36"/>
        <v>157291832.5</v>
      </c>
      <c r="F132" s="53">
        <f t="shared" si="30"/>
        <v>96.69379215295983</v>
      </c>
      <c r="G132" s="37">
        <f t="shared" si="36"/>
        <v>137097421.09999999</v>
      </c>
      <c r="H132" s="53">
        <f t="shared" si="31"/>
        <v>114.72997175145258</v>
      </c>
    </row>
    <row r="133" spans="1:8" s="7" customFormat="1" ht="20.25" customHeight="1" x14ac:dyDescent="0.2">
      <c r="A133" s="24"/>
      <c r="B133" s="25" t="s">
        <v>224</v>
      </c>
      <c r="C133" s="54"/>
      <c r="D133" s="55">
        <v>6283092.2999999998</v>
      </c>
      <c r="E133" s="55">
        <v>6145138.400000006</v>
      </c>
      <c r="F133" s="56">
        <f t="shared" si="30"/>
        <v>97.804362988587741</v>
      </c>
      <c r="G133" s="55">
        <f>G134-G132</f>
        <v>4196018.7000000179</v>
      </c>
      <c r="H133" s="57">
        <f t="shared" si="31"/>
        <v>146.451644746006</v>
      </c>
    </row>
    <row r="134" spans="1:8" s="35" customFormat="1" x14ac:dyDescent="0.2">
      <c r="A134" s="36"/>
      <c r="B134" s="19" t="s">
        <v>225</v>
      </c>
      <c r="C134" s="37"/>
      <c r="D134" s="37">
        <f>D132+D133</f>
        <v>168953134.49999997</v>
      </c>
      <c r="E134" s="37">
        <f>E132+E133</f>
        <v>163436970.90000001</v>
      </c>
      <c r="F134" s="53">
        <f t="shared" si="30"/>
        <v>96.73509247619198</v>
      </c>
      <c r="G134" s="37">
        <v>141293439.80000001</v>
      </c>
      <c r="H134" s="53">
        <f t="shared" si="31"/>
        <v>115.67201643002254</v>
      </c>
    </row>
    <row r="136" spans="1:8" s="6" customFormat="1" ht="23.25" customHeight="1" x14ac:dyDescent="0.2">
      <c r="A136" s="66" t="s">
        <v>273</v>
      </c>
      <c r="B136" s="66"/>
      <c r="C136" s="66"/>
      <c r="D136" s="66"/>
      <c r="E136" s="66"/>
      <c r="F136" s="66"/>
      <c r="G136" s="66"/>
      <c r="H136" s="66"/>
    </row>
    <row r="142" spans="1:8" x14ac:dyDescent="0.25">
      <c r="E142" s="67"/>
    </row>
    <row r="145" spans="1:8" ht="21" customHeight="1" x14ac:dyDescent="0.2">
      <c r="A145" s="58"/>
      <c r="B145" s="58"/>
      <c r="C145" s="58"/>
      <c r="D145" s="58"/>
      <c r="E145" s="58"/>
      <c r="F145" s="58"/>
      <c r="G145" s="58"/>
      <c r="H145" s="58"/>
    </row>
    <row r="146" spans="1:8" ht="21" customHeight="1" x14ac:dyDescent="0.2">
      <c r="A146" s="59"/>
      <c r="B146" s="59"/>
      <c r="C146" s="59"/>
      <c r="D146" s="59"/>
      <c r="E146" s="59"/>
      <c r="F146" s="59"/>
      <c r="G146" s="59"/>
      <c r="H146" s="59"/>
    </row>
    <row r="149" spans="1:8" x14ac:dyDescent="0.25">
      <c r="D149" s="27"/>
      <c r="E149" s="27"/>
      <c r="G149" s="27"/>
    </row>
    <row r="150" spans="1:8" x14ac:dyDescent="0.25">
      <c r="D150" s="27"/>
      <c r="E150" s="27"/>
    </row>
    <row r="151" spans="1:8" x14ac:dyDescent="0.25">
      <c r="D151" s="27"/>
      <c r="E151" s="27"/>
      <c r="G151" s="29"/>
    </row>
    <row r="155" spans="1:8" x14ac:dyDescent="0.25">
      <c r="D155" s="30"/>
      <c r="E155" s="30"/>
    </row>
    <row r="157" spans="1:8" x14ac:dyDescent="0.25">
      <c r="A157" s="31"/>
    </row>
  </sheetData>
  <mergeCells count="8">
    <mergeCell ref="A145:H145"/>
    <mergeCell ref="A146:H146"/>
    <mergeCell ref="A1:H1"/>
    <mergeCell ref="A3:A4"/>
    <mergeCell ref="B3:B4"/>
    <mergeCell ref="C3:F3"/>
    <mergeCell ref="H3:H4"/>
    <mergeCell ref="A136:H136"/>
  </mergeCells>
  <printOptions horizontalCentered="1"/>
  <pageMargins left="0.19685039370078741" right="0.19685039370078741" top="0.35433070866141736" bottom="0.55118110236220474" header="0" footer="0"/>
  <pageSetup paperSize="9" scale="70" fitToHeight="100" orientation="landscape" r:id="rId1"/>
  <headerFooter alignWithMargins="0">
    <oddFooter>&amp;C&amp;P</oddFooter>
  </headerFooter>
  <rowBreaks count="2" manualBreakCount="2">
    <brk id="101" max="7" man="1"/>
    <brk id="11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2022 год</vt:lpstr>
      <vt:lpstr>'2022 год'!Заголовки_для_печати</vt:lpstr>
      <vt:lpstr>'2022 год'!Область_печати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2023-01-30T12:25:39Z</cp:lastPrinted>
  <dcterms:created xsi:type="dcterms:W3CDTF">2021-01-29T07:43:13Z</dcterms:created>
  <dcterms:modified xsi:type="dcterms:W3CDTF">2023-01-30T12:26:09Z</dcterms:modified>
</cp:coreProperties>
</file>