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15" windowWidth="13095" windowHeight="12465"/>
  </bookViews>
  <sheets>
    <sheet name="2022 год" sheetId="1" r:id="rId1"/>
  </sheets>
  <definedNames>
    <definedName name="_xlnm._FilterDatabase" localSheetId="0" hidden="1">'2022 год'!$B$5:$H$107</definedName>
    <definedName name="Z_2505F84B_EDD5_43D7_8CE7_AFF925DFBFF7_.wvu.Cols" localSheetId="0" hidden="1">'2022 год'!#REF!</definedName>
    <definedName name="Z_2505F84B_EDD5_43D7_8CE7_AFF925DFBFF7_.wvu.PrintArea" localSheetId="0" hidden="1">'2022 год'!$B$1:$H$107</definedName>
    <definedName name="Z_2505F84B_EDD5_43D7_8CE7_AFF925DFBFF7_.wvu.PrintTitles" localSheetId="0" hidden="1">'2022 год'!$B:$B,'2022 год'!$3:$5</definedName>
    <definedName name="Z_2505F84B_EDD5_43D7_8CE7_AFF925DFBFF7_.wvu.Rows" localSheetId="0" hidden="1">'2022 год'!#REF!,'2022 год'!$5:$5,'2022 год'!#REF!,'2022 год'!#REF!,'2022 год'!#REF!,'2022 год'!#REF!</definedName>
    <definedName name="Z_9D015A7B_71BF_4A38_92C8_CCD8973F5CA0_.wvu.Cols" localSheetId="0" hidden="1">'2022 год'!#REF!,'2022 год'!#REF!</definedName>
    <definedName name="Z_9D015A7B_71BF_4A38_92C8_CCD8973F5CA0_.wvu.FilterData" localSheetId="0" hidden="1">'2022 год'!$B$5:$H$107</definedName>
    <definedName name="Z_9D015A7B_71BF_4A38_92C8_CCD8973F5CA0_.wvu.PrintArea" localSheetId="0" hidden="1">'2022 год'!#REF!</definedName>
    <definedName name="Z_9D015A7B_71BF_4A38_92C8_CCD8973F5CA0_.wvu.PrintTitles" localSheetId="0" hidden="1">'2022 год'!$B:$B,'2022 год'!$3:$5</definedName>
    <definedName name="Z_9D015A7B_71BF_4A38_92C8_CCD8973F5CA0_.wvu.Rows" localSheetId="0" hidden="1">'2022 год'!#REF!</definedName>
    <definedName name="_xlnm.Print_Titles" localSheetId="0">'2022 год'!$B:$B,'2022 год'!$3:$4</definedName>
    <definedName name="_xlnm.Print_Area" localSheetId="0">'2022 год'!$A$1:$H$127</definedName>
  </definedNames>
  <calcPr calcId="145621"/>
</workbook>
</file>

<file path=xl/calcChain.xml><?xml version="1.0" encoding="utf-8"?>
<calcChain xmlns="http://schemas.openxmlformats.org/spreadsheetml/2006/main">
  <c r="H116" i="1" l="1"/>
  <c r="H117" i="1"/>
  <c r="H118" i="1"/>
  <c r="H119" i="1"/>
  <c r="H120" i="1"/>
  <c r="H122" i="1"/>
  <c r="H123" i="1"/>
  <c r="H124" i="1"/>
  <c r="H125" i="1"/>
  <c r="H107" i="1"/>
  <c r="H109" i="1"/>
  <c r="H110" i="1"/>
  <c r="H115" i="1"/>
  <c r="H81" i="1"/>
  <c r="H82" i="1"/>
  <c r="H83" i="1"/>
  <c r="H84" i="1"/>
  <c r="H85" i="1"/>
  <c r="H86" i="1"/>
  <c r="H90" i="1"/>
  <c r="H71" i="1"/>
  <c r="H72" i="1"/>
  <c r="H74" i="1"/>
  <c r="H75" i="1"/>
  <c r="H78" i="1"/>
  <c r="F77" i="1"/>
  <c r="H60" i="1"/>
  <c r="H62" i="1"/>
  <c r="H51" i="1"/>
  <c r="H52" i="1"/>
  <c r="H53" i="1"/>
  <c r="H54" i="1"/>
  <c r="H55" i="1"/>
  <c r="H56" i="1"/>
  <c r="H48" i="1" l="1"/>
  <c r="H32" i="1"/>
  <c r="H33" i="1"/>
  <c r="H22" i="1"/>
  <c r="H23" i="1"/>
  <c r="H24" i="1"/>
  <c r="H26" i="1"/>
  <c r="H27" i="1"/>
  <c r="H9" i="1"/>
  <c r="H10" i="1"/>
  <c r="H14" i="1"/>
  <c r="D116" i="1" l="1"/>
  <c r="D113" i="1"/>
  <c r="D105" i="1"/>
  <c r="D99" i="1"/>
  <c r="D95" i="1"/>
  <c r="D92" i="1"/>
  <c r="D87" i="1" l="1"/>
  <c r="D84" i="1"/>
  <c r="D79" i="1"/>
  <c r="D64" i="1"/>
  <c r="D58" i="1"/>
  <c r="D49" i="1"/>
  <c r="D68" i="1"/>
  <c r="D40" i="1"/>
  <c r="D34" i="1"/>
  <c r="C29" i="1"/>
  <c r="D29" i="1"/>
  <c r="D15" i="1"/>
  <c r="D6" i="1"/>
  <c r="F57" i="1" l="1"/>
  <c r="G49" i="1" l="1"/>
  <c r="E49" i="1"/>
  <c r="C49" i="1"/>
  <c r="G113" i="1"/>
  <c r="G111" i="1"/>
  <c r="H106" i="1"/>
  <c r="H102" i="1"/>
  <c r="H96" i="1"/>
  <c r="H70" i="1"/>
  <c r="H59" i="1"/>
  <c r="H36" i="1"/>
  <c r="H37" i="1"/>
  <c r="H39" i="1"/>
  <c r="H18" i="1"/>
  <c r="H19" i="1"/>
  <c r="H20" i="1"/>
  <c r="H21" i="1"/>
  <c r="H8" i="1"/>
  <c r="F124" i="1" l="1"/>
  <c r="H100" i="1" l="1"/>
  <c r="H97" i="1"/>
  <c r="H94" i="1"/>
  <c r="H67" i="1"/>
  <c r="H66" i="1"/>
  <c r="H65" i="1"/>
  <c r="H50" i="1"/>
  <c r="H45" i="1"/>
  <c r="H44" i="1"/>
  <c r="H43" i="1"/>
  <c r="H42" i="1"/>
  <c r="H41" i="1"/>
  <c r="H35" i="1"/>
  <c r="H30" i="1"/>
  <c r="H17" i="1"/>
  <c r="H16" i="1"/>
  <c r="H7" i="1"/>
  <c r="F122" i="1" l="1"/>
  <c r="F121" i="1"/>
  <c r="F120" i="1"/>
  <c r="F118" i="1"/>
  <c r="F117" i="1"/>
  <c r="F115" i="1"/>
  <c r="F114" i="1"/>
  <c r="F112" i="1"/>
  <c r="F110" i="1"/>
  <c r="F109" i="1"/>
  <c r="F108" i="1"/>
  <c r="F107" i="1"/>
  <c r="F106" i="1"/>
  <c r="F104" i="1"/>
  <c r="F103" i="1"/>
  <c r="F102" i="1"/>
  <c r="F101" i="1"/>
  <c r="F100" i="1"/>
  <c r="F98" i="1"/>
  <c r="F97" i="1"/>
  <c r="F96" i="1"/>
  <c r="F94" i="1"/>
  <c r="F93" i="1"/>
  <c r="F91" i="1"/>
  <c r="F90" i="1"/>
  <c r="F89" i="1"/>
  <c r="F88" i="1"/>
  <c r="F86" i="1"/>
  <c r="F85" i="1"/>
  <c r="F83" i="1"/>
  <c r="F82" i="1"/>
  <c r="F81" i="1"/>
  <c r="F80" i="1"/>
  <c r="F78" i="1"/>
  <c r="F76" i="1"/>
  <c r="F75" i="1"/>
  <c r="F74" i="1"/>
  <c r="F73" i="1"/>
  <c r="F72" i="1"/>
  <c r="F71" i="1"/>
  <c r="F70" i="1"/>
  <c r="F69" i="1"/>
  <c r="F67" i="1"/>
  <c r="F66" i="1"/>
  <c r="F65" i="1"/>
  <c r="F63" i="1"/>
  <c r="F62" i="1"/>
  <c r="F59" i="1"/>
  <c r="F55" i="1"/>
  <c r="F54" i="1"/>
  <c r="F53" i="1"/>
  <c r="F52" i="1"/>
  <c r="F51" i="1"/>
  <c r="F50" i="1"/>
  <c r="F48" i="1"/>
  <c r="F46" i="1"/>
  <c r="F45" i="1"/>
  <c r="F44" i="1"/>
  <c r="F43" i="1"/>
  <c r="F42" i="1"/>
  <c r="F41" i="1"/>
  <c r="F39" i="1"/>
  <c r="F38" i="1"/>
  <c r="F37" i="1"/>
  <c r="F36" i="1"/>
  <c r="F35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4" i="1"/>
  <c r="F11" i="1"/>
  <c r="F10" i="1"/>
  <c r="F9" i="1"/>
  <c r="F8" i="1"/>
  <c r="F7" i="1"/>
  <c r="E99" i="1"/>
  <c r="F99" i="1" l="1"/>
  <c r="F49" i="1"/>
  <c r="E113" i="1"/>
  <c r="E116" i="1"/>
  <c r="E119" i="1"/>
  <c r="D119" i="1"/>
  <c r="C119" i="1"/>
  <c r="C116" i="1"/>
  <c r="C113" i="1"/>
  <c r="E105" i="1"/>
  <c r="E111" i="1"/>
  <c r="D111" i="1"/>
  <c r="C111" i="1"/>
  <c r="C105" i="1"/>
  <c r="C99" i="1"/>
  <c r="E95" i="1"/>
  <c r="C95" i="1"/>
  <c r="E92" i="1"/>
  <c r="E87" i="1"/>
  <c r="C92" i="1"/>
  <c r="C87" i="1"/>
  <c r="E84" i="1"/>
  <c r="C84" i="1"/>
  <c r="E79" i="1"/>
  <c r="C79" i="1"/>
  <c r="E68" i="1"/>
  <c r="C68" i="1"/>
  <c r="E64" i="1"/>
  <c r="C64" i="1"/>
  <c r="E58" i="1"/>
  <c r="C58" i="1"/>
  <c r="E40" i="1"/>
  <c r="C40" i="1"/>
  <c r="E34" i="1"/>
  <c r="F84" i="1" l="1"/>
  <c r="F79" i="1"/>
  <c r="D123" i="1"/>
  <c r="D125" i="1" s="1"/>
  <c r="F119" i="1"/>
  <c r="F92" i="1"/>
  <c r="F111" i="1"/>
  <c r="F64" i="1"/>
  <c r="F116" i="1"/>
  <c r="F105" i="1"/>
  <c r="F34" i="1"/>
  <c r="F95" i="1"/>
  <c r="F113" i="1"/>
  <c r="F68" i="1"/>
  <c r="F40" i="1"/>
  <c r="F58" i="1"/>
  <c r="F87" i="1"/>
  <c r="C34" i="1"/>
  <c r="E29" i="1"/>
  <c r="E15" i="1"/>
  <c r="C15" i="1"/>
  <c r="C6" i="1"/>
  <c r="E6" i="1"/>
  <c r="E123" i="1" s="1"/>
  <c r="C123" i="1" l="1"/>
  <c r="C125" i="1" s="1"/>
  <c r="F29" i="1"/>
  <c r="F6" i="1"/>
  <c r="F15" i="1"/>
  <c r="G119" i="1"/>
  <c r="G116" i="1"/>
  <c r="G105" i="1"/>
  <c r="H105" i="1" s="1"/>
  <c r="G99" i="1"/>
  <c r="G95" i="1"/>
  <c r="H95" i="1" s="1"/>
  <c r="G92" i="1"/>
  <c r="H92" i="1" s="1"/>
  <c r="G87" i="1"/>
  <c r="G84" i="1"/>
  <c r="G79" i="1"/>
  <c r="H79" i="1" s="1"/>
  <c r="G68" i="1"/>
  <c r="H68" i="1" s="1"/>
  <c r="G64" i="1"/>
  <c r="H64" i="1" s="1"/>
  <c r="G58" i="1"/>
  <c r="H58" i="1" s="1"/>
  <c r="H49" i="1"/>
  <c r="G40" i="1"/>
  <c r="H40" i="1" s="1"/>
  <c r="G34" i="1"/>
  <c r="H34" i="1" s="1"/>
  <c r="G29" i="1"/>
  <c r="H29" i="1" s="1"/>
  <c r="G15" i="1"/>
  <c r="H15" i="1" s="1"/>
  <c r="G6" i="1"/>
  <c r="G123" i="1" l="1"/>
  <c r="G125" i="1" s="1"/>
  <c r="E125" i="1"/>
  <c r="F123" i="1"/>
  <c r="H6" i="1"/>
  <c r="F125" i="1" l="1"/>
</calcChain>
</file>

<file path=xl/sharedStrings.xml><?xml version="1.0" encoding="utf-8"?>
<sst xmlns="http://schemas.openxmlformats.org/spreadsheetml/2006/main" count="269" uniqueCount="264">
  <si>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</si>
  <si>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</si>
  <si>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</si>
  <si>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</si>
  <si>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</si>
  <si>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</si>
  <si>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</si>
  <si>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</si>
  <si>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</si>
  <si>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</si>
  <si>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</si>
  <si>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</si>
  <si>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</si>
  <si>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</si>
  <si>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</si>
  <si>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</si>
  <si>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</si>
  <si>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</si>
  <si>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</si>
  <si>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</si>
  <si>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</si>
  <si>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</si>
  <si>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</si>
  <si>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</si>
  <si>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</si>
  <si>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</si>
  <si>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</si>
  <si>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</si>
  <si>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</si>
  <si>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«Совершенствование социального партнерства</t>
  </si>
  <si>
    <t>Подпрограмма «Улучшение условий и охраны труда»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</si>
  <si>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</si>
  <si>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</si>
  <si>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</si>
  <si>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</si>
  <si>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</si>
  <si>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</si>
  <si>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</si>
  <si>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</si>
  <si>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</si>
  <si>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</si>
  <si>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</si>
  <si>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</si>
  <si>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</si>
  <si>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</si>
  <si>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</si>
  <si>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</si>
  <si>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</si>
  <si>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</si>
  <si>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</si>
  <si>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</si>
  <si>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</si>
  <si>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</si>
  <si>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</si>
  <si>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</si>
  <si>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</si>
  <si>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</si>
  <si>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</si>
  <si>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</si>
  <si>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</si>
  <si>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</si>
  <si>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</si>
  <si>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</si>
  <si>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</si>
  <si>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</si>
  <si>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</si>
  <si>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</si>
  <si>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</si>
  <si>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</si>
  <si>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</si>
  <si>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</si>
  <si>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</si>
  <si>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</si>
  <si>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</si>
  <si>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</si>
  <si>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</si>
  <si>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</si>
  <si>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</si>
  <si>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</si>
  <si>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</si>
  <si>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</si>
  <si>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</si>
  <si>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</si>
  <si>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</si>
  <si>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</si>
  <si>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</si>
  <si>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</si>
  <si>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</si>
  <si>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</si>
  <si>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</si>
  <si>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</si>
  <si>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</si>
  <si>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</si>
  <si>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</si>
  <si>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</si>
  <si>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</si>
  <si>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</si>
  <si>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</si>
  <si>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</si>
  <si>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</si>
  <si>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</si>
  <si>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</si>
  <si>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</si>
  <si>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</si>
  <si>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</si>
  <si>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</si>
  <si>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</si>
  <si>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</si>
  <si>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</si>
  <si>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</si>
  <si>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</si>
  <si>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</si>
  <si>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</si>
  <si>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</si>
  <si>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</si>
  <si>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</si>
  <si>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</si>
  <si>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</si>
  <si>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</si>
  <si>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</si>
  <si>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</si>
  <si>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</si>
  <si>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</si>
  <si>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</si>
  <si>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</si>
  <si>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</si>
  <si>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</si>
  <si>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</si>
  <si>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</si>
  <si>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</si>
  <si>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</si>
  <si>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</si>
  <si>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</si>
  <si>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</si>
  <si>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</si>
  <si>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</si>
  <si>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</si>
  <si>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</si>
  <si>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</si>
  <si>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</si>
  <si>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</si>
  <si>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</si>
  <si>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</si>
  <si>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</si>
  <si>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</si>
  <si>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</si>
  <si>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</si>
  <si>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</si>
  <si>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</si>
  <si>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</si>
  <si>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</si>
  <si>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</si>
  <si>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</si>
  <si>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t>62 1 00 00000</t>
  </si>
  <si>
    <t>62 2 00 00000</t>
  </si>
  <si>
    <t>62 3 00 00000</t>
  </si>
  <si>
    <t>62 4 00 00000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</si>
  <si>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</si>
  <si>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</si>
  <si>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</si>
  <si>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</si>
  <si>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</si>
  <si>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</si>
  <si>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</si>
  <si>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</si>
  <si>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</si>
  <si>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</si>
  <si>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</si>
  <si>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</si>
  <si>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</si>
  <si>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</si>
  <si>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</si>
  <si>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</si>
  <si>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</si>
  <si>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</si>
  <si>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</si>
  <si>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</si>
  <si>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</si>
  <si>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</si>
  <si>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</si>
  <si>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</si>
  <si>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</si>
  <si>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</si>
  <si>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</si>
  <si>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</si>
  <si>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</si>
  <si>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</si>
  <si>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</si>
  <si>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</si>
  <si>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</si>
  <si>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</si>
  <si>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</si>
  <si>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</si>
  <si>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</si>
  <si>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</si>
  <si>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</si>
  <si>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</si>
  <si>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</si>
  <si>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</si>
  <si>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</si>
  <si>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</si>
  <si>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</si>
  <si>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</si>
  <si>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</si>
  <si>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</si>
  <si>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</si>
  <si>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</si>
  <si>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</si>
  <si>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</si>
  <si>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</si>
  <si>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</si>
  <si>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</si>
  <si>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</si>
  <si>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</si>
  <si>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</si>
  <si>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</si>
  <si>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</si>
  <si>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</si>
  <si>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</si>
  <si>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</si>
  <si>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</si>
  <si>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</si>
  <si>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</si>
  <si>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</si>
  <si>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</si>
  <si>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58 4 00 00000</t>
  </si>
  <si>
    <t>Подпрограмма «Развитие оптовой и розничной торговли, общественного питания и бытовых услуг Саратовской области»</t>
  </si>
  <si>
    <t>5Г 5 00 00000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</si>
  <si>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</si>
  <si>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</si>
  <si>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</si>
  <si>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65 5 00 00000</t>
  </si>
  <si>
    <t>Подпрограмма «Профилактика безнадзорности и правонарушений среди несовершеннолетних»</t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</si>
  <si>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</si>
  <si>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</si>
  <si>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</si>
  <si>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PT Astra Serif"/>
        <family val="1"/>
        <charset val="204"/>
      </rPr>
      <t xml:space="preserve">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</si>
  <si>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</si>
  <si>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</si>
  <si>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</si>
  <si>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</si>
  <si>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PT Astra Serif"/>
        <family val="1"/>
        <charset val="204"/>
      </rPr>
      <t xml:space="preserve">                            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</si>
  <si>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PT Astra Serif"/>
        <family val="1"/>
        <charset val="204"/>
      </rPr>
      <t xml:space="preserve">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</si>
  <si>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</si>
  <si>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</si>
  <si>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PT Astra Serif"/>
        <family val="1"/>
        <charset val="204"/>
      </rPr>
      <t xml:space="preserve"> </t>
    </r>
  </si>
  <si>
    <t>в 2,8 раза</t>
  </si>
  <si>
    <t>в 4,5 раза</t>
  </si>
  <si>
    <t>на 1 октября 2022 года</t>
  </si>
  <si>
    <t>на 1 октября 2021 года</t>
  </si>
  <si>
    <t>*  в соответствии с Законом Саратовской области «Об областном бюджете на 2022 год и на плановый период 2023 и 2024 годов» в редакции от 29.09.2022 года</t>
  </si>
  <si>
    <t>в 3,2 раза</t>
  </si>
  <si>
    <t>в 6 раз</t>
  </si>
  <si>
    <t>в 13,2 раза</t>
  </si>
  <si>
    <t>в 2,9 раза</t>
  </si>
  <si>
    <t>в 2,1 раза</t>
  </si>
  <si>
    <t>в 5,2 раза</t>
  </si>
  <si>
    <t>в 3 раза</t>
  </si>
  <si>
    <t>в 13,3 раза</t>
  </si>
  <si>
    <t>в 3,8 раза</t>
  </si>
  <si>
    <t>в 5,9 раза</t>
  </si>
  <si>
    <t>в 46,3 раза</t>
  </si>
  <si>
    <t>в 351 раз</t>
  </si>
  <si>
    <t>в 4,2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</si>
</sst>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1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b/>
      <sz val="12"/>
      <color indexed="10"/>
      <name val="PT Astra Serif"/>
      <family val="1"/>
      <charset val="204"/>
    </font>
    <font>
      <b/>
      <sz val="10"/>
      <color rgb="FFFF000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indexed="10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5" fillId="0" borderId="0" xfId="1" applyFont="1" applyFill="1"/>
    <xf numFmtId="0" fontId="6" fillId="0" borderId="0" xfId="1" applyFont="1" applyFill="1"/>
    <xf numFmtId="0" fontId="7" fillId="0" borderId="0" xfId="1" applyFont="1" applyFill="1" applyAlignment="1">
      <alignment horizontal="left"/>
    </xf>
    <xf numFmtId="0" fontId="8" fillId="0" borderId="0" xfId="1" applyFont="1" applyFill="1" applyBorder="1"/>
    <xf numFmtId="164" fontId="8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7" fillId="0" borderId="2" xfId="1" applyFont="1" applyFill="1" applyBorder="1" applyAlignment="1">
      <alignment horizontal="center"/>
    </xf>
    <xf numFmtId="166" fontId="7" fillId="3" borderId="2" xfId="1" applyNumberFormat="1" applyFont="1" applyFill="1" applyBorder="1" applyAlignment="1" applyProtection="1">
      <alignment horizontal="center" vertical="center"/>
      <protection hidden="1"/>
    </xf>
    <xf numFmtId="166" fontId="11" fillId="3" borderId="2" xfId="1" applyNumberFormat="1" applyFont="1" applyFill="1" applyBorder="1" applyAlignment="1" applyProtection="1">
      <alignment vertical="center" wrapText="1"/>
      <protection hidden="1"/>
    </xf>
    <xf numFmtId="0" fontId="13" fillId="0" borderId="0" xfId="1" applyFont="1" applyFill="1"/>
    <xf numFmtId="166" fontId="8" fillId="4" borderId="2" xfId="1" applyNumberFormat="1" applyFont="1" applyFill="1" applyBorder="1" applyAlignment="1" applyProtection="1">
      <alignment horizontal="center" vertical="center"/>
      <protection hidden="1"/>
    </xf>
    <xf numFmtId="166" fontId="8" fillId="4" borderId="2" xfId="1" applyNumberFormat="1" applyFont="1" applyFill="1" applyBorder="1" applyAlignment="1" applyProtection="1">
      <alignment horizontal="left" vertical="center" wrapText="1"/>
      <protection hidden="1"/>
    </xf>
    <xf numFmtId="0" fontId="15" fillId="0" borderId="0" xfId="1" applyFont="1" applyFill="1"/>
    <xf numFmtId="0" fontId="11" fillId="3" borderId="2" xfId="1" applyNumberFormat="1" applyFont="1" applyFill="1" applyBorder="1" applyAlignment="1" applyProtection="1">
      <alignment vertical="center" wrapText="1"/>
      <protection hidden="1"/>
    </xf>
    <xf numFmtId="0" fontId="13" fillId="5" borderId="0" xfId="1" applyFont="1" applyFill="1"/>
    <xf numFmtId="166" fontId="7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7" fillId="3" borderId="2" xfId="1" applyNumberFormat="1" applyFont="1" applyFill="1" applyBorder="1" applyAlignment="1" applyProtection="1">
      <alignment vertical="center" wrapText="1"/>
      <protection hidden="1"/>
    </xf>
    <xf numFmtId="0" fontId="16" fillId="0" borderId="0" xfId="1" applyFont="1" applyFill="1"/>
    <xf numFmtId="0" fontId="7" fillId="3" borderId="2" xfId="1" applyNumberFormat="1" applyFont="1" applyFill="1" applyBorder="1" applyAlignment="1" applyProtection="1">
      <alignment vertical="center" wrapText="1"/>
      <protection hidden="1"/>
    </xf>
    <xf numFmtId="166" fontId="14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7" fillId="0" borderId="2" xfId="1" applyNumberFormat="1" applyFont="1" applyFill="1" applyBorder="1" applyAlignment="1" applyProtection="1">
      <alignment horizontal="center" vertical="center"/>
      <protection hidden="1"/>
    </xf>
    <xf numFmtId="166" fontId="7" fillId="0" borderId="2" xfId="1" applyNumberFormat="1" applyFont="1" applyFill="1" applyBorder="1" applyAlignment="1" applyProtection="1">
      <alignment vertical="center" wrapText="1"/>
      <protection hidden="1"/>
    </xf>
    <xf numFmtId="0" fontId="16" fillId="0" borderId="2" xfId="1" applyFont="1" applyFill="1" applyBorder="1" applyAlignment="1">
      <alignment vertical="center"/>
    </xf>
    <xf numFmtId="166" fontId="7" fillId="0" borderId="2" xfId="1" applyNumberFormat="1" applyFont="1" applyFill="1" applyBorder="1" applyAlignment="1" applyProtection="1">
      <alignment horizontal="left" vertical="center" wrapText="1"/>
      <protection hidden="1"/>
    </xf>
    <xf numFmtId="0" fontId="8" fillId="0" borderId="0" xfId="1" applyFont="1" applyFill="1"/>
    <xf numFmtId="164" fontId="6" fillId="0" borderId="0" xfId="1" applyNumberFormat="1" applyFont="1" applyFill="1"/>
    <xf numFmtId="164" fontId="6" fillId="0" borderId="0" xfId="1" applyNumberFormat="1" applyFont="1" applyFill="1" applyAlignment="1">
      <alignment horizontal="right"/>
    </xf>
    <xf numFmtId="164" fontId="7" fillId="0" borderId="0" xfId="1" applyNumberFormat="1" applyFont="1" applyFill="1"/>
    <xf numFmtId="164" fontId="7" fillId="0" borderId="0" xfId="1" applyNumberFormat="1" applyFont="1" applyFill="1" applyAlignment="1">
      <alignment horizontal="right"/>
    </xf>
    <xf numFmtId="0" fontId="18" fillId="0" borderId="0" xfId="0" applyFont="1" applyProtection="1">
      <protection locked="0"/>
    </xf>
    <xf numFmtId="164" fontId="7" fillId="3" borderId="2" xfId="1" applyNumberFormat="1" applyFont="1" applyFill="1" applyBorder="1" applyAlignment="1">
      <alignment horizontal="center" vertical="center"/>
    </xf>
    <xf numFmtId="165" fontId="8" fillId="0" borderId="2" xfId="1" applyNumberFormat="1" applyFont="1" applyFill="1" applyBorder="1" applyAlignment="1">
      <alignment horizontal="center" vertical="center"/>
    </xf>
    <xf numFmtId="165" fontId="7" fillId="3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 applyProtection="1">
      <alignment horizontal="center" vertical="center"/>
      <protection hidden="1"/>
    </xf>
    <xf numFmtId="164" fontId="8" fillId="4" borderId="2" xfId="1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165" fontId="7" fillId="0" borderId="2" xfId="1" applyNumberFormat="1" applyFont="1" applyFill="1" applyBorder="1" applyAlignment="1">
      <alignment horizontal="center" vertical="center"/>
    </xf>
    <xf numFmtId="165" fontId="8" fillId="4" borderId="2" xfId="1" applyNumberFormat="1" applyFont="1" applyFill="1" applyBorder="1" applyAlignment="1">
      <alignment horizontal="center" vertical="center"/>
    </xf>
    <xf numFmtId="165" fontId="7" fillId="4" borderId="2" xfId="1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center"/>
    </xf>
    <xf numFmtId="4" fontId="6" fillId="0" borderId="0" xfId="1" applyNumberFormat="1" applyFont="1" applyFill="1"/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showZeros="0" tabSelected="1" view="pageBreakPreview" zoomScale="70" zoomScaleNormal="70" zoomScaleSheetLayoutView="7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H131" sqref="H131"/>
    </sheetView>
  </sheetViews>
  <sheetFormatPr defaultRowHeight="15.75" x14ac:dyDescent="0.25"/>
  <cols>
    <col min="1" max="1" width="16" style="2" customWidth="1"/>
    <col min="2" max="2" width="78.5" style="29" customWidth="1"/>
    <col min="3" max="3" width="16.375" style="2" customWidth="1"/>
    <col min="4" max="4" width="16.75" style="2" customWidth="1"/>
    <col min="5" max="5" width="14.375" style="2" customWidth="1"/>
    <col min="6" max="6" width="16.5" style="2" customWidth="1"/>
    <col min="7" max="7" width="13.625" style="31" customWidth="1"/>
    <col min="8" max="8" width="19.125" style="2" customWidth="1"/>
    <col min="9" max="16384" width="9" style="2"/>
  </cols>
  <sheetData>
    <row r="1" spans="1:17" s="1" customFormat="1" ht="20.25" x14ac:dyDescent="0.3">
      <c r="A1" s="47" t="s">
        <v>0</v>
      </c>
      <c r="B1" s="48"/>
      <c r="C1" s="48"/>
      <c r="D1" s="48"/>
      <c r="E1" s="48"/>
      <c r="F1" s="48"/>
      <c r="G1" s="48"/>
      <c r="H1" s="48"/>
    </row>
    <row r="2" spans="1:17" ht="24" customHeight="1" x14ac:dyDescent="0.3">
      <c r="B2" s="3"/>
      <c r="C2" s="4"/>
      <c r="D2" s="4"/>
      <c r="E2" s="4"/>
      <c r="F2" s="4"/>
      <c r="G2" s="5"/>
      <c r="H2" s="6" t="s">
        <v>1</v>
      </c>
    </row>
    <row r="3" spans="1:17" s="8" customFormat="1" ht="31.5" customHeight="1" x14ac:dyDescent="0.25">
      <c r="A3" s="49" t="s">
        <v>2</v>
      </c>
      <c r="B3" s="51" t="s">
        <v>3</v>
      </c>
      <c r="C3" s="52" t="s">
        <v>248</v>
      </c>
      <c r="D3" s="52"/>
      <c r="E3" s="52"/>
      <c r="F3" s="52"/>
      <c r="G3" s="7" t="s">
        <v>249</v>
      </c>
      <c r="H3" s="52" t="s">
        <v>4</v>
      </c>
    </row>
    <row r="4" spans="1:17" s="8" customFormat="1" ht="74.25" customHeight="1" x14ac:dyDescent="0.25">
      <c r="A4" s="50"/>
      <c r="B4" s="51"/>
      <c r="C4" s="9" t="s">
        <v>5</v>
      </c>
      <c r="D4" s="9" t="s">
        <v>6</v>
      </c>
      <c r="E4" s="9" t="s">
        <v>7</v>
      </c>
      <c r="F4" s="9" t="s">
        <v>8</v>
      </c>
      <c r="G4" s="7" t="s">
        <v>7</v>
      </c>
      <c r="H4" s="52"/>
      <c r="J4" s="10"/>
      <c r="K4" s="10"/>
      <c r="L4" s="10"/>
      <c r="M4" s="10"/>
      <c r="N4" s="10"/>
      <c r="O4" s="10"/>
      <c r="P4" s="10"/>
      <c r="Q4" s="10"/>
    </row>
    <row r="5" spans="1:17" ht="18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J5" s="10"/>
      <c r="K5" s="10"/>
      <c r="L5" s="10"/>
      <c r="M5" s="10"/>
      <c r="N5" s="10"/>
      <c r="O5" s="10"/>
      <c r="P5" s="10"/>
      <c r="Q5" s="10"/>
    </row>
    <row r="6" spans="1:17" s="14" customFormat="1" ht="45" customHeight="1" x14ac:dyDescent="0.2">
      <c r="A6" s="12" t="s">
        <v>9</v>
      </c>
      <c r="B6" s="13" t="s">
        <v>233</v>
      </c>
      <c r="C6" s="35">
        <f>SUM(C7:C14)</f>
        <v>27769286.099999998</v>
      </c>
      <c r="D6" s="35">
        <f>SUM(D7:D14)</f>
        <v>28000453.699999999</v>
      </c>
      <c r="E6" s="35">
        <f>SUM(E7:E14)</f>
        <v>20474938.100000001</v>
      </c>
      <c r="F6" s="37">
        <f>E6/D6*100</f>
        <v>73.123594065191895</v>
      </c>
      <c r="G6" s="35">
        <f>SUM(G7:G14)</f>
        <v>20192809.900000002</v>
      </c>
      <c r="H6" s="37">
        <f>E6/G6*100</f>
        <v>101.39717157442263</v>
      </c>
    </row>
    <row r="7" spans="1:17" s="17" customFormat="1" ht="24.75" customHeight="1" x14ac:dyDescent="0.2">
      <c r="A7" s="15" t="s">
        <v>10</v>
      </c>
      <c r="B7" s="16" t="s">
        <v>11</v>
      </c>
      <c r="C7" s="36">
        <v>20257319.399999999</v>
      </c>
      <c r="D7" s="36">
        <v>20458437</v>
      </c>
      <c r="E7" s="36">
        <v>14695850</v>
      </c>
      <c r="F7" s="36">
        <f>E7/D7*100</f>
        <v>71.832711364998218</v>
      </c>
      <c r="G7" s="36">
        <v>15047058.5</v>
      </c>
      <c r="H7" s="43">
        <f>E7/G7*100</f>
        <v>97.665932514318328</v>
      </c>
    </row>
    <row r="8" spans="1:17" s="17" customFormat="1" ht="25.5" customHeight="1" x14ac:dyDescent="0.2">
      <c r="A8" s="15" t="s">
        <v>12</v>
      </c>
      <c r="B8" s="16" t="s">
        <v>13</v>
      </c>
      <c r="C8" s="36">
        <v>6760907.7999999998</v>
      </c>
      <c r="D8" s="36">
        <v>6789907.7999999998</v>
      </c>
      <c r="E8" s="36">
        <v>5225743.3</v>
      </c>
      <c r="F8" s="36">
        <f t="shared" ref="F8:F14" si="0">E8/D8*100</f>
        <v>76.963391167108341</v>
      </c>
      <c r="G8" s="36">
        <v>4794434.3</v>
      </c>
      <c r="H8" s="43">
        <f t="shared" ref="H8:H14" si="1">E8/G8*100</f>
        <v>108.99603525696453</v>
      </c>
    </row>
    <row r="9" spans="1:17" s="17" customFormat="1" ht="27.75" customHeight="1" x14ac:dyDescent="0.2">
      <c r="A9" s="15" t="s">
        <v>14</v>
      </c>
      <c r="B9" s="16" t="s">
        <v>15</v>
      </c>
      <c r="C9" s="36">
        <v>528399.69999999995</v>
      </c>
      <c r="D9" s="36">
        <v>529449.69999999995</v>
      </c>
      <c r="E9" s="36">
        <v>361353.8</v>
      </c>
      <c r="F9" s="36">
        <f t="shared" si="0"/>
        <v>68.250827226835725</v>
      </c>
      <c r="G9" s="36">
        <v>250367.8</v>
      </c>
      <c r="H9" s="43">
        <f t="shared" si="1"/>
        <v>144.32918290610854</v>
      </c>
    </row>
    <row r="10" spans="1:17" s="17" customFormat="1" ht="24" customHeight="1" x14ac:dyDescent="0.2">
      <c r="A10" s="15" t="s">
        <v>16</v>
      </c>
      <c r="B10" s="16" t="s">
        <v>17</v>
      </c>
      <c r="C10" s="36">
        <v>186936.1</v>
      </c>
      <c r="D10" s="36">
        <v>186936.1</v>
      </c>
      <c r="E10" s="36">
        <v>143694</v>
      </c>
      <c r="F10" s="36">
        <f t="shared" si="0"/>
        <v>76.867977881211814</v>
      </c>
      <c r="G10" s="36">
        <v>82145.8</v>
      </c>
      <c r="H10" s="43">
        <f t="shared" si="1"/>
        <v>174.92555918866211</v>
      </c>
    </row>
    <row r="11" spans="1:17" s="17" customFormat="1" ht="39.75" customHeight="1" x14ac:dyDescent="0.2">
      <c r="A11" s="15" t="s">
        <v>18</v>
      </c>
      <c r="B11" s="16" t="s">
        <v>19</v>
      </c>
      <c r="C11" s="36">
        <v>17077.900000000001</v>
      </c>
      <c r="D11" s="36">
        <v>17077.900000000001</v>
      </c>
      <c r="E11" s="36">
        <v>31835.5</v>
      </c>
      <c r="F11" s="36">
        <f t="shared" si="0"/>
        <v>186.41343490710213</v>
      </c>
      <c r="G11" s="39"/>
      <c r="H11" s="43"/>
    </row>
    <row r="12" spans="1:17" s="17" customFormat="1" ht="85.5" customHeight="1" x14ac:dyDescent="0.2">
      <c r="A12" s="15" t="s">
        <v>20</v>
      </c>
      <c r="B12" s="16" t="s">
        <v>21</v>
      </c>
      <c r="C12" s="36"/>
      <c r="D12" s="36"/>
      <c r="E12" s="36"/>
      <c r="F12" s="36"/>
      <c r="G12" s="39"/>
      <c r="H12" s="43"/>
    </row>
    <row r="13" spans="1:17" s="17" customFormat="1" ht="150" customHeight="1" x14ac:dyDescent="0.2">
      <c r="A13" s="15" t="s">
        <v>22</v>
      </c>
      <c r="B13" s="16" t="s">
        <v>23</v>
      </c>
      <c r="C13" s="36"/>
      <c r="D13" s="36"/>
      <c r="E13" s="36"/>
      <c r="F13" s="36"/>
      <c r="G13" s="39"/>
      <c r="H13" s="43"/>
    </row>
    <row r="14" spans="1:17" s="17" customFormat="1" ht="39.75" customHeight="1" x14ac:dyDescent="0.2">
      <c r="A14" s="15" t="s">
        <v>24</v>
      </c>
      <c r="B14" s="16" t="s">
        <v>25</v>
      </c>
      <c r="C14" s="36">
        <v>18645.2</v>
      </c>
      <c r="D14" s="36">
        <v>18645.2</v>
      </c>
      <c r="E14" s="36">
        <v>16461.5</v>
      </c>
      <c r="F14" s="36">
        <f t="shared" si="0"/>
        <v>88.288138502134601</v>
      </c>
      <c r="G14" s="39">
        <v>18803.5</v>
      </c>
      <c r="H14" s="43">
        <f t="shared" si="1"/>
        <v>87.544871965325598</v>
      </c>
    </row>
    <row r="15" spans="1:17" s="14" customFormat="1" ht="39.75" customHeight="1" x14ac:dyDescent="0.2">
      <c r="A15" s="12" t="s">
        <v>33</v>
      </c>
      <c r="B15" s="13" t="s">
        <v>234</v>
      </c>
      <c r="C15" s="35">
        <f>SUM(C16:C28)</f>
        <v>4876765.4999999991</v>
      </c>
      <c r="D15" s="35">
        <f>SUM(D16:D28)</f>
        <v>5299126.3999999994</v>
      </c>
      <c r="E15" s="35">
        <f>SUM(E16:E28)</f>
        <v>3559445.2</v>
      </c>
      <c r="F15" s="37">
        <f>E15/D15*100</f>
        <v>67.170415108422404</v>
      </c>
      <c r="G15" s="35">
        <f>SUM(G16:G28)</f>
        <v>1988355.9000000004</v>
      </c>
      <c r="H15" s="37">
        <f>E15/G15*100</f>
        <v>179.01449131918483</v>
      </c>
    </row>
    <row r="16" spans="1:17" s="17" customFormat="1" ht="30" customHeight="1" x14ac:dyDescent="0.2">
      <c r="A16" s="15" t="s">
        <v>34</v>
      </c>
      <c r="B16" s="16" t="s">
        <v>35</v>
      </c>
      <c r="C16" s="36">
        <v>205158.39999999999</v>
      </c>
      <c r="D16" s="36">
        <v>205980</v>
      </c>
      <c r="E16" s="36">
        <v>155031</v>
      </c>
      <c r="F16" s="36">
        <f t="shared" ref="F16:F80" si="2">E16/D16*100</f>
        <v>75.265074279056222</v>
      </c>
      <c r="G16" s="36">
        <v>153368.9</v>
      </c>
      <c r="H16" s="43">
        <f t="shared" ref="H16:H57" si="3">E16/G16*100</f>
        <v>101.08372688335119</v>
      </c>
    </row>
    <row r="17" spans="1:8" s="17" customFormat="1" x14ac:dyDescent="0.2">
      <c r="A17" s="15" t="s">
        <v>36</v>
      </c>
      <c r="B17" s="16" t="s">
        <v>37</v>
      </c>
      <c r="C17" s="36">
        <v>645204.1</v>
      </c>
      <c r="D17" s="36">
        <v>645151.80000000005</v>
      </c>
      <c r="E17" s="36">
        <v>502309</v>
      </c>
      <c r="F17" s="36">
        <f t="shared" si="2"/>
        <v>77.85904030648291</v>
      </c>
      <c r="G17" s="36">
        <v>460768.2</v>
      </c>
      <c r="H17" s="43">
        <f t="shared" si="3"/>
        <v>109.01555272260541</v>
      </c>
    </row>
    <row r="18" spans="1:8" s="17" customFormat="1" x14ac:dyDescent="0.2">
      <c r="A18" s="15" t="s">
        <v>38</v>
      </c>
      <c r="B18" s="16" t="s">
        <v>39</v>
      </c>
      <c r="C18" s="36">
        <v>196341.6</v>
      </c>
      <c r="D18" s="36">
        <v>196341.6</v>
      </c>
      <c r="E18" s="36">
        <v>165220.70000000001</v>
      </c>
      <c r="F18" s="36">
        <f t="shared" si="2"/>
        <v>84.149614753063034</v>
      </c>
      <c r="G18" s="36">
        <v>108818.4</v>
      </c>
      <c r="H18" s="43">
        <f t="shared" si="3"/>
        <v>151.83158362923919</v>
      </c>
    </row>
    <row r="19" spans="1:8" s="17" customFormat="1" x14ac:dyDescent="0.2">
      <c r="A19" s="15" t="s">
        <v>40</v>
      </c>
      <c r="B19" s="16" t="s">
        <v>41</v>
      </c>
      <c r="C19" s="36">
        <v>151289.29999999999</v>
      </c>
      <c r="D19" s="36">
        <v>151289.29999999999</v>
      </c>
      <c r="E19" s="36">
        <v>115350.5</v>
      </c>
      <c r="F19" s="36">
        <f t="shared" si="2"/>
        <v>76.244982295509331</v>
      </c>
      <c r="G19" s="36">
        <v>89400.1</v>
      </c>
      <c r="H19" s="43">
        <f t="shared" si="3"/>
        <v>129.02726059590537</v>
      </c>
    </row>
    <row r="20" spans="1:8" s="17" customFormat="1" x14ac:dyDescent="0.2">
      <c r="A20" s="15" t="s">
        <v>42</v>
      </c>
      <c r="B20" s="16" t="s">
        <v>43</v>
      </c>
      <c r="C20" s="36">
        <v>956850.8</v>
      </c>
      <c r="D20" s="36">
        <v>956850.8</v>
      </c>
      <c r="E20" s="36">
        <v>808467.7</v>
      </c>
      <c r="F20" s="36">
        <f t="shared" si="2"/>
        <v>84.492556206254932</v>
      </c>
      <c r="G20" s="36">
        <v>586070.5</v>
      </c>
      <c r="H20" s="43">
        <f t="shared" si="3"/>
        <v>137.94717529716988</v>
      </c>
    </row>
    <row r="21" spans="1:8" s="17" customFormat="1" x14ac:dyDescent="0.2">
      <c r="A21" s="15" t="s">
        <v>44</v>
      </c>
      <c r="B21" s="16" t="s">
        <v>45</v>
      </c>
      <c r="C21" s="36">
        <v>173278.5</v>
      </c>
      <c r="D21" s="36">
        <v>173278.5</v>
      </c>
      <c r="E21" s="36">
        <v>137231.5</v>
      </c>
      <c r="F21" s="36">
        <f t="shared" si="2"/>
        <v>79.197072920183416</v>
      </c>
      <c r="G21" s="36">
        <v>126959.6</v>
      </c>
      <c r="H21" s="43">
        <f t="shared" si="3"/>
        <v>108.09068396560795</v>
      </c>
    </row>
    <row r="22" spans="1:8" s="17" customFormat="1" ht="31.5" x14ac:dyDescent="0.2">
      <c r="A22" s="15" t="s">
        <v>46</v>
      </c>
      <c r="B22" s="16" t="s">
        <v>47</v>
      </c>
      <c r="C22" s="36">
        <v>38159</v>
      </c>
      <c r="D22" s="36">
        <v>38159</v>
      </c>
      <c r="E22" s="36">
        <v>26921.9</v>
      </c>
      <c r="F22" s="36">
        <f t="shared" si="2"/>
        <v>70.551901255273989</v>
      </c>
      <c r="G22" s="36">
        <v>27269.3</v>
      </c>
      <c r="H22" s="43">
        <f t="shared" si="3"/>
        <v>98.726039905681489</v>
      </c>
    </row>
    <row r="23" spans="1:8" s="17" customFormat="1" x14ac:dyDescent="0.2">
      <c r="A23" s="15" t="s">
        <v>48</v>
      </c>
      <c r="B23" s="16" t="s">
        <v>49</v>
      </c>
      <c r="C23" s="36">
        <v>102865.7</v>
      </c>
      <c r="D23" s="36">
        <v>103109.4</v>
      </c>
      <c r="E23" s="36">
        <v>78904.800000000003</v>
      </c>
      <c r="F23" s="36">
        <f t="shared" si="2"/>
        <v>76.525321648656671</v>
      </c>
      <c r="G23" s="36">
        <v>73722.3</v>
      </c>
      <c r="H23" s="43">
        <f t="shared" si="3"/>
        <v>107.02975897387901</v>
      </c>
    </row>
    <row r="24" spans="1:8" s="17" customFormat="1" ht="21" customHeight="1" x14ac:dyDescent="0.2">
      <c r="A24" s="15" t="s">
        <v>50</v>
      </c>
      <c r="B24" s="16" t="s">
        <v>51</v>
      </c>
      <c r="C24" s="36">
        <v>5190.8</v>
      </c>
      <c r="D24" s="36">
        <v>5190.8</v>
      </c>
      <c r="E24" s="36">
        <v>4864.3</v>
      </c>
      <c r="F24" s="36">
        <f t="shared" si="2"/>
        <v>93.710025429606219</v>
      </c>
      <c r="G24" s="36">
        <v>5871.1</v>
      </c>
      <c r="H24" s="43">
        <f t="shared" si="3"/>
        <v>82.851595101429027</v>
      </c>
    </row>
    <row r="25" spans="1:8" s="17" customFormat="1" ht="32.25" customHeight="1" x14ac:dyDescent="0.2">
      <c r="A25" s="15" t="s">
        <v>52</v>
      </c>
      <c r="B25" s="16" t="s">
        <v>53</v>
      </c>
      <c r="C25" s="36">
        <v>2378389.4</v>
      </c>
      <c r="D25" s="36">
        <v>2799737.3</v>
      </c>
      <c r="E25" s="36">
        <v>1551730.8</v>
      </c>
      <c r="F25" s="36">
        <f t="shared" si="2"/>
        <v>55.424157116455184</v>
      </c>
      <c r="G25" s="36">
        <v>341094</v>
      </c>
      <c r="H25" s="43" t="s">
        <v>247</v>
      </c>
    </row>
    <row r="26" spans="1:8" s="17" customFormat="1" ht="20.25" customHeight="1" x14ac:dyDescent="0.2">
      <c r="A26" s="15" t="s">
        <v>54</v>
      </c>
      <c r="B26" s="16" t="s">
        <v>55</v>
      </c>
      <c r="C26" s="36">
        <v>7874.3</v>
      </c>
      <c r="D26" s="36">
        <v>7874.3</v>
      </c>
      <c r="E26" s="36">
        <v>6790.2</v>
      </c>
      <c r="F26" s="36">
        <f t="shared" si="2"/>
        <v>86.232427009384963</v>
      </c>
      <c r="G26" s="36">
        <v>5986.7</v>
      </c>
      <c r="H26" s="43">
        <f t="shared" si="3"/>
        <v>113.42141747540381</v>
      </c>
    </row>
    <row r="27" spans="1:8" s="17" customFormat="1" ht="27" customHeight="1" x14ac:dyDescent="0.2">
      <c r="A27" s="15" t="s">
        <v>56</v>
      </c>
      <c r="B27" s="16" t="s">
        <v>57</v>
      </c>
      <c r="C27" s="36">
        <v>8600</v>
      </c>
      <c r="D27" s="36">
        <v>8600</v>
      </c>
      <c r="E27" s="36">
        <v>3936.8</v>
      </c>
      <c r="F27" s="36">
        <f t="shared" si="2"/>
        <v>45.776744186046514</v>
      </c>
      <c r="G27" s="36">
        <v>8199.5</v>
      </c>
      <c r="H27" s="43">
        <f t="shared" si="3"/>
        <v>48.012683700225629</v>
      </c>
    </row>
    <row r="28" spans="1:8" s="17" customFormat="1" ht="36.75" customHeight="1" x14ac:dyDescent="0.2">
      <c r="A28" s="15" t="s">
        <v>58</v>
      </c>
      <c r="B28" s="16" t="s">
        <v>59</v>
      </c>
      <c r="C28" s="36">
        <v>7563.6</v>
      </c>
      <c r="D28" s="36">
        <v>7563.6</v>
      </c>
      <c r="E28" s="36">
        <v>2686</v>
      </c>
      <c r="F28" s="36">
        <f t="shared" si="2"/>
        <v>35.512189962451743</v>
      </c>
      <c r="G28" s="36">
        <v>827.3</v>
      </c>
      <c r="H28" s="43" t="s">
        <v>251</v>
      </c>
    </row>
    <row r="29" spans="1:8" s="14" customFormat="1" ht="46.5" customHeight="1" x14ac:dyDescent="0.2">
      <c r="A29" s="12" t="s">
        <v>60</v>
      </c>
      <c r="B29" s="18" t="s">
        <v>235</v>
      </c>
      <c r="C29" s="35">
        <f t="shared" ref="C29:D29" si="4">SUM(C30:C33)</f>
        <v>2496397.7000000002</v>
      </c>
      <c r="D29" s="35">
        <f t="shared" si="4"/>
        <v>2519299</v>
      </c>
      <c r="E29" s="35">
        <f>SUM(E30:E33)</f>
        <v>1546658</v>
      </c>
      <c r="F29" s="37">
        <f>E29/D29*100</f>
        <v>61.392395265508384</v>
      </c>
      <c r="G29" s="35">
        <f>SUM(G30:G33)</f>
        <v>1366377.7</v>
      </c>
      <c r="H29" s="37">
        <f>E29/G29*100</f>
        <v>113.1940311964986</v>
      </c>
    </row>
    <row r="30" spans="1:8" s="17" customFormat="1" ht="25.5" customHeight="1" x14ac:dyDescent="0.2">
      <c r="A30" s="15" t="s">
        <v>61</v>
      </c>
      <c r="B30" s="16" t="s">
        <v>62</v>
      </c>
      <c r="C30" s="36">
        <v>1412950.2</v>
      </c>
      <c r="D30" s="36">
        <v>1414408.6</v>
      </c>
      <c r="E30" s="36">
        <v>1116477.5</v>
      </c>
      <c r="F30" s="36">
        <f t="shared" si="2"/>
        <v>78.93599487446555</v>
      </c>
      <c r="G30" s="36">
        <v>990090.29999999993</v>
      </c>
      <c r="H30" s="43">
        <f t="shared" si="3"/>
        <v>112.76521949563592</v>
      </c>
    </row>
    <row r="31" spans="1:8" s="17" customFormat="1" ht="26.25" customHeight="1" x14ac:dyDescent="0.2">
      <c r="A31" s="15" t="s">
        <v>63</v>
      </c>
      <c r="B31" s="16" t="s">
        <v>64</v>
      </c>
      <c r="C31" s="36">
        <v>8936.5</v>
      </c>
      <c r="D31" s="36">
        <v>8936.5</v>
      </c>
      <c r="E31" s="36">
        <v>6761.2</v>
      </c>
      <c r="F31" s="36">
        <f t="shared" si="2"/>
        <v>75.658255469143398</v>
      </c>
      <c r="G31" s="36">
        <v>1124.0999999999999</v>
      </c>
      <c r="H31" s="43" t="s">
        <v>252</v>
      </c>
    </row>
    <row r="32" spans="1:8" s="17" customFormat="1" ht="25.5" customHeight="1" x14ac:dyDescent="0.2">
      <c r="A32" s="15" t="s">
        <v>65</v>
      </c>
      <c r="B32" s="16" t="s">
        <v>66</v>
      </c>
      <c r="C32" s="36">
        <v>37226.800000000003</v>
      </c>
      <c r="D32" s="36">
        <v>37226.800000000003</v>
      </c>
      <c r="E32" s="36">
        <v>28337.4</v>
      </c>
      <c r="F32" s="36">
        <f t="shared" si="2"/>
        <v>76.120966615449078</v>
      </c>
      <c r="G32" s="36">
        <v>23832.9</v>
      </c>
      <c r="H32" s="43">
        <f t="shared" si="3"/>
        <v>118.90034364261169</v>
      </c>
    </row>
    <row r="33" spans="1:10" s="17" customFormat="1" ht="27" customHeight="1" x14ac:dyDescent="0.2">
      <c r="A33" s="15" t="s">
        <v>67</v>
      </c>
      <c r="B33" s="16" t="s">
        <v>68</v>
      </c>
      <c r="C33" s="36">
        <v>1037284.2</v>
      </c>
      <c r="D33" s="36">
        <v>1058727.1000000001</v>
      </c>
      <c r="E33" s="36">
        <v>395081.9</v>
      </c>
      <c r="F33" s="36">
        <f t="shared" si="2"/>
        <v>37.316689069355071</v>
      </c>
      <c r="G33" s="36">
        <v>351330.4</v>
      </c>
      <c r="H33" s="43">
        <f t="shared" si="3"/>
        <v>112.4530925874903</v>
      </c>
    </row>
    <row r="34" spans="1:10" s="14" customFormat="1" ht="44.25" customHeight="1" x14ac:dyDescent="0.2">
      <c r="A34" s="12" t="s">
        <v>69</v>
      </c>
      <c r="B34" s="18" t="s">
        <v>236</v>
      </c>
      <c r="C34" s="35">
        <f>SUM(C35:C39)</f>
        <v>895544.1</v>
      </c>
      <c r="D34" s="35">
        <f>SUM(D35:D39)</f>
        <v>1071544.1000000001</v>
      </c>
      <c r="E34" s="35">
        <f>SUM(E35:E39)</f>
        <v>638450.80000000005</v>
      </c>
      <c r="F34" s="37">
        <f>E34/D34*100</f>
        <v>59.582316770723665</v>
      </c>
      <c r="G34" s="35">
        <f>SUM(G35:G39)</f>
        <v>626148.80000000005</v>
      </c>
      <c r="H34" s="37">
        <f>E34/G34*100</f>
        <v>101.96470870821759</v>
      </c>
      <c r="J34" s="19"/>
    </row>
    <row r="35" spans="1:10" s="17" customFormat="1" ht="32.25" customHeight="1" x14ac:dyDescent="0.2">
      <c r="A35" s="15" t="s">
        <v>70</v>
      </c>
      <c r="B35" s="16" t="s">
        <v>71</v>
      </c>
      <c r="C35" s="36">
        <v>1800</v>
      </c>
      <c r="D35" s="36">
        <v>1800</v>
      </c>
      <c r="E35" s="36">
        <v>1055.2</v>
      </c>
      <c r="F35" s="36">
        <f t="shared" si="2"/>
        <v>58.62222222222222</v>
      </c>
      <c r="G35" s="36">
        <v>1228.4000000000001</v>
      </c>
      <c r="H35" s="43">
        <f t="shared" si="3"/>
        <v>85.900358189514819</v>
      </c>
    </row>
    <row r="36" spans="1:10" s="17" customFormat="1" ht="36" customHeight="1" x14ac:dyDescent="0.2">
      <c r="A36" s="15" t="s">
        <v>72</v>
      </c>
      <c r="B36" s="16" t="s">
        <v>73</v>
      </c>
      <c r="C36" s="36">
        <v>167491.79999999999</v>
      </c>
      <c r="D36" s="36">
        <v>343491.8</v>
      </c>
      <c r="E36" s="36">
        <v>51661.8</v>
      </c>
      <c r="F36" s="36">
        <f t="shared" si="2"/>
        <v>15.040184365390965</v>
      </c>
      <c r="G36" s="36">
        <v>47340</v>
      </c>
      <c r="H36" s="43">
        <f t="shared" si="3"/>
        <v>109.12927756653994</v>
      </c>
    </row>
    <row r="37" spans="1:10" s="17" customFormat="1" ht="34.5" customHeight="1" x14ac:dyDescent="0.2">
      <c r="A37" s="15" t="s">
        <v>74</v>
      </c>
      <c r="B37" s="16" t="s">
        <v>75</v>
      </c>
      <c r="C37" s="36">
        <v>208650.2</v>
      </c>
      <c r="D37" s="36">
        <v>208650.2</v>
      </c>
      <c r="E37" s="36">
        <v>173881.5</v>
      </c>
      <c r="F37" s="36">
        <f t="shared" si="2"/>
        <v>83.336368716636741</v>
      </c>
      <c r="G37" s="36">
        <v>206202.2</v>
      </c>
      <c r="H37" s="43">
        <f t="shared" si="3"/>
        <v>84.325724943768776</v>
      </c>
    </row>
    <row r="38" spans="1:10" s="17" customFormat="1" ht="34.5" customHeight="1" x14ac:dyDescent="0.2">
      <c r="A38" s="15" t="s">
        <v>225</v>
      </c>
      <c r="B38" s="16" t="s">
        <v>226</v>
      </c>
      <c r="C38" s="36">
        <v>70</v>
      </c>
      <c r="D38" s="36">
        <v>70</v>
      </c>
      <c r="E38" s="36">
        <v>70</v>
      </c>
      <c r="F38" s="36">
        <f t="shared" si="2"/>
        <v>100</v>
      </c>
      <c r="G38" s="36"/>
      <c r="H38" s="43"/>
    </row>
    <row r="39" spans="1:10" s="17" customFormat="1" ht="30" customHeight="1" x14ac:dyDescent="0.2">
      <c r="A39" s="15" t="s">
        <v>76</v>
      </c>
      <c r="B39" s="16" t="s">
        <v>77</v>
      </c>
      <c r="C39" s="36">
        <v>517532.1</v>
      </c>
      <c r="D39" s="36">
        <v>517532.1</v>
      </c>
      <c r="E39" s="36">
        <v>411782.3</v>
      </c>
      <c r="F39" s="36">
        <f t="shared" si="2"/>
        <v>79.56652350646462</v>
      </c>
      <c r="G39" s="36">
        <v>371378.2</v>
      </c>
      <c r="H39" s="43">
        <f t="shared" si="3"/>
        <v>110.87950235097266</v>
      </c>
    </row>
    <row r="40" spans="1:10" s="14" customFormat="1" ht="49.5" customHeight="1" x14ac:dyDescent="0.2">
      <c r="A40" s="20" t="s">
        <v>78</v>
      </c>
      <c r="B40" s="21" t="s">
        <v>79</v>
      </c>
      <c r="C40" s="35">
        <f>SUM(C41:C48)</f>
        <v>34749144.5</v>
      </c>
      <c r="D40" s="35">
        <f>SUM(D41:D48)</f>
        <v>35325068.299999997</v>
      </c>
      <c r="E40" s="35">
        <f>SUM(E41:E48)</f>
        <v>24987228.700000003</v>
      </c>
      <c r="F40" s="37">
        <f>E40/D40*100</f>
        <v>70.735117870953999</v>
      </c>
      <c r="G40" s="35">
        <f>SUM(G41:G48)</f>
        <v>20858831.099999998</v>
      </c>
      <c r="H40" s="37">
        <f>E40/G40*100</f>
        <v>119.79208508956192</v>
      </c>
    </row>
    <row r="41" spans="1:10" s="17" customFormat="1" x14ac:dyDescent="0.2">
      <c r="A41" s="15" t="s">
        <v>80</v>
      </c>
      <c r="B41" s="16" t="s">
        <v>81</v>
      </c>
      <c r="C41" s="36">
        <v>6558456.2999999998</v>
      </c>
      <c r="D41" s="36">
        <v>6645649.5</v>
      </c>
      <c r="E41" s="36">
        <v>4914512.8</v>
      </c>
      <c r="F41" s="36">
        <f t="shared" si="2"/>
        <v>73.95082753010071</v>
      </c>
      <c r="G41" s="36">
        <v>4958706.5</v>
      </c>
      <c r="H41" s="43">
        <f t="shared" si="3"/>
        <v>99.108765562148108</v>
      </c>
    </row>
    <row r="42" spans="1:10" s="17" customFormat="1" x14ac:dyDescent="0.2">
      <c r="A42" s="15" t="s">
        <v>82</v>
      </c>
      <c r="B42" s="16" t="s">
        <v>83</v>
      </c>
      <c r="C42" s="36">
        <v>23768254.199999999</v>
      </c>
      <c r="D42" s="36">
        <v>24332551.399999999</v>
      </c>
      <c r="E42" s="36">
        <v>17039716.399999999</v>
      </c>
      <c r="F42" s="36">
        <f t="shared" si="2"/>
        <v>70.028482093332798</v>
      </c>
      <c r="G42" s="36">
        <v>13147956</v>
      </c>
      <c r="H42" s="43">
        <f t="shared" si="3"/>
        <v>129.59973702376246</v>
      </c>
    </row>
    <row r="43" spans="1:10" s="17" customFormat="1" ht="20.25" customHeight="1" x14ac:dyDescent="0.2">
      <c r="A43" s="15" t="s">
        <v>84</v>
      </c>
      <c r="B43" s="16" t="s">
        <v>85</v>
      </c>
      <c r="C43" s="36">
        <v>10479.299999999999</v>
      </c>
      <c r="D43" s="36">
        <v>10479.299999999999</v>
      </c>
      <c r="E43" s="36">
        <v>7025.6</v>
      </c>
      <c r="F43" s="36">
        <f t="shared" si="2"/>
        <v>67.042645978261916</v>
      </c>
      <c r="G43" s="36">
        <v>7262.9</v>
      </c>
      <c r="H43" s="43">
        <f t="shared" si="3"/>
        <v>96.732710074488153</v>
      </c>
    </row>
    <row r="44" spans="1:10" s="17" customFormat="1" ht="21" customHeight="1" x14ac:dyDescent="0.2">
      <c r="A44" s="15" t="s">
        <v>86</v>
      </c>
      <c r="B44" s="16" t="s">
        <v>87</v>
      </c>
      <c r="C44" s="36">
        <v>2883801.1</v>
      </c>
      <c r="D44" s="36">
        <v>2802721.1</v>
      </c>
      <c r="E44" s="36">
        <v>1987259.2</v>
      </c>
      <c r="F44" s="36">
        <f t="shared" si="2"/>
        <v>70.90463621228669</v>
      </c>
      <c r="G44" s="36">
        <v>1798694.2000000002</v>
      </c>
      <c r="H44" s="43">
        <f t="shared" si="3"/>
        <v>110.48343848554134</v>
      </c>
    </row>
    <row r="45" spans="1:10" s="17" customFormat="1" ht="37.5" customHeight="1" x14ac:dyDescent="0.2">
      <c r="A45" s="15" t="s">
        <v>88</v>
      </c>
      <c r="B45" s="16" t="s">
        <v>89</v>
      </c>
      <c r="C45" s="36">
        <v>1182725.3</v>
      </c>
      <c r="D45" s="36">
        <v>1188238.7</v>
      </c>
      <c r="E45" s="36">
        <v>742955.1</v>
      </c>
      <c r="F45" s="36">
        <f t="shared" si="2"/>
        <v>62.525745037592195</v>
      </c>
      <c r="G45" s="36">
        <v>749833.1</v>
      </c>
      <c r="H45" s="43">
        <f t="shared" si="3"/>
        <v>99.082729210006875</v>
      </c>
    </row>
    <row r="46" spans="1:10" s="17" customFormat="1" ht="26.25" customHeight="1" x14ac:dyDescent="0.2">
      <c r="A46" s="15" t="s">
        <v>90</v>
      </c>
      <c r="B46" s="16" t="s">
        <v>91</v>
      </c>
      <c r="C46" s="36">
        <v>2000</v>
      </c>
      <c r="D46" s="36">
        <v>2000</v>
      </c>
      <c r="E46" s="36"/>
      <c r="F46" s="36">
        <f t="shared" si="2"/>
        <v>0</v>
      </c>
      <c r="G46" s="36"/>
      <c r="H46" s="43"/>
    </row>
    <row r="47" spans="1:10" s="17" customFormat="1" ht="40.5" customHeight="1" x14ac:dyDescent="0.2">
      <c r="A47" s="15" t="s">
        <v>92</v>
      </c>
      <c r="B47" s="16" t="s">
        <v>93</v>
      </c>
      <c r="C47" s="36"/>
      <c r="D47" s="36"/>
      <c r="E47" s="36"/>
      <c r="F47" s="36"/>
      <c r="G47" s="36"/>
      <c r="H47" s="43"/>
    </row>
    <row r="48" spans="1:10" s="17" customFormat="1" ht="25.5" customHeight="1" x14ac:dyDescent="0.2">
      <c r="A48" s="15" t="s">
        <v>94</v>
      </c>
      <c r="B48" s="16" t="s">
        <v>95</v>
      </c>
      <c r="C48" s="36">
        <v>343428.3</v>
      </c>
      <c r="D48" s="36">
        <v>343428.3</v>
      </c>
      <c r="E48" s="36">
        <v>295759.59999999998</v>
      </c>
      <c r="F48" s="36">
        <f t="shared" si="2"/>
        <v>86.119751924928721</v>
      </c>
      <c r="G48" s="36">
        <v>196378.4</v>
      </c>
      <c r="H48" s="43">
        <f t="shared" si="3"/>
        <v>150.6069914002762</v>
      </c>
    </row>
    <row r="49" spans="1:8" ht="51.75" customHeight="1" x14ac:dyDescent="0.2">
      <c r="A49" s="20" t="s">
        <v>220</v>
      </c>
      <c r="B49" s="21" t="s">
        <v>216</v>
      </c>
      <c r="C49" s="37">
        <f>SUM(C50:C57)</f>
        <v>1607789.6</v>
      </c>
      <c r="D49" s="37">
        <f t="shared" ref="D49:E49" si="5">SUM(D50:D57)</f>
        <v>1494866.9000000001</v>
      </c>
      <c r="E49" s="37">
        <f t="shared" si="5"/>
        <v>783179.10000000009</v>
      </c>
      <c r="F49" s="37">
        <f>E49/D49*100</f>
        <v>52.391226269041077</v>
      </c>
      <c r="G49" s="35">
        <f>SUM(G50:G57)</f>
        <v>1045124.5000000001</v>
      </c>
      <c r="H49" s="37">
        <f>E49/G49*100</f>
        <v>74.936440586743487</v>
      </c>
    </row>
    <row r="50" spans="1:8" ht="35.25" customHeight="1" x14ac:dyDescent="0.2">
      <c r="A50" s="15" t="s">
        <v>218</v>
      </c>
      <c r="B50" s="16" t="s">
        <v>26</v>
      </c>
      <c r="C50" s="36">
        <v>1096978.5</v>
      </c>
      <c r="D50" s="36">
        <v>1091778.5</v>
      </c>
      <c r="E50" s="36">
        <v>635410.30000000005</v>
      </c>
      <c r="F50" s="36">
        <f t="shared" si="2"/>
        <v>58.199561541100145</v>
      </c>
      <c r="G50" s="36">
        <v>1035420.6</v>
      </c>
      <c r="H50" s="43">
        <f t="shared" si="3"/>
        <v>61.367361244309805</v>
      </c>
    </row>
    <row r="51" spans="1:8" ht="25.5" customHeight="1" x14ac:dyDescent="0.2">
      <c r="A51" s="15" t="s">
        <v>219</v>
      </c>
      <c r="B51" s="16" t="s">
        <v>27</v>
      </c>
      <c r="C51" s="36">
        <v>1326</v>
      </c>
      <c r="D51" s="36">
        <v>1026</v>
      </c>
      <c r="E51" s="36">
        <v>616.79999999999995</v>
      </c>
      <c r="F51" s="36">
        <f t="shared" si="2"/>
        <v>60.116959064327482</v>
      </c>
      <c r="G51" s="36">
        <v>590.79999999999995</v>
      </c>
      <c r="H51" s="43">
        <f t="shared" si="3"/>
        <v>104.40081245768449</v>
      </c>
    </row>
    <row r="52" spans="1:8" ht="35.25" customHeight="1" x14ac:dyDescent="0.2">
      <c r="A52" s="15" t="s">
        <v>217</v>
      </c>
      <c r="B52" s="16" t="s">
        <v>28</v>
      </c>
      <c r="C52" s="36">
        <v>7860</v>
      </c>
      <c r="D52" s="36">
        <v>7860</v>
      </c>
      <c r="E52" s="36">
        <v>5760.7</v>
      </c>
      <c r="F52" s="36">
        <f t="shared" si="2"/>
        <v>73.291348600508897</v>
      </c>
      <c r="G52" s="36">
        <v>7094.3</v>
      </c>
      <c r="H52" s="43">
        <f t="shared" si="3"/>
        <v>81.201809903725518</v>
      </c>
    </row>
    <row r="53" spans="1:8" ht="25.5" customHeight="1" x14ac:dyDescent="0.2">
      <c r="A53" s="15" t="s">
        <v>221</v>
      </c>
      <c r="B53" s="16" t="s">
        <v>29</v>
      </c>
      <c r="C53" s="36">
        <v>109.3</v>
      </c>
      <c r="D53" s="36">
        <v>109.3</v>
      </c>
      <c r="E53" s="36">
        <v>22.8</v>
      </c>
      <c r="F53" s="36">
        <f t="shared" si="2"/>
        <v>20.860018298261664</v>
      </c>
      <c r="G53" s="39">
        <v>27.8</v>
      </c>
      <c r="H53" s="43">
        <f t="shared" si="3"/>
        <v>82.014388489208628</v>
      </c>
    </row>
    <row r="54" spans="1:8" ht="25.5" customHeight="1" x14ac:dyDescent="0.2">
      <c r="A54" s="15" t="s">
        <v>222</v>
      </c>
      <c r="B54" s="16" t="s">
        <v>30</v>
      </c>
      <c r="C54" s="36">
        <v>1936</v>
      </c>
      <c r="D54" s="36">
        <v>1936</v>
      </c>
      <c r="E54" s="36">
        <v>865.2</v>
      </c>
      <c r="F54" s="36">
        <f t="shared" si="2"/>
        <v>44.690082644628106</v>
      </c>
      <c r="G54" s="39">
        <v>1024.5999999999999</v>
      </c>
      <c r="H54" s="43">
        <f t="shared" si="3"/>
        <v>84.442709349990253</v>
      </c>
    </row>
    <row r="55" spans="1:8" ht="25.5" customHeight="1" x14ac:dyDescent="0.2">
      <c r="A55" s="15" t="s">
        <v>223</v>
      </c>
      <c r="B55" s="16" t="s">
        <v>31</v>
      </c>
      <c r="C55" s="36">
        <v>1000</v>
      </c>
      <c r="D55" s="36">
        <v>1000</v>
      </c>
      <c r="E55" s="36">
        <v>600</v>
      </c>
      <c r="F55" s="36">
        <f t="shared" si="2"/>
        <v>60</v>
      </c>
      <c r="G55" s="39">
        <v>450</v>
      </c>
      <c r="H55" s="43">
        <f t="shared" si="3"/>
        <v>133.33333333333331</v>
      </c>
    </row>
    <row r="56" spans="1:8" ht="37.5" customHeight="1" x14ac:dyDescent="0.2">
      <c r="A56" s="15" t="s">
        <v>224</v>
      </c>
      <c r="B56" s="16" t="s">
        <v>32</v>
      </c>
      <c r="C56" s="36">
        <v>574.6</v>
      </c>
      <c r="D56" s="36">
        <v>574.6</v>
      </c>
      <c r="E56" s="36">
        <v>10.8</v>
      </c>
      <c r="F56" s="36"/>
      <c r="G56" s="39">
        <v>516.4</v>
      </c>
      <c r="H56" s="43">
        <f t="shared" si="3"/>
        <v>2.0914020139426803</v>
      </c>
    </row>
    <row r="57" spans="1:8" ht="37.5" customHeight="1" x14ac:dyDescent="0.2">
      <c r="A57" s="15" t="s">
        <v>229</v>
      </c>
      <c r="B57" s="16" t="s">
        <v>230</v>
      </c>
      <c r="C57" s="36">
        <v>498005.2</v>
      </c>
      <c r="D57" s="36">
        <v>390582.5</v>
      </c>
      <c r="E57" s="36">
        <v>139892.5</v>
      </c>
      <c r="F57" s="36">
        <f t="shared" si="2"/>
        <v>35.816376821798215</v>
      </c>
      <c r="G57" s="39"/>
      <c r="H57" s="43"/>
    </row>
    <row r="58" spans="1:8" s="22" customFormat="1" ht="55.5" customHeight="1" x14ac:dyDescent="0.2">
      <c r="A58" s="12" t="s">
        <v>96</v>
      </c>
      <c r="B58" s="21" t="s">
        <v>97</v>
      </c>
      <c r="C58" s="35">
        <f>SUM(C59:C63)</f>
        <v>3648281.0999999996</v>
      </c>
      <c r="D58" s="35">
        <f t="shared" ref="D58:E58" si="6">SUM(D59:D63)</f>
        <v>3694010.2</v>
      </c>
      <c r="E58" s="35">
        <f t="shared" si="6"/>
        <v>1921524.6999999997</v>
      </c>
      <c r="F58" s="37">
        <f>E58/D58*100</f>
        <v>52.017308993895028</v>
      </c>
      <c r="G58" s="35">
        <f>SUM(G59:G62)</f>
        <v>1875581.8</v>
      </c>
      <c r="H58" s="37">
        <f>E58/G58*100</f>
        <v>102.44952792781416</v>
      </c>
    </row>
    <row r="59" spans="1:8" ht="51" customHeight="1" x14ac:dyDescent="0.2">
      <c r="A59" s="15" t="s">
        <v>98</v>
      </c>
      <c r="B59" s="16" t="s">
        <v>99</v>
      </c>
      <c r="C59" s="36">
        <v>1694189.7</v>
      </c>
      <c r="D59" s="36">
        <v>1744645</v>
      </c>
      <c r="E59" s="36">
        <v>1136212.2</v>
      </c>
      <c r="F59" s="36">
        <f t="shared" si="2"/>
        <v>65.125696058510457</v>
      </c>
      <c r="G59" s="36">
        <v>1348027.2</v>
      </c>
      <c r="H59" s="43">
        <f t="shared" ref="H59:H63" si="7">E59/G59*100</f>
        <v>84.287038125046735</v>
      </c>
    </row>
    <row r="60" spans="1:8" ht="33.75" customHeight="1" x14ac:dyDescent="0.2">
      <c r="A60" s="15" t="s">
        <v>100</v>
      </c>
      <c r="B60" s="16" t="s">
        <v>101</v>
      </c>
      <c r="C60" s="36"/>
      <c r="D60" s="36"/>
      <c r="E60" s="36"/>
      <c r="F60" s="36"/>
      <c r="G60" s="36">
        <v>229184.3</v>
      </c>
      <c r="H60" s="43">
        <f t="shared" si="7"/>
        <v>0</v>
      </c>
    </row>
    <row r="61" spans="1:8" ht="23.25" customHeight="1" x14ac:dyDescent="0.2">
      <c r="A61" s="15" t="s">
        <v>102</v>
      </c>
      <c r="B61" s="16" t="s">
        <v>103</v>
      </c>
      <c r="C61" s="36"/>
      <c r="D61" s="36"/>
      <c r="E61" s="36"/>
      <c r="F61" s="36"/>
      <c r="G61" s="36">
        <v>0</v>
      </c>
      <c r="H61" s="43"/>
    </row>
    <row r="62" spans="1:8" ht="51" customHeight="1" x14ac:dyDescent="0.2">
      <c r="A62" s="15" t="s">
        <v>104</v>
      </c>
      <c r="B62" s="16" t="s">
        <v>105</v>
      </c>
      <c r="C62" s="36">
        <v>503097.7</v>
      </c>
      <c r="D62" s="36">
        <v>506964.6</v>
      </c>
      <c r="E62" s="36">
        <v>365849.59999999998</v>
      </c>
      <c r="F62" s="36">
        <f t="shared" si="2"/>
        <v>72.164723138459763</v>
      </c>
      <c r="G62" s="36">
        <v>298370.3</v>
      </c>
      <c r="H62" s="43">
        <f t="shared" si="7"/>
        <v>122.6159574193544</v>
      </c>
    </row>
    <row r="63" spans="1:8" ht="51" customHeight="1" x14ac:dyDescent="0.2">
      <c r="A63" s="15" t="s">
        <v>227</v>
      </c>
      <c r="B63" s="16" t="s">
        <v>228</v>
      </c>
      <c r="C63" s="36">
        <v>1450993.7</v>
      </c>
      <c r="D63" s="36">
        <v>1442400.6</v>
      </c>
      <c r="E63" s="36">
        <v>419462.9</v>
      </c>
      <c r="F63" s="36">
        <f t="shared" si="2"/>
        <v>29.080887792198645</v>
      </c>
      <c r="G63" s="36"/>
      <c r="H63" s="43"/>
    </row>
    <row r="64" spans="1:8" s="22" customFormat="1" ht="35.25" customHeight="1" x14ac:dyDescent="0.2">
      <c r="A64" s="20" t="s">
        <v>106</v>
      </c>
      <c r="B64" s="21" t="s">
        <v>107</v>
      </c>
      <c r="C64" s="35">
        <f>SUM(C65:C67)</f>
        <v>30776717.200000003</v>
      </c>
      <c r="D64" s="35">
        <f t="shared" ref="D64:E64" si="8">SUM(D65:D67)</f>
        <v>30792442.800000001</v>
      </c>
      <c r="E64" s="35">
        <f t="shared" si="8"/>
        <v>20447964.899999995</v>
      </c>
      <c r="F64" s="37">
        <f>E64/D64*100</f>
        <v>66.405789994680106</v>
      </c>
      <c r="G64" s="35">
        <f>SUM(G65:G67)</f>
        <v>20358194.5</v>
      </c>
      <c r="H64" s="37">
        <f>E64/G64*100</f>
        <v>100.4409546239476</v>
      </c>
    </row>
    <row r="65" spans="1:8" ht="34.5" customHeight="1" x14ac:dyDescent="0.2">
      <c r="A65" s="15" t="s">
        <v>108</v>
      </c>
      <c r="B65" s="16" t="s">
        <v>109</v>
      </c>
      <c r="C65" s="36">
        <v>29926652.600000001</v>
      </c>
      <c r="D65" s="36">
        <v>29942378.199999999</v>
      </c>
      <c r="E65" s="36">
        <v>20078476.799999997</v>
      </c>
      <c r="F65" s="36">
        <f t="shared" si="2"/>
        <v>67.057054272328969</v>
      </c>
      <c r="G65" s="36">
        <v>19948508.800000001</v>
      </c>
      <c r="H65" s="43">
        <f t="shared" ref="H62:H125" si="9">E65/G65*100</f>
        <v>100.65151737056152</v>
      </c>
    </row>
    <row r="66" spans="1:8" ht="25.5" customHeight="1" x14ac:dyDescent="0.2">
      <c r="A66" s="15" t="s">
        <v>110</v>
      </c>
      <c r="B66" s="16" t="s">
        <v>111</v>
      </c>
      <c r="C66" s="36">
        <v>321991.3</v>
      </c>
      <c r="D66" s="36">
        <v>321991.3</v>
      </c>
      <c r="E66" s="36">
        <v>218263.7</v>
      </c>
      <c r="F66" s="36">
        <f t="shared" si="2"/>
        <v>67.7855892379701</v>
      </c>
      <c r="G66" s="36">
        <v>190601.2</v>
      </c>
      <c r="H66" s="43">
        <f t="shared" si="9"/>
        <v>114.51328742946005</v>
      </c>
    </row>
    <row r="67" spans="1:8" ht="27" customHeight="1" x14ac:dyDescent="0.2">
      <c r="A67" s="15" t="s">
        <v>112</v>
      </c>
      <c r="B67" s="16" t="s">
        <v>113</v>
      </c>
      <c r="C67" s="36">
        <v>528073.29999999993</v>
      </c>
      <c r="D67" s="36">
        <v>528073.30000000005</v>
      </c>
      <c r="E67" s="36">
        <v>151224.4</v>
      </c>
      <c r="F67" s="36">
        <f t="shared" si="2"/>
        <v>28.637009293974902</v>
      </c>
      <c r="G67" s="36">
        <v>219084.5</v>
      </c>
      <c r="H67" s="43">
        <f t="shared" si="9"/>
        <v>69.025604275975709</v>
      </c>
    </row>
    <row r="68" spans="1:8" s="14" customFormat="1" ht="39.75" customHeight="1" x14ac:dyDescent="0.2">
      <c r="A68" s="12" t="s">
        <v>114</v>
      </c>
      <c r="B68" s="21" t="s">
        <v>115</v>
      </c>
      <c r="C68" s="35">
        <f>SUM(C69:C78)</f>
        <v>7832906</v>
      </c>
      <c r="D68" s="35">
        <f t="shared" ref="D68:E68" si="10">SUM(D69:D78)</f>
        <v>7826506.1000000006</v>
      </c>
      <c r="E68" s="35">
        <f t="shared" si="10"/>
        <v>3843912.8999999994</v>
      </c>
      <c r="F68" s="37">
        <f>E68/D68*100</f>
        <v>49.114034422077552</v>
      </c>
      <c r="G68" s="35">
        <f>SUM(G69:G78)</f>
        <v>3815594.4</v>
      </c>
      <c r="H68" s="35">
        <f t="shared" si="9"/>
        <v>100.74217794218379</v>
      </c>
    </row>
    <row r="69" spans="1:8" s="17" customFormat="1" ht="31.5" x14ac:dyDescent="0.2">
      <c r="A69" s="15" t="s">
        <v>116</v>
      </c>
      <c r="B69" s="16" t="s">
        <v>117</v>
      </c>
      <c r="C69" s="36">
        <v>2477778.5</v>
      </c>
      <c r="D69" s="36">
        <v>2477778.5</v>
      </c>
      <c r="E69" s="36">
        <v>721979.39999999991</v>
      </c>
      <c r="F69" s="36">
        <f t="shared" si="2"/>
        <v>29.138173569590659</v>
      </c>
      <c r="G69" s="36">
        <v>54854.2</v>
      </c>
      <c r="H69" s="43" t="s">
        <v>253</v>
      </c>
    </row>
    <row r="70" spans="1:8" s="17" customFormat="1" ht="31.5" x14ac:dyDescent="0.2">
      <c r="A70" s="15" t="s">
        <v>118</v>
      </c>
      <c r="B70" s="16" t="s">
        <v>119</v>
      </c>
      <c r="C70" s="36">
        <v>187588.3</v>
      </c>
      <c r="D70" s="36">
        <v>187588.3</v>
      </c>
      <c r="E70" s="36">
        <v>93251.6</v>
      </c>
      <c r="F70" s="36">
        <f t="shared" si="2"/>
        <v>49.710776205125804</v>
      </c>
      <c r="G70" s="36">
        <v>84499.1</v>
      </c>
      <c r="H70" s="43">
        <f t="shared" si="9"/>
        <v>110.35809848862294</v>
      </c>
    </row>
    <row r="71" spans="1:8" s="17" customFormat="1" ht="24" customHeight="1" x14ac:dyDescent="0.2">
      <c r="A71" s="15" t="s">
        <v>120</v>
      </c>
      <c r="B71" s="16" t="s">
        <v>121</v>
      </c>
      <c r="C71" s="36">
        <v>59982.5</v>
      </c>
      <c r="D71" s="36">
        <v>59982.5</v>
      </c>
      <c r="E71" s="36">
        <v>57980.800000000003</v>
      </c>
      <c r="F71" s="36">
        <f t="shared" si="2"/>
        <v>96.662860000833589</v>
      </c>
      <c r="G71" s="36">
        <v>62180.9</v>
      </c>
      <c r="H71" s="43">
        <f t="shared" si="9"/>
        <v>93.245353476710704</v>
      </c>
    </row>
    <row r="72" spans="1:8" s="17" customFormat="1" ht="31.5" x14ac:dyDescent="0.2">
      <c r="A72" s="15" t="s">
        <v>122</v>
      </c>
      <c r="B72" s="16" t="s">
        <v>123</v>
      </c>
      <c r="C72" s="36">
        <v>2248608.7000000002</v>
      </c>
      <c r="D72" s="36">
        <v>2248608.7000000002</v>
      </c>
      <c r="E72" s="36">
        <v>1456566.4</v>
      </c>
      <c r="F72" s="36">
        <f t="shared" si="2"/>
        <v>64.776339253690509</v>
      </c>
      <c r="G72" s="36">
        <v>864070.2</v>
      </c>
      <c r="H72" s="43">
        <f t="shared" si="9"/>
        <v>168.57037773088342</v>
      </c>
    </row>
    <row r="73" spans="1:8" s="17" customFormat="1" ht="31.5" x14ac:dyDescent="0.2">
      <c r="A73" s="15" t="s">
        <v>124</v>
      </c>
      <c r="B73" s="16" t="s">
        <v>125</v>
      </c>
      <c r="C73" s="36">
        <v>879849.4</v>
      </c>
      <c r="D73" s="36">
        <v>879849.4</v>
      </c>
      <c r="E73" s="36">
        <v>695457.1</v>
      </c>
      <c r="F73" s="36">
        <f t="shared" si="2"/>
        <v>79.042742996699204</v>
      </c>
      <c r="G73" s="36">
        <v>244402.7</v>
      </c>
      <c r="H73" s="43" t="s">
        <v>246</v>
      </c>
    </row>
    <row r="74" spans="1:8" s="17" customFormat="1" ht="23.25" customHeight="1" x14ac:dyDescent="0.2">
      <c r="A74" s="15" t="s">
        <v>126</v>
      </c>
      <c r="B74" s="16" t="s">
        <v>127</v>
      </c>
      <c r="C74" s="36">
        <v>152617.60000000001</v>
      </c>
      <c r="D74" s="36">
        <v>152617.60000000001</v>
      </c>
      <c r="E74" s="36">
        <v>99835.8</v>
      </c>
      <c r="F74" s="36">
        <f t="shared" si="2"/>
        <v>65.415653240517486</v>
      </c>
      <c r="G74" s="36">
        <v>107179.6</v>
      </c>
      <c r="H74" s="43">
        <f t="shared" si="9"/>
        <v>93.148136399090859</v>
      </c>
    </row>
    <row r="75" spans="1:8" s="17" customFormat="1" ht="31.5" x14ac:dyDescent="0.2">
      <c r="A75" s="15" t="s">
        <v>128</v>
      </c>
      <c r="B75" s="16" t="s">
        <v>129</v>
      </c>
      <c r="C75" s="36">
        <v>97133.1</v>
      </c>
      <c r="D75" s="36">
        <v>90733.2</v>
      </c>
      <c r="E75" s="36">
        <v>20299.400000000001</v>
      </c>
      <c r="F75" s="36">
        <f t="shared" si="2"/>
        <v>22.372626557864159</v>
      </c>
      <c r="G75" s="36">
        <v>10664.5</v>
      </c>
      <c r="H75" s="43">
        <f t="shared" si="9"/>
        <v>190.3455389375967</v>
      </c>
    </row>
    <row r="76" spans="1:8" s="17" customFormat="1" ht="25.5" customHeight="1" x14ac:dyDescent="0.2">
      <c r="A76" s="15" t="s">
        <v>130</v>
      </c>
      <c r="B76" s="16" t="s">
        <v>131</v>
      </c>
      <c r="C76" s="36">
        <v>724743.7</v>
      </c>
      <c r="D76" s="36">
        <v>724743.7</v>
      </c>
      <c r="E76" s="36">
        <v>433549.3</v>
      </c>
      <c r="F76" s="36">
        <f t="shared" si="2"/>
        <v>59.821051221280023</v>
      </c>
      <c r="G76" s="36">
        <v>150681.20000000001</v>
      </c>
      <c r="H76" s="43" t="s">
        <v>254</v>
      </c>
    </row>
    <row r="77" spans="1:8" s="17" customFormat="1" ht="31.5" x14ac:dyDescent="0.2">
      <c r="A77" s="15" t="s">
        <v>132</v>
      </c>
      <c r="B77" s="16" t="s">
        <v>133</v>
      </c>
      <c r="C77" s="36">
        <v>15000</v>
      </c>
      <c r="D77" s="36">
        <v>15000</v>
      </c>
      <c r="E77" s="36">
        <v>15000</v>
      </c>
      <c r="F77" s="36">
        <f t="shared" si="2"/>
        <v>100</v>
      </c>
      <c r="G77" s="36"/>
      <c r="H77" s="43"/>
    </row>
    <row r="78" spans="1:8" s="17" customFormat="1" ht="31.5" x14ac:dyDescent="0.2">
      <c r="A78" s="15" t="s">
        <v>134</v>
      </c>
      <c r="B78" s="16" t="s">
        <v>135</v>
      </c>
      <c r="C78" s="36">
        <v>989604.2</v>
      </c>
      <c r="D78" s="36">
        <v>989604.2</v>
      </c>
      <c r="E78" s="36">
        <v>249993.1</v>
      </c>
      <c r="F78" s="36">
        <f t="shared" si="2"/>
        <v>25.261927950588731</v>
      </c>
      <c r="G78" s="36">
        <v>2237062</v>
      </c>
      <c r="H78" s="43">
        <f t="shared" si="9"/>
        <v>11.175063543165098</v>
      </c>
    </row>
    <row r="79" spans="1:8" s="14" customFormat="1" ht="31.5" customHeight="1" x14ac:dyDescent="0.2">
      <c r="A79" s="12" t="s">
        <v>136</v>
      </c>
      <c r="B79" s="23" t="s">
        <v>137</v>
      </c>
      <c r="C79" s="35">
        <f>SUM(C80:C83)</f>
        <v>27601329.399999999</v>
      </c>
      <c r="D79" s="35">
        <f t="shared" ref="D79:E79" si="11">SUM(D80:D83)</f>
        <v>23253087.199999999</v>
      </c>
      <c r="E79" s="35">
        <f t="shared" si="11"/>
        <v>19618990.200000003</v>
      </c>
      <c r="F79" s="37">
        <f>E79/D79*100</f>
        <v>84.371550458039849</v>
      </c>
      <c r="G79" s="35">
        <f>SUM(G80:G83)</f>
        <v>10162512.200000001</v>
      </c>
      <c r="H79" s="35">
        <f t="shared" si="9"/>
        <v>193.05256233788336</v>
      </c>
    </row>
    <row r="80" spans="1:8" s="17" customFormat="1" ht="33" customHeight="1" x14ac:dyDescent="0.2">
      <c r="A80" s="15" t="s">
        <v>138</v>
      </c>
      <c r="B80" s="16" t="s">
        <v>139</v>
      </c>
      <c r="C80" s="36">
        <v>5690360.7000000002</v>
      </c>
      <c r="D80" s="36">
        <v>1148735.3999999999</v>
      </c>
      <c r="E80" s="36">
        <v>832119.1</v>
      </c>
      <c r="F80" s="36">
        <f t="shared" si="2"/>
        <v>72.437839035865011</v>
      </c>
      <c r="G80" s="36">
        <v>403224.8</v>
      </c>
      <c r="H80" s="43" t="s">
        <v>255</v>
      </c>
    </row>
    <row r="81" spans="1:8" s="17" customFormat="1" ht="30.75" customHeight="1" x14ac:dyDescent="0.2">
      <c r="A81" s="15" t="s">
        <v>140</v>
      </c>
      <c r="B81" s="16" t="s">
        <v>141</v>
      </c>
      <c r="C81" s="36">
        <v>21563152.399999999</v>
      </c>
      <c r="D81" s="36">
        <v>21756535.5</v>
      </c>
      <c r="E81" s="36">
        <v>18626629.399999999</v>
      </c>
      <c r="F81" s="36">
        <f t="shared" ref="F81:F125" si="12">E81/D81*100</f>
        <v>85.613949886460546</v>
      </c>
      <c r="G81" s="36">
        <v>9542330.8000000007</v>
      </c>
      <c r="H81" s="43">
        <f t="shared" si="9"/>
        <v>195.1999966297542</v>
      </c>
    </row>
    <row r="82" spans="1:8" s="17" customFormat="1" ht="25.5" customHeight="1" x14ac:dyDescent="0.2">
      <c r="A82" s="15" t="s">
        <v>142</v>
      </c>
      <c r="B82" s="16" t="s">
        <v>143</v>
      </c>
      <c r="C82" s="36">
        <v>222288.2</v>
      </c>
      <c r="D82" s="36">
        <v>222288.2</v>
      </c>
      <c r="E82" s="36">
        <v>122192.1</v>
      </c>
      <c r="F82" s="36">
        <f t="shared" si="12"/>
        <v>54.970124370074522</v>
      </c>
      <c r="G82" s="36">
        <v>142540.5</v>
      </c>
      <c r="H82" s="43">
        <f t="shared" si="9"/>
        <v>85.724478306165622</v>
      </c>
    </row>
    <row r="83" spans="1:8" s="17" customFormat="1" ht="21" customHeight="1" x14ac:dyDescent="0.2">
      <c r="A83" s="15" t="s">
        <v>144</v>
      </c>
      <c r="B83" s="16" t="s">
        <v>145</v>
      </c>
      <c r="C83" s="36">
        <v>125528.1</v>
      </c>
      <c r="D83" s="36">
        <v>125528.1</v>
      </c>
      <c r="E83" s="36">
        <v>38049.599999999999</v>
      </c>
      <c r="F83" s="36">
        <f t="shared" si="12"/>
        <v>30.31161947006288</v>
      </c>
      <c r="G83" s="36">
        <v>74416.100000000006</v>
      </c>
      <c r="H83" s="43">
        <f t="shared" si="9"/>
        <v>51.130870873372828</v>
      </c>
    </row>
    <row r="84" spans="1:8" s="14" customFormat="1" ht="33" customHeight="1" x14ac:dyDescent="0.2">
      <c r="A84" s="12" t="s">
        <v>146</v>
      </c>
      <c r="B84" s="23" t="s">
        <v>147</v>
      </c>
      <c r="C84" s="35">
        <f>SUM(C85:C86)</f>
        <v>172947.7</v>
      </c>
      <c r="D84" s="35">
        <f t="shared" ref="D84:E84" si="13">SUM(D85:D86)</f>
        <v>208604.2</v>
      </c>
      <c r="E84" s="35">
        <f t="shared" si="13"/>
        <v>21059.100000000002</v>
      </c>
      <c r="F84" s="37">
        <f>E84/D84*100</f>
        <v>10.095242569420943</v>
      </c>
      <c r="G84" s="35">
        <f>SUM(G85:G86)</f>
        <v>29393.500000000004</v>
      </c>
      <c r="H84" s="35">
        <f t="shared" si="9"/>
        <v>71.645431813155966</v>
      </c>
    </row>
    <row r="85" spans="1:8" s="17" customFormat="1" ht="29.25" customHeight="1" x14ac:dyDescent="0.2">
      <c r="A85" s="15" t="s">
        <v>148</v>
      </c>
      <c r="B85" s="16" t="s">
        <v>149</v>
      </c>
      <c r="C85" s="36">
        <v>32946.1</v>
      </c>
      <c r="D85" s="36">
        <v>34776.1</v>
      </c>
      <c r="E85" s="36">
        <v>6006.7</v>
      </c>
      <c r="F85" s="36">
        <f t="shared" si="12"/>
        <v>17.272494615554937</v>
      </c>
      <c r="G85" s="39">
        <v>4638.3</v>
      </c>
      <c r="H85" s="43">
        <f t="shared" si="9"/>
        <v>129.50218830174848</v>
      </c>
    </row>
    <row r="86" spans="1:8" s="17" customFormat="1" ht="50.25" customHeight="1" x14ac:dyDescent="0.2">
      <c r="A86" s="15" t="s">
        <v>150</v>
      </c>
      <c r="B86" s="16" t="s">
        <v>151</v>
      </c>
      <c r="C86" s="36">
        <v>140001.60000000001</v>
      </c>
      <c r="D86" s="36">
        <v>173828.1</v>
      </c>
      <c r="E86" s="36">
        <v>15052.400000000001</v>
      </c>
      <c r="F86" s="36">
        <f t="shared" si="12"/>
        <v>8.659359447638213</v>
      </c>
      <c r="G86" s="36">
        <v>24755.200000000004</v>
      </c>
      <c r="H86" s="43">
        <f t="shared" si="9"/>
        <v>60.805002585315407</v>
      </c>
    </row>
    <row r="87" spans="1:8" s="14" customFormat="1" ht="56.25" customHeight="1" x14ac:dyDescent="0.2">
      <c r="A87" s="12" t="s">
        <v>152</v>
      </c>
      <c r="B87" s="13" t="s">
        <v>237</v>
      </c>
      <c r="C87" s="35">
        <f>SUM(C88:C91)</f>
        <v>1093018.5</v>
      </c>
      <c r="D87" s="35">
        <f t="shared" ref="D87:E87" si="14">SUM(D88:D91)</f>
        <v>1078574.8</v>
      </c>
      <c r="E87" s="35">
        <f t="shared" si="14"/>
        <v>886847.4</v>
      </c>
      <c r="F87" s="37">
        <f>E87/D87*100</f>
        <v>82.224005233573038</v>
      </c>
      <c r="G87" s="35">
        <f>SUM(G88:G91)</f>
        <v>421754.20000000007</v>
      </c>
      <c r="H87" s="35" t="s">
        <v>255</v>
      </c>
    </row>
    <row r="88" spans="1:8" s="17" customFormat="1" ht="37.5" customHeight="1" x14ac:dyDescent="0.2">
      <c r="A88" s="15" t="s">
        <v>153</v>
      </c>
      <c r="B88" s="24" t="s">
        <v>238</v>
      </c>
      <c r="C88" s="36">
        <v>93283.199999999997</v>
      </c>
      <c r="D88" s="36">
        <v>93403.199999999997</v>
      </c>
      <c r="E88" s="36">
        <v>80968.600000000006</v>
      </c>
      <c r="F88" s="36">
        <f t="shared" si="12"/>
        <v>86.687179882487982</v>
      </c>
      <c r="G88" s="36">
        <v>15663.6</v>
      </c>
      <c r="H88" s="43" t="s">
        <v>256</v>
      </c>
    </row>
    <row r="89" spans="1:8" s="17" customFormat="1" ht="26.25" customHeight="1" x14ac:dyDescent="0.2">
      <c r="A89" s="15" t="s">
        <v>154</v>
      </c>
      <c r="B89" s="24" t="s">
        <v>239</v>
      </c>
      <c r="C89" s="36">
        <v>684490</v>
      </c>
      <c r="D89" s="36">
        <v>665490</v>
      </c>
      <c r="E89" s="36">
        <v>589654.4</v>
      </c>
      <c r="F89" s="36">
        <f t="shared" si="12"/>
        <v>88.604547025500011</v>
      </c>
      <c r="G89" s="36">
        <v>194559.7</v>
      </c>
      <c r="H89" s="43" t="s">
        <v>257</v>
      </c>
    </row>
    <row r="90" spans="1:8" s="17" customFormat="1" ht="27.75" customHeight="1" x14ac:dyDescent="0.2">
      <c r="A90" s="15" t="s">
        <v>155</v>
      </c>
      <c r="B90" s="24" t="s">
        <v>240</v>
      </c>
      <c r="C90" s="36">
        <v>280793.90000000002</v>
      </c>
      <c r="D90" s="36">
        <v>281296.90000000002</v>
      </c>
      <c r="E90" s="36">
        <v>212226.9</v>
      </c>
      <c r="F90" s="36">
        <f t="shared" si="12"/>
        <v>75.44587231498106</v>
      </c>
      <c r="G90" s="36">
        <v>211231</v>
      </c>
      <c r="H90" s="43">
        <f t="shared" si="9"/>
        <v>100.471474357457</v>
      </c>
    </row>
    <row r="91" spans="1:8" s="17" customFormat="1" ht="39.75" customHeight="1" x14ac:dyDescent="0.2">
      <c r="A91" s="15" t="s">
        <v>156</v>
      </c>
      <c r="B91" s="24" t="s">
        <v>241</v>
      </c>
      <c r="C91" s="36">
        <v>34451.4</v>
      </c>
      <c r="D91" s="36">
        <v>38384.699999999997</v>
      </c>
      <c r="E91" s="36">
        <v>3997.5</v>
      </c>
      <c r="F91" s="36">
        <f t="shared" si="12"/>
        <v>10.414305699927317</v>
      </c>
      <c r="G91" s="36">
        <v>299.89999999999998</v>
      </c>
      <c r="H91" s="43" t="s">
        <v>258</v>
      </c>
    </row>
    <row r="92" spans="1:8" s="14" customFormat="1" ht="45.75" customHeight="1" x14ac:dyDescent="0.2">
      <c r="A92" s="12" t="s">
        <v>157</v>
      </c>
      <c r="B92" s="21" t="s">
        <v>158</v>
      </c>
      <c r="C92" s="35">
        <f>SUM(C93:C94)</f>
        <v>113161.60000000001</v>
      </c>
      <c r="D92" s="35">
        <f t="shared" ref="D92:E92" si="15">SUM(D93:D94)</f>
        <v>130240.09999999999</v>
      </c>
      <c r="E92" s="35">
        <f t="shared" si="15"/>
        <v>106202.6</v>
      </c>
      <c r="F92" s="37">
        <f>E92/D92*100</f>
        <v>81.543702745928499</v>
      </c>
      <c r="G92" s="35">
        <f>SUM(G93:G94)</f>
        <v>104089.3</v>
      </c>
      <c r="H92" s="37">
        <f>E92/G92*100</f>
        <v>102.03027592653615</v>
      </c>
    </row>
    <row r="93" spans="1:8" s="17" customFormat="1" ht="26.25" customHeight="1" x14ac:dyDescent="0.2">
      <c r="A93" s="15" t="s">
        <v>159</v>
      </c>
      <c r="B93" s="16" t="s">
        <v>160</v>
      </c>
      <c r="C93" s="36">
        <v>1500</v>
      </c>
      <c r="D93" s="36">
        <v>989.7</v>
      </c>
      <c r="E93" s="36"/>
      <c r="F93" s="36">
        <f t="shared" si="12"/>
        <v>0</v>
      </c>
      <c r="G93" s="39"/>
      <c r="H93" s="43"/>
    </row>
    <row r="94" spans="1:8" s="17" customFormat="1" ht="39" customHeight="1" x14ac:dyDescent="0.2">
      <c r="A94" s="15" t="s">
        <v>161</v>
      </c>
      <c r="B94" s="16" t="s">
        <v>162</v>
      </c>
      <c r="C94" s="36">
        <v>111661.6</v>
      </c>
      <c r="D94" s="36">
        <v>129250.4</v>
      </c>
      <c r="E94" s="36">
        <v>106202.6</v>
      </c>
      <c r="F94" s="36">
        <f t="shared" si="12"/>
        <v>82.1681016074225</v>
      </c>
      <c r="G94" s="36">
        <v>104089.3</v>
      </c>
      <c r="H94" s="43">
        <f t="shared" si="9"/>
        <v>102.03027592653615</v>
      </c>
    </row>
    <row r="95" spans="1:8" s="14" customFormat="1" ht="47.25" customHeight="1" x14ac:dyDescent="0.2">
      <c r="A95" s="12" t="s">
        <v>163</v>
      </c>
      <c r="B95" s="13" t="s">
        <v>242</v>
      </c>
      <c r="C95" s="35">
        <f>SUM(C96:C98)</f>
        <v>1096471.2</v>
      </c>
      <c r="D95" s="35">
        <f t="shared" ref="D95:E95" si="16">SUM(D96:D98)</f>
        <v>1151854.2</v>
      </c>
      <c r="E95" s="35">
        <f t="shared" si="16"/>
        <v>773907.60000000009</v>
      </c>
      <c r="F95" s="37">
        <f>E95/D95*100</f>
        <v>67.187982645720282</v>
      </c>
      <c r="G95" s="35">
        <f>SUM(G96:G98)</f>
        <v>586515.50000000012</v>
      </c>
      <c r="H95" s="35">
        <f t="shared" si="9"/>
        <v>131.95006781576956</v>
      </c>
    </row>
    <row r="96" spans="1:8" s="17" customFormat="1" ht="34.5" customHeight="1" x14ac:dyDescent="0.2">
      <c r="A96" s="15" t="s">
        <v>164</v>
      </c>
      <c r="B96" s="16" t="s">
        <v>165</v>
      </c>
      <c r="C96" s="36">
        <v>760037.79999999993</v>
      </c>
      <c r="D96" s="36">
        <v>815162.7</v>
      </c>
      <c r="E96" s="36">
        <v>560072.1</v>
      </c>
      <c r="F96" s="36">
        <f t="shared" si="12"/>
        <v>68.706787000926312</v>
      </c>
      <c r="G96" s="36">
        <v>423083.60000000003</v>
      </c>
      <c r="H96" s="43">
        <f t="shared" si="9"/>
        <v>132.3785890069953</v>
      </c>
    </row>
    <row r="97" spans="1:8" s="17" customFormat="1" ht="25.5" customHeight="1" x14ac:dyDescent="0.2">
      <c r="A97" s="15" t="s">
        <v>166</v>
      </c>
      <c r="B97" s="16" t="s">
        <v>167</v>
      </c>
      <c r="C97" s="36">
        <v>239292.6</v>
      </c>
      <c r="D97" s="36">
        <v>239774.3</v>
      </c>
      <c r="E97" s="36">
        <v>164488.20000000001</v>
      </c>
      <c r="F97" s="36">
        <f t="shared" si="12"/>
        <v>68.601263771805407</v>
      </c>
      <c r="G97" s="36">
        <v>150524.6</v>
      </c>
      <c r="H97" s="43">
        <f t="shared" si="9"/>
        <v>109.27662322304792</v>
      </c>
    </row>
    <row r="98" spans="1:8" s="17" customFormat="1" ht="40.5" customHeight="1" x14ac:dyDescent="0.2">
      <c r="A98" s="15" t="s">
        <v>168</v>
      </c>
      <c r="B98" s="16" t="s">
        <v>169</v>
      </c>
      <c r="C98" s="36">
        <v>97140.800000000003</v>
      </c>
      <c r="D98" s="36">
        <v>96917.2</v>
      </c>
      <c r="E98" s="36">
        <v>49347.3</v>
      </c>
      <c r="F98" s="36">
        <f t="shared" si="12"/>
        <v>50.916968298712717</v>
      </c>
      <c r="G98" s="36">
        <v>12907.3</v>
      </c>
      <c r="H98" s="43" t="s">
        <v>259</v>
      </c>
    </row>
    <row r="99" spans="1:8" s="14" customFormat="1" ht="48" customHeight="1" x14ac:dyDescent="0.2">
      <c r="A99" s="12" t="s">
        <v>170</v>
      </c>
      <c r="B99" s="13" t="s">
        <v>243</v>
      </c>
      <c r="C99" s="35">
        <f>SUM(C100:C103)</f>
        <v>266352.8</v>
      </c>
      <c r="D99" s="35">
        <f>SUM(D100:D104)</f>
        <v>269772.79999999999</v>
      </c>
      <c r="E99" s="35">
        <f>SUM(E100:E104)</f>
        <v>174722.69999999998</v>
      </c>
      <c r="F99" s="37">
        <f>E99/D99*100</f>
        <v>64.766611014898459</v>
      </c>
      <c r="G99" s="35">
        <f>SUM(G100:G103)</f>
        <v>55245</v>
      </c>
      <c r="H99" s="37" t="s">
        <v>251</v>
      </c>
    </row>
    <row r="100" spans="1:8" s="17" customFormat="1" ht="45" customHeight="1" x14ac:dyDescent="0.2">
      <c r="A100" s="15" t="s">
        <v>171</v>
      </c>
      <c r="B100" s="16" t="s">
        <v>172</v>
      </c>
      <c r="C100" s="36">
        <v>58806.500000000007</v>
      </c>
      <c r="D100" s="36">
        <v>58806.5</v>
      </c>
      <c r="E100" s="36">
        <v>36626</v>
      </c>
      <c r="F100" s="36">
        <f t="shared" si="12"/>
        <v>62.282230705789324</v>
      </c>
      <c r="G100" s="36">
        <v>31720.3</v>
      </c>
      <c r="H100" s="43">
        <f t="shared" si="9"/>
        <v>115.46549055336803</v>
      </c>
    </row>
    <row r="101" spans="1:8" s="17" customFormat="1" ht="33" customHeight="1" x14ac:dyDescent="0.2">
      <c r="A101" s="15" t="s">
        <v>173</v>
      </c>
      <c r="B101" s="16" t="s">
        <v>174</v>
      </c>
      <c r="C101" s="36">
        <v>206871</v>
      </c>
      <c r="D101" s="36">
        <v>206871</v>
      </c>
      <c r="E101" s="36">
        <v>137888.79999999999</v>
      </c>
      <c r="F101" s="36">
        <f t="shared" si="12"/>
        <v>66.654485162250865</v>
      </c>
      <c r="G101" s="39">
        <v>23397.7</v>
      </c>
      <c r="H101" s="43" t="s">
        <v>260</v>
      </c>
    </row>
    <row r="102" spans="1:8" s="17" customFormat="1" ht="40.5" customHeight="1" x14ac:dyDescent="0.2">
      <c r="A102" s="15" t="s">
        <v>175</v>
      </c>
      <c r="B102" s="24" t="s">
        <v>244</v>
      </c>
      <c r="C102" s="36">
        <v>301.3</v>
      </c>
      <c r="D102" s="36">
        <v>301.3</v>
      </c>
      <c r="E102" s="36">
        <v>96.9</v>
      </c>
      <c r="F102" s="36">
        <f t="shared" si="12"/>
        <v>32.160637238632596</v>
      </c>
      <c r="G102" s="39">
        <v>127</v>
      </c>
      <c r="H102" s="43">
        <f t="shared" si="9"/>
        <v>76.2992125984252</v>
      </c>
    </row>
    <row r="103" spans="1:8" s="17" customFormat="1" ht="26.25" customHeight="1" x14ac:dyDescent="0.2">
      <c r="A103" s="15" t="s">
        <v>176</v>
      </c>
      <c r="B103" s="16" t="s">
        <v>177</v>
      </c>
      <c r="C103" s="36">
        <v>374</v>
      </c>
      <c r="D103" s="36">
        <v>374</v>
      </c>
      <c r="E103" s="36">
        <v>111</v>
      </c>
      <c r="F103" s="36">
        <f t="shared" si="12"/>
        <v>29.679144385026738</v>
      </c>
      <c r="G103" s="39"/>
      <c r="H103" s="43"/>
    </row>
    <row r="104" spans="1:8" s="17" customFormat="1" ht="39" customHeight="1" x14ac:dyDescent="0.2">
      <c r="A104" s="15" t="s">
        <v>231</v>
      </c>
      <c r="B104" s="16" t="s">
        <v>232</v>
      </c>
      <c r="C104" s="36">
        <v>3420</v>
      </c>
      <c r="D104" s="36">
        <v>3420</v>
      </c>
      <c r="E104" s="36"/>
      <c r="F104" s="36">
        <f t="shared" si="12"/>
        <v>0</v>
      </c>
      <c r="G104" s="39"/>
      <c r="H104" s="43"/>
    </row>
    <row r="105" spans="1:8" s="14" customFormat="1" ht="40.5" customHeight="1" x14ac:dyDescent="0.2">
      <c r="A105" s="12" t="s">
        <v>178</v>
      </c>
      <c r="B105" s="21" t="s">
        <v>179</v>
      </c>
      <c r="C105" s="35">
        <f>SUM(C106:C110)</f>
        <v>8584450.5</v>
      </c>
      <c r="D105" s="35">
        <f t="shared" ref="D105:E105" si="17">SUM(D106:D110)</f>
        <v>9491684.9000000004</v>
      </c>
      <c r="E105" s="35">
        <f t="shared" si="17"/>
        <v>5633886.1999999993</v>
      </c>
      <c r="F105" s="37">
        <f>E105/D105*100</f>
        <v>59.356018023733583</v>
      </c>
      <c r="G105" s="35">
        <f>SUM(G106:G110)</f>
        <v>6200168.3999999994</v>
      </c>
      <c r="H105" s="37">
        <f>E105/G105*100</f>
        <v>90.866664202217478</v>
      </c>
    </row>
    <row r="106" spans="1:8" s="17" customFormat="1" ht="27.75" customHeight="1" x14ac:dyDescent="0.2">
      <c r="A106" s="15" t="s">
        <v>180</v>
      </c>
      <c r="B106" s="16" t="s">
        <v>181</v>
      </c>
      <c r="C106" s="36">
        <v>9329.6</v>
      </c>
      <c r="D106" s="36">
        <v>56829.599999999999</v>
      </c>
      <c r="E106" s="36">
        <v>25041.200000000001</v>
      </c>
      <c r="F106" s="36">
        <f t="shared" si="12"/>
        <v>44.06365696749581</v>
      </c>
      <c r="G106" s="36">
        <v>46512.6</v>
      </c>
      <c r="H106" s="43">
        <f t="shared" si="9"/>
        <v>53.837454797194738</v>
      </c>
    </row>
    <row r="107" spans="1:8" s="17" customFormat="1" ht="42.75" customHeight="1" x14ac:dyDescent="0.2">
      <c r="A107" s="15" t="s">
        <v>182</v>
      </c>
      <c r="B107" s="16" t="s">
        <v>183</v>
      </c>
      <c r="C107" s="36">
        <v>375135</v>
      </c>
      <c r="D107" s="36">
        <v>428957.2</v>
      </c>
      <c r="E107" s="36">
        <v>270582.59999999998</v>
      </c>
      <c r="F107" s="36">
        <f t="shared" si="12"/>
        <v>63.079160345134653</v>
      </c>
      <c r="G107" s="36">
        <v>235059.5</v>
      </c>
      <c r="H107" s="43">
        <f t="shared" si="9"/>
        <v>115.11238643832731</v>
      </c>
    </row>
    <row r="108" spans="1:8" s="17" customFormat="1" ht="39" customHeight="1" x14ac:dyDescent="0.2">
      <c r="A108" s="15" t="s">
        <v>184</v>
      </c>
      <c r="B108" s="16" t="s">
        <v>185</v>
      </c>
      <c r="C108" s="36">
        <v>230.4</v>
      </c>
      <c r="D108" s="36">
        <v>230.4</v>
      </c>
      <c r="E108" s="36">
        <v>0</v>
      </c>
      <c r="F108" s="36">
        <f t="shared" si="12"/>
        <v>0</v>
      </c>
      <c r="G108" s="36">
        <v>0</v>
      </c>
      <c r="H108" s="43"/>
    </row>
    <row r="109" spans="1:8" s="17" customFormat="1" ht="30" customHeight="1" x14ac:dyDescent="0.2">
      <c r="A109" s="15" t="s">
        <v>186</v>
      </c>
      <c r="B109" s="16" t="s">
        <v>187</v>
      </c>
      <c r="C109" s="36">
        <v>8047576.7000000002</v>
      </c>
      <c r="D109" s="36">
        <v>8840458.8000000007</v>
      </c>
      <c r="E109" s="36">
        <v>5216066.4999999991</v>
      </c>
      <c r="F109" s="36">
        <f t="shared" si="12"/>
        <v>59.002214907669703</v>
      </c>
      <c r="G109" s="36">
        <v>5843368.7999999998</v>
      </c>
      <c r="H109" s="43">
        <f t="shared" si="9"/>
        <v>89.264714902129725</v>
      </c>
    </row>
    <row r="110" spans="1:8" s="17" customFormat="1" ht="36.75" customHeight="1" x14ac:dyDescent="0.2">
      <c r="A110" s="15" t="s">
        <v>188</v>
      </c>
      <c r="B110" s="16" t="s">
        <v>189</v>
      </c>
      <c r="C110" s="36">
        <v>152178.79999999999</v>
      </c>
      <c r="D110" s="36">
        <v>165208.9</v>
      </c>
      <c r="E110" s="36">
        <v>122195.9</v>
      </c>
      <c r="F110" s="36">
        <f t="shared" si="12"/>
        <v>73.964477700656559</v>
      </c>
      <c r="G110" s="36">
        <v>75227.5</v>
      </c>
      <c r="H110" s="43">
        <f t="shared" si="9"/>
        <v>162.43514672161109</v>
      </c>
    </row>
    <row r="111" spans="1:8" s="14" customFormat="1" ht="41.25" customHeight="1" x14ac:dyDescent="0.2">
      <c r="A111" s="12" t="s">
        <v>190</v>
      </c>
      <c r="B111" s="21" t="s">
        <v>191</v>
      </c>
      <c r="C111" s="37">
        <f>C112</f>
        <v>129672.4</v>
      </c>
      <c r="D111" s="37">
        <f t="shared" ref="D111:E111" si="18">D112</f>
        <v>129672.4</v>
      </c>
      <c r="E111" s="37">
        <f t="shared" si="18"/>
        <v>91682.3</v>
      </c>
      <c r="F111" s="37">
        <f>E111/D111*100</f>
        <v>70.703017758597824</v>
      </c>
      <c r="G111" s="37">
        <f>G112</f>
        <v>28939.1</v>
      </c>
      <c r="H111" s="37" t="s">
        <v>251</v>
      </c>
    </row>
    <row r="112" spans="1:8" s="17" customFormat="1" ht="35.25" customHeight="1" x14ac:dyDescent="0.2">
      <c r="A112" s="15" t="s">
        <v>192</v>
      </c>
      <c r="B112" s="16" t="s">
        <v>193</v>
      </c>
      <c r="C112" s="36">
        <v>129672.4</v>
      </c>
      <c r="D112" s="36">
        <v>129672.4</v>
      </c>
      <c r="E112" s="36">
        <v>91682.3</v>
      </c>
      <c r="F112" s="36">
        <f t="shared" si="12"/>
        <v>70.703017758597824</v>
      </c>
      <c r="G112" s="39">
        <v>28939.1</v>
      </c>
      <c r="H112" s="43" t="s">
        <v>251</v>
      </c>
    </row>
    <row r="113" spans="1:8" s="14" customFormat="1" ht="34.5" customHeight="1" x14ac:dyDescent="0.2">
      <c r="A113" s="12" t="s">
        <v>194</v>
      </c>
      <c r="B113" s="21" t="s">
        <v>195</v>
      </c>
      <c r="C113" s="35">
        <f>SUM(C114:C115)</f>
        <v>30836.2</v>
      </c>
      <c r="D113" s="35">
        <f t="shared" ref="D113:E113" si="19">SUM(D114:D115)</f>
        <v>99540.1</v>
      </c>
      <c r="E113" s="35">
        <f t="shared" si="19"/>
        <v>30291.600000000002</v>
      </c>
      <c r="F113" s="37">
        <f>E113/D113*100</f>
        <v>30.431554720158005</v>
      </c>
      <c r="G113" s="35">
        <f>G114+G115</f>
        <v>653.70000000000005</v>
      </c>
      <c r="H113" s="37" t="s">
        <v>261</v>
      </c>
    </row>
    <row r="114" spans="1:8" s="17" customFormat="1" ht="35.25" customHeight="1" x14ac:dyDescent="0.2">
      <c r="A114" s="15" t="s">
        <v>196</v>
      </c>
      <c r="B114" s="16" t="s">
        <v>197</v>
      </c>
      <c r="C114" s="36">
        <v>30076.2</v>
      </c>
      <c r="D114" s="36">
        <v>98780.1</v>
      </c>
      <c r="E114" s="36">
        <v>29838.7</v>
      </c>
      <c r="F114" s="36">
        <f t="shared" si="12"/>
        <v>30.207197603565898</v>
      </c>
      <c r="G114" s="39">
        <v>85</v>
      </c>
      <c r="H114" s="43" t="s">
        <v>262</v>
      </c>
    </row>
    <row r="115" spans="1:8" s="17" customFormat="1" ht="30.75" customHeight="1" x14ac:dyDescent="0.2">
      <c r="A115" s="15" t="s">
        <v>198</v>
      </c>
      <c r="B115" s="16" t="s">
        <v>199</v>
      </c>
      <c r="C115" s="36">
        <v>760</v>
      </c>
      <c r="D115" s="36">
        <v>760</v>
      </c>
      <c r="E115" s="36">
        <v>452.9</v>
      </c>
      <c r="F115" s="36">
        <f t="shared" si="12"/>
        <v>59.59210526315789</v>
      </c>
      <c r="G115" s="39">
        <v>568.70000000000005</v>
      </c>
      <c r="H115" s="43">
        <f t="shared" si="9"/>
        <v>79.637770353437659</v>
      </c>
    </row>
    <row r="116" spans="1:8" s="14" customFormat="1" ht="36" customHeight="1" x14ac:dyDescent="0.2">
      <c r="A116" s="12" t="s">
        <v>200</v>
      </c>
      <c r="B116" s="13" t="s">
        <v>245</v>
      </c>
      <c r="C116" s="35">
        <f>SUM(C117:C118)</f>
        <v>983373.1</v>
      </c>
      <c r="D116" s="35">
        <f t="shared" ref="D116:E116" si="20">SUM(D117:D118)</f>
        <v>1854273.1</v>
      </c>
      <c r="E116" s="35">
        <f t="shared" si="20"/>
        <v>1088658.8</v>
      </c>
      <c r="F116" s="37">
        <f>E116/D116*100</f>
        <v>58.710812339347427</v>
      </c>
      <c r="G116" s="35">
        <f>SUM(G117:G118)</f>
        <v>1156741.3</v>
      </c>
      <c r="H116" s="37">
        <f t="shared" si="9"/>
        <v>94.114284671948695</v>
      </c>
    </row>
    <row r="117" spans="1:8" s="17" customFormat="1" ht="20.25" customHeight="1" x14ac:dyDescent="0.2">
      <c r="A117" s="15" t="s">
        <v>201</v>
      </c>
      <c r="B117" s="16" t="s">
        <v>202</v>
      </c>
      <c r="C117" s="36">
        <v>693373.1</v>
      </c>
      <c r="D117" s="36">
        <v>693373.1</v>
      </c>
      <c r="E117" s="36">
        <v>674150.8</v>
      </c>
      <c r="F117" s="36">
        <f t="shared" si="12"/>
        <v>97.22771189133239</v>
      </c>
      <c r="G117" s="36">
        <v>491647.2</v>
      </c>
      <c r="H117" s="43">
        <f t="shared" si="9"/>
        <v>137.12084600502149</v>
      </c>
    </row>
    <row r="118" spans="1:8" s="17" customFormat="1" ht="20.25" customHeight="1" x14ac:dyDescent="0.2">
      <c r="A118" s="15" t="s">
        <v>203</v>
      </c>
      <c r="B118" s="16" t="s">
        <v>204</v>
      </c>
      <c r="C118" s="38">
        <v>290000</v>
      </c>
      <c r="D118" s="38">
        <v>1160900</v>
      </c>
      <c r="E118" s="36">
        <v>414508</v>
      </c>
      <c r="F118" s="36">
        <f t="shared" si="12"/>
        <v>35.705745542251698</v>
      </c>
      <c r="G118" s="36">
        <v>665094.1</v>
      </c>
      <c r="H118" s="43">
        <f t="shared" si="9"/>
        <v>62.323211106518613</v>
      </c>
    </row>
    <row r="119" spans="1:8" s="14" customFormat="1" ht="33" customHeight="1" x14ac:dyDescent="0.2">
      <c r="A119" s="12" t="s">
        <v>205</v>
      </c>
      <c r="B119" s="21" t="s">
        <v>206</v>
      </c>
      <c r="C119" s="37">
        <f>SUM(C120:C122)</f>
        <v>195484.19999999998</v>
      </c>
      <c r="D119" s="37">
        <f t="shared" ref="D119:E119" si="21">SUM(D120:D122)</f>
        <v>195484.19999999998</v>
      </c>
      <c r="E119" s="37">
        <f t="shared" si="21"/>
        <v>114317.49999999999</v>
      </c>
      <c r="F119" s="37">
        <f>E119/D119*100</f>
        <v>58.47915074466377</v>
      </c>
      <c r="G119" s="37">
        <f>SUM(G120:G122)</f>
        <v>123196.4</v>
      </c>
      <c r="H119" s="37">
        <f t="shared" si="9"/>
        <v>92.792890051982042</v>
      </c>
    </row>
    <row r="120" spans="1:8" s="17" customFormat="1" ht="27.75" customHeight="1" x14ac:dyDescent="0.2">
      <c r="A120" s="15" t="s">
        <v>207</v>
      </c>
      <c r="B120" s="16" t="s">
        <v>208</v>
      </c>
      <c r="C120" s="38">
        <v>26441.8</v>
      </c>
      <c r="D120" s="38">
        <v>26441.8</v>
      </c>
      <c r="E120" s="36">
        <v>14369.2</v>
      </c>
      <c r="F120" s="36">
        <f t="shared" si="12"/>
        <v>54.342745198889645</v>
      </c>
      <c r="G120" s="36">
        <v>25093.3</v>
      </c>
      <c r="H120" s="43">
        <f t="shared" si="9"/>
        <v>57.263094132696779</v>
      </c>
    </row>
    <row r="121" spans="1:8" s="17" customFormat="1" ht="24.75" customHeight="1" x14ac:dyDescent="0.2">
      <c r="A121" s="15" t="s">
        <v>209</v>
      </c>
      <c r="B121" s="16" t="s">
        <v>210</v>
      </c>
      <c r="C121" s="38">
        <v>4333</v>
      </c>
      <c r="D121" s="38">
        <v>4333</v>
      </c>
      <c r="E121" s="36">
        <v>2837</v>
      </c>
      <c r="F121" s="36">
        <f t="shared" si="12"/>
        <v>65.474267251327021</v>
      </c>
      <c r="G121" s="39">
        <v>671.3</v>
      </c>
      <c r="H121" s="43" t="s">
        <v>263</v>
      </c>
    </row>
    <row r="122" spans="1:8" s="17" customFormat="1" ht="24.75" customHeight="1" x14ac:dyDescent="0.2">
      <c r="A122" s="15" t="s">
        <v>211</v>
      </c>
      <c r="B122" s="16" t="s">
        <v>212</v>
      </c>
      <c r="C122" s="38">
        <v>164709.4</v>
      </c>
      <c r="D122" s="38">
        <v>164709.4</v>
      </c>
      <c r="E122" s="36">
        <v>97111.299999999988</v>
      </c>
      <c r="F122" s="36">
        <f t="shared" si="12"/>
        <v>58.959172943377844</v>
      </c>
      <c r="G122" s="39">
        <v>97431.8</v>
      </c>
      <c r="H122" s="43">
        <f t="shared" si="9"/>
        <v>99.671051956342779</v>
      </c>
    </row>
    <row r="123" spans="1:8" s="22" customFormat="1" ht="18.75" customHeight="1" x14ac:dyDescent="0.2">
      <c r="A123" s="25"/>
      <c r="B123" s="26" t="s">
        <v>213</v>
      </c>
      <c r="C123" s="40">
        <f>C6+C15+C29+C34+C40+C49+C58+C64+C68+C79+C84+C87+C92+C95+C99+C105+C111+C113+C116+C119</f>
        <v>154919929.39999995</v>
      </c>
      <c r="D123" s="40">
        <f t="shared" ref="D123:E123" si="22">D6+D15+D29+D34+D40+D49+D58+D64+D68+D79+D84+D87+D92+D95+D99+D105+D111+D113+D116+D119</f>
        <v>153886105.49999997</v>
      </c>
      <c r="E123" s="40">
        <f t="shared" si="22"/>
        <v>106743868.39999999</v>
      </c>
      <c r="F123" s="42">
        <f t="shared" si="12"/>
        <v>69.365501227789537</v>
      </c>
      <c r="G123" s="40">
        <f>G6+G15+G29+G34+G40+G49+G58+G64+G68+G79+G84+G87+G92+G95+G99+G105+G111+G113+G116+G119</f>
        <v>90996227.200000018</v>
      </c>
      <c r="H123" s="44">
        <f t="shared" si="9"/>
        <v>117.30581770757192</v>
      </c>
    </row>
    <row r="124" spans="1:8" s="22" customFormat="1" ht="20.25" customHeight="1" x14ac:dyDescent="0.2">
      <c r="A124" s="27"/>
      <c r="B124" s="28" t="s">
        <v>214</v>
      </c>
      <c r="C124" s="54"/>
      <c r="D124" s="40">
        <v>7127186.5000000298</v>
      </c>
      <c r="E124" s="40">
        <v>3846296.900000006</v>
      </c>
      <c r="F124" s="42">
        <f t="shared" si="12"/>
        <v>53.966553281578776</v>
      </c>
      <c r="G124" s="41">
        <v>2479801.6999999881</v>
      </c>
      <c r="H124" s="44">
        <f t="shared" si="9"/>
        <v>155.10501908277683</v>
      </c>
    </row>
    <row r="125" spans="1:8" s="22" customFormat="1" x14ac:dyDescent="0.2">
      <c r="A125" s="27"/>
      <c r="B125" s="26" t="s">
        <v>215</v>
      </c>
      <c r="C125" s="40">
        <f t="shared" ref="C125:E125" si="23">C123+C124</f>
        <v>154919929.39999995</v>
      </c>
      <c r="D125" s="40">
        <f t="shared" si="23"/>
        <v>161013292</v>
      </c>
      <c r="E125" s="40">
        <f t="shared" si="23"/>
        <v>110590165.3</v>
      </c>
      <c r="F125" s="42">
        <f t="shared" si="12"/>
        <v>68.683873192282789</v>
      </c>
      <c r="G125" s="40">
        <f>G123+G124</f>
        <v>93476028.900000006</v>
      </c>
      <c r="H125" s="44">
        <f t="shared" si="9"/>
        <v>118.30858306818809</v>
      </c>
    </row>
    <row r="126" spans="1:8" x14ac:dyDescent="0.25">
      <c r="D126" s="30"/>
      <c r="E126" s="30"/>
    </row>
    <row r="127" spans="1:8" s="17" customFormat="1" ht="21.75" customHeight="1" x14ac:dyDescent="0.2">
      <c r="A127" s="53" t="s">
        <v>250</v>
      </c>
      <c r="B127" s="53"/>
      <c r="C127" s="53"/>
      <c r="D127" s="53"/>
      <c r="E127" s="53"/>
      <c r="F127" s="53"/>
      <c r="G127" s="53"/>
      <c r="H127" s="53"/>
    </row>
    <row r="130" spans="1:8" x14ac:dyDescent="0.25">
      <c r="D130" s="30"/>
      <c r="E130" s="55"/>
    </row>
    <row r="136" spans="1:8" ht="21" customHeight="1" x14ac:dyDescent="0.2">
      <c r="A136" s="45"/>
      <c r="B136" s="45"/>
      <c r="C136" s="45"/>
      <c r="D136" s="45"/>
      <c r="E136" s="45"/>
      <c r="F136" s="45"/>
      <c r="G136" s="45"/>
      <c r="H136" s="45"/>
    </row>
    <row r="137" spans="1:8" ht="21" customHeight="1" x14ac:dyDescent="0.2">
      <c r="A137" s="46"/>
      <c r="B137" s="46"/>
      <c r="C137" s="46"/>
      <c r="D137" s="46"/>
      <c r="E137" s="46"/>
      <c r="F137" s="46"/>
      <c r="G137" s="46"/>
      <c r="H137" s="46"/>
    </row>
    <row r="140" spans="1:8" x14ac:dyDescent="0.25">
      <c r="D140" s="32"/>
      <c r="E140" s="32"/>
      <c r="G140" s="32"/>
    </row>
    <row r="141" spans="1:8" x14ac:dyDescent="0.25">
      <c r="D141" s="32"/>
      <c r="E141" s="32"/>
    </row>
    <row r="142" spans="1:8" x14ac:dyDescent="0.25">
      <c r="D142" s="32"/>
      <c r="E142" s="32"/>
      <c r="G142" s="33"/>
    </row>
    <row r="146" spans="1:5" x14ac:dyDescent="0.25">
      <c r="D146" s="30"/>
      <c r="E146" s="30"/>
    </row>
    <row r="148" spans="1:5" x14ac:dyDescent="0.25">
      <c r="A148" s="34"/>
    </row>
  </sheetData>
  <mergeCells count="8">
    <mergeCell ref="A136:H136"/>
    <mergeCell ref="A137:H137"/>
    <mergeCell ref="A1:H1"/>
    <mergeCell ref="A3:A4"/>
    <mergeCell ref="B3:B4"/>
    <mergeCell ref="C3:F3"/>
    <mergeCell ref="H3:H4"/>
    <mergeCell ref="A127:H127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2" manualBreakCount="2">
    <brk id="24" max="7" man="1"/>
    <brk id="9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2022-11-03T12:36:36Z</cp:lastPrinted>
  <dcterms:created xsi:type="dcterms:W3CDTF">2021-01-29T07:43:13Z</dcterms:created>
  <dcterms:modified xsi:type="dcterms:W3CDTF">2022-10-28T12:36:42Z</dcterms:modified>
</cp:coreProperties>
</file>