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10" yWindow="-45" windowWidth="15000" windowHeight="12525"/>
  </bookViews>
  <sheets>
    <sheet name="2022 год" sheetId="1" r:id="rId1"/>
  </sheets>
  <externalReferences>
    <externalReference r:id="rId2"/>
  </externalReferences>
  <definedNames>
    <definedName name="_xlnm._FilterDatabase" localSheetId="0" hidden="1">'2022 год'!$B$5:$H$107</definedName>
    <definedName name="Z_2505F84B_EDD5_43D7_8CE7_AFF925DFBFF7_.wvu.Cols" localSheetId="0" hidden="1">'2022 год'!#REF!</definedName>
    <definedName name="Z_2505F84B_EDD5_43D7_8CE7_AFF925DFBFF7_.wvu.PrintArea" localSheetId="0" hidden="1">'2022 год'!$B$1:$H$107</definedName>
    <definedName name="Z_2505F84B_EDD5_43D7_8CE7_AFF925DFBFF7_.wvu.PrintTitles" localSheetId="0" hidden="1">'2022 год'!$B:$B,'2022 год'!$3:$5</definedName>
    <definedName name="Z_2505F84B_EDD5_43D7_8CE7_AFF925DFBFF7_.wvu.Rows" localSheetId="0" hidden="1">'2022 год'!#REF!,'2022 год'!$5:$5,'2022 год'!#REF!,'2022 год'!#REF!,'2022 год'!#REF!,'2022 год'!#REF!</definedName>
    <definedName name="Z_9D015A7B_71BF_4A38_92C8_CCD8973F5CA0_.wvu.Cols" localSheetId="0" hidden="1">'2022 год'!#REF!,'2022 год'!#REF!</definedName>
    <definedName name="Z_9D015A7B_71BF_4A38_92C8_CCD8973F5CA0_.wvu.FilterData" localSheetId="0" hidden="1">'2022 год'!$B$5:$H$107</definedName>
    <definedName name="Z_9D015A7B_71BF_4A38_92C8_CCD8973F5CA0_.wvu.PrintArea" localSheetId="0" hidden="1">'2022 год'!#REF!</definedName>
    <definedName name="Z_9D015A7B_71BF_4A38_92C8_CCD8973F5CA0_.wvu.PrintTitles" localSheetId="0" hidden="1">'2022 год'!$B:$B,'2022 год'!$3:$5</definedName>
    <definedName name="Z_9D015A7B_71BF_4A38_92C8_CCD8973F5CA0_.wvu.Rows" localSheetId="0" hidden="1">'2022 год'!#REF!</definedName>
    <definedName name="_xlnm.Print_Titles" localSheetId="0">'2022 год'!$B:$B,'2022 год'!$3:$4</definedName>
    <definedName name="_xlnm.Print_Area" localSheetId="0">'2022 год'!$A$1:$H$127</definedName>
  </definedNames>
  <calcPr calcId="145621"/>
</workbook>
</file>

<file path=xl/calcChain.xml><?xml version="1.0" encoding="utf-8"?>
<calcChain xmlns="http://schemas.openxmlformats.org/spreadsheetml/2006/main">
  <c r="H122" i="1" l="1"/>
  <c r="F57" i="1" l="1"/>
  <c r="G49" i="1" l="1"/>
  <c r="D49" i="1"/>
  <c r="E49" i="1"/>
  <c r="C49" i="1"/>
  <c r="C123" i="1"/>
  <c r="D130" i="1" s="1"/>
  <c r="H114" i="1"/>
  <c r="H115" i="1"/>
  <c r="G113" i="1"/>
  <c r="G111" i="1"/>
  <c r="H106" i="1"/>
  <c r="H102" i="1"/>
  <c r="H96" i="1"/>
  <c r="H86" i="1"/>
  <c r="H82" i="1"/>
  <c r="H70" i="1"/>
  <c r="H71" i="1"/>
  <c r="H74" i="1"/>
  <c r="H60" i="1"/>
  <c r="H59" i="1"/>
  <c r="H54" i="1"/>
  <c r="H56" i="1"/>
  <c r="H51" i="1"/>
  <c r="H36" i="1"/>
  <c r="H37" i="1"/>
  <c r="H39" i="1"/>
  <c r="H32" i="1"/>
  <c r="H33" i="1"/>
  <c r="H26" i="1"/>
  <c r="H27" i="1"/>
  <c r="H18" i="1"/>
  <c r="H19" i="1"/>
  <c r="H20" i="1"/>
  <c r="H21" i="1"/>
  <c r="H14" i="1"/>
  <c r="H8" i="1"/>
  <c r="F124" i="1" l="1"/>
  <c r="H124" i="1" l="1"/>
  <c r="H120" i="1"/>
  <c r="H109" i="1"/>
  <c r="H107" i="1"/>
  <c r="H100" i="1"/>
  <c r="H97" i="1"/>
  <c r="H94" i="1"/>
  <c r="H90" i="1"/>
  <c r="H80" i="1"/>
  <c r="H78" i="1"/>
  <c r="H67" i="1"/>
  <c r="H66" i="1"/>
  <c r="H65" i="1"/>
  <c r="H62" i="1"/>
  <c r="H50" i="1"/>
  <c r="H45" i="1"/>
  <c r="H44" i="1"/>
  <c r="H43" i="1"/>
  <c r="H42" i="1"/>
  <c r="H41" i="1"/>
  <c r="H35" i="1"/>
  <c r="H30" i="1"/>
  <c r="H24" i="1"/>
  <c r="H23" i="1"/>
  <c r="H22" i="1"/>
  <c r="H17" i="1"/>
  <c r="H16" i="1"/>
  <c r="H7" i="1"/>
  <c r="F122" i="1" l="1"/>
  <c r="F121" i="1"/>
  <c r="F120" i="1"/>
  <c r="F118" i="1"/>
  <c r="F117" i="1"/>
  <c r="F115" i="1"/>
  <c r="F114" i="1"/>
  <c r="F112" i="1"/>
  <c r="F110" i="1"/>
  <c r="F109" i="1"/>
  <c r="F108" i="1"/>
  <c r="F107" i="1"/>
  <c r="F106" i="1"/>
  <c r="F104" i="1"/>
  <c r="F103" i="1"/>
  <c r="F102" i="1"/>
  <c r="F101" i="1"/>
  <c r="F100" i="1"/>
  <c r="F98" i="1"/>
  <c r="F97" i="1"/>
  <c r="F96" i="1"/>
  <c r="F94" i="1"/>
  <c r="F93" i="1"/>
  <c r="F91" i="1"/>
  <c r="F90" i="1"/>
  <c r="F89" i="1"/>
  <c r="F88" i="1"/>
  <c r="F86" i="1"/>
  <c r="F85" i="1"/>
  <c r="F83" i="1"/>
  <c r="F82" i="1"/>
  <c r="F81" i="1"/>
  <c r="F80" i="1"/>
  <c r="F78" i="1"/>
  <c r="F76" i="1"/>
  <c r="F75" i="1"/>
  <c r="F74" i="1"/>
  <c r="F73" i="1"/>
  <c r="F72" i="1"/>
  <c r="F71" i="1"/>
  <c r="F70" i="1"/>
  <c r="F69" i="1"/>
  <c r="F67" i="1"/>
  <c r="F66" i="1"/>
  <c r="F65" i="1"/>
  <c r="F63" i="1"/>
  <c r="F62" i="1"/>
  <c r="F59" i="1"/>
  <c r="F55" i="1"/>
  <c r="F54" i="1"/>
  <c r="F53" i="1"/>
  <c r="F52" i="1"/>
  <c r="F51" i="1"/>
  <c r="F50" i="1"/>
  <c r="F48" i="1"/>
  <c r="F46" i="1"/>
  <c r="F45" i="1"/>
  <c r="F44" i="1"/>
  <c r="F43" i="1"/>
  <c r="F42" i="1"/>
  <c r="F41" i="1"/>
  <c r="F39" i="1"/>
  <c r="F38" i="1"/>
  <c r="F37" i="1"/>
  <c r="F36" i="1"/>
  <c r="F35" i="1"/>
  <c r="F33" i="1"/>
  <c r="F32" i="1"/>
  <c r="F31" i="1"/>
  <c r="F30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4" i="1"/>
  <c r="F11" i="1"/>
  <c r="F10" i="1"/>
  <c r="F9" i="1"/>
  <c r="F8" i="1"/>
  <c r="F7" i="1"/>
  <c r="E99" i="1"/>
  <c r="D99" i="1"/>
  <c r="F99" i="1" l="1"/>
  <c r="F49" i="1"/>
  <c r="E113" i="1"/>
  <c r="H113" i="1" s="1"/>
  <c r="D113" i="1"/>
  <c r="E116" i="1"/>
  <c r="D116" i="1"/>
  <c r="E119" i="1"/>
  <c r="D119" i="1"/>
  <c r="C119" i="1"/>
  <c r="C116" i="1"/>
  <c r="C113" i="1"/>
  <c r="E105" i="1"/>
  <c r="D105" i="1"/>
  <c r="E111" i="1"/>
  <c r="D111" i="1"/>
  <c r="C111" i="1"/>
  <c r="C105" i="1"/>
  <c r="C99" i="1"/>
  <c r="E95" i="1"/>
  <c r="H95" i="1" s="1"/>
  <c r="D95" i="1"/>
  <c r="C95" i="1"/>
  <c r="E92" i="1"/>
  <c r="D92" i="1"/>
  <c r="E87" i="1"/>
  <c r="D87" i="1"/>
  <c r="C92" i="1"/>
  <c r="C87" i="1"/>
  <c r="E84" i="1"/>
  <c r="D84" i="1"/>
  <c r="C84" i="1"/>
  <c r="E79" i="1"/>
  <c r="H79" i="1" s="1"/>
  <c r="D79" i="1"/>
  <c r="C79" i="1"/>
  <c r="E68" i="1"/>
  <c r="H68" i="1" s="1"/>
  <c r="D68" i="1"/>
  <c r="C68" i="1"/>
  <c r="E64" i="1"/>
  <c r="D64" i="1"/>
  <c r="C64" i="1"/>
  <c r="E58" i="1"/>
  <c r="D58" i="1"/>
  <c r="C58" i="1"/>
  <c r="D6" i="1"/>
  <c r="D15" i="1"/>
  <c r="D29" i="1"/>
  <c r="D34" i="1"/>
  <c r="D40" i="1"/>
  <c r="E40" i="1"/>
  <c r="C40" i="1"/>
  <c r="E34" i="1"/>
  <c r="F84" i="1" l="1"/>
  <c r="H84" i="1"/>
  <c r="F79" i="1"/>
  <c r="D123" i="1"/>
  <c r="D125" i="1" s="1"/>
  <c r="F119" i="1"/>
  <c r="F92" i="1"/>
  <c r="F111" i="1"/>
  <c r="F64" i="1"/>
  <c r="F116" i="1"/>
  <c r="F105" i="1"/>
  <c r="F34" i="1"/>
  <c r="F95" i="1"/>
  <c r="F113" i="1"/>
  <c r="F68" i="1"/>
  <c r="F40" i="1"/>
  <c r="F58" i="1"/>
  <c r="F87" i="1"/>
  <c r="C34" i="1"/>
  <c r="E29" i="1"/>
  <c r="C29" i="1"/>
  <c r="E15" i="1"/>
  <c r="C15" i="1"/>
  <c r="C6" i="1"/>
  <c r="E6" i="1"/>
  <c r="E123" i="1" s="1"/>
  <c r="C125" i="1" l="1"/>
  <c r="F29" i="1"/>
  <c r="F6" i="1"/>
  <c r="F15" i="1"/>
  <c r="G119" i="1"/>
  <c r="H119" i="1" s="1"/>
  <c r="G116" i="1"/>
  <c r="G105" i="1"/>
  <c r="H105" i="1" s="1"/>
  <c r="G99" i="1"/>
  <c r="G95" i="1"/>
  <c r="G92" i="1"/>
  <c r="H92" i="1" s="1"/>
  <c r="G87" i="1"/>
  <c r="H87" i="1" s="1"/>
  <c r="G84" i="1"/>
  <c r="G79" i="1"/>
  <c r="G68" i="1"/>
  <c r="G64" i="1"/>
  <c r="H64" i="1" s="1"/>
  <c r="G58" i="1"/>
  <c r="H58" i="1" s="1"/>
  <c r="H49" i="1"/>
  <c r="G40" i="1"/>
  <c r="H40" i="1" s="1"/>
  <c r="G34" i="1"/>
  <c r="H34" i="1" s="1"/>
  <c r="G29" i="1"/>
  <c r="H29" i="1" s="1"/>
  <c r="G15" i="1"/>
  <c r="H15" i="1" s="1"/>
  <c r="G6" i="1"/>
  <c r="G123" i="1" l="1"/>
  <c r="G125" i="1" s="1"/>
  <c r="E125" i="1"/>
  <c r="F123" i="1"/>
  <c r="H6" i="1"/>
  <c r="H123" i="1" l="1"/>
  <c r="H125" i="1"/>
  <c r="F125" i="1"/>
</calcChain>
</file>

<file path=xl/sharedStrings.xml><?xml version="1.0" encoding="utf-8"?>
<sst xmlns="http://schemas.openxmlformats.org/spreadsheetml/2006/main" count="274" uniqueCount="267">
  <si>
    <t xml:space="preserve">Сведения об исполнении областного бюджета Саратовской области по расходам в разрезе государственных программ </t>
  </si>
  <si>
    <t>тыс. рублей</t>
  </si>
  <si>
    <t>Код целевой статьи расходов</t>
  </si>
  <si>
    <t>Наименование</t>
  </si>
  <si>
    <t>Темп роста к соответствующему периоду прошлого года, %</t>
  </si>
  <si>
    <t xml:space="preserve">Утверждено в гос. программе (годовой план) </t>
  </si>
  <si>
    <t xml:space="preserve">Утвержденные бюджетные назначения (годовой план)* </t>
  </si>
  <si>
    <t xml:space="preserve">Исполнение </t>
  </si>
  <si>
    <t>% исполнения к утвержденным бюджетным назначениям</t>
  </si>
  <si>
    <t>52 0 00 00000</t>
  </si>
  <si>
    <t>52 1 00 00000</t>
  </si>
  <si>
    <t>Подпрограмма «Социальная поддержка граждан»</t>
  </si>
  <si>
    <t>52 2 00 00000</t>
  </si>
  <si>
    <t>Подпрограмма «Социальное обслуживание граждан»</t>
  </si>
  <si>
    <t>52 3 00 00000</t>
  </si>
  <si>
    <t>Подпрограмма  «Развитие системы социальной защиты граждан»</t>
  </si>
  <si>
    <t>52 4 00 00000</t>
  </si>
  <si>
    <t>Подпрограмма «Старшее поколение»</t>
  </si>
  <si>
    <t>52 5 00 00000</t>
  </si>
  <si>
    <t>Подпрограмма «Развитие институтов гражданского общества и поддержка социально ориентированных некоммерческих организаций в Саратовской области»</t>
  </si>
  <si>
    <t>52 6 00 00000</t>
  </si>
  <si>
    <t>Подпрограмма «Социальная программа Саратовской области, связанная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являющимся получателями трудовых пенсий по старости и по инвалидности, и обучением компьютерной грамотности неработающих пенсионеров»</t>
  </si>
  <si>
    <t>52 7 00 00000</t>
  </si>
  <si>
    <t xml:space="preserve">Подпрограмма «Социальная программа Саратовской области, связанная со строительством (реконструкцией) объектов организаций социального обслуживания населения, с ремонтом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граждан, а также с благоустройством прилегающей территории,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пенсионеров» </t>
  </si>
  <si>
    <t>52 8 00 00000</t>
  </si>
  <si>
    <t>Подпрограмма «Формирование системы комплексной реабилитации и абилитации инвалидов, в том числе детей-инвалидов»</t>
  </si>
  <si>
    <t>Подпрограмма «Содействие занятости населения и социальная поддержка безработных граждан»</t>
  </si>
  <si>
    <t>Подпрограмма «Регулирование трудовой миграции»</t>
  </si>
  <si>
    <t>Подпрограмма «Оказание содействия добровольному переселению в Саратовскую область соотечественников, проживающих за рубежом»</t>
  </si>
  <si>
    <t>Подпрограмма «Совершенствование социального партнерства</t>
  </si>
  <si>
    <t>Подпрограмма «Улучшение условий и охраны труда»</t>
  </si>
  <si>
    <t>Подпрограмма «Сопровождение инвалидов молодого возраста при трудоустройстве»</t>
  </si>
  <si>
    <t>Подпрограмма «Материально-техническая база и кадровый потенциал сферы занятости, труда и миграции Саратовской области»</t>
  </si>
  <si>
    <t>55 0 00 00000</t>
  </si>
  <si>
    <t>55 1 00 00000</t>
  </si>
  <si>
    <t>Подпрограмма «Музеи»</t>
  </si>
  <si>
    <t>55 2 00 00000</t>
  </si>
  <si>
    <t>Подпрограмма «Театры»</t>
  </si>
  <si>
    <t>55 3 00 00000</t>
  </si>
  <si>
    <t>Подпрограмма «Концертные организации и коллективы»</t>
  </si>
  <si>
    <t>55 4 00 00000</t>
  </si>
  <si>
    <t>Подпрограмма «Библиотеки»</t>
  </si>
  <si>
    <t>55 5 00 00000</t>
  </si>
  <si>
    <t>Подпрограмма «Система образования в сфере культуры»</t>
  </si>
  <si>
    <t>55 6 00 00000</t>
  </si>
  <si>
    <t>Подпрограмма «Культурно-досуговые учреждения»</t>
  </si>
  <si>
    <t>55 7 00 00000</t>
  </si>
  <si>
    <t>Подпрограмма «Государственная охрана, сохранение и популяризация объектов культурного наследия»</t>
  </si>
  <si>
    <t>55 8 00 00000</t>
  </si>
  <si>
    <t>Подпрограмма «Архивы»</t>
  </si>
  <si>
    <t>55 9 00 00000</t>
  </si>
  <si>
    <t>Подпрограмма «Творческое развитие детей и молодежи в сфере культуры»</t>
  </si>
  <si>
    <t>55 А 00 00000</t>
  </si>
  <si>
    <t>Подпрограмма «Укрепление материально-технической базы учреждений в сфере культуры»</t>
  </si>
  <si>
    <t>55 Б 00 00000</t>
  </si>
  <si>
    <t>Подпрограмма «Развитие кадрового потенциала сферы культуры»</t>
  </si>
  <si>
    <t>55 Г 00 00000</t>
  </si>
  <si>
    <t>Подпрограмма «Популяризация культурных традиций»</t>
  </si>
  <si>
    <t>55 Д 00 00000</t>
  </si>
  <si>
    <t>Подпрограмма «Гармонизация межнациональных отношений и этнокультурное развитие народов Саратовской области»</t>
  </si>
  <si>
    <t>56 0 00 00000</t>
  </si>
  <si>
    <t>56 1 00 00000</t>
  </si>
  <si>
    <t>Подпрограмма «Физическая культура и спорт. Подготовка спортивного резерва»</t>
  </si>
  <si>
    <t>56 2 00 00000</t>
  </si>
  <si>
    <t>Подпрограмма «Туризм»</t>
  </si>
  <si>
    <t>56 3 00 00000</t>
  </si>
  <si>
    <t>Подпрограмма «Молодежная политика»</t>
  </si>
  <si>
    <t>56 4 00 00000</t>
  </si>
  <si>
    <t>Подпрограмма «Материально-техническая база спорта»</t>
  </si>
  <si>
    <t>58 0 00 00000</t>
  </si>
  <si>
    <t>58 1 00 00000</t>
  </si>
  <si>
    <t>Подпрограмма «Стратегическое планирование и оперативное управление социально-экономическим развитием региона»</t>
  </si>
  <si>
    <t>58 2 00 00000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</si>
  <si>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</si>
  <si>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58 3 00 00000</t>
  </si>
  <si>
    <t>Подпрограмма «Развитие малого и среднего предпринимательства в  Саратовской области»</t>
  </si>
  <si>
    <t>58 5 00 00000</t>
  </si>
  <si>
    <t>Подпрограмма «Сокращение административных барьеров, повышение доступности государственных услуг»</t>
  </si>
  <si>
    <t>5A 0 00 00000</t>
  </si>
  <si>
    <t>Государственная программа Саратовской области «Развитие образования в Саратовской области»</t>
  </si>
  <si>
    <t>5А 1 00 00000</t>
  </si>
  <si>
    <t>Подпрограмма «Развитие системы дошкольного образования»</t>
  </si>
  <si>
    <t>5А 2 00 00000</t>
  </si>
  <si>
    <t>Подпрограмма «Развитие системы общего и дополнительного образования»</t>
  </si>
  <si>
    <t>5А 3 00 00000</t>
  </si>
  <si>
    <t>Подпрограмма «Поддержка одаренных детей Саратовской области»</t>
  </si>
  <si>
    <t>5А 4 00 00000</t>
  </si>
  <si>
    <t>Подпрограмма «Развитие профессионального образования»</t>
  </si>
  <si>
    <t>5А 5 00 00000</t>
  </si>
  <si>
    <t>Подпрограмма «Социальная адаптация детей-сирот, детей, оставшихся без попечения родителей»</t>
  </si>
  <si>
    <t>5А 6 00 00000</t>
  </si>
  <si>
    <t>Подпрограмма «Развитие финансовой грамотности населения области»</t>
  </si>
  <si>
    <t>5А 7 00 00000</t>
  </si>
  <si>
    <t>Подпрограмма «Создание в Саратовской области новых мест в общеобразовательных организациях»</t>
  </si>
  <si>
    <t>5А 8 00 00000</t>
  </si>
  <si>
    <t>Подпрограмма «Совершенствование управления системой образования»</t>
  </si>
  <si>
    <t>5Г 0 00 00000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</si>
  <si>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</si>
  <si>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5Г 1 00 00000</t>
  </si>
  <si>
    <t>Подпрограмма «Развитие отраслей агропромышленного комплекса, обеспечивающих ускоренное импортозамещение основных видов сельскохозяйственной продукции, сырья и продовольствия»</t>
  </si>
  <si>
    <t>5Г 2 00 00000</t>
  </si>
  <si>
    <t>Подпрограмма «Развитие мелиорации земель сельскохозяйственного назначения Саратовской области»</t>
  </si>
  <si>
    <t>5Г 3 00 00000</t>
  </si>
  <si>
    <t>Подпрограмма «Устойчивое развитие сельских территорий Саратовской области»</t>
  </si>
  <si>
    <t>5Г 4 00 00000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</si>
  <si>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</si>
  <si>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5Д 0 00 00000</t>
  </si>
  <si>
    <t>Государственная программа Саратовской области «Развитие здравоохранения»</t>
  </si>
  <si>
    <t>5Д 1 00 00000</t>
  </si>
  <si>
    <t>Подпрограмма «Совершенствование оказания медицинской помощи, включая профилактику заболеваний и формирование здорового образа жизни»</t>
  </si>
  <si>
    <t>5Д 2 00 00000</t>
  </si>
  <si>
    <t>Подпрограмма «Развитие кадровых ресурсов в здравоохранении»</t>
  </si>
  <si>
    <t>5Д 3 00 00000</t>
  </si>
  <si>
    <t>Подпрограмма «Информационные технологии и управление развитием отрасли»</t>
  </si>
  <si>
    <t>5Е 0 00 00000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</si>
  <si>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</si>
  <si>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5Е 1 00 00000</t>
  </si>
  <si>
    <t>Подпрограмма «Комплексное освоение и развитие территорий в целях жилищного строительства»</t>
  </si>
  <si>
    <t>5Е 2 00 00000</t>
  </si>
  <si>
    <t>Подпрограмма «Капитальный ремонт и ремонт в многоквартирных домах Саратовской области»</t>
  </si>
  <si>
    <t>5Е 3 00 00000</t>
  </si>
  <si>
    <t>Подпрограмма «Обеспечение жилыми помещениями молодых семей»</t>
  </si>
  <si>
    <t>5Е 4 00 00000</t>
  </si>
  <si>
    <t>Подпрограмма «Обеспечение жилыми помещениями детей-сирот и детей, оставшихся без попечения родителей»</t>
  </si>
  <si>
    <t>5Е 5 00 0000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</si>
  <si>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</si>
  <si>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5Е 6 00 00000</t>
  </si>
  <si>
    <t>Подпрограмма  «Развитие ипотечного жилищного кредитования»</t>
  </si>
  <si>
    <t>5Е 7 00 00000</t>
  </si>
  <si>
    <t>Подпрограмма «Обеспечение жильем отдельных категорий граждан в соответствии с федеральным законодательством»</t>
  </si>
  <si>
    <t>5Е 8 00 00000</t>
  </si>
  <si>
    <t>Подпрограмма «Повышение качества водоснабжения и водоотведения»</t>
  </si>
  <si>
    <t>5Е 9 00 00000</t>
  </si>
  <si>
    <t>Подпрограмма «Градостроительное планирование, развитие территорий. Снижение административных барьеров в области строительства»</t>
  </si>
  <si>
    <t>5Е А 00 00000</t>
  </si>
  <si>
    <t>Подпрограмма «Обеспечение устойчивого сокращения непригодного для проживания жилищного фонда»</t>
  </si>
  <si>
    <t>5Ж 0 00 00000</t>
  </si>
  <si>
    <t>Государственная программа Саратовской области «Развитие транспортной системы»</t>
  </si>
  <si>
    <t>5Ж 1 00 00000</t>
  </si>
  <si>
    <t>Подпрограмма «Модернизация и развитие транспортного комплекса Саратовской области»</t>
  </si>
  <si>
    <t>5Ж 2 00 00000</t>
  </si>
  <si>
    <t>Подпрограмма  «Развитие и обеспечение сохранности сети автомобильных дорог Саратовской области»</t>
  </si>
  <si>
    <t>5Ж 3 00 00000</t>
  </si>
  <si>
    <t>Подпрограмма «Повышение безопасности дорожного движения в Саратовской области»</t>
  </si>
  <si>
    <t>5Ж 5 00 00000</t>
  </si>
  <si>
    <t>Подпрограмма  «Развитие рынка газового моторного топлива в Саратовской области»</t>
  </si>
  <si>
    <t>5И 0 00 00000</t>
  </si>
  <si>
    <t>Государственная программа Саратовской области «Информационное общество»</t>
  </si>
  <si>
    <t>5И 1 00 00000</t>
  </si>
  <si>
    <t>Подпрограмма «Формирование электронного правительства»</t>
  </si>
  <si>
    <t>5И 2 00 00000</t>
  </si>
  <si>
    <t>Подпрограмма «Повышение эффективности деятельности органов исполнительной и законодательной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</si>
  <si>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62 0 00 00000</t>
  </si>
  <si>
    <t>62 1 00 00000</t>
  </si>
  <si>
    <t>62 2 00 00000</t>
  </si>
  <si>
    <t>62 3 00 00000</t>
  </si>
  <si>
    <t>62 4 00 00000</t>
  </si>
  <si>
    <t>63 0 00 00000</t>
  </si>
  <si>
    <t>Государственная программа Саратовской области «Повышение энергоэффективности и энергосбережения в Саратовской области»</t>
  </si>
  <si>
    <t>63 1 00 00000</t>
  </si>
  <si>
    <t>Подпрограмма «Обеспечение населения твердым топливом»</t>
  </si>
  <si>
    <t>63 2 00 00000</t>
  </si>
  <si>
    <t>Подпрограмма «Энергосбережение и повышение энергоэффективности теплоснабжения и системы коммунальной инфраструктуры»</t>
  </si>
  <si>
    <t>64 0 00 00000</t>
  </si>
  <si>
    <t>64 1 00 00000</t>
  </si>
  <si>
    <t>Подпрограмма «Снижение рисков и смягчение последствий чрезвычайных ситуаций природного и техногенного характера»</t>
  </si>
  <si>
    <t>64 2 00 00000</t>
  </si>
  <si>
    <t>Подпрограмма «Пожарная безопасность»</t>
  </si>
  <si>
    <t>64 3 00 00000</t>
  </si>
  <si>
    <t>Подпрограмма «Построение и развитие аппаратно-программного комплекса «Безопасный город» на территории Саратовской области»</t>
  </si>
  <si>
    <t>65 0 00 00000</t>
  </si>
  <si>
    <t>65 1 00 00000</t>
  </si>
  <si>
    <t>Подпрограмма «Профилактика правонарушений и усиление борьбы с преступностью на территории Саратовской области»</t>
  </si>
  <si>
    <t>65 2 00 00000</t>
  </si>
  <si>
    <t>Подпрограмма «Профилактика терроризма и экстремизма в Саратовской области»</t>
  </si>
  <si>
    <t>65 3 00 00000</t>
  </si>
  <si>
    <t>65 4 00 00000</t>
  </si>
  <si>
    <t>Подпрограмма «Противодействие коррупции в Саратовской области»</t>
  </si>
  <si>
    <t>66 0 00 00000</t>
  </si>
  <si>
    <t xml:space="preserve">Государственная программа Саратовской области «Развитие государственного и муниципального управления» </t>
  </si>
  <si>
    <t>66 1 00 00000</t>
  </si>
  <si>
    <t>Подпрограмма «Развитие местного самоуправления в Саратовской области»</t>
  </si>
  <si>
    <t>66 2 00 00000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</si>
  <si>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</si>
  <si>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66 3 00 00000</t>
  </si>
  <si>
    <t>Подпрограмма «О дополнительном профессиональном образовании лиц, включенных в управленческий кадровый резерв Саратовской области»</t>
  </si>
  <si>
    <t>66 4 00 00000</t>
  </si>
  <si>
    <t>Подпрограмма «Управление региональными финансами Саратовской области»</t>
  </si>
  <si>
    <t>66 5 00 00000</t>
  </si>
  <si>
    <t>Подпрограмма «Информационная открытость органов государственной власти области»</t>
  </si>
  <si>
    <t>67 0 00 00000</t>
  </si>
  <si>
    <t>Государственная программа Саратовской области «Развитие промышленности в Саратовской области»</t>
  </si>
  <si>
    <t>67 8 00 00000</t>
  </si>
  <si>
    <t>Подпрограмма «Развитие и государственная поддержка промышленных предприятий обрабатывающих производств»</t>
  </si>
  <si>
    <t>68 0 00 00000</t>
  </si>
  <si>
    <t xml:space="preserve">Государственная программа Саратовской области «Патриотическое воспитание граждан Саратовской области» </t>
  </si>
  <si>
    <t>68 1 00 00000</t>
  </si>
  <si>
    <t>Подпрограмма «Гражданско-патриотическое воспитание граждан»</t>
  </si>
  <si>
    <t>68 2 00 00000</t>
  </si>
  <si>
    <t>Подпрограмма «Военно-патриотическое воспитание граждан»</t>
  </si>
  <si>
    <t>69 0 00 00000</t>
  </si>
  <si>
    <t>69 1 00 00000</t>
  </si>
  <si>
    <t>Подпрограмма «Создание комфортных условий проживания»</t>
  </si>
  <si>
    <t>69 2 00 00000</t>
  </si>
  <si>
    <t>Подпрограмма «Развитие современной городской среды»</t>
  </si>
  <si>
    <t>70 0 00 00000</t>
  </si>
  <si>
    <t>Государственная программа Саратовской области «Комплексное развитие сельских территорий»</t>
  </si>
  <si>
    <t>70 1 00 00000</t>
  </si>
  <si>
    <t>Подпрограмма «Создание условий для обеспечения доступным и комфортным жильем сельского населения»</t>
  </si>
  <si>
    <t>70 2 00 00000</t>
  </si>
  <si>
    <t>Подпрограмма «Развитие рынка труда (кадрового потенциала) на сельских территориях»</t>
  </si>
  <si>
    <t>70 3 00 00000</t>
  </si>
  <si>
    <t>Подпрограмма «Создание и развитие инфраструктуры на сельских территориях»</t>
  </si>
  <si>
    <t>ИТОГО ПО ПРОГРАММАМ</t>
  </si>
  <si>
    <t>Непрограммные расходы</t>
  </si>
  <si>
    <t>РАСХОДЫ всего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</si>
  <si>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</si>
  <si>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5В 3 00 00000</t>
  </si>
  <si>
    <t>5В 1 00 00000</t>
  </si>
  <si>
    <t>5В 2 00 00000</t>
  </si>
  <si>
    <t>5В0 00 00000</t>
  </si>
  <si>
    <t>5В 4 00 00000</t>
  </si>
  <si>
    <t>5В 5 00 00000</t>
  </si>
  <si>
    <t>5В 6 00 00000</t>
  </si>
  <si>
    <t>5В 7 00 00000</t>
  </si>
  <si>
    <t>58 4 00 00000</t>
  </si>
  <si>
    <t>Подпрограмма «Развитие оптовой и розничной торговли, общественного питания и бытовых услуг Саратовской области»</t>
  </si>
  <si>
    <t>5Г 5 00 00000</t>
  </si>
  <si>
    <t>Подпрограмма «Эффективное вовлечение в оборот земель сельскохозяйственного назначения и развитие мелиоративного комплекса»</t>
  </si>
  <si>
    <t>5В 8 00 00000</t>
  </si>
  <si>
    <t>Подпрограмма «Дополнительные мероприятия в сфере занятости населения, направленные на снижение напряженности на рынке труда Саратовской области»</t>
  </si>
  <si>
    <t>65 5 00 00000</t>
  </si>
  <si>
    <t>Подпрограмма «Профилактика безнадзорности и правонарушений среди несовершеннолетних»</t>
  </si>
  <si>
    <t>в 2 раза</t>
  </si>
  <si>
    <t>в 2,2 раза</t>
  </si>
  <si>
    <t>в 1,6 раза</t>
  </si>
  <si>
    <t>в 1,7 раза</t>
  </si>
  <si>
    <t>в 2,4 раза</t>
  </si>
  <si>
    <t>в 4,6 раза</t>
  </si>
  <si>
    <t>*  в соответствии с Законом Саратовской области «Об областном бюджете на 2022 год и на плановый период 2023 и 2024 годов» в редакции от 29.06.2022 года</t>
  </si>
  <si>
    <t>на 1 июля 2022 года</t>
  </si>
  <si>
    <t>на 1 июля 2021 года</t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</si>
  <si>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«Социальная поддержка и социальное обслуживание населения Саратовской области»        </t>
    </r>
    <r>
      <rPr>
        <b/>
        <sz val="12"/>
        <color indexed="10"/>
        <rFont val="PT Astra Serif"/>
        <family val="1"/>
        <charset val="204"/>
      </rPr>
      <t xml:space="preserve">                                                   </t>
    </r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</si>
  <si>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«Культура Саратовской области»         </t>
    </r>
    <r>
      <rPr>
        <b/>
        <sz val="12"/>
        <color indexed="10"/>
        <rFont val="PT Astra Serif"/>
        <family val="1"/>
        <charset val="204"/>
      </rPr>
      <t xml:space="preserve">                                                                                                                                                       </t>
    </r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</si>
  <si>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«Развитие физической культуры, спорта, туризма и молодежной политики»    </t>
    </r>
    <r>
      <rPr>
        <b/>
        <sz val="12"/>
        <color indexed="10"/>
        <rFont val="PT Astra Serif"/>
        <family val="1"/>
        <charset val="204"/>
      </rPr>
      <t xml:space="preserve">                                                                               </t>
    </r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</si>
  <si>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«Развитие экономического потенциала и повышение инвестиционной привлекательности региона»        </t>
    </r>
    <r>
      <rPr>
        <b/>
        <sz val="12"/>
        <color indexed="10"/>
        <rFont val="PT Astra Serif"/>
        <family val="1"/>
        <charset val="204"/>
      </rPr>
      <t xml:space="preserve">                                   </t>
    </r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</si>
  <si>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</t>
    </r>
    <r>
      <rPr>
        <b/>
        <sz val="12"/>
        <color indexed="10"/>
        <rFont val="PT Astra Serif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</si>
  <si>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sz val="12"/>
        <rFont val="PT Astra Serif"/>
        <family val="1"/>
        <charset val="204"/>
      </rPr>
      <t xml:space="preserve">Подпрограмма «Охрана окружающей среды, защита природных комплексов, объектов и ресурсов»        </t>
    </r>
    <r>
      <rPr>
        <sz val="12"/>
        <color indexed="10"/>
        <rFont val="PT Astra Serif"/>
        <family val="1"/>
        <charset val="204"/>
      </rPr>
      <t xml:space="preserve">                                                                                                                                </t>
    </r>
  </si>
  <si>
    <r>
      <rPr>
        <sz val="12"/>
        <rFont val="PT Astra Serif"/>
        <family val="1"/>
        <charset val="204"/>
      </rPr>
      <t xml:space="preserve">Подпрограмма «Развитие водохозяйственного комплекса Саратовской области»           </t>
    </r>
    <r>
      <rPr>
        <sz val="12"/>
        <color indexed="10"/>
        <rFont val="PT Astra Serif"/>
        <family val="1"/>
        <charset val="204"/>
      </rPr>
      <t xml:space="preserve">                                                                                                                                                                  </t>
    </r>
  </si>
  <si>
    <r>
      <rPr>
        <sz val="12"/>
        <rFont val="PT Astra Serif"/>
        <family val="1"/>
        <charset val="204"/>
      </rPr>
      <t xml:space="preserve">Подпрограмма «Развитие лесного хозяйства Саратовской области»             </t>
    </r>
    <r>
      <rPr>
        <sz val="12"/>
        <color indexed="10"/>
        <rFont val="PT Astra Serif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</t>
    </r>
  </si>
  <si>
    <r>
      <rPr>
        <sz val="12"/>
        <rFont val="PT Astra Serif"/>
        <family val="1"/>
        <charset val="204"/>
      </rPr>
      <t xml:space="preserve">Подпрограмма «Совершенствование системы обращения с отходами производства и потребления на территории Саратовской области»           </t>
    </r>
    <r>
      <rPr>
        <sz val="12"/>
        <color indexed="10"/>
        <rFont val="PT Astra Serif"/>
        <family val="1"/>
        <charset val="204"/>
      </rPr>
      <t xml:space="preserve">                             </t>
    </r>
  </si>
  <si>
    <r>
      <rPr>
        <b/>
        <sz val="12"/>
        <rFont val="PT Astra Serif"/>
        <family val="1"/>
        <charset val="204"/>
      </rPr>
      <t>Государственная программа Саратовской области «Защита населения и территорий от чрезвычайных ситуаций, обеспечение пожарной безопасности»</t>
    </r>
    <r>
      <rPr>
        <b/>
        <sz val="12"/>
        <color indexed="10"/>
        <rFont val="PT Astra Serif"/>
        <family val="1"/>
        <charset val="204"/>
      </rPr>
      <t xml:space="preserve"> </t>
    </r>
  </si>
  <si>
    <r>
      <rPr>
        <b/>
        <sz val="12"/>
        <rFont val="PT Astra Serif"/>
        <family val="1"/>
        <charset val="204"/>
      </rPr>
  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</t>
    </r>
    <r>
      <rPr>
        <b/>
        <sz val="12"/>
        <color indexed="10"/>
        <rFont val="PT Astra Serif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</si>
  <si>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sz val="12"/>
        <rFont val="PT Astra Serif"/>
        <family val="1"/>
        <charset val="204"/>
      </rPr>
      <t xml:space="preserve">Подпрограмма «Противодействие злоупотреблению наркотиками и их незаконному обороту в Саратовской области»    </t>
    </r>
    <r>
      <rPr>
        <sz val="12"/>
        <color indexed="10"/>
        <rFont val="PT Astra Serif"/>
        <family val="1"/>
        <charset val="204"/>
      </rPr>
      <t xml:space="preserve">                                                                                              </t>
    </r>
  </si>
  <si>
    <r>
      <rPr>
        <b/>
        <sz val="12"/>
        <rFont val="PT Astra Serif"/>
        <family val="1"/>
        <charset val="204"/>
      </rPr>
      <t>Государственная программа Саратовской области «Формирование комфортной городской среды»</t>
    </r>
    <r>
      <rPr>
        <b/>
        <sz val="12"/>
        <color indexed="10"/>
        <rFont val="PT Astra Serif"/>
        <family val="1"/>
        <charset val="204"/>
      </rPr>
      <t xml:space="preserve"> </t>
    </r>
  </si>
  <si>
    <t>в 1,8 раза</t>
  </si>
  <si>
    <t>в 3,5 раза</t>
  </si>
  <si>
    <t>в 7,5 раза</t>
  </si>
  <si>
    <t>в 2,8 раза</t>
  </si>
  <si>
    <t>в 5,5 раза</t>
  </si>
  <si>
    <t>в 5,8 раза</t>
  </si>
  <si>
    <t>в 4,5 раза</t>
  </si>
  <si>
    <t>в 20,2 раза</t>
  </si>
  <si>
    <t>в 12,8 раза</t>
  </si>
  <si>
    <t>в 39,7 раза</t>
  </si>
  <si>
    <t>в 26,2 раза</t>
  </si>
  <si>
    <t>в 4,7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</si>
</sst>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_ ;[Red]\-#,##0.0\ "/>
    <numFmt numFmtId="166" formatCode="0000000"/>
  </numFmts>
  <fonts count="19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 Cyr"/>
      <charset val="204"/>
    </font>
    <font>
      <b/>
      <sz val="16"/>
      <name val="PT Astra Serif"/>
      <family val="1"/>
      <charset val="204"/>
    </font>
    <font>
      <sz val="10"/>
      <color indexed="9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4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2"/>
      <color rgb="FFFF0000"/>
      <name val="PT Astra Serif"/>
      <family val="1"/>
      <charset val="204"/>
    </font>
    <font>
      <b/>
      <sz val="12"/>
      <color indexed="10"/>
      <name val="PT Astra Serif"/>
      <family val="1"/>
      <charset val="204"/>
    </font>
    <font>
      <b/>
      <sz val="10"/>
      <color rgb="FFFF0000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sz val="10"/>
      <color rgb="FFFF0000"/>
      <name val="PT Astra Serif"/>
      <family val="1"/>
      <charset val="204"/>
    </font>
    <font>
      <b/>
      <sz val="10"/>
      <name val="PT Astra Serif"/>
      <family val="1"/>
      <charset val="204"/>
    </font>
    <font>
      <sz val="12"/>
      <color indexed="10"/>
      <name val="PT Astra Serif"/>
      <family val="1"/>
      <charset val="204"/>
    </font>
    <font>
      <b/>
      <sz val="12"/>
      <color theme="1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4" fillId="0" borderId="0" xfId="1" applyFont="1" applyFill="1" applyAlignment="1">
      <alignment horizontal="center" wrapText="1"/>
    </xf>
    <xf numFmtId="0" fontId="4" fillId="0" borderId="0" xfId="1" applyFont="1" applyFill="1" applyAlignment="1">
      <alignment horizontal="center"/>
    </xf>
    <xf numFmtId="0" fontId="5" fillId="0" borderId="0" xfId="1" applyFont="1" applyFill="1"/>
    <xf numFmtId="0" fontId="6" fillId="0" borderId="0" xfId="1" applyFont="1" applyFill="1"/>
    <xf numFmtId="0" fontId="7" fillId="0" borderId="0" xfId="1" applyFont="1" applyFill="1" applyAlignment="1">
      <alignment horizontal="left"/>
    </xf>
    <xf numFmtId="0" fontId="8" fillId="0" borderId="0" xfId="1" applyFont="1" applyFill="1" applyBorder="1"/>
    <xf numFmtId="164" fontId="8" fillId="0" borderId="0" xfId="1" applyNumberFormat="1" applyFont="1" applyFill="1" applyBorder="1" applyAlignment="1">
      <alignment horizontal="right"/>
    </xf>
    <xf numFmtId="165" fontId="9" fillId="0" borderId="0" xfId="1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164" fontId="7" fillId="2" borderId="2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vertical="top" wrapText="1"/>
    </xf>
    <xf numFmtId="0" fontId="7" fillId="0" borderId="2" xfId="1" applyFont="1" applyFill="1" applyBorder="1" applyAlignment="1">
      <alignment horizontal="center"/>
    </xf>
    <xf numFmtId="166" fontId="7" fillId="3" borderId="2" xfId="1" applyNumberFormat="1" applyFont="1" applyFill="1" applyBorder="1" applyAlignment="1" applyProtection="1">
      <alignment horizontal="center" vertical="center"/>
      <protection hidden="1"/>
    </xf>
    <xf numFmtId="166" fontId="11" fillId="3" borderId="2" xfId="1" applyNumberFormat="1" applyFont="1" applyFill="1" applyBorder="1" applyAlignment="1" applyProtection="1">
      <alignment vertical="center" wrapText="1"/>
      <protection hidden="1"/>
    </xf>
    <xf numFmtId="0" fontId="13" fillId="0" borderId="0" xfId="1" applyFont="1" applyFill="1"/>
    <xf numFmtId="166" fontId="8" fillId="4" borderId="2" xfId="1" applyNumberFormat="1" applyFont="1" applyFill="1" applyBorder="1" applyAlignment="1" applyProtection="1">
      <alignment horizontal="center" vertical="center"/>
      <protection hidden="1"/>
    </xf>
    <xf numFmtId="166" fontId="8" fillId="4" borderId="2" xfId="1" applyNumberFormat="1" applyFont="1" applyFill="1" applyBorder="1" applyAlignment="1" applyProtection="1">
      <alignment horizontal="left" vertical="center" wrapText="1"/>
      <protection hidden="1"/>
    </xf>
    <xf numFmtId="0" fontId="15" fillId="0" borderId="0" xfId="1" applyFont="1" applyFill="1"/>
    <xf numFmtId="0" fontId="11" fillId="3" borderId="2" xfId="1" applyNumberFormat="1" applyFont="1" applyFill="1" applyBorder="1" applyAlignment="1" applyProtection="1">
      <alignment vertical="center" wrapText="1"/>
      <protection hidden="1"/>
    </xf>
    <xf numFmtId="0" fontId="13" fillId="5" borderId="0" xfId="1" applyFont="1" applyFill="1"/>
    <xf numFmtId="166" fontId="7" fillId="3" borderId="2" xfId="1" applyNumberFormat="1" applyFont="1" applyFill="1" applyBorder="1" applyAlignment="1" applyProtection="1">
      <alignment horizontal="center" vertical="center" wrapText="1"/>
      <protection hidden="1"/>
    </xf>
    <xf numFmtId="166" fontId="7" fillId="3" borderId="2" xfId="1" applyNumberFormat="1" applyFont="1" applyFill="1" applyBorder="1" applyAlignment="1" applyProtection="1">
      <alignment vertical="center" wrapText="1"/>
      <protection hidden="1"/>
    </xf>
    <xf numFmtId="0" fontId="16" fillId="0" borderId="0" xfId="1" applyFont="1" applyFill="1"/>
    <xf numFmtId="0" fontId="7" fillId="3" borderId="2" xfId="1" applyNumberFormat="1" applyFont="1" applyFill="1" applyBorder="1" applyAlignment="1" applyProtection="1">
      <alignment vertical="center" wrapText="1"/>
      <protection hidden="1"/>
    </xf>
    <xf numFmtId="166" fontId="14" fillId="4" borderId="2" xfId="1" applyNumberFormat="1" applyFont="1" applyFill="1" applyBorder="1" applyAlignment="1" applyProtection="1">
      <alignment horizontal="left" vertical="center" wrapText="1"/>
      <protection hidden="1"/>
    </xf>
    <xf numFmtId="166" fontId="7" fillId="0" borderId="2" xfId="1" applyNumberFormat="1" applyFont="1" applyFill="1" applyBorder="1" applyAlignment="1" applyProtection="1">
      <alignment horizontal="center" vertical="center"/>
      <protection hidden="1"/>
    </xf>
    <xf numFmtId="166" fontId="7" fillId="0" borderId="2" xfId="1" applyNumberFormat="1" applyFont="1" applyFill="1" applyBorder="1" applyAlignment="1" applyProtection="1">
      <alignment vertical="center" wrapText="1"/>
      <protection hidden="1"/>
    </xf>
    <xf numFmtId="0" fontId="16" fillId="0" borderId="2" xfId="1" applyFont="1" applyFill="1" applyBorder="1" applyAlignment="1">
      <alignment vertical="center"/>
    </xf>
    <xf numFmtId="166" fontId="7" fillId="0" borderId="2" xfId="1" applyNumberFormat="1" applyFont="1" applyFill="1" applyBorder="1" applyAlignment="1" applyProtection="1">
      <alignment horizontal="left" vertical="center" wrapText="1"/>
      <protection hidden="1"/>
    </xf>
    <xf numFmtId="0" fontId="8" fillId="0" borderId="0" xfId="1" applyFont="1" applyFill="1"/>
    <xf numFmtId="164" fontId="6" fillId="0" borderId="0" xfId="1" applyNumberFormat="1" applyFont="1" applyFill="1"/>
    <xf numFmtId="164" fontId="6" fillId="0" borderId="0" xfId="1" applyNumberFormat="1" applyFont="1" applyFill="1" applyAlignment="1">
      <alignment horizontal="right"/>
    </xf>
    <xf numFmtId="0" fontId="8" fillId="0" borderId="0" xfId="1" applyFont="1" applyFill="1" applyAlignment="1">
      <alignment horizontal="left" vertical="center" wrapText="1"/>
    </xf>
    <xf numFmtId="0" fontId="7" fillId="0" borderId="0" xfId="1" applyFont="1" applyFill="1" applyAlignment="1">
      <alignment horizontal="left" vertical="center" wrapText="1"/>
    </xf>
    <xf numFmtId="0" fontId="8" fillId="0" borderId="0" xfId="1" applyFont="1" applyFill="1" applyAlignment="1">
      <alignment horizontal="left" vertical="center"/>
    </xf>
    <xf numFmtId="164" fontId="7" fillId="0" borderId="0" xfId="1" applyNumberFormat="1" applyFont="1" applyFill="1"/>
    <xf numFmtId="164" fontId="7" fillId="0" borderId="0" xfId="1" applyNumberFormat="1" applyFont="1" applyFill="1" applyAlignment="1">
      <alignment horizontal="right"/>
    </xf>
    <xf numFmtId="0" fontId="18" fillId="0" borderId="0" xfId="0" applyFont="1" applyProtection="1">
      <protection locked="0"/>
    </xf>
    <xf numFmtId="164" fontId="7" fillId="3" borderId="2" xfId="1" applyNumberFormat="1" applyFont="1" applyFill="1" applyBorder="1" applyAlignment="1">
      <alignment horizontal="center" vertical="center"/>
    </xf>
    <xf numFmtId="165" fontId="8" fillId="0" borderId="2" xfId="1" applyNumberFormat="1" applyFont="1" applyFill="1" applyBorder="1" applyAlignment="1">
      <alignment horizontal="center" vertical="center"/>
    </xf>
    <xf numFmtId="165" fontId="7" fillId="3" borderId="2" xfId="1" applyNumberFormat="1" applyFont="1" applyFill="1" applyBorder="1" applyAlignment="1">
      <alignment horizontal="center" vertical="center"/>
    </xf>
    <xf numFmtId="164" fontId="8" fillId="4" borderId="2" xfId="1" applyNumberFormat="1" applyFont="1" applyFill="1" applyBorder="1" applyAlignment="1" applyProtection="1">
      <alignment horizontal="center" vertical="center"/>
      <protection hidden="1"/>
    </xf>
    <xf numFmtId="165" fontId="14" fillId="4" borderId="2" xfId="1" applyNumberFormat="1" applyFont="1" applyFill="1" applyBorder="1" applyAlignment="1">
      <alignment horizontal="center" vertical="center"/>
    </xf>
    <xf numFmtId="164" fontId="8" fillId="4" borderId="2" xfId="1" applyNumberFormat="1" applyFont="1" applyFill="1" applyBorder="1" applyAlignment="1">
      <alignment horizontal="center" vertical="center"/>
    </xf>
    <xf numFmtId="164" fontId="7" fillId="0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horizontal="center" vertical="center"/>
    </xf>
    <xf numFmtId="0" fontId="16" fillId="0" borderId="2" xfId="1" applyFont="1" applyFill="1" applyBorder="1" applyAlignment="1">
      <alignment horizontal="center" vertical="center"/>
    </xf>
    <xf numFmtId="165" fontId="7" fillId="0" borderId="2" xfId="1" applyNumberFormat="1" applyFont="1" applyFill="1" applyBorder="1" applyAlignment="1">
      <alignment horizontal="center" vertical="center"/>
    </xf>
    <xf numFmtId="165" fontId="8" fillId="4" borderId="2" xfId="1" applyNumberFormat="1" applyFont="1" applyFill="1" applyBorder="1" applyAlignment="1">
      <alignment horizontal="center" vertical="center"/>
    </xf>
    <xf numFmtId="165" fontId="7" fillId="4" borderId="2" xfId="1" applyNumberFormat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tm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otapovaAY\AppData\Local\Microsoft\Windows\Temporary%20Internet%20Files\Content.Outlook\IG8J8XC8\&#1057;&#1074;&#1077;&#1076;&#1077;&#1085;&#1080;&#1103;%20&#1086;&#1073;%20&#1080;&#1089;&#1087;&#1086;&#1083;&#1085;&#1077;&#1085;&#1080;&#1080;%20&#1054;&#1041;%20&#1074;%20&#1088;&#1072;&#1079;&#1088;&#1077;&#1079;&#1077;%20&#1043;&#105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2 год"/>
    </sheetNames>
    <sheetDataSet>
      <sheetData sheetId="0">
        <row r="132">
          <cell r="C132">
            <v>149167071.29999998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8"/>
  <sheetViews>
    <sheetView showZeros="0" tabSelected="1" view="pageBreakPreview" zoomScale="70" zoomScaleNormal="70" zoomScaleSheetLayoutView="70" zoomScalePageLayoutView="55" workbookViewId="0">
      <pane xSplit="2" ySplit="5" topLeftCell="C6" activePane="bottomRight" state="frozenSplit"/>
      <selection activeCell="B1" sqref="B1"/>
      <selection pane="topRight" activeCell="D1" sqref="D1"/>
      <selection pane="bottomLeft" activeCell="B8" sqref="B8"/>
      <selection pane="bottomRight" activeCell="J102" sqref="J102"/>
    </sheetView>
  </sheetViews>
  <sheetFormatPr defaultRowHeight="15.75" x14ac:dyDescent="0.25"/>
  <cols>
    <col min="1" max="1" width="16" style="4" customWidth="1"/>
    <col min="2" max="2" width="78.5" style="35" customWidth="1"/>
    <col min="3" max="3" width="16.375" style="4" customWidth="1"/>
    <col min="4" max="4" width="16.75" style="4" customWidth="1"/>
    <col min="5" max="5" width="14.375" style="4" customWidth="1"/>
    <col min="6" max="6" width="16.5" style="4" customWidth="1"/>
    <col min="7" max="7" width="13.625" style="37" customWidth="1"/>
    <col min="8" max="8" width="19.125" style="4" customWidth="1"/>
    <col min="9" max="16384" width="9" style="4"/>
  </cols>
  <sheetData>
    <row r="1" spans="1:17" s="3" customFormat="1" ht="20.25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17" ht="24" customHeight="1" x14ac:dyDescent="0.3">
      <c r="B2" s="5"/>
      <c r="C2" s="6"/>
      <c r="D2" s="6"/>
      <c r="E2" s="6"/>
      <c r="F2" s="6"/>
      <c r="G2" s="7"/>
      <c r="H2" s="8" t="s">
        <v>1</v>
      </c>
    </row>
    <row r="3" spans="1:17" s="13" customFormat="1" ht="31.5" customHeight="1" x14ac:dyDescent="0.25">
      <c r="A3" s="9" t="s">
        <v>2</v>
      </c>
      <c r="B3" s="10" t="s">
        <v>3</v>
      </c>
      <c r="C3" s="11" t="s">
        <v>240</v>
      </c>
      <c r="D3" s="11"/>
      <c r="E3" s="11"/>
      <c r="F3" s="11"/>
      <c r="G3" s="12" t="s">
        <v>241</v>
      </c>
      <c r="H3" s="11" t="s">
        <v>4</v>
      </c>
    </row>
    <row r="4" spans="1:17" s="13" customFormat="1" ht="74.25" customHeight="1" x14ac:dyDescent="0.25">
      <c r="A4" s="14"/>
      <c r="B4" s="10"/>
      <c r="C4" s="15" t="s">
        <v>5</v>
      </c>
      <c r="D4" s="15" t="s">
        <v>6</v>
      </c>
      <c r="E4" s="15" t="s">
        <v>7</v>
      </c>
      <c r="F4" s="15" t="s">
        <v>8</v>
      </c>
      <c r="G4" s="12" t="s">
        <v>7</v>
      </c>
      <c r="H4" s="11"/>
      <c r="J4" s="16"/>
      <c r="K4" s="16"/>
      <c r="L4" s="16"/>
      <c r="M4" s="16"/>
      <c r="N4" s="16"/>
      <c r="O4" s="16"/>
      <c r="P4" s="16"/>
      <c r="Q4" s="16"/>
    </row>
    <row r="5" spans="1:17" ht="18" customHeight="1" x14ac:dyDescent="0.25">
      <c r="A5" s="17">
        <v>1</v>
      </c>
      <c r="B5" s="17">
        <v>2</v>
      </c>
      <c r="C5" s="17">
        <v>3</v>
      </c>
      <c r="D5" s="17">
        <v>4</v>
      </c>
      <c r="E5" s="17">
        <v>5</v>
      </c>
      <c r="F5" s="17">
        <v>6</v>
      </c>
      <c r="G5" s="17">
        <v>7</v>
      </c>
      <c r="H5" s="17">
        <v>8</v>
      </c>
      <c r="J5" s="16"/>
      <c r="K5" s="16"/>
      <c r="L5" s="16"/>
      <c r="M5" s="16"/>
      <c r="N5" s="16"/>
      <c r="O5" s="16"/>
      <c r="P5" s="16"/>
      <c r="Q5" s="16"/>
    </row>
    <row r="6" spans="1:17" s="20" customFormat="1" ht="45" customHeight="1" x14ac:dyDescent="0.2">
      <c r="A6" s="18" t="s">
        <v>9</v>
      </c>
      <c r="B6" s="19" t="s">
        <v>242</v>
      </c>
      <c r="C6" s="44">
        <f>SUM(C7:C14)</f>
        <v>27564281.199999999</v>
      </c>
      <c r="D6" s="44">
        <f>SUM(D7:D14)</f>
        <v>27807423.900000002</v>
      </c>
      <c r="E6" s="44">
        <f>SUM(E7:E14)</f>
        <v>13396383.300000001</v>
      </c>
      <c r="F6" s="46">
        <f>E6/D6*100</f>
        <v>48.175564008286287</v>
      </c>
      <c r="G6" s="44">
        <f>SUM(G7:G14)</f>
        <v>13520321.699999999</v>
      </c>
      <c r="H6" s="46">
        <f>E6/G6*100</f>
        <v>99.083317669874688</v>
      </c>
    </row>
    <row r="7" spans="1:17" s="23" customFormat="1" ht="24.75" customHeight="1" x14ac:dyDescent="0.2">
      <c r="A7" s="21" t="s">
        <v>10</v>
      </c>
      <c r="B7" s="22" t="s">
        <v>11</v>
      </c>
      <c r="C7" s="45">
        <v>20144867</v>
      </c>
      <c r="D7" s="45">
        <v>20385317.800000001</v>
      </c>
      <c r="E7" s="45">
        <v>9675735</v>
      </c>
      <c r="F7" s="45">
        <f>E7/D7*100</f>
        <v>47.464234283362508</v>
      </c>
      <c r="G7" s="45">
        <v>10249560.1</v>
      </c>
      <c r="H7" s="54">
        <f>E7/G7*100</f>
        <v>94.401466068773047</v>
      </c>
    </row>
    <row r="8" spans="1:17" s="23" customFormat="1" ht="25.5" customHeight="1" x14ac:dyDescent="0.2">
      <c r="A8" s="21" t="s">
        <v>12</v>
      </c>
      <c r="B8" s="22" t="s">
        <v>13</v>
      </c>
      <c r="C8" s="45">
        <v>6734219.9000000004</v>
      </c>
      <c r="D8" s="45">
        <v>6732127.9000000004</v>
      </c>
      <c r="E8" s="45">
        <v>3474674.9</v>
      </c>
      <c r="F8" s="45">
        <f t="shared" ref="F8:F14" si="0">E8/D8*100</f>
        <v>51.613322735594494</v>
      </c>
      <c r="G8" s="45">
        <v>3133134.4</v>
      </c>
      <c r="H8" s="54">
        <f t="shared" ref="H8:H14" si="1">E8/G8*100</f>
        <v>110.90092081590883</v>
      </c>
    </row>
    <row r="9" spans="1:17" s="23" customFormat="1" ht="27.75" customHeight="1" x14ac:dyDescent="0.2">
      <c r="A9" s="21" t="s">
        <v>14</v>
      </c>
      <c r="B9" s="22" t="s">
        <v>15</v>
      </c>
      <c r="C9" s="45">
        <v>463209.8</v>
      </c>
      <c r="D9" s="45">
        <v>467993.7</v>
      </c>
      <c r="E9" s="45">
        <v>154811</v>
      </c>
      <c r="F9" s="45">
        <f t="shared" si="0"/>
        <v>33.079718808180537</v>
      </c>
      <c r="G9" s="45">
        <v>85578.6</v>
      </c>
      <c r="H9" s="54" t="s">
        <v>255</v>
      </c>
    </row>
    <row r="10" spans="1:17" s="23" customFormat="1" ht="24" customHeight="1" x14ac:dyDescent="0.2">
      <c r="A10" s="21" t="s">
        <v>16</v>
      </c>
      <c r="B10" s="22" t="s">
        <v>17</v>
      </c>
      <c r="C10" s="45">
        <v>186688.7</v>
      </c>
      <c r="D10" s="45">
        <v>186688.7</v>
      </c>
      <c r="E10" s="45">
        <v>78109.7</v>
      </c>
      <c r="F10" s="45">
        <f t="shared" si="0"/>
        <v>41.839543582444996</v>
      </c>
      <c r="G10" s="45">
        <v>38761.699999999997</v>
      </c>
      <c r="H10" s="54" t="s">
        <v>233</v>
      </c>
    </row>
    <row r="11" spans="1:17" s="23" customFormat="1" ht="39.75" customHeight="1" x14ac:dyDescent="0.2">
      <c r="A11" s="21" t="s">
        <v>18</v>
      </c>
      <c r="B11" s="22" t="s">
        <v>19</v>
      </c>
      <c r="C11" s="45">
        <v>16650.599999999999</v>
      </c>
      <c r="D11" s="45">
        <v>16650.599999999999</v>
      </c>
      <c r="E11" s="45">
        <v>333.3</v>
      </c>
      <c r="F11" s="45">
        <f t="shared" si="0"/>
        <v>2.0017296673993732</v>
      </c>
      <c r="G11" s="49"/>
      <c r="H11" s="54"/>
    </row>
    <row r="12" spans="1:17" s="23" customFormat="1" ht="85.5" customHeight="1" x14ac:dyDescent="0.2">
      <c r="A12" s="21" t="s">
        <v>20</v>
      </c>
      <c r="B12" s="22" t="s">
        <v>21</v>
      </c>
      <c r="C12" s="45"/>
      <c r="D12" s="45"/>
      <c r="E12" s="45"/>
      <c r="F12" s="45"/>
      <c r="G12" s="49"/>
      <c r="H12" s="54"/>
    </row>
    <row r="13" spans="1:17" s="23" customFormat="1" ht="150" customHeight="1" x14ac:dyDescent="0.2">
      <c r="A13" s="21" t="s">
        <v>22</v>
      </c>
      <c r="B13" s="22" t="s">
        <v>23</v>
      </c>
      <c r="C13" s="45"/>
      <c r="D13" s="45"/>
      <c r="E13" s="45"/>
      <c r="F13" s="45"/>
      <c r="G13" s="49"/>
      <c r="H13" s="54"/>
    </row>
    <row r="14" spans="1:17" s="23" customFormat="1" ht="39.75" customHeight="1" x14ac:dyDescent="0.2">
      <c r="A14" s="21" t="s">
        <v>24</v>
      </c>
      <c r="B14" s="22" t="s">
        <v>25</v>
      </c>
      <c r="C14" s="45">
        <v>18645.199999999997</v>
      </c>
      <c r="D14" s="45">
        <v>18645.2</v>
      </c>
      <c r="E14" s="45">
        <v>12719.4</v>
      </c>
      <c r="F14" s="45">
        <f t="shared" si="0"/>
        <v>68.218093664857435</v>
      </c>
      <c r="G14" s="49">
        <v>13286.9</v>
      </c>
      <c r="H14" s="54">
        <f t="shared" si="1"/>
        <v>95.728875810008347</v>
      </c>
    </row>
    <row r="15" spans="1:17" s="20" customFormat="1" ht="39.75" customHeight="1" x14ac:dyDescent="0.2">
      <c r="A15" s="18" t="s">
        <v>33</v>
      </c>
      <c r="B15" s="19" t="s">
        <v>243</v>
      </c>
      <c r="C15" s="44">
        <f>SUM(C16:C28)</f>
        <v>4382138.5999999996</v>
      </c>
      <c r="D15" s="44">
        <f>SUM(D16:D28)</f>
        <v>4730840.8</v>
      </c>
      <c r="E15" s="44">
        <f>SUM(E16:E28)</f>
        <v>2119100.7000000002</v>
      </c>
      <c r="F15" s="46">
        <f>E15/D15*100</f>
        <v>44.793320882833349</v>
      </c>
      <c r="G15" s="44">
        <f>SUM(G16:G28)</f>
        <v>1378361.0999999999</v>
      </c>
      <c r="H15" s="46">
        <f>E15/G15*100</f>
        <v>153.7406054190009</v>
      </c>
    </row>
    <row r="16" spans="1:17" s="23" customFormat="1" ht="30" customHeight="1" x14ac:dyDescent="0.2">
      <c r="A16" s="21" t="s">
        <v>34</v>
      </c>
      <c r="B16" s="22" t="s">
        <v>35</v>
      </c>
      <c r="C16" s="45">
        <v>206721.9</v>
      </c>
      <c r="D16" s="45">
        <v>206358.39999999999</v>
      </c>
      <c r="E16" s="45">
        <v>105379.5</v>
      </c>
      <c r="F16" s="45">
        <f t="shared" ref="F16:F80" si="2">E16/D16*100</f>
        <v>51.066251725153911</v>
      </c>
      <c r="G16" s="45">
        <v>99628.2</v>
      </c>
      <c r="H16" s="54">
        <f t="shared" ref="H16:H57" si="3">E16/G16*100</f>
        <v>105.77276313332973</v>
      </c>
    </row>
    <row r="17" spans="1:8" s="23" customFormat="1" x14ac:dyDescent="0.2">
      <c r="A17" s="21" t="s">
        <v>36</v>
      </c>
      <c r="B17" s="22" t="s">
        <v>37</v>
      </c>
      <c r="C17" s="45">
        <v>646963.4</v>
      </c>
      <c r="D17" s="45">
        <v>643204.1</v>
      </c>
      <c r="E17" s="45">
        <v>356598.1</v>
      </c>
      <c r="F17" s="45">
        <f t="shared" si="2"/>
        <v>55.440893489329433</v>
      </c>
      <c r="G17" s="45">
        <v>336437.3</v>
      </c>
      <c r="H17" s="54">
        <f t="shared" si="3"/>
        <v>105.99243900720876</v>
      </c>
    </row>
    <row r="18" spans="1:8" s="23" customFormat="1" x14ac:dyDescent="0.2">
      <c r="A18" s="21" t="s">
        <v>38</v>
      </c>
      <c r="B18" s="22" t="s">
        <v>39</v>
      </c>
      <c r="C18" s="45">
        <v>194004</v>
      </c>
      <c r="D18" s="45">
        <v>196341.6</v>
      </c>
      <c r="E18" s="45">
        <v>117099</v>
      </c>
      <c r="F18" s="45">
        <f t="shared" si="2"/>
        <v>59.640442983045872</v>
      </c>
      <c r="G18" s="45">
        <v>79644.800000000003</v>
      </c>
      <c r="H18" s="54">
        <f t="shared" si="3"/>
        <v>147.02654787255415</v>
      </c>
    </row>
    <row r="19" spans="1:8" s="23" customFormat="1" x14ac:dyDescent="0.2">
      <c r="A19" s="21" t="s">
        <v>40</v>
      </c>
      <c r="B19" s="22" t="s">
        <v>41</v>
      </c>
      <c r="C19" s="45">
        <v>140404</v>
      </c>
      <c r="D19" s="45">
        <v>151289.29999999999</v>
      </c>
      <c r="E19" s="45">
        <v>81367.399999999994</v>
      </c>
      <c r="F19" s="45">
        <f t="shared" si="2"/>
        <v>53.782653498958624</v>
      </c>
      <c r="G19" s="45">
        <v>60207.9</v>
      </c>
      <c r="H19" s="54">
        <f t="shared" si="3"/>
        <v>135.14405916831512</v>
      </c>
    </row>
    <row r="20" spans="1:8" s="23" customFormat="1" x14ac:dyDescent="0.2">
      <c r="A20" s="21" t="s">
        <v>42</v>
      </c>
      <c r="B20" s="22" t="s">
        <v>43</v>
      </c>
      <c r="C20" s="45">
        <v>947719.4</v>
      </c>
      <c r="D20" s="45">
        <v>952753.3</v>
      </c>
      <c r="E20" s="45">
        <v>662332.30000000005</v>
      </c>
      <c r="F20" s="45">
        <f t="shared" si="2"/>
        <v>69.517712507529495</v>
      </c>
      <c r="G20" s="45">
        <v>460301.5</v>
      </c>
      <c r="H20" s="54">
        <f t="shared" si="3"/>
        <v>143.89097146109671</v>
      </c>
    </row>
    <row r="21" spans="1:8" s="23" customFormat="1" x14ac:dyDescent="0.2">
      <c r="A21" s="21" t="s">
        <v>44</v>
      </c>
      <c r="B21" s="22" t="s">
        <v>45</v>
      </c>
      <c r="C21" s="45">
        <v>173352</v>
      </c>
      <c r="D21" s="45">
        <v>173278.5</v>
      </c>
      <c r="E21" s="45">
        <v>91121.5</v>
      </c>
      <c r="F21" s="45">
        <f t="shared" si="2"/>
        <v>52.586731764183092</v>
      </c>
      <c r="G21" s="45">
        <v>82865</v>
      </c>
      <c r="H21" s="54">
        <f t="shared" si="3"/>
        <v>109.96379653653531</v>
      </c>
    </row>
    <row r="22" spans="1:8" s="23" customFormat="1" ht="31.5" x14ac:dyDescent="0.2">
      <c r="A22" s="21" t="s">
        <v>46</v>
      </c>
      <c r="B22" s="22" t="s">
        <v>47</v>
      </c>
      <c r="C22" s="45">
        <v>38159</v>
      </c>
      <c r="D22" s="45">
        <v>38159</v>
      </c>
      <c r="E22" s="45">
        <v>13113.4</v>
      </c>
      <c r="F22" s="45">
        <f t="shared" si="2"/>
        <v>34.365156319610051</v>
      </c>
      <c r="G22" s="45">
        <v>14312.4</v>
      </c>
      <c r="H22" s="54">
        <f t="shared" si="3"/>
        <v>91.622648891869986</v>
      </c>
    </row>
    <row r="23" spans="1:8" s="23" customFormat="1" x14ac:dyDescent="0.2">
      <c r="A23" s="21" t="s">
        <v>48</v>
      </c>
      <c r="B23" s="22" t="s">
        <v>49</v>
      </c>
      <c r="C23" s="45">
        <v>102865.7</v>
      </c>
      <c r="D23" s="45">
        <v>102865.7</v>
      </c>
      <c r="E23" s="45">
        <v>54396.800000000003</v>
      </c>
      <c r="F23" s="45">
        <f t="shared" si="2"/>
        <v>52.881378340885256</v>
      </c>
      <c r="G23" s="45">
        <v>49193.4</v>
      </c>
      <c r="H23" s="54">
        <f t="shared" si="3"/>
        <v>110.57743518439467</v>
      </c>
    </row>
    <row r="24" spans="1:8" s="23" customFormat="1" ht="21" customHeight="1" x14ac:dyDescent="0.2">
      <c r="A24" s="21" t="s">
        <v>50</v>
      </c>
      <c r="B24" s="22" t="s">
        <v>51</v>
      </c>
      <c r="C24" s="45">
        <v>4788.5</v>
      </c>
      <c r="D24" s="45">
        <v>5190.8</v>
      </c>
      <c r="E24" s="45">
        <v>1142.3</v>
      </c>
      <c r="F24" s="45">
        <f t="shared" si="2"/>
        <v>22.006241812437388</v>
      </c>
      <c r="G24" s="45">
        <v>2205</v>
      </c>
      <c r="H24" s="54">
        <f t="shared" si="3"/>
        <v>51.804988662131514</v>
      </c>
    </row>
    <row r="25" spans="1:8" s="23" customFormat="1" ht="32.25" customHeight="1" x14ac:dyDescent="0.2">
      <c r="A25" s="21" t="s">
        <v>52</v>
      </c>
      <c r="B25" s="22" t="s">
        <v>53</v>
      </c>
      <c r="C25" s="45">
        <v>1909714</v>
      </c>
      <c r="D25" s="45">
        <v>2237362.2000000002</v>
      </c>
      <c r="E25" s="45">
        <v>625848.4</v>
      </c>
      <c r="F25" s="45">
        <f t="shared" si="2"/>
        <v>27.972600949457355</v>
      </c>
      <c r="G25" s="45">
        <v>180717.2</v>
      </c>
      <c r="H25" s="54" t="s">
        <v>256</v>
      </c>
    </row>
    <row r="26" spans="1:8" s="23" customFormat="1" ht="20.25" customHeight="1" x14ac:dyDescent="0.2">
      <c r="A26" s="21" t="s">
        <v>54</v>
      </c>
      <c r="B26" s="22" t="s">
        <v>55</v>
      </c>
      <c r="C26" s="45">
        <v>7483.1</v>
      </c>
      <c r="D26" s="45">
        <v>7874.3</v>
      </c>
      <c r="E26" s="45">
        <v>5249.5</v>
      </c>
      <c r="F26" s="45">
        <f t="shared" si="2"/>
        <v>66.666243348615112</v>
      </c>
      <c r="G26" s="45">
        <v>4731.8</v>
      </c>
      <c r="H26" s="54">
        <f t="shared" si="3"/>
        <v>110.94086816856164</v>
      </c>
    </row>
    <row r="27" spans="1:8" s="23" customFormat="1" ht="27" customHeight="1" x14ac:dyDescent="0.2">
      <c r="A27" s="21" t="s">
        <v>56</v>
      </c>
      <c r="B27" s="22" t="s">
        <v>57</v>
      </c>
      <c r="C27" s="45">
        <v>3600</v>
      </c>
      <c r="D27" s="45">
        <v>8600</v>
      </c>
      <c r="E27" s="45">
        <v>3621</v>
      </c>
      <c r="F27" s="45">
        <f t="shared" si="2"/>
        <v>42.104651162790695</v>
      </c>
      <c r="G27" s="45">
        <v>7716.6</v>
      </c>
      <c r="H27" s="54">
        <f t="shared" si="3"/>
        <v>46.924811445455248</v>
      </c>
    </row>
    <row r="28" spans="1:8" s="23" customFormat="1" ht="36.75" customHeight="1" x14ac:dyDescent="0.2">
      <c r="A28" s="21" t="s">
        <v>58</v>
      </c>
      <c r="B28" s="22" t="s">
        <v>59</v>
      </c>
      <c r="C28" s="45">
        <v>6363.6</v>
      </c>
      <c r="D28" s="45">
        <v>7563.6</v>
      </c>
      <c r="E28" s="45">
        <v>1831.5</v>
      </c>
      <c r="F28" s="45">
        <f t="shared" si="2"/>
        <v>24.214659685863875</v>
      </c>
      <c r="G28" s="45">
        <v>400</v>
      </c>
      <c r="H28" s="54" t="s">
        <v>238</v>
      </c>
    </row>
    <row r="29" spans="1:8" s="20" customFormat="1" ht="46.5" customHeight="1" x14ac:dyDescent="0.2">
      <c r="A29" s="18" t="s">
        <v>60</v>
      </c>
      <c r="B29" s="24" t="s">
        <v>244</v>
      </c>
      <c r="C29" s="44">
        <f>SUM(C30:C33)</f>
        <v>2026528.7000000002</v>
      </c>
      <c r="D29" s="44">
        <f>SUM(D30:D33)</f>
        <v>2369892.4</v>
      </c>
      <c r="E29" s="44">
        <f>SUM(E30:E33)</f>
        <v>927445.7</v>
      </c>
      <c r="F29" s="46">
        <f>E29/D29*100</f>
        <v>39.134506697434873</v>
      </c>
      <c r="G29" s="44">
        <f>SUM(G30:G33)</f>
        <v>831604.89999999991</v>
      </c>
      <c r="H29" s="46">
        <f>E29/G29*100</f>
        <v>111.5247998177981</v>
      </c>
    </row>
    <row r="30" spans="1:8" s="23" customFormat="1" ht="25.5" customHeight="1" x14ac:dyDescent="0.2">
      <c r="A30" s="21" t="s">
        <v>61</v>
      </c>
      <c r="B30" s="22" t="s">
        <v>62</v>
      </c>
      <c r="C30" s="45">
        <v>1261448.7</v>
      </c>
      <c r="D30" s="45">
        <v>1361026.2</v>
      </c>
      <c r="E30" s="45">
        <v>711976.4</v>
      </c>
      <c r="F30" s="45">
        <f t="shared" si="2"/>
        <v>52.311733602189292</v>
      </c>
      <c r="G30" s="45">
        <v>636065.69999999995</v>
      </c>
      <c r="H30" s="54">
        <f t="shared" si="3"/>
        <v>111.93441180683065</v>
      </c>
    </row>
    <row r="31" spans="1:8" s="23" customFormat="1" ht="26.25" customHeight="1" x14ac:dyDescent="0.2">
      <c r="A31" s="21" t="s">
        <v>63</v>
      </c>
      <c r="B31" s="22" t="s">
        <v>64</v>
      </c>
      <c r="C31" s="45">
        <v>8936.5</v>
      </c>
      <c r="D31" s="45">
        <v>8936.5</v>
      </c>
      <c r="E31" s="45">
        <v>5110.5</v>
      </c>
      <c r="F31" s="45">
        <f t="shared" si="2"/>
        <v>57.186818105522299</v>
      </c>
      <c r="G31" s="45"/>
      <c r="H31" s="54"/>
    </row>
    <row r="32" spans="1:8" s="23" customFormat="1" ht="25.5" customHeight="1" x14ac:dyDescent="0.2">
      <c r="A32" s="21" t="s">
        <v>65</v>
      </c>
      <c r="B32" s="22" t="s">
        <v>66</v>
      </c>
      <c r="C32" s="45">
        <v>37007.1</v>
      </c>
      <c r="D32" s="45">
        <v>37057.1</v>
      </c>
      <c r="E32" s="45">
        <v>18502.7</v>
      </c>
      <c r="F32" s="45">
        <f t="shared" si="2"/>
        <v>49.93024278748203</v>
      </c>
      <c r="G32" s="45">
        <v>14654.7</v>
      </c>
      <c r="H32" s="54">
        <f t="shared" si="3"/>
        <v>126.25778760397688</v>
      </c>
    </row>
    <row r="33" spans="1:10" s="23" customFormat="1" ht="27" customHeight="1" x14ac:dyDescent="0.2">
      <c r="A33" s="21" t="s">
        <v>67</v>
      </c>
      <c r="B33" s="22" t="s">
        <v>68</v>
      </c>
      <c r="C33" s="45">
        <v>719136.4</v>
      </c>
      <c r="D33" s="45">
        <v>962872.6</v>
      </c>
      <c r="E33" s="45">
        <v>191856.1</v>
      </c>
      <c r="F33" s="45">
        <f t="shared" si="2"/>
        <v>19.925387844663977</v>
      </c>
      <c r="G33" s="45">
        <v>180884.5</v>
      </c>
      <c r="H33" s="54">
        <f t="shared" si="3"/>
        <v>106.06552800267575</v>
      </c>
    </row>
    <row r="34" spans="1:10" s="20" customFormat="1" ht="44.25" customHeight="1" x14ac:dyDescent="0.2">
      <c r="A34" s="18" t="s">
        <v>69</v>
      </c>
      <c r="B34" s="24" t="s">
        <v>245</v>
      </c>
      <c r="C34" s="44">
        <f>SUM(C35:C39)</f>
        <v>843549.2</v>
      </c>
      <c r="D34" s="44">
        <f>SUM(D35:D39)</f>
        <v>896267.2</v>
      </c>
      <c r="E34" s="44">
        <f>SUM(E35:E39)</f>
        <v>455170.7</v>
      </c>
      <c r="F34" s="46">
        <f>E34/D34*100</f>
        <v>50.78515648012111</v>
      </c>
      <c r="G34" s="44">
        <f>SUM(G35:G39)</f>
        <v>365907.8</v>
      </c>
      <c r="H34" s="46">
        <f>E34/G34*100</f>
        <v>124.39491587771565</v>
      </c>
      <c r="J34" s="25"/>
    </row>
    <row r="35" spans="1:10" s="23" customFormat="1" ht="32.25" customHeight="1" x14ac:dyDescent="0.2">
      <c r="A35" s="21" t="s">
        <v>70</v>
      </c>
      <c r="B35" s="22" t="s">
        <v>71</v>
      </c>
      <c r="C35" s="45">
        <v>1800</v>
      </c>
      <c r="D35" s="45">
        <v>1800</v>
      </c>
      <c r="E35" s="45">
        <v>531.79999999999995</v>
      </c>
      <c r="F35" s="45">
        <f t="shared" si="2"/>
        <v>29.544444444444441</v>
      </c>
      <c r="G35" s="45">
        <v>552.4</v>
      </c>
      <c r="H35" s="54">
        <f t="shared" si="3"/>
        <v>96.270818247646631</v>
      </c>
    </row>
    <row r="36" spans="1:10" s="23" customFormat="1" ht="36" customHeight="1" x14ac:dyDescent="0.2">
      <c r="A36" s="21" t="s">
        <v>72</v>
      </c>
      <c r="B36" s="22" t="s">
        <v>73</v>
      </c>
      <c r="C36" s="45">
        <v>117682.2</v>
      </c>
      <c r="D36" s="45">
        <v>168600.2</v>
      </c>
      <c r="E36" s="45">
        <v>39253</v>
      </c>
      <c r="F36" s="45">
        <f t="shared" si="2"/>
        <v>23.281704292165724</v>
      </c>
      <c r="G36" s="45">
        <v>32582.799999999999</v>
      </c>
      <c r="H36" s="54">
        <f t="shared" si="3"/>
        <v>120.47153713001953</v>
      </c>
    </row>
    <row r="37" spans="1:10" s="23" customFormat="1" ht="34.5" customHeight="1" x14ac:dyDescent="0.2">
      <c r="A37" s="21" t="s">
        <v>74</v>
      </c>
      <c r="B37" s="22" t="s">
        <v>75</v>
      </c>
      <c r="C37" s="45">
        <v>208650.2</v>
      </c>
      <c r="D37" s="45">
        <v>208650.2</v>
      </c>
      <c r="E37" s="45">
        <v>123279.6</v>
      </c>
      <c r="F37" s="45">
        <f t="shared" si="2"/>
        <v>59.084343077552774</v>
      </c>
      <c r="G37" s="45">
        <v>89280.2</v>
      </c>
      <c r="H37" s="54">
        <f t="shared" si="3"/>
        <v>138.08167992455216</v>
      </c>
    </row>
    <row r="38" spans="1:10" s="23" customFormat="1" ht="34.5" customHeight="1" x14ac:dyDescent="0.2">
      <c r="A38" s="21" t="s">
        <v>225</v>
      </c>
      <c r="B38" s="22" t="s">
        <v>226</v>
      </c>
      <c r="C38" s="45">
        <v>70</v>
      </c>
      <c r="D38" s="45">
        <v>70</v>
      </c>
      <c r="E38" s="45">
        <v>6.3</v>
      </c>
      <c r="F38" s="45">
        <f t="shared" si="2"/>
        <v>9</v>
      </c>
      <c r="G38" s="45"/>
      <c r="H38" s="54"/>
    </row>
    <row r="39" spans="1:10" s="23" customFormat="1" ht="30" customHeight="1" x14ac:dyDescent="0.2">
      <c r="A39" s="21" t="s">
        <v>76</v>
      </c>
      <c r="B39" s="22" t="s">
        <v>77</v>
      </c>
      <c r="C39" s="45">
        <v>515346.8</v>
      </c>
      <c r="D39" s="45">
        <v>517146.8</v>
      </c>
      <c r="E39" s="45">
        <v>292100</v>
      </c>
      <c r="F39" s="45">
        <f t="shared" si="2"/>
        <v>56.482994770537111</v>
      </c>
      <c r="G39" s="45">
        <v>243492.4</v>
      </c>
      <c r="H39" s="54">
        <f t="shared" si="3"/>
        <v>119.96267645314597</v>
      </c>
    </row>
    <row r="40" spans="1:10" s="20" customFormat="1" ht="49.5" customHeight="1" x14ac:dyDescent="0.2">
      <c r="A40" s="26" t="s">
        <v>78</v>
      </c>
      <c r="B40" s="27" t="s">
        <v>79</v>
      </c>
      <c r="C40" s="44">
        <f>SUM(C41:C48)</f>
        <v>34173136.399999999</v>
      </c>
      <c r="D40" s="44">
        <f>SUM(D41:D48)</f>
        <v>35036349.5</v>
      </c>
      <c r="E40" s="44">
        <f>SUM(E41:E48)</f>
        <v>17501644</v>
      </c>
      <c r="F40" s="46">
        <f>E40/D40*100</f>
        <v>49.952818286619724</v>
      </c>
      <c r="G40" s="44">
        <f>SUM(G41:G48)</f>
        <v>15399465.4</v>
      </c>
      <c r="H40" s="46">
        <f>E40/G40*100</f>
        <v>113.65098427377876</v>
      </c>
    </row>
    <row r="41" spans="1:10" s="23" customFormat="1" x14ac:dyDescent="0.2">
      <c r="A41" s="21" t="s">
        <v>80</v>
      </c>
      <c r="B41" s="22" t="s">
        <v>81</v>
      </c>
      <c r="C41" s="45">
        <v>6503000.7000000002</v>
      </c>
      <c r="D41" s="45">
        <v>6590994.2999999998</v>
      </c>
      <c r="E41" s="45">
        <v>3405877</v>
      </c>
      <c r="F41" s="45">
        <f t="shared" si="2"/>
        <v>51.674707107545217</v>
      </c>
      <c r="G41" s="45">
        <v>3390433.4</v>
      </c>
      <c r="H41" s="54">
        <f t="shared" si="3"/>
        <v>100.45550518703597</v>
      </c>
    </row>
    <row r="42" spans="1:10" s="23" customFormat="1" x14ac:dyDescent="0.2">
      <c r="A42" s="21" t="s">
        <v>82</v>
      </c>
      <c r="B42" s="22" t="s">
        <v>83</v>
      </c>
      <c r="C42" s="45">
        <v>23408047.699999999</v>
      </c>
      <c r="D42" s="45">
        <v>24123107.199999999</v>
      </c>
      <c r="E42" s="45">
        <v>11951229.1</v>
      </c>
      <c r="F42" s="45">
        <f t="shared" si="2"/>
        <v>49.542660491099589</v>
      </c>
      <c r="G42" s="45">
        <v>10107705.5</v>
      </c>
      <c r="H42" s="54">
        <f t="shared" si="3"/>
        <v>118.23879415560732</v>
      </c>
    </row>
    <row r="43" spans="1:10" s="23" customFormat="1" ht="20.25" customHeight="1" x14ac:dyDescent="0.2">
      <c r="A43" s="21" t="s">
        <v>84</v>
      </c>
      <c r="B43" s="22" t="s">
        <v>85</v>
      </c>
      <c r="C43" s="45">
        <v>10479.299999999999</v>
      </c>
      <c r="D43" s="45">
        <v>10479.299999999999</v>
      </c>
      <c r="E43" s="45">
        <v>3085.6</v>
      </c>
      <c r="F43" s="45">
        <f t="shared" si="2"/>
        <v>29.444714818737893</v>
      </c>
      <c r="G43" s="45">
        <v>3415.8</v>
      </c>
      <c r="H43" s="54">
        <f t="shared" si="3"/>
        <v>90.333157679021014</v>
      </c>
    </row>
    <row r="44" spans="1:10" s="23" customFormat="1" ht="21" customHeight="1" x14ac:dyDescent="0.2">
      <c r="A44" s="21" t="s">
        <v>86</v>
      </c>
      <c r="B44" s="22" t="s">
        <v>87</v>
      </c>
      <c r="C44" s="45">
        <v>2720881.9000000004</v>
      </c>
      <c r="D44" s="45">
        <v>2783615.1</v>
      </c>
      <c r="E44" s="45">
        <v>1557370.8</v>
      </c>
      <c r="F44" s="45">
        <f t="shared" si="2"/>
        <v>55.947778124928263</v>
      </c>
      <c r="G44" s="45">
        <v>1377753.5</v>
      </c>
      <c r="H44" s="54">
        <f t="shared" si="3"/>
        <v>113.03696924014346</v>
      </c>
    </row>
    <row r="45" spans="1:10" s="23" customFormat="1" ht="37.5" customHeight="1" x14ac:dyDescent="0.2">
      <c r="A45" s="21" t="s">
        <v>88</v>
      </c>
      <c r="B45" s="22" t="s">
        <v>89</v>
      </c>
      <c r="C45" s="45">
        <v>1185298.5</v>
      </c>
      <c r="D45" s="45">
        <v>1182725.3</v>
      </c>
      <c r="E45" s="45">
        <v>502887.6</v>
      </c>
      <c r="F45" s="45">
        <f t="shared" si="2"/>
        <v>42.519391442797406</v>
      </c>
      <c r="G45" s="45">
        <v>509289.5</v>
      </c>
      <c r="H45" s="54">
        <f t="shared" si="3"/>
        <v>98.742974280836336</v>
      </c>
    </row>
    <row r="46" spans="1:10" s="23" customFormat="1" ht="26.25" customHeight="1" x14ac:dyDescent="0.2">
      <c r="A46" s="21" t="s">
        <v>90</v>
      </c>
      <c r="B46" s="22" t="s">
        <v>91</v>
      </c>
      <c r="C46" s="45">
        <v>2000</v>
      </c>
      <c r="D46" s="45">
        <v>2000</v>
      </c>
      <c r="E46" s="45"/>
      <c r="F46" s="45">
        <f t="shared" si="2"/>
        <v>0</v>
      </c>
      <c r="G46" s="45"/>
      <c r="H46" s="54"/>
    </row>
    <row r="47" spans="1:10" s="23" customFormat="1" ht="40.5" customHeight="1" x14ac:dyDescent="0.2">
      <c r="A47" s="21" t="s">
        <v>92</v>
      </c>
      <c r="B47" s="22" t="s">
        <v>93</v>
      </c>
      <c r="C47" s="45"/>
      <c r="D47" s="45"/>
      <c r="E47" s="45"/>
      <c r="F47" s="45"/>
      <c r="G47" s="45"/>
      <c r="H47" s="54"/>
    </row>
    <row r="48" spans="1:10" s="23" customFormat="1" ht="25.5" customHeight="1" x14ac:dyDescent="0.2">
      <c r="A48" s="21" t="s">
        <v>94</v>
      </c>
      <c r="B48" s="22" t="s">
        <v>95</v>
      </c>
      <c r="C48" s="45">
        <v>343428.3</v>
      </c>
      <c r="D48" s="45">
        <v>343428.3</v>
      </c>
      <c r="E48" s="45">
        <v>81193.900000000009</v>
      </c>
      <c r="F48" s="45">
        <f t="shared" si="2"/>
        <v>23.642169267937444</v>
      </c>
      <c r="G48" s="45">
        <v>10867.7</v>
      </c>
      <c r="H48" s="54" t="s">
        <v>257</v>
      </c>
    </row>
    <row r="49" spans="1:8" ht="51.75" customHeight="1" x14ac:dyDescent="0.2">
      <c r="A49" s="26" t="s">
        <v>220</v>
      </c>
      <c r="B49" s="27" t="s">
        <v>216</v>
      </c>
      <c r="C49" s="46">
        <f>SUM(C50:C57)</f>
        <v>1617406.5999999999</v>
      </c>
      <c r="D49" s="46">
        <f t="shared" ref="D49:E49" si="4">SUM(D50:D57)</f>
        <v>1617406.5999999999</v>
      </c>
      <c r="E49" s="46">
        <f t="shared" si="4"/>
        <v>461146.60000000003</v>
      </c>
      <c r="F49" s="46">
        <f>E49/D49*100</f>
        <v>28.511482517754043</v>
      </c>
      <c r="G49" s="44">
        <f>SUM(G50:G57)</f>
        <v>742816.4</v>
      </c>
      <c r="H49" s="46">
        <f>E49/G49*100</f>
        <v>62.080831817929706</v>
      </c>
    </row>
    <row r="50" spans="1:8" ht="35.25" customHeight="1" x14ac:dyDescent="0.2">
      <c r="A50" s="21" t="s">
        <v>218</v>
      </c>
      <c r="B50" s="22" t="s">
        <v>26</v>
      </c>
      <c r="C50" s="45">
        <v>1102313.8999999999</v>
      </c>
      <c r="D50" s="45">
        <v>1102313.8999999999</v>
      </c>
      <c r="E50" s="45">
        <v>420361.9</v>
      </c>
      <c r="F50" s="45">
        <f t="shared" si="2"/>
        <v>38.134500526574151</v>
      </c>
      <c r="G50" s="45">
        <v>740574.1</v>
      </c>
      <c r="H50" s="54">
        <f t="shared" si="3"/>
        <v>56.761625879165912</v>
      </c>
    </row>
    <row r="51" spans="1:8" ht="25.5" customHeight="1" x14ac:dyDescent="0.2">
      <c r="A51" s="21" t="s">
        <v>219</v>
      </c>
      <c r="B51" s="22" t="s">
        <v>27</v>
      </c>
      <c r="C51" s="45">
        <v>1326</v>
      </c>
      <c r="D51" s="45">
        <v>1326</v>
      </c>
      <c r="E51" s="45">
        <v>312</v>
      </c>
      <c r="F51" s="45">
        <f t="shared" si="2"/>
        <v>23.52941176470588</v>
      </c>
      <c r="G51" s="45">
        <v>313.8</v>
      </c>
      <c r="H51" s="54">
        <f t="shared" si="3"/>
        <v>99.426386233269596</v>
      </c>
    </row>
    <row r="52" spans="1:8" ht="35.25" customHeight="1" x14ac:dyDescent="0.2">
      <c r="A52" s="21" t="s">
        <v>217</v>
      </c>
      <c r="B52" s="22" t="s">
        <v>28</v>
      </c>
      <c r="C52" s="45">
        <v>7860</v>
      </c>
      <c r="D52" s="45">
        <v>7860</v>
      </c>
      <c r="E52" s="45">
        <v>3554</v>
      </c>
      <c r="F52" s="45">
        <f t="shared" si="2"/>
        <v>45.216284987277355</v>
      </c>
      <c r="G52" s="45">
        <v>1276.2</v>
      </c>
      <c r="H52" s="54" t="s">
        <v>258</v>
      </c>
    </row>
    <row r="53" spans="1:8" ht="25.5" customHeight="1" x14ac:dyDescent="0.2">
      <c r="A53" s="21" t="s">
        <v>221</v>
      </c>
      <c r="B53" s="22" t="s">
        <v>29</v>
      </c>
      <c r="C53" s="45">
        <v>109.3</v>
      </c>
      <c r="D53" s="45">
        <v>109.3</v>
      </c>
      <c r="E53" s="45"/>
      <c r="F53" s="45">
        <f t="shared" si="2"/>
        <v>0</v>
      </c>
      <c r="G53" s="49"/>
      <c r="H53" s="54"/>
    </row>
    <row r="54" spans="1:8" ht="25.5" customHeight="1" x14ac:dyDescent="0.2">
      <c r="A54" s="21" t="s">
        <v>222</v>
      </c>
      <c r="B54" s="22" t="s">
        <v>30</v>
      </c>
      <c r="C54" s="45">
        <v>2346.1999999999998</v>
      </c>
      <c r="D54" s="45">
        <v>2346.1999999999998</v>
      </c>
      <c r="E54" s="45">
        <v>606</v>
      </c>
      <c r="F54" s="45">
        <f t="shared" si="2"/>
        <v>25.829000085244225</v>
      </c>
      <c r="G54" s="49">
        <v>347.5</v>
      </c>
      <c r="H54" s="54">
        <f t="shared" si="3"/>
        <v>174.3884892086331</v>
      </c>
    </row>
    <row r="55" spans="1:8" ht="25.5" customHeight="1" x14ac:dyDescent="0.2">
      <c r="A55" s="21" t="s">
        <v>223</v>
      </c>
      <c r="B55" s="22" t="s">
        <v>31</v>
      </c>
      <c r="C55" s="45">
        <v>1000</v>
      </c>
      <c r="D55" s="45">
        <v>1000</v>
      </c>
      <c r="E55" s="45">
        <v>400</v>
      </c>
      <c r="F55" s="45">
        <f t="shared" si="2"/>
        <v>40</v>
      </c>
      <c r="G55" s="49">
        <v>200</v>
      </c>
      <c r="H55" s="54" t="s">
        <v>233</v>
      </c>
    </row>
    <row r="56" spans="1:8" ht="37.5" customHeight="1" x14ac:dyDescent="0.2">
      <c r="A56" s="21" t="s">
        <v>224</v>
      </c>
      <c r="B56" s="22" t="s">
        <v>32</v>
      </c>
      <c r="C56" s="45">
        <v>4446</v>
      </c>
      <c r="D56" s="45">
        <v>4446</v>
      </c>
      <c r="E56" s="45"/>
      <c r="F56" s="45"/>
      <c r="G56" s="49">
        <v>104.8</v>
      </c>
      <c r="H56" s="54">
        <f t="shared" si="3"/>
        <v>0</v>
      </c>
    </row>
    <row r="57" spans="1:8" ht="37.5" customHeight="1" x14ac:dyDescent="0.2">
      <c r="A57" s="21" t="s">
        <v>229</v>
      </c>
      <c r="B57" s="22" t="s">
        <v>230</v>
      </c>
      <c r="C57" s="45">
        <v>498005.2</v>
      </c>
      <c r="D57" s="45">
        <v>498005.2</v>
      </c>
      <c r="E57" s="45">
        <v>35912.699999999997</v>
      </c>
      <c r="F57" s="45">
        <f t="shared" si="2"/>
        <v>7.2113102433468566</v>
      </c>
      <c r="G57" s="49"/>
      <c r="H57" s="54"/>
    </row>
    <row r="58" spans="1:8" s="28" customFormat="1" ht="55.5" customHeight="1" x14ac:dyDescent="0.2">
      <c r="A58" s="18" t="s">
        <v>96</v>
      </c>
      <c r="B58" s="27" t="s">
        <v>97</v>
      </c>
      <c r="C58" s="44">
        <f>SUM(C59:C63)</f>
        <v>3934064.9</v>
      </c>
      <c r="D58" s="44">
        <f t="shared" ref="D58:E58" si="5">SUM(D59:D63)</f>
        <v>3922380.5999999996</v>
      </c>
      <c r="E58" s="44">
        <f t="shared" si="5"/>
        <v>1483193.9</v>
      </c>
      <c r="F58" s="46">
        <f>E58/D58*100</f>
        <v>37.8136150275677</v>
      </c>
      <c r="G58" s="44">
        <f>SUM(G59:G62)</f>
        <v>1074726.2</v>
      </c>
      <c r="H58" s="46">
        <f>E58/G58*100</f>
        <v>138.00667556071491</v>
      </c>
    </row>
    <row r="59" spans="1:8" ht="51" customHeight="1" x14ac:dyDescent="0.2">
      <c r="A59" s="21" t="s">
        <v>98</v>
      </c>
      <c r="B59" s="22" t="s">
        <v>99</v>
      </c>
      <c r="C59" s="45">
        <v>1798734.7</v>
      </c>
      <c r="D59" s="45">
        <v>1787050.4</v>
      </c>
      <c r="E59" s="45">
        <v>1024199.8</v>
      </c>
      <c r="F59" s="45">
        <f t="shared" si="2"/>
        <v>57.312306356888435</v>
      </c>
      <c r="G59" s="45">
        <v>749244.2</v>
      </c>
      <c r="H59" s="54">
        <f t="shared" ref="H59:H61" si="6">E59/G59*100</f>
        <v>136.69772819062197</v>
      </c>
    </row>
    <row r="60" spans="1:8" ht="33.75" customHeight="1" x14ac:dyDescent="0.2">
      <c r="A60" s="21" t="s">
        <v>100</v>
      </c>
      <c r="B60" s="22" t="s">
        <v>101</v>
      </c>
      <c r="C60" s="45"/>
      <c r="D60" s="45"/>
      <c r="E60" s="45"/>
      <c r="F60" s="45"/>
      <c r="G60" s="45">
        <v>132545.1</v>
      </c>
      <c r="H60" s="54">
        <f t="shared" si="6"/>
        <v>0</v>
      </c>
    </row>
    <row r="61" spans="1:8" ht="23.25" customHeight="1" x14ac:dyDescent="0.2">
      <c r="A61" s="21" t="s">
        <v>102</v>
      </c>
      <c r="B61" s="22" t="s">
        <v>103</v>
      </c>
      <c r="C61" s="45"/>
      <c r="D61" s="45"/>
      <c r="E61" s="45"/>
      <c r="F61" s="45"/>
      <c r="G61" s="45"/>
      <c r="H61" s="54"/>
    </row>
    <row r="62" spans="1:8" ht="51" customHeight="1" x14ac:dyDescent="0.2">
      <c r="A62" s="21" t="s">
        <v>104</v>
      </c>
      <c r="B62" s="22" t="s">
        <v>105</v>
      </c>
      <c r="C62" s="45">
        <v>480036.80000000005</v>
      </c>
      <c r="D62" s="45">
        <v>480036.8</v>
      </c>
      <c r="E62" s="45">
        <v>234994.59999999998</v>
      </c>
      <c r="F62" s="45">
        <f t="shared" si="2"/>
        <v>48.953455235098637</v>
      </c>
      <c r="G62" s="45">
        <v>192936.9</v>
      </c>
      <c r="H62" s="54">
        <f t="shared" ref="H62:H118" si="7">E62/G62*100</f>
        <v>121.79868133052827</v>
      </c>
    </row>
    <row r="63" spans="1:8" ht="51" customHeight="1" x14ac:dyDescent="0.2">
      <c r="A63" s="21" t="s">
        <v>227</v>
      </c>
      <c r="B63" s="22" t="s">
        <v>228</v>
      </c>
      <c r="C63" s="45">
        <v>1655293.4</v>
      </c>
      <c r="D63" s="45">
        <v>1655293.4</v>
      </c>
      <c r="E63" s="45">
        <v>223999.5</v>
      </c>
      <c r="F63" s="45">
        <f t="shared" si="2"/>
        <v>13.532313969233492</v>
      </c>
      <c r="G63" s="45"/>
      <c r="H63" s="54"/>
    </row>
    <row r="64" spans="1:8" s="28" customFormat="1" ht="35.25" customHeight="1" x14ac:dyDescent="0.2">
      <c r="A64" s="26" t="s">
        <v>106</v>
      </c>
      <c r="B64" s="27" t="s">
        <v>107</v>
      </c>
      <c r="C64" s="44">
        <f>SUM(C65:C67)</f>
        <v>27590320.100000005</v>
      </c>
      <c r="D64" s="44">
        <f t="shared" ref="D64:E64" si="8">SUM(D65:D67)</f>
        <v>30527376.800000001</v>
      </c>
      <c r="E64" s="44">
        <f t="shared" si="8"/>
        <v>13779973.799999999</v>
      </c>
      <c r="F64" s="46">
        <f>E64/D64*100</f>
        <v>45.13972455045662</v>
      </c>
      <c r="G64" s="44">
        <f>SUM(G65:G67)</f>
        <v>13822893.700000001</v>
      </c>
      <c r="H64" s="46">
        <f>E64/G64*100</f>
        <v>99.689501337914493</v>
      </c>
    </row>
    <row r="65" spans="1:8" ht="34.5" customHeight="1" x14ac:dyDescent="0.2">
      <c r="A65" s="21" t="s">
        <v>108</v>
      </c>
      <c r="B65" s="22" t="s">
        <v>109</v>
      </c>
      <c r="C65" s="45">
        <v>26761734.300000004</v>
      </c>
      <c r="D65" s="45">
        <v>29673920.5</v>
      </c>
      <c r="E65" s="45">
        <v>13523838.699999999</v>
      </c>
      <c r="F65" s="45">
        <f t="shared" si="2"/>
        <v>45.574829588156376</v>
      </c>
      <c r="G65" s="45">
        <v>13566630.5</v>
      </c>
      <c r="H65" s="54">
        <f t="shared" si="7"/>
        <v>99.684580485920947</v>
      </c>
    </row>
    <row r="66" spans="1:8" ht="25.5" customHeight="1" x14ac:dyDescent="0.2">
      <c r="A66" s="21" t="s">
        <v>110</v>
      </c>
      <c r="B66" s="22" t="s">
        <v>111</v>
      </c>
      <c r="C66" s="45">
        <v>325741.7</v>
      </c>
      <c r="D66" s="45">
        <v>325741.8</v>
      </c>
      <c r="E66" s="45">
        <v>150081.4</v>
      </c>
      <c r="F66" s="45">
        <f t="shared" si="2"/>
        <v>46.073730789232457</v>
      </c>
      <c r="G66" s="45">
        <v>123591.3</v>
      </c>
      <c r="H66" s="54">
        <f t="shared" si="7"/>
        <v>121.43362841882883</v>
      </c>
    </row>
    <row r="67" spans="1:8" ht="27" customHeight="1" x14ac:dyDescent="0.2">
      <c r="A67" s="21" t="s">
        <v>112</v>
      </c>
      <c r="B67" s="22" t="s">
        <v>113</v>
      </c>
      <c r="C67" s="45">
        <v>502844.10000000003</v>
      </c>
      <c r="D67" s="45">
        <v>527714.5</v>
      </c>
      <c r="E67" s="45">
        <v>106053.7</v>
      </c>
      <c r="F67" s="45">
        <f t="shared" si="2"/>
        <v>20.096794763077384</v>
      </c>
      <c r="G67" s="45">
        <v>132671.9</v>
      </c>
      <c r="H67" s="54">
        <f t="shared" si="7"/>
        <v>79.936821587691142</v>
      </c>
    </row>
    <row r="68" spans="1:8" s="20" customFormat="1" ht="39.75" customHeight="1" x14ac:dyDescent="0.2">
      <c r="A68" s="18" t="s">
        <v>114</v>
      </c>
      <c r="B68" s="27" t="s">
        <v>115</v>
      </c>
      <c r="C68" s="44">
        <f>SUM(C69:C78)</f>
        <v>7724846.7999999998</v>
      </c>
      <c r="D68" s="44">
        <f t="shared" ref="D68:E68" si="9">SUM(D69:D78)</f>
        <v>7766689.2000000002</v>
      </c>
      <c r="E68" s="44">
        <f t="shared" si="9"/>
        <v>2363139.1999999997</v>
      </c>
      <c r="F68" s="46">
        <f>E68/D68*100</f>
        <v>30.426596702234455</v>
      </c>
      <c r="G68" s="44">
        <f>SUM(G69:G78)</f>
        <v>2048408.7000000002</v>
      </c>
      <c r="H68" s="44">
        <f t="shared" si="7"/>
        <v>115.3646340205448</v>
      </c>
    </row>
    <row r="69" spans="1:8" s="23" customFormat="1" ht="31.5" x14ac:dyDescent="0.2">
      <c r="A69" s="21" t="s">
        <v>116</v>
      </c>
      <c r="B69" s="22" t="s">
        <v>117</v>
      </c>
      <c r="C69" s="45">
        <v>2444880</v>
      </c>
      <c r="D69" s="45">
        <v>2458664.2000000002</v>
      </c>
      <c r="E69" s="45">
        <v>365695.2</v>
      </c>
      <c r="F69" s="45">
        <f t="shared" si="2"/>
        <v>14.873735095666987</v>
      </c>
      <c r="G69" s="45">
        <v>18126.7</v>
      </c>
      <c r="H69" s="54" t="s">
        <v>262</v>
      </c>
    </row>
    <row r="70" spans="1:8" s="23" customFormat="1" ht="31.5" x14ac:dyDescent="0.2">
      <c r="A70" s="21" t="s">
        <v>118</v>
      </c>
      <c r="B70" s="22" t="s">
        <v>119</v>
      </c>
      <c r="C70" s="45">
        <v>170063.5</v>
      </c>
      <c r="D70" s="45">
        <v>187588.3</v>
      </c>
      <c r="E70" s="45">
        <v>48606</v>
      </c>
      <c r="F70" s="45">
        <f t="shared" si="2"/>
        <v>25.910997647507866</v>
      </c>
      <c r="G70" s="45">
        <v>47936</v>
      </c>
      <c r="H70" s="54">
        <f t="shared" si="7"/>
        <v>101.39769692923899</v>
      </c>
    </row>
    <row r="71" spans="1:8" s="23" customFormat="1" ht="24" customHeight="1" x14ac:dyDescent="0.2">
      <c r="A71" s="21" t="s">
        <v>120</v>
      </c>
      <c r="B71" s="22" t="s">
        <v>121</v>
      </c>
      <c r="C71" s="45">
        <v>59982.5</v>
      </c>
      <c r="D71" s="45">
        <v>59982.5</v>
      </c>
      <c r="E71" s="45">
        <v>57980.800000000003</v>
      </c>
      <c r="F71" s="45">
        <f t="shared" si="2"/>
        <v>96.662860000833589</v>
      </c>
      <c r="G71" s="45">
        <v>54706.7</v>
      </c>
      <c r="H71" s="54">
        <f t="shared" si="7"/>
        <v>105.98482452789149</v>
      </c>
    </row>
    <row r="72" spans="1:8" s="23" customFormat="1" ht="31.5" x14ac:dyDescent="0.2">
      <c r="A72" s="21" t="s">
        <v>122</v>
      </c>
      <c r="B72" s="22" t="s">
        <v>123</v>
      </c>
      <c r="C72" s="45">
        <v>2252070.4</v>
      </c>
      <c r="D72" s="45">
        <v>2248608.7000000002</v>
      </c>
      <c r="E72" s="45">
        <v>912951.7</v>
      </c>
      <c r="F72" s="45">
        <f t="shared" si="2"/>
        <v>40.600736802272444</v>
      </c>
      <c r="G72" s="45">
        <v>165499.1</v>
      </c>
      <c r="H72" s="54" t="s">
        <v>259</v>
      </c>
    </row>
    <row r="73" spans="1:8" s="23" customFormat="1" ht="31.5" x14ac:dyDescent="0.2">
      <c r="A73" s="21" t="s">
        <v>124</v>
      </c>
      <c r="B73" s="22" t="s">
        <v>125</v>
      </c>
      <c r="C73" s="45">
        <v>848290.1</v>
      </c>
      <c r="D73" s="45">
        <v>853685.1</v>
      </c>
      <c r="E73" s="45">
        <v>576470.4</v>
      </c>
      <c r="F73" s="45">
        <f t="shared" si="2"/>
        <v>67.527288458004023</v>
      </c>
      <c r="G73" s="45">
        <v>98892.5</v>
      </c>
      <c r="H73" s="54" t="s">
        <v>260</v>
      </c>
    </row>
    <row r="74" spans="1:8" s="23" customFormat="1" ht="23.25" customHeight="1" x14ac:dyDescent="0.2">
      <c r="A74" s="21" t="s">
        <v>126</v>
      </c>
      <c r="B74" s="22" t="s">
        <v>127</v>
      </c>
      <c r="C74" s="45">
        <v>168079.3</v>
      </c>
      <c r="D74" s="45">
        <v>168079.3</v>
      </c>
      <c r="E74" s="45">
        <v>67100.5</v>
      </c>
      <c r="F74" s="45">
        <f t="shared" si="2"/>
        <v>39.921929708179412</v>
      </c>
      <c r="G74" s="45">
        <v>70623</v>
      </c>
      <c r="H74" s="54">
        <f t="shared" si="7"/>
        <v>95.012248134460435</v>
      </c>
    </row>
    <row r="75" spans="1:8" s="23" customFormat="1" ht="31.5" x14ac:dyDescent="0.2">
      <c r="A75" s="21" t="s">
        <v>128</v>
      </c>
      <c r="B75" s="22" t="s">
        <v>129</v>
      </c>
      <c r="C75" s="45">
        <v>97133.1</v>
      </c>
      <c r="D75" s="45">
        <v>90733.2</v>
      </c>
      <c r="E75" s="45">
        <v>13908.9</v>
      </c>
      <c r="F75" s="45">
        <f t="shared" si="2"/>
        <v>15.329449418735368</v>
      </c>
      <c r="G75" s="45">
        <v>8744.2999999999993</v>
      </c>
      <c r="H75" s="54" t="s">
        <v>235</v>
      </c>
    </row>
    <row r="76" spans="1:8" s="23" customFormat="1" ht="25.5" customHeight="1" x14ac:dyDescent="0.2">
      <c r="A76" s="21" t="s">
        <v>130</v>
      </c>
      <c r="B76" s="22" t="s">
        <v>131</v>
      </c>
      <c r="C76" s="45">
        <v>694743.7</v>
      </c>
      <c r="D76" s="45">
        <v>694743.7</v>
      </c>
      <c r="E76" s="45">
        <v>207948.79999999999</v>
      </c>
      <c r="F76" s="45">
        <f t="shared" si="2"/>
        <v>29.9317287799803</v>
      </c>
      <c r="G76" s="45">
        <v>45859.8</v>
      </c>
      <c r="H76" s="54" t="s">
        <v>261</v>
      </c>
    </row>
    <row r="77" spans="1:8" s="23" customFormat="1" ht="31.5" x14ac:dyDescent="0.2">
      <c r="A77" s="21" t="s">
        <v>132</v>
      </c>
      <c r="B77" s="22" t="s">
        <v>133</v>
      </c>
      <c r="C77" s="45"/>
      <c r="D77" s="45">
        <v>15000</v>
      </c>
      <c r="E77" s="45"/>
      <c r="F77" s="45"/>
      <c r="G77" s="45"/>
      <c r="H77" s="54"/>
    </row>
    <row r="78" spans="1:8" s="23" customFormat="1" ht="31.5" x14ac:dyDescent="0.2">
      <c r="A78" s="21" t="s">
        <v>134</v>
      </c>
      <c r="B78" s="22" t="s">
        <v>135</v>
      </c>
      <c r="C78" s="45">
        <v>989604.2</v>
      </c>
      <c r="D78" s="45">
        <v>989604.2</v>
      </c>
      <c r="E78" s="45">
        <v>112476.9</v>
      </c>
      <c r="F78" s="45">
        <f t="shared" si="2"/>
        <v>11.365847073001509</v>
      </c>
      <c r="G78" s="45">
        <v>1538020.6</v>
      </c>
      <c r="H78" s="54">
        <f t="shared" si="7"/>
        <v>7.3130945060163679</v>
      </c>
    </row>
    <row r="79" spans="1:8" s="20" customFormat="1" ht="31.5" customHeight="1" x14ac:dyDescent="0.2">
      <c r="A79" s="18" t="s">
        <v>136</v>
      </c>
      <c r="B79" s="29" t="s">
        <v>137</v>
      </c>
      <c r="C79" s="44">
        <f>SUM(C80:C83)</f>
        <v>26928682.900000002</v>
      </c>
      <c r="D79" s="44">
        <f t="shared" ref="D79:E79" si="10">SUM(D80:D83)</f>
        <v>22541329.399999999</v>
      </c>
      <c r="E79" s="44">
        <f t="shared" si="10"/>
        <v>6644414.4000000004</v>
      </c>
      <c r="F79" s="46">
        <f>E79/D79*100</f>
        <v>29.476586238964241</v>
      </c>
      <c r="G79" s="44">
        <f>SUM(G80:G83)</f>
        <v>4039137.7</v>
      </c>
      <c r="H79" s="44">
        <f t="shared" si="7"/>
        <v>164.50081412178642</v>
      </c>
    </row>
    <row r="80" spans="1:8" s="23" customFormat="1" ht="33" customHeight="1" x14ac:dyDescent="0.2">
      <c r="A80" s="21" t="s">
        <v>138</v>
      </c>
      <c r="B80" s="22" t="s">
        <v>139</v>
      </c>
      <c r="C80" s="45">
        <v>5523897.7999999998</v>
      </c>
      <c r="D80" s="45">
        <v>690360.7</v>
      </c>
      <c r="E80" s="45">
        <v>302110.3</v>
      </c>
      <c r="F80" s="45">
        <f t="shared" si="2"/>
        <v>43.761225110293793</v>
      </c>
      <c r="G80" s="45">
        <v>255773.5</v>
      </c>
      <c r="H80" s="54">
        <f t="shared" si="7"/>
        <v>118.11634121595864</v>
      </c>
    </row>
    <row r="81" spans="1:8" s="23" customFormat="1" ht="30.75" customHeight="1" x14ac:dyDescent="0.2">
      <c r="A81" s="21" t="s">
        <v>140</v>
      </c>
      <c r="B81" s="22" t="s">
        <v>141</v>
      </c>
      <c r="C81" s="45">
        <v>21155152.399999999</v>
      </c>
      <c r="D81" s="45">
        <v>21503152.399999999</v>
      </c>
      <c r="E81" s="45">
        <v>6276533.2000000002</v>
      </c>
      <c r="F81" s="45">
        <f t="shared" ref="F81:F125" si="11">E81/D81*100</f>
        <v>29.188897903174421</v>
      </c>
      <c r="G81" s="45">
        <v>3700872</v>
      </c>
      <c r="H81" s="54" t="s">
        <v>236</v>
      </c>
    </row>
    <row r="82" spans="1:8" s="23" customFormat="1" ht="25.5" customHeight="1" x14ac:dyDescent="0.2">
      <c r="A82" s="21" t="s">
        <v>142</v>
      </c>
      <c r="B82" s="22" t="s">
        <v>143</v>
      </c>
      <c r="C82" s="45">
        <v>124104.6</v>
      </c>
      <c r="D82" s="45">
        <v>222288.2</v>
      </c>
      <c r="E82" s="45">
        <v>64969</v>
      </c>
      <c r="F82" s="45">
        <f t="shared" si="11"/>
        <v>29.227372393136474</v>
      </c>
      <c r="G82" s="45">
        <v>82492.2</v>
      </c>
      <c r="H82" s="54">
        <f t="shared" si="7"/>
        <v>78.757749217501782</v>
      </c>
    </row>
    <row r="83" spans="1:8" s="23" customFormat="1" ht="21" customHeight="1" x14ac:dyDescent="0.2">
      <c r="A83" s="21" t="s">
        <v>144</v>
      </c>
      <c r="B83" s="22" t="s">
        <v>145</v>
      </c>
      <c r="C83" s="45">
        <v>125528.1</v>
      </c>
      <c r="D83" s="45">
        <v>125528.1</v>
      </c>
      <c r="E83" s="45">
        <v>801.9</v>
      </c>
      <c r="F83" s="45">
        <f t="shared" si="11"/>
        <v>0.63882110858046914</v>
      </c>
      <c r="G83" s="45"/>
      <c r="H83" s="54"/>
    </row>
    <row r="84" spans="1:8" s="20" customFormat="1" ht="33" customHeight="1" x14ac:dyDescent="0.2">
      <c r="A84" s="18" t="s">
        <v>146</v>
      </c>
      <c r="B84" s="29" t="s">
        <v>147</v>
      </c>
      <c r="C84" s="44">
        <f>SUM(C85:C86)</f>
        <v>169027.80000000002</v>
      </c>
      <c r="D84" s="44">
        <f t="shared" ref="D84:E84" si="12">SUM(D85:D86)</f>
        <v>177433.9</v>
      </c>
      <c r="E84" s="44">
        <f t="shared" si="12"/>
        <v>4772.2</v>
      </c>
      <c r="F84" s="46">
        <f>E84/D84*100</f>
        <v>2.6895649591199877</v>
      </c>
      <c r="G84" s="44">
        <f>SUM(G85:G86)</f>
        <v>9262.7999999999993</v>
      </c>
      <c r="H84" s="44">
        <f t="shared" si="7"/>
        <v>51.52005872954183</v>
      </c>
    </row>
    <row r="85" spans="1:8" s="23" customFormat="1" ht="29.25" customHeight="1" x14ac:dyDescent="0.2">
      <c r="A85" s="21" t="s">
        <v>148</v>
      </c>
      <c r="B85" s="22" t="s">
        <v>149</v>
      </c>
      <c r="C85" s="45">
        <v>32946.1</v>
      </c>
      <c r="D85" s="45">
        <v>34776.1</v>
      </c>
      <c r="E85" s="45">
        <v>775.3</v>
      </c>
      <c r="F85" s="45">
        <f t="shared" si="11"/>
        <v>2.2294046773502494</v>
      </c>
      <c r="G85" s="49"/>
      <c r="H85" s="54"/>
    </row>
    <row r="86" spans="1:8" s="23" customFormat="1" ht="50.25" customHeight="1" x14ac:dyDescent="0.2">
      <c r="A86" s="21" t="s">
        <v>150</v>
      </c>
      <c r="B86" s="22" t="s">
        <v>151</v>
      </c>
      <c r="C86" s="45">
        <v>136081.70000000001</v>
      </c>
      <c r="D86" s="45">
        <v>142657.79999999999</v>
      </c>
      <c r="E86" s="45">
        <v>3996.9</v>
      </c>
      <c r="F86" s="45">
        <f t="shared" si="11"/>
        <v>2.8017395473643925</v>
      </c>
      <c r="G86" s="45">
        <v>9262.7999999999993</v>
      </c>
      <c r="H86" s="54">
        <f t="shared" si="7"/>
        <v>43.150019432568989</v>
      </c>
    </row>
    <row r="87" spans="1:8" s="20" customFormat="1" ht="56.25" customHeight="1" x14ac:dyDescent="0.2">
      <c r="A87" s="18" t="s">
        <v>152</v>
      </c>
      <c r="B87" s="19" t="s">
        <v>246</v>
      </c>
      <c r="C87" s="44">
        <f>SUM(C88:C91)</f>
        <v>1040734</v>
      </c>
      <c r="D87" s="44">
        <f t="shared" ref="D87:E87" si="13">SUM(D88:D91)</f>
        <v>1043884.5</v>
      </c>
      <c r="E87" s="44">
        <f t="shared" si="13"/>
        <v>618613.39999999991</v>
      </c>
      <c r="F87" s="46">
        <f>E87/D87*100</f>
        <v>59.260713230247205</v>
      </c>
      <c r="G87" s="44">
        <f>SUM(G88:G91)</f>
        <v>332751.09999999998</v>
      </c>
      <c r="H87" s="46">
        <f>E87/G87*100</f>
        <v>185.90874680804961</v>
      </c>
    </row>
    <row r="88" spans="1:8" s="23" customFormat="1" ht="37.5" customHeight="1" x14ac:dyDescent="0.2">
      <c r="A88" s="21" t="s">
        <v>153</v>
      </c>
      <c r="B88" s="30" t="s">
        <v>247</v>
      </c>
      <c r="C88" s="45">
        <v>93882</v>
      </c>
      <c r="D88" s="45">
        <v>94860.3</v>
      </c>
      <c r="E88" s="45">
        <v>70914.5</v>
      </c>
      <c r="F88" s="45">
        <f t="shared" si="11"/>
        <v>74.756773908579248</v>
      </c>
      <c r="G88" s="45">
        <v>5559.3</v>
      </c>
      <c r="H88" s="54" t="s">
        <v>263</v>
      </c>
    </row>
    <row r="89" spans="1:8" s="23" customFormat="1" ht="26.25" customHeight="1" x14ac:dyDescent="0.2">
      <c r="A89" s="21" t="s">
        <v>154</v>
      </c>
      <c r="B89" s="30" t="s">
        <v>248</v>
      </c>
      <c r="C89" s="45">
        <v>664890</v>
      </c>
      <c r="D89" s="45">
        <v>665490</v>
      </c>
      <c r="E89" s="45">
        <v>418051.69999999995</v>
      </c>
      <c r="F89" s="45">
        <f t="shared" si="11"/>
        <v>62.818629881741259</v>
      </c>
      <c r="G89" s="45">
        <v>171686.6</v>
      </c>
      <c r="H89" s="54" t="s">
        <v>237</v>
      </c>
    </row>
    <row r="90" spans="1:8" s="23" customFormat="1" ht="27.75" customHeight="1" x14ac:dyDescent="0.2">
      <c r="A90" s="21" t="s">
        <v>155</v>
      </c>
      <c r="B90" s="30" t="s">
        <v>249</v>
      </c>
      <c r="C90" s="45">
        <v>276664.5</v>
      </c>
      <c r="D90" s="45">
        <v>278236.7</v>
      </c>
      <c r="E90" s="45">
        <v>129647.2</v>
      </c>
      <c r="F90" s="45">
        <f t="shared" si="11"/>
        <v>46.596009800288748</v>
      </c>
      <c r="G90" s="45">
        <v>155505.20000000001</v>
      </c>
      <c r="H90" s="54">
        <f t="shared" si="7"/>
        <v>83.371617154924721</v>
      </c>
    </row>
    <row r="91" spans="1:8" s="23" customFormat="1" ht="39.75" customHeight="1" x14ac:dyDescent="0.2">
      <c r="A91" s="21" t="s">
        <v>156</v>
      </c>
      <c r="B91" s="30" t="s">
        <v>250</v>
      </c>
      <c r="C91" s="45">
        <v>5297.5</v>
      </c>
      <c r="D91" s="45">
        <v>5297.5</v>
      </c>
      <c r="E91" s="45"/>
      <c r="F91" s="45">
        <f t="shared" si="11"/>
        <v>0</v>
      </c>
      <c r="G91" s="45"/>
      <c r="H91" s="54"/>
    </row>
    <row r="92" spans="1:8" s="20" customFormat="1" ht="45.75" customHeight="1" x14ac:dyDescent="0.2">
      <c r="A92" s="18" t="s">
        <v>157</v>
      </c>
      <c r="B92" s="27" t="s">
        <v>158</v>
      </c>
      <c r="C92" s="44">
        <f>SUM(C93:C94)</f>
        <v>113161.60000000001</v>
      </c>
      <c r="D92" s="44">
        <f t="shared" ref="D92:E92" si="14">SUM(D93:D94)</f>
        <v>113161.60000000001</v>
      </c>
      <c r="E92" s="44">
        <f t="shared" si="14"/>
        <v>68599.8</v>
      </c>
      <c r="F92" s="46">
        <f>E92/D92*100</f>
        <v>60.621094081384499</v>
      </c>
      <c r="G92" s="44">
        <f>SUM(G93:G94)</f>
        <v>71943.7</v>
      </c>
      <c r="H92" s="46">
        <f>E92/G92*100</f>
        <v>95.35206001359397</v>
      </c>
    </row>
    <row r="93" spans="1:8" s="23" customFormat="1" ht="26.25" customHeight="1" x14ac:dyDescent="0.2">
      <c r="A93" s="21" t="s">
        <v>159</v>
      </c>
      <c r="B93" s="22" t="s">
        <v>160</v>
      </c>
      <c r="C93" s="45">
        <v>1500</v>
      </c>
      <c r="D93" s="45">
        <v>1500</v>
      </c>
      <c r="E93" s="45"/>
      <c r="F93" s="45">
        <f t="shared" si="11"/>
        <v>0</v>
      </c>
      <c r="G93" s="49"/>
      <c r="H93" s="54"/>
    </row>
    <row r="94" spans="1:8" s="23" customFormat="1" ht="39" customHeight="1" x14ac:dyDescent="0.2">
      <c r="A94" s="21" t="s">
        <v>161</v>
      </c>
      <c r="B94" s="22" t="s">
        <v>162</v>
      </c>
      <c r="C94" s="45">
        <v>111661.6</v>
      </c>
      <c r="D94" s="45">
        <v>111661.6</v>
      </c>
      <c r="E94" s="45">
        <v>68599.8</v>
      </c>
      <c r="F94" s="45">
        <f t="shared" si="11"/>
        <v>61.435444235081718</v>
      </c>
      <c r="G94" s="45">
        <v>71943.7</v>
      </c>
      <c r="H94" s="54">
        <f t="shared" si="7"/>
        <v>95.35206001359397</v>
      </c>
    </row>
    <row r="95" spans="1:8" s="20" customFormat="1" ht="47.25" customHeight="1" x14ac:dyDescent="0.2">
      <c r="A95" s="18" t="s">
        <v>163</v>
      </c>
      <c r="B95" s="19" t="s">
        <v>251</v>
      </c>
      <c r="C95" s="44">
        <f>SUM(C96:C98)</f>
        <v>1033038.7</v>
      </c>
      <c r="D95" s="44">
        <f t="shared" ref="D95:E95" si="15">SUM(D96:D98)</f>
        <v>1043246.3</v>
      </c>
      <c r="E95" s="44">
        <f t="shared" si="15"/>
        <v>484029.9</v>
      </c>
      <c r="F95" s="46">
        <f>E95/D95*100</f>
        <v>46.396512501410264</v>
      </c>
      <c r="G95" s="44">
        <f>SUM(G96:G98)</f>
        <v>382446.8</v>
      </c>
      <c r="H95" s="44">
        <f t="shared" si="7"/>
        <v>126.56136748954366</v>
      </c>
    </row>
    <row r="96" spans="1:8" s="23" customFormat="1" ht="34.5" customHeight="1" x14ac:dyDescent="0.2">
      <c r="A96" s="21" t="s">
        <v>164</v>
      </c>
      <c r="B96" s="22" t="s">
        <v>165</v>
      </c>
      <c r="C96" s="45">
        <v>696475.09999999986</v>
      </c>
      <c r="D96" s="45">
        <v>707240.6</v>
      </c>
      <c r="E96" s="45">
        <v>362967.30000000005</v>
      </c>
      <c r="F96" s="45">
        <f t="shared" si="11"/>
        <v>51.321615303193859</v>
      </c>
      <c r="G96" s="45">
        <v>292835.8</v>
      </c>
      <c r="H96" s="54">
        <f t="shared" si="7"/>
        <v>123.94908682613261</v>
      </c>
    </row>
    <row r="97" spans="1:8" s="23" customFormat="1" ht="25.5" customHeight="1" x14ac:dyDescent="0.2">
      <c r="A97" s="21" t="s">
        <v>166</v>
      </c>
      <c r="B97" s="22" t="s">
        <v>167</v>
      </c>
      <c r="C97" s="45">
        <v>243422.8</v>
      </c>
      <c r="D97" s="45">
        <v>242864.9</v>
      </c>
      <c r="E97" s="45">
        <v>109858.09999999999</v>
      </c>
      <c r="F97" s="45">
        <f t="shared" si="11"/>
        <v>45.234243400343146</v>
      </c>
      <c r="G97" s="45">
        <v>83416.5</v>
      </c>
      <c r="H97" s="54">
        <f t="shared" si="7"/>
        <v>131.69828511145874</v>
      </c>
    </row>
    <row r="98" spans="1:8" s="23" customFormat="1" ht="40.5" customHeight="1" x14ac:dyDescent="0.2">
      <c r="A98" s="21" t="s">
        <v>168</v>
      </c>
      <c r="B98" s="22" t="s">
        <v>169</v>
      </c>
      <c r="C98" s="45">
        <v>93140.800000000003</v>
      </c>
      <c r="D98" s="45">
        <v>93140.800000000003</v>
      </c>
      <c r="E98" s="45">
        <v>11204.5</v>
      </c>
      <c r="F98" s="45">
        <f t="shared" si="11"/>
        <v>12.029636850875233</v>
      </c>
      <c r="G98" s="45">
        <v>6194.5</v>
      </c>
      <c r="H98" s="54" t="s">
        <v>255</v>
      </c>
    </row>
    <row r="99" spans="1:8" s="20" customFormat="1" ht="48" customHeight="1" x14ac:dyDescent="0.2">
      <c r="A99" s="18" t="s">
        <v>170</v>
      </c>
      <c r="B99" s="19" t="s">
        <v>252</v>
      </c>
      <c r="C99" s="44">
        <f>SUM(C100:C103)</f>
        <v>132033.59999999998</v>
      </c>
      <c r="D99" s="44">
        <f>SUM(D100:D104)</f>
        <v>266797.59999999998</v>
      </c>
      <c r="E99" s="44">
        <f>SUM(E100:E104)</f>
        <v>114131.70000000001</v>
      </c>
      <c r="F99" s="46">
        <f>E99/D99*100</f>
        <v>42.778383313792936</v>
      </c>
      <c r="G99" s="44">
        <f>SUM(G100:G103)</f>
        <v>24260.9</v>
      </c>
      <c r="H99" s="44" t="s">
        <v>266</v>
      </c>
    </row>
    <row r="100" spans="1:8" s="23" customFormat="1" ht="45" customHeight="1" x14ac:dyDescent="0.2">
      <c r="A100" s="21" t="s">
        <v>171</v>
      </c>
      <c r="B100" s="22" t="s">
        <v>172</v>
      </c>
      <c r="C100" s="45">
        <v>55655.3</v>
      </c>
      <c r="D100" s="45">
        <v>55655.3</v>
      </c>
      <c r="E100" s="45">
        <v>22561</v>
      </c>
      <c r="F100" s="45">
        <f t="shared" si="11"/>
        <v>40.537019834588975</v>
      </c>
      <c r="G100" s="45">
        <v>20762.5</v>
      </c>
      <c r="H100" s="54">
        <f t="shared" si="7"/>
        <v>108.66225165562915</v>
      </c>
    </row>
    <row r="101" spans="1:8" s="23" customFormat="1" ht="33" customHeight="1" x14ac:dyDescent="0.2">
      <c r="A101" s="21" t="s">
        <v>173</v>
      </c>
      <c r="B101" s="22" t="s">
        <v>174</v>
      </c>
      <c r="C101" s="45">
        <v>75847</v>
      </c>
      <c r="D101" s="45">
        <v>207047</v>
      </c>
      <c r="E101" s="45">
        <v>91570.700000000012</v>
      </c>
      <c r="F101" s="45">
        <f t="shared" si="11"/>
        <v>44.22701125831334</v>
      </c>
      <c r="G101" s="49">
        <v>3490.5</v>
      </c>
      <c r="H101" s="54" t="s">
        <v>265</v>
      </c>
    </row>
    <row r="102" spans="1:8" s="23" customFormat="1" ht="40.5" customHeight="1" x14ac:dyDescent="0.2">
      <c r="A102" s="21" t="s">
        <v>175</v>
      </c>
      <c r="B102" s="30" t="s">
        <v>253</v>
      </c>
      <c r="C102" s="45">
        <v>301.3</v>
      </c>
      <c r="D102" s="45">
        <v>301.3</v>
      </c>
      <c r="E102" s="45"/>
      <c r="F102" s="45">
        <f t="shared" si="11"/>
        <v>0</v>
      </c>
      <c r="G102" s="49">
        <v>7.9</v>
      </c>
      <c r="H102" s="48">
        <f t="shared" si="7"/>
        <v>0</v>
      </c>
    </row>
    <row r="103" spans="1:8" s="23" customFormat="1" ht="26.25" customHeight="1" x14ac:dyDescent="0.2">
      <c r="A103" s="21" t="s">
        <v>176</v>
      </c>
      <c r="B103" s="22" t="s">
        <v>177</v>
      </c>
      <c r="C103" s="45">
        <v>230</v>
      </c>
      <c r="D103" s="45">
        <v>374</v>
      </c>
      <c r="E103" s="45"/>
      <c r="F103" s="45">
        <f t="shared" si="11"/>
        <v>0</v>
      </c>
      <c r="G103" s="49"/>
      <c r="H103" s="48"/>
    </row>
    <row r="104" spans="1:8" s="23" customFormat="1" ht="39" customHeight="1" x14ac:dyDescent="0.2">
      <c r="A104" s="21" t="s">
        <v>231</v>
      </c>
      <c r="B104" s="22" t="s">
        <v>232</v>
      </c>
      <c r="C104" s="45"/>
      <c r="D104" s="45">
        <v>3420</v>
      </c>
      <c r="E104" s="45"/>
      <c r="F104" s="45">
        <f t="shared" si="11"/>
        <v>0</v>
      </c>
      <c r="G104" s="49"/>
      <c r="H104" s="48"/>
    </row>
    <row r="105" spans="1:8" s="20" customFormat="1" ht="40.5" customHeight="1" x14ac:dyDescent="0.2">
      <c r="A105" s="18" t="s">
        <v>178</v>
      </c>
      <c r="B105" s="27" t="s">
        <v>179</v>
      </c>
      <c r="C105" s="44">
        <f>SUM(C106:C110)</f>
        <v>8584450.5</v>
      </c>
      <c r="D105" s="44">
        <f t="shared" ref="D105:E105" si="16">SUM(D106:D110)</f>
        <v>8628942.2000000011</v>
      </c>
      <c r="E105" s="44">
        <f t="shared" si="16"/>
        <v>3672026.9999999995</v>
      </c>
      <c r="F105" s="46">
        <f>E105/D105*100</f>
        <v>42.55477571746858</v>
      </c>
      <c r="G105" s="44">
        <f>SUM(G106:G110)</f>
        <v>3957060.1</v>
      </c>
      <c r="H105" s="46">
        <f>E105/G105*100</f>
        <v>92.796846830807539</v>
      </c>
    </row>
    <row r="106" spans="1:8" s="23" customFormat="1" ht="27.75" customHeight="1" x14ac:dyDescent="0.2">
      <c r="A106" s="21" t="s">
        <v>180</v>
      </c>
      <c r="B106" s="22" t="s">
        <v>181</v>
      </c>
      <c r="C106" s="45">
        <v>9329.6</v>
      </c>
      <c r="D106" s="45">
        <v>9329.6</v>
      </c>
      <c r="E106" s="45">
        <v>7116.7</v>
      </c>
      <c r="F106" s="45">
        <f t="shared" si="11"/>
        <v>76.280869490653401</v>
      </c>
      <c r="G106" s="45">
        <v>11436.6</v>
      </c>
      <c r="H106" s="54">
        <f t="shared" si="7"/>
        <v>62.227410244303371</v>
      </c>
    </row>
    <row r="107" spans="1:8" s="23" customFormat="1" ht="42.75" customHeight="1" x14ac:dyDescent="0.2">
      <c r="A107" s="21" t="s">
        <v>182</v>
      </c>
      <c r="B107" s="22" t="s">
        <v>183</v>
      </c>
      <c r="C107" s="45">
        <v>375135</v>
      </c>
      <c r="D107" s="45">
        <v>391796.7</v>
      </c>
      <c r="E107" s="45">
        <v>182489.7</v>
      </c>
      <c r="F107" s="45">
        <f t="shared" si="11"/>
        <v>46.577651113447359</v>
      </c>
      <c r="G107" s="45">
        <v>147694.9</v>
      </c>
      <c r="H107" s="54">
        <f t="shared" si="7"/>
        <v>123.55856566475892</v>
      </c>
    </row>
    <row r="108" spans="1:8" s="23" customFormat="1" ht="39" customHeight="1" x14ac:dyDescent="0.2">
      <c r="A108" s="21" t="s">
        <v>184</v>
      </c>
      <c r="B108" s="22" t="s">
        <v>185</v>
      </c>
      <c r="C108" s="45">
        <v>230.4</v>
      </c>
      <c r="D108" s="45">
        <v>230.4</v>
      </c>
      <c r="E108" s="45">
        <v>0</v>
      </c>
      <c r="F108" s="45">
        <f t="shared" si="11"/>
        <v>0</v>
      </c>
      <c r="G108" s="45"/>
      <c r="H108" s="54"/>
    </row>
    <row r="109" spans="1:8" s="23" customFormat="1" ht="30" customHeight="1" x14ac:dyDescent="0.2">
      <c r="A109" s="21" t="s">
        <v>186</v>
      </c>
      <c r="B109" s="22" t="s">
        <v>187</v>
      </c>
      <c r="C109" s="45">
        <v>8047576.7000000002</v>
      </c>
      <c r="D109" s="45">
        <v>8074526.7000000002</v>
      </c>
      <c r="E109" s="45">
        <v>3400617.3</v>
      </c>
      <c r="F109" s="45">
        <f t="shared" si="11"/>
        <v>42.115376248616528</v>
      </c>
      <c r="G109" s="45">
        <v>3749635.2</v>
      </c>
      <c r="H109" s="54">
        <f t="shared" si="7"/>
        <v>90.69195051294588</v>
      </c>
    </row>
    <row r="110" spans="1:8" s="23" customFormat="1" ht="36.75" customHeight="1" x14ac:dyDescent="0.2">
      <c r="A110" s="21" t="s">
        <v>188</v>
      </c>
      <c r="B110" s="22" t="s">
        <v>189</v>
      </c>
      <c r="C110" s="45">
        <v>152178.79999999999</v>
      </c>
      <c r="D110" s="45">
        <v>153058.79999999999</v>
      </c>
      <c r="E110" s="45">
        <v>81803.3</v>
      </c>
      <c r="F110" s="45">
        <f t="shared" si="11"/>
        <v>53.445669246067531</v>
      </c>
      <c r="G110" s="45">
        <v>48293.4</v>
      </c>
      <c r="H110" s="54" t="s">
        <v>236</v>
      </c>
    </row>
    <row r="111" spans="1:8" s="20" customFormat="1" ht="41.25" customHeight="1" x14ac:dyDescent="0.2">
      <c r="A111" s="18" t="s">
        <v>190</v>
      </c>
      <c r="B111" s="27" t="s">
        <v>191</v>
      </c>
      <c r="C111" s="46">
        <f>C112</f>
        <v>129672.4</v>
      </c>
      <c r="D111" s="46">
        <f t="shared" ref="D111:E111" si="17">D112</f>
        <v>129672.4</v>
      </c>
      <c r="E111" s="46">
        <f t="shared" si="17"/>
        <v>55259.7</v>
      </c>
      <c r="F111" s="46">
        <f>E111/D111*100</f>
        <v>42.614850962888021</v>
      </c>
      <c r="G111" s="46">
        <f>G112</f>
        <v>1391.2</v>
      </c>
      <c r="H111" s="46" t="s">
        <v>264</v>
      </c>
    </row>
    <row r="112" spans="1:8" s="23" customFormat="1" ht="35.25" customHeight="1" x14ac:dyDescent="0.2">
      <c r="A112" s="21" t="s">
        <v>192</v>
      </c>
      <c r="B112" s="22" t="s">
        <v>193</v>
      </c>
      <c r="C112" s="45">
        <v>129672.4</v>
      </c>
      <c r="D112" s="45">
        <v>129672.4</v>
      </c>
      <c r="E112" s="45">
        <v>55259.7</v>
      </c>
      <c r="F112" s="45">
        <f t="shared" si="11"/>
        <v>42.614850962888021</v>
      </c>
      <c r="G112" s="49">
        <v>1391.2</v>
      </c>
      <c r="H112" s="54" t="s">
        <v>264</v>
      </c>
    </row>
    <row r="113" spans="1:8" s="20" customFormat="1" ht="34.5" customHeight="1" x14ac:dyDescent="0.2">
      <c r="A113" s="18" t="s">
        <v>194</v>
      </c>
      <c r="B113" s="27" t="s">
        <v>195</v>
      </c>
      <c r="C113" s="44">
        <f>SUM(C114:C115)</f>
        <v>1140</v>
      </c>
      <c r="D113" s="44">
        <f t="shared" ref="D113:E113" si="18">SUM(D114:D115)</f>
        <v>30836.2</v>
      </c>
      <c r="E113" s="44">
        <f t="shared" si="18"/>
        <v>286.8</v>
      </c>
      <c r="F113" s="46">
        <f>E113/D113*100</f>
        <v>0.93007569026014891</v>
      </c>
      <c r="G113" s="44">
        <f>G114+G115</f>
        <v>344.5</v>
      </c>
      <c r="H113" s="44">
        <f t="shared" si="7"/>
        <v>83.25108853410741</v>
      </c>
    </row>
    <row r="114" spans="1:8" s="23" customFormat="1" ht="35.25" customHeight="1" x14ac:dyDescent="0.2">
      <c r="A114" s="21" t="s">
        <v>196</v>
      </c>
      <c r="B114" s="22" t="s">
        <v>197</v>
      </c>
      <c r="C114" s="45">
        <v>380</v>
      </c>
      <c r="D114" s="45">
        <v>30076.2</v>
      </c>
      <c r="E114" s="45">
        <v>40.5</v>
      </c>
      <c r="F114" s="45">
        <f t="shared" si="11"/>
        <v>0.13465796875935124</v>
      </c>
      <c r="G114" s="49">
        <v>65.2</v>
      </c>
      <c r="H114" s="54">
        <f t="shared" si="7"/>
        <v>62.116564417177912</v>
      </c>
    </row>
    <row r="115" spans="1:8" s="23" customFormat="1" ht="30.75" customHeight="1" x14ac:dyDescent="0.2">
      <c r="A115" s="21" t="s">
        <v>198</v>
      </c>
      <c r="B115" s="22" t="s">
        <v>199</v>
      </c>
      <c r="C115" s="45">
        <v>760</v>
      </c>
      <c r="D115" s="45">
        <v>760</v>
      </c>
      <c r="E115" s="45">
        <v>246.3</v>
      </c>
      <c r="F115" s="45">
        <f t="shared" si="11"/>
        <v>32.40789473684211</v>
      </c>
      <c r="G115" s="49">
        <v>279.3</v>
      </c>
      <c r="H115" s="54">
        <f t="shared" si="7"/>
        <v>88.184747583243833</v>
      </c>
    </row>
    <row r="116" spans="1:8" s="20" customFormat="1" ht="36" customHeight="1" x14ac:dyDescent="0.2">
      <c r="A116" s="18" t="s">
        <v>200</v>
      </c>
      <c r="B116" s="19" t="s">
        <v>254</v>
      </c>
      <c r="C116" s="44">
        <f>SUM(C117:C118)</f>
        <v>983373.1</v>
      </c>
      <c r="D116" s="44">
        <f t="shared" ref="D116:E116" si="19">SUM(D117:D118)</f>
        <v>1385873.1</v>
      </c>
      <c r="E116" s="44">
        <f t="shared" si="19"/>
        <v>696057.39999999991</v>
      </c>
      <c r="F116" s="46">
        <f>E116/D116*100</f>
        <v>50.225190170730627</v>
      </c>
      <c r="G116" s="44">
        <f>SUM(G117:G118)</f>
        <v>385725</v>
      </c>
      <c r="H116" s="44" t="s">
        <v>255</v>
      </c>
    </row>
    <row r="117" spans="1:8" s="23" customFormat="1" ht="20.25" customHeight="1" x14ac:dyDescent="0.2">
      <c r="A117" s="21" t="s">
        <v>201</v>
      </c>
      <c r="B117" s="22" t="s">
        <v>202</v>
      </c>
      <c r="C117" s="45">
        <v>693373.1</v>
      </c>
      <c r="D117" s="45">
        <v>693373.1</v>
      </c>
      <c r="E117" s="45">
        <v>407456.1</v>
      </c>
      <c r="F117" s="45">
        <f t="shared" si="11"/>
        <v>58.764336257059867</v>
      </c>
      <c r="G117" s="45">
        <v>257299</v>
      </c>
      <c r="H117" s="54" t="s">
        <v>235</v>
      </c>
    </row>
    <row r="118" spans="1:8" s="23" customFormat="1" ht="20.25" customHeight="1" x14ac:dyDescent="0.2">
      <c r="A118" s="21" t="s">
        <v>203</v>
      </c>
      <c r="B118" s="22" t="s">
        <v>204</v>
      </c>
      <c r="C118" s="47">
        <v>290000</v>
      </c>
      <c r="D118" s="47">
        <v>692500</v>
      </c>
      <c r="E118" s="45">
        <v>288601.3</v>
      </c>
      <c r="F118" s="45">
        <f t="shared" si="11"/>
        <v>41.675277978339345</v>
      </c>
      <c r="G118" s="45">
        <v>128426</v>
      </c>
      <c r="H118" s="54" t="s">
        <v>234</v>
      </c>
    </row>
    <row r="119" spans="1:8" s="20" customFormat="1" ht="33" customHeight="1" x14ac:dyDescent="0.2">
      <c r="A119" s="18" t="s">
        <v>205</v>
      </c>
      <c r="B119" s="27" t="s">
        <v>206</v>
      </c>
      <c r="C119" s="46">
        <f>SUM(C120:C122)</f>
        <v>195484.19999999998</v>
      </c>
      <c r="D119" s="46">
        <f t="shared" ref="D119:E119" si="20">SUM(D120:D122)</f>
        <v>195484.19999999998</v>
      </c>
      <c r="E119" s="46">
        <f t="shared" si="20"/>
        <v>26260.5</v>
      </c>
      <c r="F119" s="46">
        <f>E119/D119*100</f>
        <v>13.433566497957381</v>
      </c>
      <c r="G119" s="46">
        <f>SUM(G120:G122)</f>
        <v>33607.699999999997</v>
      </c>
      <c r="H119" s="46">
        <f>E119/G119*100</f>
        <v>78.138343296327932</v>
      </c>
    </row>
    <row r="120" spans="1:8" s="23" customFormat="1" ht="27.75" customHeight="1" x14ac:dyDescent="0.2">
      <c r="A120" s="21" t="s">
        <v>207</v>
      </c>
      <c r="B120" s="22" t="s">
        <v>208</v>
      </c>
      <c r="C120" s="47">
        <v>26441.8</v>
      </c>
      <c r="D120" s="47">
        <v>26441.8</v>
      </c>
      <c r="E120" s="45">
        <v>11449.5</v>
      </c>
      <c r="F120" s="45">
        <f t="shared" si="11"/>
        <v>43.3007586472933</v>
      </c>
      <c r="G120" s="45">
        <v>8710.1</v>
      </c>
      <c r="H120" s="54">
        <f t="shared" ref="H120:H122" si="21">E120/G120*100</f>
        <v>131.45084442199285</v>
      </c>
    </row>
    <row r="121" spans="1:8" s="23" customFormat="1" ht="24.75" customHeight="1" x14ac:dyDescent="0.2">
      <c r="A121" s="21" t="s">
        <v>209</v>
      </c>
      <c r="B121" s="22" t="s">
        <v>210</v>
      </c>
      <c r="C121" s="47">
        <v>4333</v>
      </c>
      <c r="D121" s="47">
        <v>4333</v>
      </c>
      <c r="E121" s="45">
        <v>0</v>
      </c>
      <c r="F121" s="45">
        <f t="shared" si="11"/>
        <v>0</v>
      </c>
      <c r="G121" s="49"/>
      <c r="H121" s="54"/>
    </row>
    <row r="122" spans="1:8" s="23" customFormat="1" ht="24.75" customHeight="1" x14ac:dyDescent="0.2">
      <c r="A122" s="21" t="s">
        <v>211</v>
      </c>
      <c r="B122" s="22" t="s">
        <v>212</v>
      </c>
      <c r="C122" s="47">
        <v>164709.4</v>
      </c>
      <c r="D122" s="47">
        <v>164709.4</v>
      </c>
      <c r="E122" s="45">
        <v>14811</v>
      </c>
      <c r="F122" s="45">
        <f t="shared" si="11"/>
        <v>8.9922008094255705</v>
      </c>
      <c r="G122" s="49">
        <v>24897.599999999999</v>
      </c>
      <c r="H122" s="54">
        <f t="shared" si="21"/>
        <v>59.487661461345674</v>
      </c>
    </row>
    <row r="123" spans="1:8" s="28" customFormat="1" ht="18.75" customHeight="1" x14ac:dyDescent="0.2">
      <c r="A123" s="31"/>
      <c r="B123" s="32" t="s">
        <v>213</v>
      </c>
      <c r="C123" s="50">
        <f>C6+C15+C29+C34+C40+C49+C58+C64+C68+C79+C84+C87+C92+C95+C99+C105+C111+C113+C116+C119</f>
        <v>149167071.29999998</v>
      </c>
      <c r="D123" s="50">
        <f t="shared" ref="D123:E123" si="22">D6+D15+D29+D34+D40+D49+D58+D64+D68+D79+D84+D87+D92+D95+D99+D105+D111+D113+D116+D119</f>
        <v>150231288.39999998</v>
      </c>
      <c r="E123" s="50">
        <f t="shared" si="22"/>
        <v>64871650.699999996</v>
      </c>
      <c r="F123" s="53">
        <f t="shared" si="11"/>
        <v>43.181185085276816</v>
      </c>
      <c r="G123" s="50">
        <f>G6+G15+G29+G34+G40+G49+G58+G64+G68+G79+G84+G87+G92+G95+G99+G105+G111+G113+G116+G119</f>
        <v>58422437.400000006</v>
      </c>
      <c r="H123" s="55">
        <f>E123/G123*100</f>
        <v>111.03893227843997</v>
      </c>
    </row>
    <row r="124" spans="1:8" s="28" customFormat="1" ht="20.25" customHeight="1" x14ac:dyDescent="0.2">
      <c r="A124" s="33"/>
      <c r="B124" s="34" t="s">
        <v>214</v>
      </c>
      <c r="C124" s="52"/>
      <c r="D124" s="50">
        <v>6155207.9000000004</v>
      </c>
      <c r="E124" s="50">
        <v>2107376.0000000075</v>
      </c>
      <c r="F124" s="53">
        <f t="shared" si="11"/>
        <v>34.237283845440984</v>
      </c>
      <c r="G124" s="51">
        <v>1569176.5</v>
      </c>
      <c r="H124" s="55">
        <f>E124/G124*100</f>
        <v>134.29821310732143</v>
      </c>
    </row>
    <row r="125" spans="1:8" s="28" customFormat="1" x14ac:dyDescent="0.2">
      <c r="A125" s="33"/>
      <c r="B125" s="32" t="s">
        <v>215</v>
      </c>
      <c r="C125" s="50">
        <f t="shared" ref="C125:E125" si="23">C123+C124</f>
        <v>149167071.29999998</v>
      </c>
      <c r="D125" s="50">
        <f t="shared" si="23"/>
        <v>156386496.29999998</v>
      </c>
      <c r="E125" s="50">
        <f t="shared" si="23"/>
        <v>66979026.700000003</v>
      </c>
      <c r="F125" s="53">
        <f t="shared" si="11"/>
        <v>42.829162545794567</v>
      </c>
      <c r="G125" s="50">
        <f>G123+G124</f>
        <v>59991613.900000006</v>
      </c>
      <c r="H125" s="55">
        <f>E125/G125*100</f>
        <v>111.64731592593478</v>
      </c>
    </row>
    <row r="126" spans="1:8" x14ac:dyDescent="0.25">
      <c r="D126" s="36"/>
      <c r="E126" s="36"/>
    </row>
    <row r="127" spans="1:8" s="23" customFormat="1" ht="21.75" customHeight="1" x14ac:dyDescent="0.2">
      <c r="A127" s="38" t="s">
        <v>239</v>
      </c>
      <c r="B127" s="38"/>
      <c r="C127" s="38"/>
      <c r="D127" s="38"/>
      <c r="E127" s="38"/>
      <c r="F127" s="38"/>
      <c r="G127" s="38"/>
      <c r="H127" s="38"/>
    </row>
    <row r="130" spans="1:8" x14ac:dyDescent="0.25">
      <c r="D130" s="36">
        <f>C123-'[1]2022 год'!$C$132</f>
        <v>0</v>
      </c>
    </row>
    <row r="136" spans="1:8" ht="21" customHeight="1" x14ac:dyDescent="0.2">
      <c r="A136" s="39"/>
      <c r="B136" s="39"/>
      <c r="C136" s="39"/>
      <c r="D136" s="39"/>
      <c r="E136" s="39"/>
      <c r="F136" s="39"/>
      <c r="G136" s="39"/>
      <c r="H136" s="39"/>
    </row>
    <row r="137" spans="1:8" ht="21" customHeight="1" x14ac:dyDescent="0.2">
      <c r="A137" s="40"/>
      <c r="B137" s="40"/>
      <c r="C137" s="40"/>
      <c r="D137" s="40"/>
      <c r="E137" s="40"/>
      <c r="F137" s="40"/>
      <c r="G137" s="40"/>
      <c r="H137" s="40"/>
    </row>
    <row r="140" spans="1:8" x14ac:dyDescent="0.25">
      <c r="D140" s="41"/>
      <c r="E140" s="41"/>
      <c r="G140" s="41"/>
    </row>
    <row r="141" spans="1:8" x14ac:dyDescent="0.25">
      <c r="D141" s="41"/>
      <c r="E141" s="41"/>
    </row>
    <row r="142" spans="1:8" x14ac:dyDescent="0.25">
      <c r="D142" s="41"/>
      <c r="E142" s="41"/>
      <c r="G142" s="42"/>
    </row>
    <row r="146" spans="1:5" x14ac:dyDescent="0.25">
      <c r="D146" s="36"/>
      <c r="E146" s="36"/>
    </row>
    <row r="148" spans="1:5" x14ac:dyDescent="0.25">
      <c r="A148" s="43"/>
    </row>
  </sheetData>
  <mergeCells count="8">
    <mergeCell ref="A136:H136"/>
    <mergeCell ref="A137:H137"/>
    <mergeCell ref="A1:H1"/>
    <mergeCell ref="A3:A4"/>
    <mergeCell ref="B3:B4"/>
    <mergeCell ref="C3:F3"/>
    <mergeCell ref="H3:H4"/>
    <mergeCell ref="A127:H127"/>
  </mergeCells>
  <printOptions horizontalCentered="1"/>
  <pageMargins left="0.19685039370078741" right="0.19685039370078741" top="0.35433070866141736" bottom="0.55118110236220474" header="0" footer="0"/>
  <pageSetup paperSize="9" scale="65" fitToHeight="0" orientation="landscape" r:id="rId1"/>
  <headerFooter alignWithMargins="0">
    <oddFooter>&amp;C&amp;P</oddFooter>
  </headerFooter>
  <rowBreaks count="2" manualBreakCount="2">
    <brk id="24" max="7" man="1"/>
    <brk id="9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2022 год</vt:lpstr>
      <vt:lpstr>'2022 год'!Заголовки_для_печати</vt:lpstr>
      <vt:lpstr>'2022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2022-07-29T13:34:13Z</cp:lastPrinted>
  <dcterms:created xsi:type="dcterms:W3CDTF">2021-01-29T07:43:13Z</dcterms:created>
  <dcterms:modified xsi:type="dcterms:W3CDTF">2022-07-29T13:34:15Z</dcterms:modified>
</cp:coreProperties>
</file>